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K:\9000\9960_FL_N02_EINZM_OT_Brücke_Bäumlihof\P100_Projektschluessel\Organisation\MA-Liste\"/>
    </mc:Choice>
  </mc:AlternateContent>
  <bookViews>
    <workbookView xWindow="-15" yWindow="-15" windowWidth="28830" windowHeight="7080" tabRatio="903"/>
  </bookViews>
  <sheets>
    <sheet name="131.060.FWG-10.2018" sheetId="131" r:id="rId1"/>
    <sheet name="04.2022" sheetId="132" r:id="rId2"/>
    <sheet name="131.060.FWG-09.2018" sheetId="130" r:id="rId3"/>
    <sheet name="131.060.FWG-08.2018" sheetId="129" r:id="rId4"/>
    <sheet name="131.060.FWG-07.2018" sheetId="128" r:id="rId5"/>
    <sheet name="131.060.FWG-05.2018" sheetId="127" r:id="rId6"/>
    <sheet name="131.060.FWG-03.2018" sheetId="125" r:id="rId7"/>
    <sheet name="131.060.FWG-02.2018" sheetId="124" r:id="rId8"/>
    <sheet name="131.060.FWG-01.2018" sheetId="123" r:id="rId9"/>
    <sheet name="131.060.FWG-12.2017" sheetId="122" r:id="rId10"/>
    <sheet name="131.060.FWG-01.2017" sheetId="118" r:id="rId11"/>
    <sheet name="131.060.FWG-11.2016" sheetId="117" r:id="rId12"/>
    <sheet name="16 Bearbeitren" sheetId="126" r:id="rId13"/>
    <sheet name="131.060.FWG-01.2016" sheetId="113" r:id="rId14"/>
    <sheet name="131.060.FWG-10.2015" sheetId="112" r:id="rId15"/>
    <sheet name="131.060.FWG-01.2015" sheetId="106" r:id="rId16"/>
    <sheet name="131.060.FWG-12.14" sheetId="105" r:id="rId17"/>
    <sheet name="131.060.FWG-01.14" sheetId="98" r:id="rId18"/>
    <sheet name="131.060.FWG-12.13" sheetId="97" r:id="rId19"/>
    <sheet name="131.060.FWG-11.12" sheetId="88" r:id="rId20"/>
    <sheet name="131.060.FWG-10.11" sheetId="82" r:id="rId21"/>
    <sheet name="131.060.FWG-12.10" sheetId="73" r:id="rId22"/>
  </sheets>
  <externalReferences>
    <externalReference r:id="rId23"/>
  </externalReferences>
  <definedNames>
    <definedName name="_xlnm._FilterDatabase" localSheetId="1" hidden="1">'04.2022'!$A$4:$S$4</definedName>
    <definedName name="_xlnm._FilterDatabase" localSheetId="17" hidden="1">'131.060.FWG-01.14'!$A$4:$EG$150</definedName>
    <definedName name="_xlnm._FilterDatabase" localSheetId="15" hidden="1">'131.060.FWG-01.2015'!$A$4:$EJ$151</definedName>
    <definedName name="_xlnm._FilterDatabase" localSheetId="13" hidden="1">'131.060.FWG-01.2016'!$A$4:$EJ$159</definedName>
    <definedName name="_xlnm._FilterDatabase" localSheetId="10" hidden="1">'131.060.FWG-01.2017'!$A$4:$EL$155</definedName>
    <definedName name="_xlnm._FilterDatabase" localSheetId="8" hidden="1">'131.060.FWG-01.2018'!$A$4:$EL$162</definedName>
    <definedName name="_xlnm._FilterDatabase" localSheetId="7" hidden="1">'131.060.FWG-02.2018'!$A$4:$EL$163</definedName>
    <definedName name="_xlnm._FilterDatabase" localSheetId="6" hidden="1">'131.060.FWG-03.2018'!$A$4:$EP$163</definedName>
    <definedName name="_xlnm._FilterDatabase" localSheetId="5" hidden="1">'131.060.FWG-05.2018'!$A$4:$EP$164</definedName>
    <definedName name="_xlnm._FilterDatabase" localSheetId="4" hidden="1">'131.060.FWG-07.2018'!$A$4:$EP$164</definedName>
    <definedName name="_xlnm._FilterDatabase" localSheetId="3" hidden="1">'131.060.FWG-08.2018'!$A$4:$R$153</definedName>
    <definedName name="_xlnm._FilterDatabase" localSheetId="2" hidden="1">'131.060.FWG-09.2018'!$A$4:$R$155</definedName>
    <definedName name="_xlnm._FilterDatabase" localSheetId="20" hidden="1">'131.060.FWG-10.11'!$A$3:$Q$147</definedName>
    <definedName name="_xlnm._FilterDatabase" localSheetId="14" hidden="1">'131.060.FWG-10.2015'!$A$4:$EJ$158</definedName>
    <definedName name="_xlnm._FilterDatabase" localSheetId="0" hidden="1">'131.060.FWG-10.2018'!$A$5:$EW$159</definedName>
    <definedName name="_xlnm._FilterDatabase" localSheetId="19" hidden="1">'131.060.FWG-11.12'!$A$4:$DJ$150</definedName>
    <definedName name="_xlnm._FilterDatabase" localSheetId="11" hidden="1">'131.060.FWG-11.2016'!$A$4:$EL$156</definedName>
    <definedName name="_xlnm._FilterDatabase" localSheetId="21" hidden="1">'131.060.FWG-12.10'!$A$3:$Q$139</definedName>
    <definedName name="_xlnm._FilterDatabase" localSheetId="18" hidden="1">'131.060.FWG-12.13'!$A$4:$EG$151</definedName>
    <definedName name="_xlnm._FilterDatabase" localSheetId="16" hidden="1">'131.060.FWG-12.14'!$A$4:$EJ$148</definedName>
    <definedName name="_xlnm._FilterDatabase" localSheetId="9" hidden="1">'131.060.FWG-12.2017'!$A$4:$EL$165</definedName>
    <definedName name="_xlnm._FilterDatabase" localSheetId="12" hidden="1">'16 Bearbeitren'!$A$4:$EM$156</definedName>
    <definedName name="Berufsbezeichnung" localSheetId="1">'04.2022'!#REF!</definedName>
    <definedName name="Berufsbezeichnung" localSheetId="17">'131.060.FWG-01.14'!$DH$170:$DK$428</definedName>
    <definedName name="Berufsbezeichnung" localSheetId="15">'131.060.FWG-01.2015'!$DK$171:$DN$429</definedName>
    <definedName name="Berufsbezeichnung" localSheetId="13">'131.060.FWG-01.2016'!$DK$179:$DN$437</definedName>
    <definedName name="Berufsbezeichnung" localSheetId="10">'131.060.FWG-01.2017'!$DM$175:$DP$433</definedName>
    <definedName name="Berufsbezeichnung" localSheetId="8">'131.060.FWG-01.2018'!$DM$182:$DP$440</definedName>
    <definedName name="Berufsbezeichnung" localSheetId="7">'131.060.FWG-02.2018'!$DM$183:$DP$441</definedName>
    <definedName name="Berufsbezeichnung" localSheetId="6">'131.060.FWG-03.2018'!$DQ$183:$DT$447</definedName>
    <definedName name="Berufsbezeichnung" localSheetId="5">'131.060.FWG-05.2018'!$DQ$184:$DT$448</definedName>
    <definedName name="Berufsbezeichnung" localSheetId="4">'131.060.FWG-07.2018'!$DQ$184:$DT$448</definedName>
    <definedName name="Berufsbezeichnung" localSheetId="3">'131.060.FWG-08.2018'!$DL$182:$DO$446</definedName>
    <definedName name="Berufsbezeichnung" localSheetId="2">'131.060.FWG-09.2018'!$DL$184:$DO$448</definedName>
    <definedName name="Berufsbezeichnung" localSheetId="14">'131.060.FWG-10.2015'!$DK$178:$DN$436</definedName>
    <definedName name="Berufsbezeichnung" localSheetId="0">'131.060.FWG-10.2018'!$DO$189:$DR$453</definedName>
    <definedName name="Berufsbezeichnung" localSheetId="11">'131.060.FWG-11.2016'!$DM$176:$DP$434</definedName>
    <definedName name="Berufsbezeichnung" localSheetId="18">'131.060.FWG-12.13'!$DH$171:$DK$429</definedName>
    <definedName name="Berufsbezeichnung" localSheetId="16">'131.060.FWG-12.14'!$DK$168:$DN$426</definedName>
    <definedName name="Berufsbezeichnung" localSheetId="9">'131.060.FWG-12.2017'!$DM$185:$DP$443</definedName>
    <definedName name="Berufsbezeichnung" localSheetId="12">'16 Bearbeitren'!$DN$176:$DQ$434</definedName>
    <definedName name="Berufsbezeichnung">#REF!</definedName>
    <definedName name="_xlnm.Print_Area" localSheetId="1">'04.2022'!$T$1:$AE$170</definedName>
    <definedName name="_xlnm.Print_Area" localSheetId="17">'131.060.FWG-01.14'!$R$1:$AB$150</definedName>
    <definedName name="_xlnm.Print_Area" localSheetId="15">'131.060.FWG-01.2015'!$R$1:$AB$151</definedName>
    <definedName name="_xlnm.Print_Area" localSheetId="13">'131.060.FWG-01.2016'!$R$1:$AB$159</definedName>
    <definedName name="_xlnm.Print_Area" localSheetId="10">'131.060.FWG-01.2017'!$R$1:$AB$155</definedName>
    <definedName name="_xlnm.Print_Area" localSheetId="8">'131.060.FWG-01.2018'!$R$1:$AB$162</definedName>
    <definedName name="_xlnm.Print_Area" localSheetId="7">'131.060.FWG-02.2018'!$R$1:$AB$163</definedName>
    <definedName name="_xlnm.Print_Area" localSheetId="6">'131.060.FWG-03.2018'!$R$1:$AB$163</definedName>
    <definedName name="_xlnm.Print_Area" localSheetId="5">'131.060.FWG-05.2018'!$R$1:$AB$164</definedName>
    <definedName name="_xlnm.Print_Area" localSheetId="4">'131.060.FWG-07.2018'!$R$1:$AB$164</definedName>
    <definedName name="_xlnm.Print_Area" localSheetId="3">'131.060.FWG-08.2018'!$S$1:$AD$155</definedName>
    <definedName name="_xlnm.Print_Area" localSheetId="2">'131.060.FWG-09.2018'!$S$1:$AD$157</definedName>
    <definedName name="_xlnm.Print_Area" localSheetId="20">'131.060.FWG-10.11'!$R$1:$AB$147</definedName>
    <definedName name="_xlnm.Print_Area" localSheetId="14">'131.060.FWG-10.2015'!$R$1:$AB$158</definedName>
    <definedName name="_xlnm.Print_Area" localSheetId="0">'131.060.FWG-10.2018'!$T$1:$AG$167</definedName>
    <definedName name="_xlnm.Print_Area" localSheetId="19">'131.060.FWG-11.12'!$R$1:$AB$150</definedName>
    <definedName name="_xlnm.Print_Area" localSheetId="11">'131.060.FWG-11.2016'!$R$1:$AB$156</definedName>
    <definedName name="_xlnm.Print_Area" localSheetId="21">'131.060.FWG-12.10'!$R$1:$AB$148</definedName>
    <definedName name="_xlnm.Print_Area" localSheetId="18">'131.060.FWG-12.13'!$R$1:$AB$151</definedName>
    <definedName name="_xlnm.Print_Area" localSheetId="16">'131.060.FWG-12.14'!$R$1:$AB$148</definedName>
    <definedName name="_xlnm.Print_Area" localSheetId="9">'131.060.FWG-12.2017'!$R$1:$AB$165</definedName>
    <definedName name="_xlnm.Print_Area" localSheetId="12">'16 Bearbeitren'!$R$1:$AB$156</definedName>
    <definedName name="_xlnm.Print_Titles" localSheetId="1">'04.2022'!$T:$T,'04.2022'!$1:$4</definedName>
    <definedName name="_xlnm.Print_Titles" localSheetId="17">'131.060.FWG-01.14'!$S:$S,'131.060.FWG-01.14'!$1:$4</definedName>
    <definedName name="_xlnm.Print_Titles" localSheetId="15">'131.060.FWG-01.2015'!$S:$S,'131.060.FWG-01.2015'!$1:$4</definedName>
    <definedName name="_xlnm.Print_Titles" localSheetId="13">'131.060.FWG-01.2016'!$S:$S,'131.060.FWG-01.2016'!$1:$4</definedName>
    <definedName name="_xlnm.Print_Titles" localSheetId="10">'131.060.FWG-01.2017'!$S:$S,'131.060.FWG-01.2017'!$1:$4</definedName>
    <definedName name="_xlnm.Print_Titles" localSheetId="8">'131.060.FWG-01.2018'!$S:$S,'131.060.FWG-01.2018'!$1:$4</definedName>
    <definedName name="_xlnm.Print_Titles" localSheetId="7">'131.060.FWG-02.2018'!$S:$S,'131.060.FWG-02.2018'!$1:$4</definedName>
    <definedName name="_xlnm.Print_Titles" localSheetId="6">'131.060.FWG-03.2018'!$S:$S,'131.060.FWG-03.2018'!$1:$4</definedName>
    <definedName name="_xlnm.Print_Titles" localSheetId="5">'131.060.FWG-05.2018'!$S:$S,'131.060.FWG-05.2018'!$1:$4</definedName>
    <definedName name="_xlnm.Print_Titles" localSheetId="4">'131.060.FWG-07.2018'!$S:$S,'131.060.FWG-07.2018'!$1:$4</definedName>
    <definedName name="_xlnm.Print_Titles" localSheetId="3">'131.060.FWG-08.2018'!$S:$S,'131.060.FWG-08.2018'!$1:$3</definedName>
    <definedName name="_xlnm.Print_Titles" localSheetId="2">'131.060.FWG-09.2018'!$S:$S,'131.060.FWG-09.2018'!$1:$3</definedName>
    <definedName name="_xlnm.Print_Titles" localSheetId="20">'131.060.FWG-10.11'!$S:$S,'131.060.FWG-10.11'!$1:$4</definedName>
    <definedName name="_xlnm.Print_Titles" localSheetId="14">'131.060.FWG-10.2015'!$S:$S,'131.060.FWG-10.2015'!$1:$4</definedName>
    <definedName name="_xlnm.Print_Titles" localSheetId="0">'131.060.FWG-10.2018'!$T:$T,'131.060.FWG-10.2018'!$1:$5</definedName>
    <definedName name="_xlnm.Print_Titles" localSheetId="19">'131.060.FWG-11.12'!$S:$S,'131.060.FWG-11.12'!$1:$4</definedName>
    <definedName name="_xlnm.Print_Titles" localSheetId="11">'131.060.FWG-11.2016'!$S:$S,'131.060.FWG-11.2016'!$1:$4</definedName>
    <definedName name="_xlnm.Print_Titles" localSheetId="21">'131.060.FWG-12.10'!$S:$S,'131.060.FWG-12.10'!$1:$4</definedName>
    <definedName name="_xlnm.Print_Titles" localSheetId="18">'131.060.FWG-12.13'!$S:$S,'131.060.FWG-12.13'!$1:$4</definedName>
    <definedName name="_xlnm.Print_Titles" localSheetId="16">'131.060.FWG-12.14'!$S:$S,'131.060.FWG-12.14'!$1:$4</definedName>
    <definedName name="_xlnm.Print_Titles" localSheetId="9">'131.060.FWG-12.2017'!$S:$S,'131.060.FWG-12.2017'!$1:$4</definedName>
    <definedName name="_xlnm.Print_Titles" localSheetId="12">'16 Bearbeitren'!$S:$S,'16 Bearbeitren'!$1:$4</definedName>
    <definedName name="Funktionsbezeichnungen" localSheetId="1">'04.2022'!#REF!</definedName>
    <definedName name="Funktionsbezeichnungen" localSheetId="17">'131.060.FWG-01.14'!$DH$171:$DJ$428</definedName>
    <definedName name="Funktionsbezeichnungen" localSheetId="15">'131.060.FWG-01.2015'!$DK$172:$DM$429</definedName>
    <definedName name="Funktionsbezeichnungen" localSheetId="13">'131.060.FWG-01.2016'!$DK$180:$DM$437</definedName>
    <definedName name="Funktionsbezeichnungen" localSheetId="10">'131.060.FWG-01.2017'!$DM$176:$DO$433</definedName>
    <definedName name="Funktionsbezeichnungen" localSheetId="8">'131.060.FWG-01.2018'!$DM$183:$DO$440</definedName>
    <definedName name="Funktionsbezeichnungen" localSheetId="7">'131.060.FWG-02.2018'!$DM$184:$DO$441</definedName>
    <definedName name="Funktionsbezeichnungen" localSheetId="6">'131.060.FWG-03.2018'!$DQ$184:$DS$447</definedName>
    <definedName name="Funktionsbezeichnungen" localSheetId="5">'131.060.FWG-05.2018'!$DQ$185:$DS$448</definedName>
    <definedName name="Funktionsbezeichnungen" localSheetId="4">'131.060.FWG-07.2018'!$DQ$185:$DS$448</definedName>
    <definedName name="Funktionsbezeichnungen" localSheetId="3">'131.060.FWG-08.2018'!$DL$183:$DN$446</definedName>
    <definedName name="Funktionsbezeichnungen" localSheetId="2">'131.060.FWG-09.2018'!$DL$185:$DN$448</definedName>
    <definedName name="Funktionsbezeichnungen" localSheetId="20">'131.060.FWG-10.11'!$CA$164:$CC$421</definedName>
    <definedName name="Funktionsbezeichnungen" localSheetId="14">'131.060.FWG-10.2015'!$DK$179:$DM$436</definedName>
    <definedName name="Funktionsbezeichnungen" localSheetId="0">'131.060.FWG-10.2018'!$DO$190:$DQ$453</definedName>
    <definedName name="Funktionsbezeichnungen" localSheetId="19">'131.060.FWG-11.12'!$DH$167:$DJ$424</definedName>
    <definedName name="Funktionsbezeichnungen" localSheetId="11">'131.060.FWG-11.2016'!$DM$177:$DO$434</definedName>
    <definedName name="Funktionsbezeichnungen" localSheetId="18">'131.060.FWG-12.13'!$DH$172:$DJ$429</definedName>
    <definedName name="Funktionsbezeichnungen" localSheetId="16">'131.060.FWG-12.14'!$DK$169:$DM$426</definedName>
    <definedName name="Funktionsbezeichnungen" localSheetId="9">'131.060.FWG-12.2017'!$DM$186:$DO$443</definedName>
    <definedName name="Funktionsbezeichnungen" localSheetId="12">'16 Bearbeitren'!$DN$177:$DP$434</definedName>
    <definedName name="Funktionsbezeichnungen">#REF!</definedName>
    <definedName name="Kategorie" localSheetId="1">'04.2022'!#REF!</definedName>
    <definedName name="Kategorie" localSheetId="5">'131.060.FWG-05.2018'!$EX:$EY</definedName>
    <definedName name="Kategorie" localSheetId="4">'131.060.FWG-07.2018'!$EX:$EY</definedName>
    <definedName name="Kategorie" localSheetId="3">'131.060.FWG-08.2018'!$ES:$ET</definedName>
    <definedName name="Kategorie" localSheetId="2">'131.060.FWG-09.2018'!$ES:$ET</definedName>
    <definedName name="Kategorie" localSheetId="0">'131.060.FWG-10.2018'!$EV:$EW</definedName>
    <definedName name="Kategorie">'131.060.FWG-03.2018'!$EX:$EY</definedName>
    <definedName name="wer">'[1]05.2022'!#REF!</definedName>
    <definedName name="_xlnm.Extract" localSheetId="1">'04.2022'!#REF!</definedName>
    <definedName name="_xlnm.Extract" localSheetId="17">'131.060.FWG-01.14'!$EG$1</definedName>
    <definedName name="_xlnm.Extract" localSheetId="15">'131.060.FWG-01.2015'!$EJ$1</definedName>
    <definedName name="_xlnm.Extract" localSheetId="13">'131.060.FWG-01.2016'!$EJ$1</definedName>
    <definedName name="_xlnm.Extract" localSheetId="10">'131.060.FWG-01.2017'!$EL$1</definedName>
    <definedName name="_xlnm.Extract" localSheetId="8">'131.060.FWG-01.2018'!$EL$1</definedName>
    <definedName name="_xlnm.Extract" localSheetId="7">'131.060.FWG-02.2018'!$EL$1</definedName>
    <definedName name="_xlnm.Extract" localSheetId="6">'131.060.FWG-03.2018'!$EP$1</definedName>
    <definedName name="_xlnm.Extract" localSheetId="5">'131.060.FWG-05.2018'!$EP$1</definedName>
    <definedName name="_xlnm.Extract" localSheetId="4">'131.060.FWG-07.2018'!$EP$1</definedName>
    <definedName name="_xlnm.Extract" localSheetId="3">'131.060.FWG-08.2018'!$EK$1</definedName>
    <definedName name="_xlnm.Extract" localSheetId="2">'131.060.FWG-09.2018'!$EK$1</definedName>
    <definedName name="_xlnm.Extract" localSheetId="14">'131.060.FWG-10.2015'!$EJ$1</definedName>
    <definedName name="_xlnm.Extract" localSheetId="0">'131.060.FWG-10.2018'!$EN$1</definedName>
    <definedName name="_xlnm.Extract" localSheetId="11">'131.060.FWG-11.2016'!$EL$1</definedName>
    <definedName name="_xlnm.Extract" localSheetId="18">'131.060.FWG-12.13'!$EG$1</definedName>
    <definedName name="_xlnm.Extract" localSheetId="16">'131.060.FWG-12.14'!$EJ$1</definedName>
    <definedName name="_xlnm.Extract" localSheetId="9">'131.060.FWG-12.2017'!$EL$1</definedName>
    <definedName name="_xlnm.Extract" localSheetId="12">'16 Bearbeitren'!$EM$1</definedName>
  </definedNames>
  <calcPr calcId="162913"/>
</workbook>
</file>

<file path=xl/calcChain.xml><?xml version="1.0" encoding="utf-8"?>
<calcChain xmlns="http://schemas.openxmlformats.org/spreadsheetml/2006/main">
  <c r="AB37" i="131" l="1"/>
  <c r="CN160" i="131"/>
  <c r="C155" i="131" l="1"/>
  <c r="CN155" i="131"/>
  <c r="AB153" i="131"/>
  <c r="AB151" i="131"/>
  <c r="CN154" i="131"/>
  <c r="CQ143" i="131" l="1"/>
  <c r="AB143" i="131"/>
  <c r="C5" i="132"/>
  <c r="AB5" i="132"/>
  <c r="AB6" i="132"/>
  <c r="C6" i="132" s="1"/>
  <c r="AB7" i="132"/>
  <c r="C7" i="132" s="1"/>
  <c r="C8" i="132"/>
  <c r="AB8" i="132"/>
  <c r="C9" i="132"/>
  <c r="AB9" i="132"/>
  <c r="AB10" i="132"/>
  <c r="C10" i="132" s="1"/>
  <c r="AB11" i="132"/>
  <c r="C11" i="132" s="1"/>
  <c r="C12" i="132"/>
  <c r="AB12" i="132"/>
  <c r="C13" i="132"/>
  <c r="AB13" i="132"/>
  <c r="AB14" i="132"/>
  <c r="C14" i="132" s="1"/>
  <c r="AB15" i="132"/>
  <c r="C15" i="132" s="1"/>
  <c r="C16" i="132"/>
  <c r="AB16" i="132"/>
  <c r="C17" i="132"/>
  <c r="AB17" i="132"/>
  <c r="AB18" i="132"/>
  <c r="C18" i="132" s="1"/>
  <c r="AB19" i="132"/>
  <c r="C19" i="132" s="1"/>
  <c r="C20" i="132"/>
  <c r="AB20" i="132"/>
  <c r="C21" i="132"/>
  <c r="AB21" i="132"/>
  <c r="AB22" i="132"/>
  <c r="C22" i="132" s="1"/>
  <c r="AB23" i="132"/>
  <c r="C23" i="132" s="1"/>
  <c r="C24" i="132"/>
  <c r="AB24" i="132"/>
  <c r="C25" i="132"/>
  <c r="AB25" i="132"/>
  <c r="AB26" i="132"/>
  <c r="C26" i="132" s="1"/>
  <c r="AB27" i="132"/>
  <c r="C27" i="132" s="1"/>
  <c r="C28" i="132"/>
  <c r="AB28" i="132"/>
  <c r="C29" i="132"/>
  <c r="AB29" i="132"/>
  <c r="AB30" i="132"/>
  <c r="C30" i="132" s="1"/>
  <c r="AB31" i="132"/>
  <c r="C31" i="132" s="1"/>
  <c r="C32" i="132"/>
  <c r="AB32" i="132"/>
  <c r="C33" i="132"/>
  <c r="AB33" i="132"/>
  <c r="AB34" i="132"/>
  <c r="C34" i="132" s="1"/>
  <c r="AB35" i="132"/>
  <c r="C35" i="132" s="1"/>
  <c r="C36" i="132"/>
  <c r="AB36" i="132"/>
  <c r="C37" i="132"/>
  <c r="AB37" i="132"/>
  <c r="AB38" i="132"/>
  <c r="C38" i="132" s="1"/>
  <c r="AB39" i="132"/>
  <c r="C39" i="132" s="1"/>
  <c r="C40" i="132"/>
  <c r="AB40" i="132"/>
  <c r="C41" i="132"/>
  <c r="AB41" i="132"/>
  <c r="AB42" i="132"/>
  <c r="C42" i="132" s="1"/>
  <c r="AB43" i="132"/>
  <c r="C43" i="132" s="1"/>
  <c r="C44" i="132"/>
  <c r="AB44" i="132"/>
  <c r="C45" i="132"/>
  <c r="AB45" i="132"/>
  <c r="AB46" i="132"/>
  <c r="C46" i="132" s="1"/>
  <c r="AB47" i="132"/>
  <c r="C47" i="132" s="1"/>
  <c r="C48" i="132"/>
  <c r="AB48" i="132"/>
  <c r="C49" i="132"/>
  <c r="AB49" i="132"/>
  <c r="AB50" i="132"/>
  <c r="C50" i="132" s="1"/>
  <c r="AB51" i="132"/>
  <c r="C51" i="132" s="1"/>
  <c r="C52" i="132"/>
  <c r="AB52" i="132"/>
  <c r="C53" i="132"/>
  <c r="AB53" i="132"/>
  <c r="AB54" i="132"/>
  <c r="C54" i="132" s="1"/>
  <c r="AB55" i="132"/>
  <c r="C55" i="132" s="1"/>
  <c r="C56" i="132"/>
  <c r="AB56" i="132"/>
  <c r="C57" i="132"/>
  <c r="AB57" i="132"/>
  <c r="AB58" i="132"/>
  <c r="C58" i="132" s="1"/>
  <c r="AB59" i="132"/>
  <c r="C59" i="132" s="1"/>
  <c r="C60" i="132"/>
  <c r="AB60" i="132"/>
  <c r="C61" i="132"/>
  <c r="AB61" i="132"/>
  <c r="AB62" i="132"/>
  <c r="C62" i="132" s="1"/>
  <c r="AB63" i="132"/>
  <c r="C63" i="132" s="1"/>
  <c r="C64" i="132"/>
  <c r="AB64" i="132"/>
  <c r="C65" i="132"/>
  <c r="AB65" i="132"/>
  <c r="AB66" i="132"/>
  <c r="C66" i="132" s="1"/>
  <c r="AB67" i="132"/>
  <c r="C67" i="132" s="1"/>
  <c r="C68" i="132"/>
  <c r="AB68" i="132"/>
  <c r="C69" i="132"/>
  <c r="AB69" i="132"/>
  <c r="AB70" i="132"/>
  <c r="C70" i="132" s="1"/>
  <c r="AB71" i="132"/>
  <c r="C71" i="132" s="1"/>
  <c r="C72" i="132"/>
  <c r="AB72" i="132"/>
  <c r="C73" i="132"/>
  <c r="AB73" i="132"/>
  <c r="AB74" i="132"/>
  <c r="C74" i="132" s="1"/>
  <c r="AB75" i="132"/>
  <c r="C75" i="132" s="1"/>
  <c r="C76" i="132"/>
  <c r="AB76" i="132"/>
  <c r="C77" i="132"/>
  <c r="AB77" i="132"/>
  <c r="AB78" i="132"/>
  <c r="C78" i="132" s="1"/>
  <c r="AB79" i="132"/>
  <c r="C79" i="132" s="1"/>
  <c r="C80" i="132"/>
  <c r="AB80" i="132"/>
  <c r="C81" i="132"/>
  <c r="AB81" i="132"/>
  <c r="AB82" i="132"/>
  <c r="C82" i="132" s="1"/>
  <c r="AB83" i="132"/>
  <c r="C83" i="132" s="1"/>
  <c r="C84" i="132"/>
  <c r="AB84" i="132"/>
  <c r="C85" i="132"/>
  <c r="AB85" i="132"/>
  <c r="AB86" i="132"/>
  <c r="C86" i="132" s="1"/>
  <c r="AB87" i="132"/>
  <c r="C87" i="132" s="1"/>
  <c r="C88" i="132"/>
  <c r="AB88" i="132"/>
  <c r="C89" i="132"/>
  <c r="AB89" i="132"/>
  <c r="AB90" i="132"/>
  <c r="C90" i="132" s="1"/>
  <c r="AB91" i="132"/>
  <c r="C91" i="132" s="1"/>
  <c r="C92" i="132"/>
  <c r="AB92" i="132"/>
  <c r="C93" i="132"/>
  <c r="AB93" i="132"/>
  <c r="AB94" i="132"/>
  <c r="C94" i="132" s="1"/>
  <c r="AB95" i="132"/>
  <c r="C95" i="132" s="1"/>
  <c r="C96" i="132"/>
  <c r="AB96" i="132"/>
  <c r="C97" i="132"/>
  <c r="AB97" i="132"/>
  <c r="AB98" i="132"/>
  <c r="C98" i="132" s="1"/>
  <c r="AB99" i="132"/>
  <c r="C99" i="132" s="1"/>
  <c r="C100" i="132"/>
  <c r="AB100" i="132"/>
  <c r="C101" i="132"/>
  <c r="AB101" i="132"/>
  <c r="AB102" i="132"/>
  <c r="C102" i="132" s="1"/>
  <c r="AB103" i="132"/>
  <c r="C103" i="132" s="1"/>
  <c r="C104" i="132"/>
  <c r="AB104" i="132"/>
  <c r="C105" i="132"/>
  <c r="AB105" i="132"/>
  <c r="AB106" i="132"/>
  <c r="C106" i="132" s="1"/>
  <c r="AB107" i="132"/>
  <c r="C107" i="132" s="1"/>
  <c r="C108" i="132"/>
  <c r="AB108" i="132"/>
  <c r="C109" i="132"/>
  <c r="AB109" i="132"/>
  <c r="AB110" i="132"/>
  <c r="C110" i="132" s="1"/>
  <c r="AB111" i="132"/>
  <c r="C111" i="132" s="1"/>
  <c r="C112" i="132"/>
  <c r="AB112" i="132"/>
  <c r="C113" i="132"/>
  <c r="AB113" i="132"/>
  <c r="AB114" i="132"/>
  <c r="C114" i="132" s="1"/>
  <c r="AB115" i="132"/>
  <c r="C115" i="132" s="1"/>
  <c r="C116" i="132"/>
  <c r="AB116" i="132"/>
  <c r="C117" i="132"/>
  <c r="AB117" i="132"/>
  <c r="AB118" i="132"/>
  <c r="C118" i="132" s="1"/>
  <c r="AB119" i="132"/>
  <c r="C119" i="132" s="1"/>
  <c r="C120" i="132"/>
  <c r="AB120" i="132"/>
  <c r="C121" i="132"/>
  <c r="AB121" i="132"/>
  <c r="AB122" i="132"/>
  <c r="C122" i="132" s="1"/>
  <c r="AB123" i="132"/>
  <c r="C123" i="132" s="1"/>
  <c r="C124" i="132"/>
  <c r="AB124" i="132"/>
  <c r="C125" i="132"/>
  <c r="AB125" i="132"/>
  <c r="AB126" i="132"/>
  <c r="C126" i="132" s="1"/>
  <c r="AB127" i="132"/>
  <c r="C127" i="132" s="1"/>
  <c r="C128" i="132"/>
  <c r="AB128" i="132"/>
  <c r="C129" i="132"/>
  <c r="AB129" i="132"/>
  <c r="AB130" i="132"/>
  <c r="C130" i="132" s="1"/>
  <c r="AB131" i="132"/>
  <c r="C131" i="132" s="1"/>
  <c r="C132" i="132"/>
  <c r="AB132" i="132"/>
  <c r="C133" i="132"/>
  <c r="AB133" i="132"/>
  <c r="AB134" i="132"/>
  <c r="C134" i="132" s="1"/>
  <c r="AB135" i="132"/>
  <c r="C135" i="132" s="1"/>
  <c r="C136" i="132"/>
  <c r="AB136" i="132"/>
  <c r="C137" i="132"/>
  <c r="AB137" i="132"/>
  <c r="AB138" i="132"/>
  <c r="C138" i="132" s="1"/>
  <c r="AB139" i="132"/>
  <c r="C139" i="132" s="1"/>
  <c r="C140" i="132"/>
  <c r="AB140" i="132"/>
  <c r="C141" i="132"/>
  <c r="AB141" i="132"/>
  <c r="AB142" i="132"/>
  <c r="C142" i="132" s="1"/>
  <c r="AB143" i="132"/>
  <c r="C143" i="132" s="1"/>
  <c r="C144" i="132"/>
  <c r="AB144" i="132"/>
  <c r="C145" i="132"/>
  <c r="AB145" i="132"/>
  <c r="AB146" i="132"/>
  <c r="C146" i="132" s="1"/>
  <c r="AB147" i="132"/>
  <c r="C147" i="132" s="1"/>
  <c r="C148" i="132"/>
  <c r="AB148" i="132"/>
  <c r="C149" i="132"/>
  <c r="AB149" i="132"/>
  <c r="AB150" i="132"/>
  <c r="C150" i="132" s="1"/>
  <c r="AB151" i="132"/>
  <c r="C151" i="132" s="1"/>
  <c r="C152" i="132"/>
  <c r="AB152" i="132"/>
  <c r="C153" i="132"/>
  <c r="AB153" i="132"/>
  <c r="AB154" i="132"/>
  <c r="C154" i="132" s="1"/>
  <c r="AB155" i="132"/>
  <c r="C155" i="132" s="1"/>
  <c r="C156" i="132"/>
  <c r="C157" i="132"/>
  <c r="C158" i="132"/>
  <c r="C159" i="132"/>
  <c r="C160" i="132"/>
  <c r="C161" i="132"/>
  <c r="C162" i="132"/>
  <c r="C163" i="132"/>
  <c r="C164" i="132"/>
  <c r="C165" i="132"/>
  <c r="C166" i="132"/>
  <c r="C167" i="132"/>
  <c r="C168" i="132"/>
  <c r="U170" i="132"/>
  <c r="A171" i="132"/>
  <c r="B171" i="132"/>
  <c r="D171" i="132"/>
  <c r="R171" i="132" s="1"/>
  <c r="R173" i="132" s="1"/>
  <c r="E171" i="132"/>
  <c r="F171" i="132"/>
  <c r="G171" i="132"/>
  <c r="H171" i="132"/>
  <c r="I171" i="132"/>
  <c r="J171" i="132"/>
  <c r="K171" i="132"/>
  <c r="L171" i="132"/>
  <c r="M171" i="132"/>
  <c r="N171" i="132"/>
  <c r="O171" i="132"/>
  <c r="U171" i="132"/>
  <c r="W171" i="132"/>
  <c r="W178" i="132" s="1"/>
  <c r="A172" i="132"/>
  <c r="B172" i="132"/>
  <c r="D172" i="132"/>
  <c r="E172" i="132"/>
  <c r="F172" i="132"/>
  <c r="G172" i="132"/>
  <c r="H172" i="132"/>
  <c r="I172" i="132"/>
  <c r="R172" i="132" s="1"/>
  <c r="J172" i="132"/>
  <c r="K172" i="132"/>
  <c r="L172" i="132"/>
  <c r="M172" i="132"/>
  <c r="N172" i="132"/>
  <c r="O172" i="132"/>
  <c r="U172" i="132"/>
  <c r="U178" i="132" s="1"/>
  <c r="W172" i="132"/>
  <c r="U173" i="132"/>
  <c r="W173" i="132"/>
  <c r="U174" i="132"/>
  <c r="W174" i="132"/>
  <c r="U175" i="132"/>
  <c r="W175" i="132"/>
  <c r="U176" i="132"/>
  <c r="W176" i="132"/>
  <c r="U177" i="132"/>
  <c r="W177" i="132"/>
  <c r="C172" i="132" l="1"/>
  <c r="C171" i="132"/>
  <c r="CN158" i="131"/>
  <c r="CN156" i="131" l="1"/>
  <c r="AB7" i="131" l="1"/>
  <c r="CQ147" i="131" l="1"/>
  <c r="AB147" i="131"/>
  <c r="CP147" i="131" s="1"/>
  <c r="C147" i="131" l="1"/>
  <c r="AB116" i="131" l="1"/>
  <c r="CQ99" i="131" l="1"/>
  <c r="AB99" i="131"/>
  <c r="CP99" i="131" s="1"/>
  <c r="CN99" i="131"/>
  <c r="C99" i="131" l="1"/>
  <c r="AB43" i="131"/>
  <c r="DQ149" i="131" l="1"/>
  <c r="CN149" i="131"/>
  <c r="CM149" i="131"/>
  <c r="AB149" i="131"/>
  <c r="C149" i="131" s="1"/>
  <c r="DQ77" i="131" l="1"/>
  <c r="CV77" i="131"/>
  <c r="CU77" i="131"/>
  <c r="CR77" i="131"/>
  <c r="CQ77" i="131"/>
  <c r="CN77" i="131"/>
  <c r="AB77" i="131"/>
  <c r="CP77" i="131" s="1"/>
  <c r="CM77" i="131" l="1"/>
  <c r="C77" i="131"/>
  <c r="CQ125" i="131" l="1"/>
  <c r="AB125" i="131"/>
  <c r="C125" i="131" s="1"/>
  <c r="CN125" i="131"/>
  <c r="CP125" i="131" l="1"/>
  <c r="AB6" i="131" l="1"/>
  <c r="C6" i="131" s="1"/>
  <c r="CN6" i="131"/>
  <c r="CQ6" i="131"/>
  <c r="CR6" i="131"/>
  <c r="CU6" i="131"/>
  <c r="CV6" i="131"/>
  <c r="CX6" i="131"/>
  <c r="CY6" i="131"/>
  <c r="DA6" i="131"/>
  <c r="DB6" i="131"/>
  <c r="DD6" i="131"/>
  <c r="DE6" i="131"/>
  <c r="DG6" i="131"/>
  <c r="DH6" i="131"/>
  <c r="DK6" i="131"/>
  <c r="DL6" i="131"/>
  <c r="DQ6" i="131"/>
  <c r="C7" i="131"/>
  <c r="CN7" i="131"/>
  <c r="CQ7" i="131"/>
  <c r="CR7" i="131"/>
  <c r="CU7" i="131"/>
  <c r="CV7" i="131"/>
  <c r="CX7" i="131"/>
  <c r="CY7" i="131"/>
  <c r="DA7" i="131"/>
  <c r="DB7" i="131"/>
  <c r="DD7" i="131"/>
  <c r="DE7" i="131"/>
  <c r="DG7" i="131"/>
  <c r="DH7" i="131"/>
  <c r="DK7" i="131"/>
  <c r="DL7" i="131"/>
  <c r="DQ7" i="131"/>
  <c r="AB8" i="131"/>
  <c r="CP8" i="131" s="1"/>
  <c r="CN8" i="131"/>
  <c r="CQ8" i="131"/>
  <c r="CR8" i="131"/>
  <c r="CU8" i="131"/>
  <c r="CV8" i="131"/>
  <c r="CX8" i="131"/>
  <c r="CY8" i="131"/>
  <c r="DA8" i="131"/>
  <c r="DB8" i="131"/>
  <c r="DD8" i="131"/>
  <c r="DE8" i="131"/>
  <c r="DG8" i="131"/>
  <c r="DH8" i="131"/>
  <c r="DK8" i="131"/>
  <c r="DL8" i="131"/>
  <c r="DQ8" i="131"/>
  <c r="AB9" i="131"/>
  <c r="C9" i="131" s="1"/>
  <c r="CN9" i="131"/>
  <c r="CQ9" i="131"/>
  <c r="CR9" i="131"/>
  <c r="CU9" i="131"/>
  <c r="CV9" i="131"/>
  <c r="CX9" i="131"/>
  <c r="CY9" i="131"/>
  <c r="DA9" i="131"/>
  <c r="DB9" i="131"/>
  <c r="DD9" i="131"/>
  <c r="DE9" i="131"/>
  <c r="DG9" i="131"/>
  <c r="DH9" i="131"/>
  <c r="DK9" i="131"/>
  <c r="DL9" i="131"/>
  <c r="DQ9" i="131"/>
  <c r="AB10" i="131"/>
  <c r="CP10" i="131" s="1"/>
  <c r="CN10" i="131"/>
  <c r="CQ10" i="131"/>
  <c r="CR10" i="131"/>
  <c r="CU10" i="131"/>
  <c r="CV10" i="131"/>
  <c r="CX10" i="131"/>
  <c r="CY10" i="131"/>
  <c r="DA10" i="131"/>
  <c r="DB10" i="131"/>
  <c r="DD10" i="131"/>
  <c r="DE10" i="131"/>
  <c r="DG10" i="131"/>
  <c r="DH10" i="131"/>
  <c r="DK10" i="131"/>
  <c r="DL10" i="131"/>
  <c r="DQ10" i="131"/>
  <c r="AB11" i="131"/>
  <c r="C11" i="131" s="1"/>
  <c r="CN11" i="131"/>
  <c r="CQ11" i="131"/>
  <c r="CR11" i="131"/>
  <c r="CU11" i="131"/>
  <c r="CV11" i="131"/>
  <c r="CX11" i="131"/>
  <c r="CY11" i="131"/>
  <c r="DA11" i="131"/>
  <c r="DB11" i="131"/>
  <c r="DD11" i="131"/>
  <c r="DE11" i="131"/>
  <c r="DG11" i="131"/>
  <c r="DH11" i="131"/>
  <c r="DK11" i="131"/>
  <c r="DL11" i="131"/>
  <c r="DQ11" i="131"/>
  <c r="AB12" i="131"/>
  <c r="CP12" i="131" s="1"/>
  <c r="CN12" i="131"/>
  <c r="CQ12" i="131"/>
  <c r="CR12" i="131"/>
  <c r="DG12" i="131"/>
  <c r="DH12" i="131"/>
  <c r="DK12" i="131"/>
  <c r="DL12" i="131"/>
  <c r="DQ12" i="131"/>
  <c r="AB13" i="131"/>
  <c r="C13" i="131" s="1"/>
  <c r="CN13" i="131"/>
  <c r="CQ13" i="131"/>
  <c r="CR13" i="131"/>
  <c r="CU13" i="131"/>
  <c r="CV13" i="131"/>
  <c r="DQ13" i="131"/>
  <c r="AB14" i="131"/>
  <c r="CP14" i="131" s="1"/>
  <c r="CN14" i="131"/>
  <c r="CQ14" i="131"/>
  <c r="CR14" i="131"/>
  <c r="CU14" i="131"/>
  <c r="CV14" i="131"/>
  <c r="CX14" i="131"/>
  <c r="CY14" i="131"/>
  <c r="DA14" i="131"/>
  <c r="DB14" i="131"/>
  <c r="DD14" i="131"/>
  <c r="DE14" i="131"/>
  <c r="DG14" i="131"/>
  <c r="DH14" i="131"/>
  <c r="DK14" i="131"/>
  <c r="DL14" i="131"/>
  <c r="DQ14" i="131"/>
  <c r="AB15" i="131"/>
  <c r="CP15" i="131" s="1"/>
  <c r="CN15" i="131"/>
  <c r="CQ15" i="131"/>
  <c r="CR15" i="131"/>
  <c r="CU15" i="131"/>
  <c r="CV15" i="131"/>
  <c r="CX15" i="131"/>
  <c r="CY15" i="131"/>
  <c r="DA15" i="131"/>
  <c r="DB15" i="131"/>
  <c r="DD15" i="131"/>
  <c r="DE15" i="131"/>
  <c r="DG15" i="131"/>
  <c r="DH15" i="131"/>
  <c r="DK15" i="131"/>
  <c r="DL15" i="131"/>
  <c r="DQ15" i="131"/>
  <c r="AB16" i="131"/>
  <c r="C16" i="131" s="1"/>
  <c r="CN16" i="131"/>
  <c r="CQ16" i="131"/>
  <c r="CR16" i="131"/>
  <c r="CU16" i="131"/>
  <c r="CV16" i="131"/>
  <c r="CX16" i="131"/>
  <c r="CY16" i="131"/>
  <c r="DA16" i="131"/>
  <c r="DB16" i="131"/>
  <c r="DD16" i="131"/>
  <c r="DE16" i="131"/>
  <c r="DG16" i="131"/>
  <c r="DH16" i="131"/>
  <c r="DK16" i="131"/>
  <c r="DL16" i="131"/>
  <c r="DQ16" i="131"/>
  <c r="AB17" i="131"/>
  <c r="C17" i="131" s="1"/>
  <c r="CN17" i="131"/>
  <c r="CQ17" i="131"/>
  <c r="CR17" i="131"/>
  <c r="CU17" i="131"/>
  <c r="CV17" i="131"/>
  <c r="DQ17" i="131"/>
  <c r="AB18" i="131"/>
  <c r="C18" i="131" s="1"/>
  <c r="CN18" i="131"/>
  <c r="AB19" i="131"/>
  <c r="CP19" i="131" s="1"/>
  <c r="CN19" i="131"/>
  <c r="CQ19" i="131"/>
  <c r="CR19" i="131"/>
  <c r="CU19" i="131"/>
  <c r="CV19" i="131"/>
  <c r="CX19" i="131"/>
  <c r="CY19" i="131"/>
  <c r="DQ19" i="131"/>
  <c r="AB20" i="131"/>
  <c r="C20" i="131" s="1"/>
  <c r="CN20" i="131"/>
  <c r="CQ20" i="131"/>
  <c r="CR20" i="131"/>
  <c r="CU20" i="131"/>
  <c r="CV20" i="131"/>
  <c r="CX20" i="131"/>
  <c r="CY20" i="131"/>
  <c r="DA20" i="131"/>
  <c r="DB20" i="131"/>
  <c r="DD20" i="131"/>
  <c r="DE20" i="131"/>
  <c r="DG20" i="131"/>
  <c r="DH20" i="131"/>
  <c r="DK20" i="131"/>
  <c r="DL20" i="131"/>
  <c r="DQ20" i="131"/>
  <c r="AB21" i="131"/>
  <c r="CP21" i="131" s="1"/>
  <c r="CN21" i="131"/>
  <c r="CQ21" i="131"/>
  <c r="CR21" i="131"/>
  <c r="CU21" i="131"/>
  <c r="CV21" i="131"/>
  <c r="CX21" i="131"/>
  <c r="CY21" i="131"/>
  <c r="DA21" i="131"/>
  <c r="DB21" i="131"/>
  <c r="DD21" i="131"/>
  <c r="DE21" i="131"/>
  <c r="DG21" i="131"/>
  <c r="DH21" i="131"/>
  <c r="DK21" i="131"/>
  <c r="DL21" i="131"/>
  <c r="DQ21" i="131"/>
  <c r="AB22" i="131"/>
  <c r="C22" i="131" s="1"/>
  <c r="CN22" i="131"/>
  <c r="CQ22" i="131"/>
  <c r="CR22" i="131"/>
  <c r="CU22" i="131"/>
  <c r="CV22" i="131"/>
  <c r="CX22" i="131"/>
  <c r="CY22" i="131"/>
  <c r="DA22" i="131"/>
  <c r="DB22" i="131"/>
  <c r="DD22" i="131"/>
  <c r="DE22" i="131"/>
  <c r="DG22" i="131"/>
  <c r="DH22" i="131"/>
  <c r="DK22" i="131"/>
  <c r="DL22" i="131"/>
  <c r="DQ22" i="131"/>
  <c r="AB23" i="131"/>
  <c r="CP23" i="131" s="1"/>
  <c r="CN23" i="131"/>
  <c r="CQ23" i="131"/>
  <c r="CR23" i="131"/>
  <c r="CU23" i="131"/>
  <c r="CV23" i="131"/>
  <c r="CX23" i="131"/>
  <c r="CY23" i="131"/>
  <c r="DA23" i="131"/>
  <c r="DB23" i="131"/>
  <c r="DD23" i="131"/>
  <c r="DE23" i="131"/>
  <c r="DG23" i="131"/>
  <c r="DH23" i="131"/>
  <c r="DK23" i="131"/>
  <c r="DL23" i="131"/>
  <c r="DQ23" i="131"/>
  <c r="AB24" i="131"/>
  <c r="C24" i="131" s="1"/>
  <c r="CN24" i="131"/>
  <c r="CQ24" i="131"/>
  <c r="AB25" i="131"/>
  <c r="C25" i="131" s="1"/>
  <c r="CN25" i="131"/>
  <c r="CQ25" i="131"/>
  <c r="CR25" i="131"/>
  <c r="CU25" i="131"/>
  <c r="CV25" i="131"/>
  <c r="CX25" i="131"/>
  <c r="CY25" i="131"/>
  <c r="DA25" i="131"/>
  <c r="DB25" i="131"/>
  <c r="DD25" i="131"/>
  <c r="DE25" i="131"/>
  <c r="DG25" i="131"/>
  <c r="DH25" i="131"/>
  <c r="DK25" i="131"/>
  <c r="DL25" i="131"/>
  <c r="DQ25" i="131"/>
  <c r="AB26" i="131"/>
  <c r="CP26" i="131" s="1"/>
  <c r="CN26" i="131"/>
  <c r="CQ26" i="131"/>
  <c r="CR26" i="131"/>
  <c r="CU26" i="131"/>
  <c r="CV26" i="131"/>
  <c r="CX26" i="131"/>
  <c r="CY26" i="131"/>
  <c r="DA26" i="131"/>
  <c r="DB26" i="131"/>
  <c r="DD26" i="131"/>
  <c r="DE26" i="131"/>
  <c r="DG26" i="131"/>
  <c r="DH26" i="131"/>
  <c r="DK26" i="131"/>
  <c r="DL26" i="131"/>
  <c r="DQ26" i="131"/>
  <c r="AB27" i="131"/>
  <c r="C27" i="131" s="1"/>
  <c r="CN27" i="131"/>
  <c r="CQ27" i="131"/>
  <c r="CR27" i="131"/>
  <c r="CU27" i="131"/>
  <c r="CV27" i="131"/>
  <c r="CX27" i="131"/>
  <c r="CY27" i="131"/>
  <c r="DA27" i="131"/>
  <c r="DB27" i="131"/>
  <c r="DD27" i="131"/>
  <c r="DE27" i="131"/>
  <c r="DG27" i="131"/>
  <c r="DH27" i="131"/>
  <c r="DK27" i="131"/>
  <c r="DL27" i="131"/>
  <c r="DQ27" i="131"/>
  <c r="AB28" i="131"/>
  <c r="CP28" i="131" s="1"/>
  <c r="CN28" i="131"/>
  <c r="CQ28" i="131"/>
  <c r="CR28" i="131"/>
  <c r="CU28" i="131"/>
  <c r="CV28" i="131"/>
  <c r="CX28" i="131"/>
  <c r="CY28" i="131"/>
  <c r="DA28" i="131"/>
  <c r="DB28" i="131"/>
  <c r="DD28" i="131"/>
  <c r="DE28" i="131"/>
  <c r="DG28" i="131"/>
  <c r="DH28" i="131"/>
  <c r="DK28" i="131"/>
  <c r="DL28" i="131"/>
  <c r="DQ28" i="131"/>
  <c r="AB29" i="131"/>
  <c r="CP29" i="131" s="1"/>
  <c r="CN29" i="131"/>
  <c r="CQ29" i="131"/>
  <c r="CR29" i="131"/>
  <c r="CU29" i="131"/>
  <c r="CV29" i="131"/>
  <c r="CX29" i="131"/>
  <c r="CY29" i="131"/>
  <c r="DQ29" i="131"/>
  <c r="AB30" i="131"/>
  <c r="CP30" i="131" s="1"/>
  <c r="CN30" i="131"/>
  <c r="CQ30" i="131"/>
  <c r="CR30" i="131"/>
  <c r="CU30" i="131"/>
  <c r="CV30" i="131"/>
  <c r="CX30" i="131"/>
  <c r="CY30" i="131"/>
  <c r="DA30" i="131"/>
  <c r="DB30" i="131"/>
  <c r="DD30" i="131"/>
  <c r="DE30" i="131"/>
  <c r="DG30" i="131"/>
  <c r="DH30" i="131"/>
  <c r="DK30" i="131"/>
  <c r="DL30" i="131"/>
  <c r="DQ30" i="131"/>
  <c r="AB31" i="131"/>
  <c r="C31" i="131" s="1"/>
  <c r="CN31" i="131"/>
  <c r="CQ31" i="131"/>
  <c r="CR31" i="131"/>
  <c r="CU31" i="131"/>
  <c r="CV31" i="131"/>
  <c r="CX31" i="131"/>
  <c r="CY31" i="131"/>
  <c r="DA31" i="131"/>
  <c r="DB31" i="131"/>
  <c r="DD31" i="131"/>
  <c r="DE31" i="131"/>
  <c r="DG31" i="131"/>
  <c r="DH31" i="131"/>
  <c r="DK31" i="131"/>
  <c r="DL31" i="131"/>
  <c r="DQ31" i="131"/>
  <c r="AB32" i="131"/>
  <c r="CP32" i="131" s="1"/>
  <c r="CN32" i="131"/>
  <c r="CQ32" i="131"/>
  <c r="CR32" i="131"/>
  <c r="CU32" i="131"/>
  <c r="CV32" i="131"/>
  <c r="CX32" i="131"/>
  <c r="CY32" i="131"/>
  <c r="DA32" i="131"/>
  <c r="DB32" i="131"/>
  <c r="DD32" i="131"/>
  <c r="DE32" i="131"/>
  <c r="DG32" i="131"/>
  <c r="DH32" i="131"/>
  <c r="DK32" i="131"/>
  <c r="DL32" i="131"/>
  <c r="DQ32" i="131"/>
  <c r="AB33" i="131"/>
  <c r="C33" i="131" s="1"/>
  <c r="CN33" i="131"/>
  <c r="CQ33" i="131"/>
  <c r="CR33" i="131"/>
  <c r="CU33" i="131"/>
  <c r="CV33" i="131"/>
  <c r="CX33" i="131"/>
  <c r="CY33" i="131"/>
  <c r="DA33" i="131"/>
  <c r="DB33" i="131"/>
  <c r="DD33" i="131"/>
  <c r="DE33" i="131"/>
  <c r="DG33" i="131"/>
  <c r="DH33" i="131"/>
  <c r="DK33" i="131"/>
  <c r="DL33" i="131"/>
  <c r="DQ33" i="131"/>
  <c r="AB34" i="131"/>
  <c r="CP34" i="131" s="1"/>
  <c r="CN34" i="131"/>
  <c r="CQ34" i="131"/>
  <c r="CR34" i="131"/>
  <c r="DQ34" i="131"/>
  <c r="AB35" i="131"/>
  <c r="CP35" i="131" s="1"/>
  <c r="CN35" i="131"/>
  <c r="CQ35" i="131"/>
  <c r="CR35" i="131"/>
  <c r="CU35" i="131"/>
  <c r="CV35" i="131"/>
  <c r="CX35" i="131"/>
  <c r="CY35" i="131"/>
  <c r="DA35" i="131"/>
  <c r="DB35" i="131"/>
  <c r="DD35" i="131"/>
  <c r="DE35" i="131"/>
  <c r="DG35" i="131"/>
  <c r="DH35" i="131"/>
  <c r="DK35" i="131"/>
  <c r="DL35" i="131"/>
  <c r="DQ35" i="131"/>
  <c r="AB36" i="131"/>
  <c r="CP36" i="131" s="1"/>
  <c r="CN36" i="131"/>
  <c r="CQ36" i="131"/>
  <c r="CR36" i="131"/>
  <c r="CU36" i="131"/>
  <c r="CV36" i="131"/>
  <c r="CX36" i="131"/>
  <c r="CY36" i="131"/>
  <c r="DA36" i="131"/>
  <c r="DB36" i="131"/>
  <c r="DD36" i="131"/>
  <c r="DE36" i="131"/>
  <c r="DG36" i="131"/>
  <c r="DH36" i="131"/>
  <c r="DK36" i="131"/>
  <c r="DL36" i="131"/>
  <c r="DQ36" i="131"/>
  <c r="AB38" i="131"/>
  <c r="CP38" i="131" s="1"/>
  <c r="CN38" i="131"/>
  <c r="CQ38" i="131"/>
  <c r="CR38" i="131"/>
  <c r="CU38" i="131"/>
  <c r="CV38" i="131"/>
  <c r="CX38" i="131"/>
  <c r="CY38" i="131"/>
  <c r="DA38" i="131"/>
  <c r="DB38" i="131"/>
  <c r="DD38" i="131"/>
  <c r="DE38" i="131"/>
  <c r="DG38" i="131"/>
  <c r="DH38" i="131"/>
  <c r="DK38" i="131"/>
  <c r="DL38" i="131"/>
  <c r="DQ38" i="131"/>
  <c r="AB39" i="131"/>
  <c r="C39" i="131" s="1"/>
  <c r="CN39" i="131"/>
  <c r="CQ39" i="131"/>
  <c r="CR39" i="131"/>
  <c r="CU39" i="131"/>
  <c r="CV39" i="131"/>
  <c r="CX39" i="131"/>
  <c r="CY39" i="131"/>
  <c r="DA39" i="131"/>
  <c r="DB39" i="131"/>
  <c r="DD39" i="131"/>
  <c r="DE39" i="131"/>
  <c r="DK39" i="131"/>
  <c r="DL39" i="131"/>
  <c r="DQ39" i="131"/>
  <c r="AB40" i="131"/>
  <c r="C40" i="131" s="1"/>
  <c r="CN40" i="131"/>
  <c r="CQ40" i="131"/>
  <c r="CR40" i="131"/>
  <c r="CU40" i="131"/>
  <c r="CV40" i="131"/>
  <c r="CX40" i="131"/>
  <c r="CY40" i="131"/>
  <c r="DA40" i="131"/>
  <c r="DB40" i="131"/>
  <c r="DQ40" i="131"/>
  <c r="AB41" i="131"/>
  <c r="CP41" i="131" s="1"/>
  <c r="CN41" i="131"/>
  <c r="CQ41" i="131"/>
  <c r="CR41" i="131"/>
  <c r="CU41" i="131"/>
  <c r="CV41" i="131"/>
  <c r="CX41" i="131"/>
  <c r="CY41" i="131"/>
  <c r="DA41" i="131"/>
  <c r="DB41" i="131"/>
  <c r="DD41" i="131"/>
  <c r="DE41" i="131"/>
  <c r="DG41" i="131"/>
  <c r="DH41" i="131"/>
  <c r="DK41" i="131"/>
  <c r="DL41" i="131"/>
  <c r="DQ41" i="131"/>
  <c r="AB42" i="131"/>
  <c r="CP42" i="131" s="1"/>
  <c r="CN42" i="131"/>
  <c r="CQ42" i="131"/>
  <c r="CR42" i="131"/>
  <c r="CU42" i="131"/>
  <c r="CV42" i="131"/>
  <c r="CX42" i="131"/>
  <c r="CY42" i="131"/>
  <c r="DA42" i="131"/>
  <c r="DB42" i="131"/>
  <c r="DD42" i="131"/>
  <c r="DE42" i="131"/>
  <c r="DG42" i="131"/>
  <c r="DH42" i="131"/>
  <c r="DK42" i="131"/>
  <c r="DL42" i="131"/>
  <c r="DQ42" i="131"/>
  <c r="C43" i="131"/>
  <c r="CN43" i="131"/>
  <c r="CQ43" i="131"/>
  <c r="CR43" i="131"/>
  <c r="CU43" i="131"/>
  <c r="CV43" i="131"/>
  <c r="CX43" i="131"/>
  <c r="CY43" i="131"/>
  <c r="DA43" i="131"/>
  <c r="DB43" i="131"/>
  <c r="DD43" i="131"/>
  <c r="DE43" i="131"/>
  <c r="DG43" i="131"/>
  <c r="DH43" i="131"/>
  <c r="DK43" i="131"/>
  <c r="DL43" i="131"/>
  <c r="DQ43" i="131"/>
  <c r="AB44" i="131"/>
  <c r="CP44" i="131" s="1"/>
  <c r="CN44" i="131"/>
  <c r="CQ44" i="131"/>
  <c r="CR44" i="131"/>
  <c r="CU44" i="131"/>
  <c r="CV44" i="131"/>
  <c r="CX44" i="131"/>
  <c r="CY44" i="131"/>
  <c r="DA44" i="131"/>
  <c r="DB44" i="131"/>
  <c r="DD44" i="131"/>
  <c r="DE44" i="131"/>
  <c r="DG44" i="131"/>
  <c r="DH44" i="131"/>
  <c r="DK44" i="131"/>
  <c r="DL44" i="131"/>
  <c r="DQ44" i="131"/>
  <c r="AB45" i="131"/>
  <c r="CP45" i="131" s="1"/>
  <c r="CN45" i="131"/>
  <c r="CQ45" i="131"/>
  <c r="CR45" i="131"/>
  <c r="CU45" i="131"/>
  <c r="CV45" i="131"/>
  <c r="CX45" i="131"/>
  <c r="CY45" i="131"/>
  <c r="DA45" i="131"/>
  <c r="DB45" i="131"/>
  <c r="DD45" i="131"/>
  <c r="DE45" i="131"/>
  <c r="DG45" i="131"/>
  <c r="DH45" i="131"/>
  <c r="DK45" i="131"/>
  <c r="DL45" i="131"/>
  <c r="DQ45" i="131"/>
  <c r="AB46" i="131"/>
  <c r="CP46" i="131" s="1"/>
  <c r="CN46" i="131"/>
  <c r="CQ46" i="131"/>
  <c r="CR46" i="131"/>
  <c r="CU46" i="131"/>
  <c r="CV46" i="131"/>
  <c r="CX46" i="131"/>
  <c r="CY46" i="131"/>
  <c r="DQ46" i="131"/>
  <c r="AB47" i="131"/>
  <c r="C47" i="131" s="1"/>
  <c r="CN47" i="131"/>
  <c r="CQ47" i="131"/>
  <c r="CR47" i="131"/>
  <c r="CU47" i="131"/>
  <c r="CV47" i="131"/>
  <c r="CX47" i="131"/>
  <c r="CY47" i="131"/>
  <c r="DA47" i="131"/>
  <c r="DB47" i="131"/>
  <c r="DD47" i="131"/>
  <c r="DE47" i="131"/>
  <c r="DG47" i="131"/>
  <c r="DH47" i="131"/>
  <c r="DK47" i="131"/>
  <c r="DL47" i="131"/>
  <c r="DQ47" i="131"/>
  <c r="AB48" i="131"/>
  <c r="CP48" i="131" s="1"/>
  <c r="CN48" i="131"/>
  <c r="CQ48" i="131"/>
  <c r="CR48" i="131"/>
  <c r="CU48" i="131"/>
  <c r="CV48" i="131"/>
  <c r="CX48" i="131"/>
  <c r="CY48" i="131"/>
  <c r="DQ48" i="131"/>
  <c r="AB49" i="131"/>
  <c r="C49" i="131" s="1"/>
  <c r="CN49" i="131"/>
  <c r="CQ49" i="131"/>
  <c r="CR49" i="131"/>
  <c r="CU49" i="131"/>
  <c r="CV49" i="131"/>
  <c r="CX49" i="131"/>
  <c r="CY49" i="131"/>
  <c r="DA49" i="131"/>
  <c r="DB49" i="131"/>
  <c r="DD49" i="131"/>
  <c r="DE49" i="131"/>
  <c r="DG49" i="131"/>
  <c r="DH49" i="131"/>
  <c r="DK49" i="131"/>
  <c r="DL49" i="131"/>
  <c r="DQ49" i="131"/>
  <c r="AB50" i="131"/>
  <c r="CP50" i="131" s="1"/>
  <c r="CN50" i="131"/>
  <c r="CQ50" i="131"/>
  <c r="CR50" i="131"/>
  <c r="CU50" i="131"/>
  <c r="CV50" i="131"/>
  <c r="CX50" i="131"/>
  <c r="CY50" i="131"/>
  <c r="DQ50" i="131"/>
  <c r="AB51" i="131"/>
  <c r="CP51" i="131" s="1"/>
  <c r="CN51" i="131"/>
  <c r="CQ51" i="131"/>
  <c r="CR51" i="131"/>
  <c r="CU51" i="131"/>
  <c r="CV51" i="131"/>
  <c r="CX51" i="131"/>
  <c r="CY51" i="131"/>
  <c r="DA51" i="131"/>
  <c r="DB51" i="131"/>
  <c r="DQ51" i="131"/>
  <c r="AB52" i="131"/>
  <c r="CP52" i="131" s="1"/>
  <c r="CN52" i="131"/>
  <c r="CQ52" i="131"/>
  <c r="CR52" i="131"/>
  <c r="CU52" i="131"/>
  <c r="CV52" i="131"/>
  <c r="CX52" i="131"/>
  <c r="CY52" i="131"/>
  <c r="DA52" i="131"/>
  <c r="DB52" i="131"/>
  <c r="DD52" i="131"/>
  <c r="DE52" i="131"/>
  <c r="DG52" i="131"/>
  <c r="DH52" i="131"/>
  <c r="DK52" i="131"/>
  <c r="DL52" i="131"/>
  <c r="DQ52" i="131"/>
  <c r="AB53" i="131"/>
  <c r="CP53" i="131" s="1"/>
  <c r="CN53" i="131"/>
  <c r="CQ53" i="131"/>
  <c r="CR53" i="131"/>
  <c r="DA53" i="131"/>
  <c r="DB53" i="131"/>
  <c r="DD53" i="131"/>
  <c r="DE53" i="131"/>
  <c r="DG53" i="131"/>
  <c r="DH53" i="131"/>
  <c r="DK53" i="131"/>
  <c r="DL53" i="131"/>
  <c r="DQ53" i="131"/>
  <c r="AB54" i="131"/>
  <c r="C54" i="131" s="1"/>
  <c r="CN54" i="131"/>
  <c r="CQ54" i="131"/>
  <c r="CR54" i="131"/>
  <c r="CU54" i="131"/>
  <c r="CV54" i="131"/>
  <c r="DQ54" i="131"/>
  <c r="AB55" i="131"/>
  <c r="C55" i="131" s="1"/>
  <c r="CN55" i="131"/>
  <c r="CQ55" i="131"/>
  <c r="CR55" i="131"/>
  <c r="CU55" i="131"/>
  <c r="CV55" i="131"/>
  <c r="CX55" i="131"/>
  <c r="CY55" i="131"/>
  <c r="DA55" i="131"/>
  <c r="DB55" i="131"/>
  <c r="DD55" i="131"/>
  <c r="DE55" i="131"/>
  <c r="DG55" i="131"/>
  <c r="DH55" i="131"/>
  <c r="DK55" i="131"/>
  <c r="DL55" i="131"/>
  <c r="DQ55" i="131"/>
  <c r="AB56" i="131"/>
  <c r="CP56" i="131" s="1"/>
  <c r="CN56" i="131"/>
  <c r="CQ56" i="131"/>
  <c r="CR56" i="131"/>
  <c r="CU56" i="131"/>
  <c r="CV56" i="131"/>
  <c r="DQ56" i="131"/>
  <c r="AB57" i="131"/>
  <c r="C57" i="131" s="1"/>
  <c r="CN57" i="131"/>
  <c r="CQ57" i="131"/>
  <c r="CR57" i="131"/>
  <c r="CU57" i="131"/>
  <c r="CV57" i="131"/>
  <c r="CX57" i="131"/>
  <c r="CY57" i="131"/>
  <c r="DA57" i="131"/>
  <c r="DB57" i="131"/>
  <c r="DD57" i="131"/>
  <c r="DE57" i="131"/>
  <c r="DG57" i="131"/>
  <c r="DH57" i="131"/>
  <c r="DK57" i="131"/>
  <c r="DL57" i="131"/>
  <c r="DQ57" i="131"/>
  <c r="AB58" i="131"/>
  <c r="C58" i="131" s="1"/>
  <c r="CN58" i="131"/>
  <c r="CQ58" i="131"/>
  <c r="CR58" i="131"/>
  <c r="CU58" i="131"/>
  <c r="CV58" i="131"/>
  <c r="CX58" i="131"/>
  <c r="CY58" i="131"/>
  <c r="DA58" i="131"/>
  <c r="DB58" i="131"/>
  <c r="DQ58" i="131"/>
  <c r="AB59" i="131"/>
  <c r="CP59" i="131" s="1"/>
  <c r="CN59" i="131"/>
  <c r="CQ59" i="131"/>
  <c r="CR59" i="131"/>
  <c r="CU59" i="131"/>
  <c r="CV59" i="131"/>
  <c r="CX59" i="131"/>
  <c r="CY59" i="131"/>
  <c r="DA59" i="131"/>
  <c r="DB59" i="131"/>
  <c r="DD59" i="131"/>
  <c r="DE59" i="131"/>
  <c r="DG59" i="131"/>
  <c r="DH59" i="131"/>
  <c r="DK59" i="131"/>
  <c r="DL59" i="131"/>
  <c r="DQ59" i="131"/>
  <c r="AB60" i="131"/>
  <c r="CP60" i="131" s="1"/>
  <c r="CN60" i="131"/>
  <c r="CQ60" i="131"/>
  <c r="CR60" i="131"/>
  <c r="CU60" i="131"/>
  <c r="CV60" i="131"/>
  <c r="CX60" i="131"/>
  <c r="CY60" i="131"/>
  <c r="DQ60" i="131"/>
  <c r="AB61" i="131"/>
  <c r="C61" i="131" s="1"/>
  <c r="CN61" i="131"/>
  <c r="CQ61" i="131"/>
  <c r="CR61" i="131"/>
  <c r="CU61" i="131"/>
  <c r="CV61" i="131"/>
  <c r="CX61" i="131"/>
  <c r="CY61" i="131"/>
  <c r="DA61" i="131"/>
  <c r="DB61" i="131"/>
  <c r="DD61" i="131"/>
  <c r="DE61" i="131"/>
  <c r="DG61" i="131"/>
  <c r="DH61" i="131"/>
  <c r="DK61" i="131"/>
  <c r="DL61" i="131"/>
  <c r="DQ61" i="131"/>
  <c r="AB62" i="131"/>
  <c r="CP62" i="131" s="1"/>
  <c r="CN62" i="131"/>
  <c r="CQ62" i="131"/>
  <c r="CR62" i="131"/>
  <c r="CU62" i="131"/>
  <c r="CV62" i="131"/>
  <c r="CX62" i="131"/>
  <c r="CY62" i="131"/>
  <c r="DD62" i="131"/>
  <c r="DE62" i="131"/>
  <c r="DG62" i="131"/>
  <c r="DH62" i="131"/>
  <c r="DK62" i="131"/>
  <c r="DL62" i="131"/>
  <c r="DQ62" i="131"/>
  <c r="AB63" i="131"/>
  <c r="C63" i="131" s="1"/>
  <c r="CN63" i="131"/>
  <c r="CQ63" i="131"/>
  <c r="CR63" i="131"/>
  <c r="CU63" i="131"/>
  <c r="CV63" i="131"/>
  <c r="CX63" i="131"/>
  <c r="CY63" i="131"/>
  <c r="DA63" i="131"/>
  <c r="DB63" i="131"/>
  <c r="DD63" i="131"/>
  <c r="DE63" i="131"/>
  <c r="DG63" i="131"/>
  <c r="DH63" i="131"/>
  <c r="DK63" i="131"/>
  <c r="DL63" i="131"/>
  <c r="DQ63" i="131"/>
  <c r="AB64" i="131"/>
  <c r="CP64" i="131" s="1"/>
  <c r="CN64" i="131"/>
  <c r="CQ64" i="131"/>
  <c r="CR64" i="131"/>
  <c r="CU64" i="131"/>
  <c r="CV64" i="131"/>
  <c r="CX64" i="131"/>
  <c r="CY64" i="131"/>
  <c r="DQ64" i="131"/>
  <c r="AB65" i="131"/>
  <c r="C65" i="131" s="1"/>
  <c r="CN65" i="131"/>
  <c r="CQ65" i="131"/>
  <c r="CR65" i="131"/>
  <c r="CU65" i="131"/>
  <c r="CV65" i="131"/>
  <c r="CX65" i="131"/>
  <c r="CY65" i="131"/>
  <c r="DA65" i="131"/>
  <c r="DB65" i="131"/>
  <c r="DQ65" i="131"/>
  <c r="AB66" i="131"/>
  <c r="CP66" i="131" s="1"/>
  <c r="CN66" i="131"/>
  <c r="CQ66" i="131"/>
  <c r="CR66" i="131"/>
  <c r="CU66" i="131"/>
  <c r="CV66" i="131"/>
  <c r="DQ66" i="131"/>
  <c r="AB67" i="131"/>
  <c r="C67" i="131" s="1"/>
  <c r="CN67" i="131"/>
  <c r="CQ67" i="131"/>
  <c r="CR67" i="131"/>
  <c r="CU67" i="131"/>
  <c r="CV67" i="131"/>
  <c r="CX67" i="131"/>
  <c r="CY67" i="131"/>
  <c r="DA67" i="131"/>
  <c r="DB67" i="131"/>
  <c r="DQ67" i="131"/>
  <c r="AB68" i="131"/>
  <c r="CP68" i="131" s="1"/>
  <c r="CN68" i="131"/>
  <c r="CQ68" i="131"/>
  <c r="CR68" i="131"/>
  <c r="CU68" i="131"/>
  <c r="CV68" i="131"/>
  <c r="CX68" i="131"/>
  <c r="CY68" i="131"/>
  <c r="DA68" i="131"/>
  <c r="DB68" i="131"/>
  <c r="DQ68" i="131"/>
  <c r="AB69" i="131"/>
  <c r="C69" i="131" s="1"/>
  <c r="CN69" i="131"/>
  <c r="CQ69" i="131"/>
  <c r="CR69" i="131"/>
  <c r="CU69" i="131"/>
  <c r="CV69" i="131"/>
  <c r="DQ69" i="131"/>
  <c r="AB70" i="131"/>
  <c r="CP70" i="131" s="1"/>
  <c r="CN70" i="131"/>
  <c r="CQ70" i="131"/>
  <c r="CR70" i="131"/>
  <c r="CU70" i="131"/>
  <c r="CV70" i="131"/>
  <c r="CX70" i="131"/>
  <c r="CY70" i="131"/>
  <c r="DA70" i="131"/>
  <c r="DB70" i="131"/>
  <c r="DQ70" i="131"/>
  <c r="AB71" i="131"/>
  <c r="C71" i="131" s="1"/>
  <c r="CN71" i="131"/>
  <c r="CQ71" i="131"/>
  <c r="CR71" i="131"/>
  <c r="CU71" i="131"/>
  <c r="CV71" i="131"/>
  <c r="CX71" i="131"/>
  <c r="CY71" i="131"/>
  <c r="DQ71" i="131"/>
  <c r="AB72" i="131"/>
  <c r="C72" i="131" s="1"/>
  <c r="CN72" i="131"/>
  <c r="CQ72" i="131"/>
  <c r="CR72" i="131"/>
  <c r="CU72" i="131"/>
  <c r="CV72" i="131"/>
  <c r="CX72" i="131"/>
  <c r="CY72" i="131"/>
  <c r="DA72" i="131"/>
  <c r="DB72" i="131"/>
  <c r="DQ72" i="131"/>
  <c r="AB73" i="131"/>
  <c r="CP73" i="131" s="1"/>
  <c r="CN73" i="131"/>
  <c r="CQ73" i="131"/>
  <c r="CR73" i="131"/>
  <c r="CU73" i="131"/>
  <c r="CV73" i="131"/>
  <c r="CX73" i="131"/>
  <c r="CY73" i="131"/>
  <c r="DQ73" i="131"/>
  <c r="AB74" i="131"/>
  <c r="CP74" i="131" s="1"/>
  <c r="CN74" i="131"/>
  <c r="CQ74" i="131"/>
  <c r="CR74" i="131"/>
  <c r="CU74" i="131"/>
  <c r="CV74" i="131"/>
  <c r="CX74" i="131"/>
  <c r="CY74" i="131"/>
  <c r="DQ74" i="131"/>
  <c r="AB75" i="131"/>
  <c r="CP75" i="131" s="1"/>
  <c r="CN75" i="131"/>
  <c r="CQ75" i="131"/>
  <c r="CR75" i="131"/>
  <c r="CU75" i="131"/>
  <c r="CV75" i="131"/>
  <c r="DQ75" i="131"/>
  <c r="AB76" i="131"/>
  <c r="C76" i="131" s="1"/>
  <c r="CN76" i="131"/>
  <c r="CQ76" i="131"/>
  <c r="CR76" i="131"/>
  <c r="CU76" i="131"/>
  <c r="CV76" i="131"/>
  <c r="DQ76" i="131"/>
  <c r="AB78" i="131"/>
  <c r="C78" i="131" s="1"/>
  <c r="CN78" i="131"/>
  <c r="CQ78" i="131"/>
  <c r="CR78" i="131"/>
  <c r="CU78" i="131"/>
  <c r="CV78" i="131"/>
  <c r="DQ78" i="131"/>
  <c r="AB79" i="131"/>
  <c r="C79" i="131" s="1"/>
  <c r="CN79" i="131"/>
  <c r="CQ79" i="131"/>
  <c r="AB80" i="131"/>
  <c r="C80" i="131" s="1"/>
  <c r="CN80" i="131"/>
  <c r="AB81" i="131"/>
  <c r="C81" i="131" s="1"/>
  <c r="CN81" i="131"/>
  <c r="AB82" i="131"/>
  <c r="CP82" i="131" s="1"/>
  <c r="CN82" i="131"/>
  <c r="CQ82" i="131"/>
  <c r="CR82" i="131"/>
  <c r="CU82" i="131"/>
  <c r="CV82" i="131"/>
  <c r="CX82" i="131"/>
  <c r="CY82" i="131"/>
  <c r="DQ82" i="131"/>
  <c r="AB83" i="131"/>
  <c r="CP83" i="131" s="1"/>
  <c r="CN83" i="131"/>
  <c r="CQ83" i="131"/>
  <c r="CR83" i="131"/>
  <c r="CU83" i="131"/>
  <c r="CV83" i="131"/>
  <c r="CX83" i="131"/>
  <c r="CY83" i="131"/>
  <c r="DA83" i="131"/>
  <c r="DB83" i="131"/>
  <c r="DD83" i="131"/>
  <c r="DE83" i="131"/>
  <c r="DG83" i="131"/>
  <c r="DH83" i="131"/>
  <c r="DK83" i="131"/>
  <c r="DL83" i="131"/>
  <c r="DQ83" i="131"/>
  <c r="AB84" i="131"/>
  <c r="CP84" i="131" s="1"/>
  <c r="CN84" i="131"/>
  <c r="CQ84" i="131"/>
  <c r="CR84" i="131"/>
  <c r="CU84" i="131"/>
  <c r="CV84" i="131"/>
  <c r="CX84" i="131"/>
  <c r="CY84" i="131"/>
  <c r="DA84" i="131"/>
  <c r="DB84" i="131"/>
  <c r="DD84" i="131"/>
  <c r="DE84" i="131"/>
  <c r="DG84" i="131"/>
  <c r="DH84" i="131"/>
  <c r="DK84" i="131"/>
  <c r="DL84" i="131"/>
  <c r="DQ84" i="131"/>
  <c r="AB85" i="131"/>
  <c r="CP85" i="131" s="1"/>
  <c r="CN85" i="131"/>
  <c r="CQ85" i="131"/>
  <c r="CR85" i="131"/>
  <c r="CU85" i="131"/>
  <c r="CV85" i="131"/>
  <c r="CX85" i="131"/>
  <c r="CY85" i="131"/>
  <c r="DA85" i="131"/>
  <c r="DB85" i="131"/>
  <c r="DD85" i="131"/>
  <c r="DE85" i="131"/>
  <c r="DG85" i="131"/>
  <c r="DH85" i="131"/>
  <c r="DK85" i="131"/>
  <c r="DL85" i="131"/>
  <c r="DQ85" i="131"/>
  <c r="AB86" i="131"/>
  <c r="CP86" i="131" s="1"/>
  <c r="CN86" i="131"/>
  <c r="CQ86" i="131"/>
  <c r="CR86" i="131"/>
  <c r="CU86" i="131"/>
  <c r="CV86" i="131"/>
  <c r="DQ86" i="131"/>
  <c r="AB87" i="131"/>
  <c r="C87" i="131" s="1"/>
  <c r="CN87" i="131"/>
  <c r="CQ87" i="131"/>
  <c r="CR87" i="131"/>
  <c r="CU87" i="131"/>
  <c r="CV87" i="131"/>
  <c r="CX87" i="131"/>
  <c r="CY87" i="131"/>
  <c r="DA87" i="131"/>
  <c r="DB87" i="131"/>
  <c r="DD87" i="131"/>
  <c r="DE87" i="131"/>
  <c r="DG87" i="131"/>
  <c r="DH87" i="131"/>
  <c r="DK87" i="131"/>
  <c r="DL87" i="131"/>
  <c r="DQ87" i="131"/>
  <c r="AB88" i="131"/>
  <c r="CP88" i="131" s="1"/>
  <c r="CN88" i="131"/>
  <c r="CQ88" i="131"/>
  <c r="CR88" i="131"/>
  <c r="CU88" i="131"/>
  <c r="CV88" i="131"/>
  <c r="CX88" i="131"/>
  <c r="CY88" i="131"/>
  <c r="DA88" i="131"/>
  <c r="DB88" i="131"/>
  <c r="DD88" i="131"/>
  <c r="DE88" i="131"/>
  <c r="DG88" i="131"/>
  <c r="DH88" i="131"/>
  <c r="DK88" i="131"/>
  <c r="DL88" i="131"/>
  <c r="DQ88" i="131"/>
  <c r="AB89" i="131"/>
  <c r="C89" i="131" s="1"/>
  <c r="CQ89" i="131"/>
  <c r="AB90" i="131"/>
  <c r="CP90" i="131" s="1"/>
  <c r="CN90" i="131"/>
  <c r="CQ90" i="131"/>
  <c r="CR90" i="131"/>
  <c r="CU90" i="131"/>
  <c r="CV90" i="131"/>
  <c r="CX90" i="131"/>
  <c r="CY90" i="131"/>
  <c r="DA90" i="131"/>
  <c r="DB90" i="131"/>
  <c r="DD90" i="131"/>
  <c r="DE90" i="131"/>
  <c r="DG90" i="131"/>
  <c r="DH90" i="131"/>
  <c r="DK90" i="131"/>
  <c r="DL90" i="131"/>
  <c r="DQ90" i="131"/>
  <c r="AB91" i="131"/>
  <c r="C91" i="131" s="1"/>
  <c r="CN91" i="131"/>
  <c r="CQ91" i="131"/>
  <c r="CR91" i="131"/>
  <c r="CU91" i="131"/>
  <c r="CV91" i="131"/>
  <c r="CX91" i="131"/>
  <c r="CY91" i="131"/>
  <c r="DA91" i="131"/>
  <c r="DB91" i="131"/>
  <c r="DD91" i="131"/>
  <c r="DE91" i="131"/>
  <c r="DG91" i="131"/>
  <c r="DH91" i="131"/>
  <c r="DK91" i="131"/>
  <c r="DL91" i="131"/>
  <c r="DQ91" i="131"/>
  <c r="AB92" i="131"/>
  <c r="C92" i="131" s="1"/>
  <c r="CN92" i="131"/>
  <c r="CQ92" i="131"/>
  <c r="CR92" i="131"/>
  <c r="CU92" i="131"/>
  <c r="CV92" i="131"/>
  <c r="CX92" i="131"/>
  <c r="CY92" i="131"/>
  <c r="DA92" i="131"/>
  <c r="DB92" i="131"/>
  <c r="DD92" i="131"/>
  <c r="DE92" i="131"/>
  <c r="DG92" i="131"/>
  <c r="DH92" i="131"/>
  <c r="DK92" i="131"/>
  <c r="DL92" i="131"/>
  <c r="DQ92" i="131"/>
  <c r="AB93" i="131"/>
  <c r="C93" i="131" s="1"/>
  <c r="CN93" i="131"/>
  <c r="CQ93" i="131"/>
  <c r="CR93" i="131"/>
  <c r="CU93" i="131"/>
  <c r="CV93" i="131"/>
  <c r="CX93" i="131"/>
  <c r="CY93" i="131"/>
  <c r="DA93" i="131"/>
  <c r="DB93" i="131"/>
  <c r="DD93" i="131"/>
  <c r="DE93" i="131"/>
  <c r="DG93" i="131"/>
  <c r="DH93" i="131"/>
  <c r="DK93" i="131"/>
  <c r="DL93" i="131"/>
  <c r="DQ93" i="131"/>
  <c r="AB94" i="131"/>
  <c r="CP94" i="131" s="1"/>
  <c r="CN94" i="131"/>
  <c r="CQ94" i="131"/>
  <c r="CR94" i="131"/>
  <c r="CU94" i="131"/>
  <c r="CV94" i="131"/>
  <c r="CX94" i="131"/>
  <c r="CY94" i="131"/>
  <c r="DA94" i="131"/>
  <c r="DB94" i="131"/>
  <c r="DD94" i="131"/>
  <c r="DE94" i="131"/>
  <c r="DG94" i="131"/>
  <c r="DH94" i="131"/>
  <c r="DK94" i="131"/>
  <c r="DL94" i="131"/>
  <c r="DQ94" i="131"/>
  <c r="AB95" i="131"/>
  <c r="C95" i="131" s="1"/>
  <c r="CN95" i="131"/>
  <c r="CQ95" i="131"/>
  <c r="CR95" i="131"/>
  <c r="CU95" i="131"/>
  <c r="CV95" i="131"/>
  <c r="CX95" i="131"/>
  <c r="CY95" i="131"/>
  <c r="DA95" i="131"/>
  <c r="DB95" i="131"/>
  <c r="DD95" i="131"/>
  <c r="DE95" i="131"/>
  <c r="DG95" i="131"/>
  <c r="DH95" i="131"/>
  <c r="DK95" i="131"/>
  <c r="DL95" i="131"/>
  <c r="DQ95" i="131"/>
  <c r="AB96" i="131"/>
  <c r="CP96" i="131" s="1"/>
  <c r="CN96" i="131"/>
  <c r="CQ96" i="131"/>
  <c r="CR96" i="131"/>
  <c r="CU96" i="131"/>
  <c r="CV96" i="131"/>
  <c r="DQ96" i="131"/>
  <c r="AB97" i="131"/>
  <c r="CP97" i="131" s="1"/>
  <c r="CN97" i="131"/>
  <c r="CQ97" i="131"/>
  <c r="CR97" i="131"/>
  <c r="CU97" i="131"/>
  <c r="CV97" i="131"/>
  <c r="CX97" i="131"/>
  <c r="CY97" i="131"/>
  <c r="DA97" i="131"/>
  <c r="DB97" i="131"/>
  <c r="DD97" i="131"/>
  <c r="DE97" i="131"/>
  <c r="DG97" i="131"/>
  <c r="DH97" i="131"/>
  <c r="DK97" i="131"/>
  <c r="DL97" i="131"/>
  <c r="DQ97" i="131"/>
  <c r="AB98" i="131"/>
  <c r="C98" i="131" s="1"/>
  <c r="CN98" i="131"/>
  <c r="CQ98" i="131"/>
  <c r="CR98" i="131"/>
  <c r="CU98" i="131"/>
  <c r="CV98" i="131"/>
  <c r="CX98" i="131"/>
  <c r="CY98" i="131"/>
  <c r="DA98" i="131"/>
  <c r="DB98" i="131"/>
  <c r="DD98" i="131"/>
  <c r="DE98" i="131"/>
  <c r="DG98" i="131"/>
  <c r="DH98" i="131"/>
  <c r="DK98" i="131"/>
  <c r="DL98" i="131"/>
  <c r="DQ98" i="131"/>
  <c r="AB101" i="131"/>
  <c r="C101" i="131" s="1"/>
  <c r="CN101" i="131"/>
  <c r="CQ101" i="131"/>
  <c r="CR101" i="131"/>
  <c r="CU101" i="131"/>
  <c r="CV101" i="131"/>
  <c r="CX101" i="131"/>
  <c r="CY101" i="131"/>
  <c r="DA101" i="131"/>
  <c r="DB101" i="131"/>
  <c r="DD101" i="131"/>
  <c r="DE101" i="131"/>
  <c r="DG101" i="131"/>
  <c r="DH101" i="131"/>
  <c r="DK101" i="131"/>
  <c r="DL101" i="131"/>
  <c r="DQ101" i="131"/>
  <c r="AB102" i="131"/>
  <c r="CP102" i="131" s="1"/>
  <c r="CN102" i="131"/>
  <c r="CQ102" i="131"/>
  <c r="CR102" i="131"/>
  <c r="CU102" i="131"/>
  <c r="CV102" i="131"/>
  <c r="CX102" i="131"/>
  <c r="CY102" i="131"/>
  <c r="DA102" i="131"/>
  <c r="DB102" i="131"/>
  <c r="DD102" i="131"/>
  <c r="DE102" i="131"/>
  <c r="DG102" i="131"/>
  <c r="DH102" i="131"/>
  <c r="DK102" i="131"/>
  <c r="DL102" i="131"/>
  <c r="DQ102" i="131"/>
  <c r="AB103" i="131"/>
  <c r="C103" i="131" s="1"/>
  <c r="CN103" i="131"/>
  <c r="CQ103" i="131"/>
  <c r="CR103" i="131"/>
  <c r="CU103" i="131"/>
  <c r="CV103" i="131"/>
  <c r="CX103" i="131"/>
  <c r="CY103" i="131"/>
  <c r="DA103" i="131"/>
  <c r="DB103" i="131"/>
  <c r="DD103" i="131"/>
  <c r="DE103" i="131"/>
  <c r="DG103" i="131"/>
  <c r="DH103" i="131"/>
  <c r="DK103" i="131"/>
  <c r="DL103" i="131"/>
  <c r="DQ103" i="131"/>
  <c r="AB104" i="131"/>
  <c r="CP104" i="131" s="1"/>
  <c r="CN104" i="131"/>
  <c r="CQ104" i="131"/>
  <c r="CR104" i="131"/>
  <c r="CU104" i="131"/>
  <c r="CV104" i="131"/>
  <c r="CX104" i="131"/>
  <c r="CY104" i="131"/>
  <c r="DA104" i="131"/>
  <c r="DB104" i="131"/>
  <c r="DD104" i="131"/>
  <c r="DE104" i="131"/>
  <c r="DG104" i="131"/>
  <c r="DH104" i="131"/>
  <c r="DK104" i="131"/>
  <c r="DL104" i="131"/>
  <c r="DQ104" i="131"/>
  <c r="AB105" i="131"/>
  <c r="C105" i="131" s="1"/>
  <c r="CN105" i="131"/>
  <c r="CQ105" i="131"/>
  <c r="CR105" i="131"/>
  <c r="CU105" i="131"/>
  <c r="CV105" i="131"/>
  <c r="CX105" i="131"/>
  <c r="CY105" i="131"/>
  <c r="DA105" i="131"/>
  <c r="DB105" i="131"/>
  <c r="DD105" i="131"/>
  <c r="DE105" i="131"/>
  <c r="DG105" i="131"/>
  <c r="DH105" i="131"/>
  <c r="DK105" i="131"/>
  <c r="DL105" i="131"/>
  <c r="DQ105" i="131"/>
  <c r="AB106" i="131"/>
  <c r="CP106" i="131" s="1"/>
  <c r="CN106" i="131"/>
  <c r="CQ106" i="131"/>
  <c r="CR106" i="131"/>
  <c r="CU106" i="131"/>
  <c r="CV106" i="131"/>
  <c r="DQ106" i="131"/>
  <c r="AB107" i="131"/>
  <c r="C107" i="131" s="1"/>
  <c r="CN107" i="131"/>
  <c r="CQ107" i="131"/>
  <c r="CR107" i="131"/>
  <c r="CU107" i="131"/>
  <c r="CV107" i="131"/>
  <c r="CX107" i="131"/>
  <c r="CY107" i="131"/>
  <c r="DA107" i="131"/>
  <c r="DB107" i="131"/>
  <c r="DD107" i="131"/>
  <c r="DE107" i="131"/>
  <c r="DG107" i="131"/>
  <c r="DH107" i="131"/>
  <c r="DK107" i="131"/>
  <c r="DL107" i="131"/>
  <c r="DQ107" i="131"/>
  <c r="AB108" i="131"/>
  <c r="C108" i="131" s="1"/>
  <c r="CN108" i="131"/>
  <c r="CQ108" i="131"/>
  <c r="CR108" i="131"/>
  <c r="CU108" i="131"/>
  <c r="CV108" i="131"/>
  <c r="CX108" i="131"/>
  <c r="CY108" i="131"/>
  <c r="DQ108" i="131"/>
  <c r="AB109" i="131"/>
  <c r="C109" i="131" s="1"/>
  <c r="CN109" i="131"/>
  <c r="CQ109" i="131"/>
  <c r="CR109" i="131"/>
  <c r="CU109" i="131"/>
  <c r="CV109" i="131"/>
  <c r="CX109" i="131"/>
  <c r="CY109" i="131"/>
  <c r="DQ109" i="131"/>
  <c r="AB110" i="131"/>
  <c r="C110" i="131" s="1"/>
  <c r="CN110" i="131"/>
  <c r="CQ110" i="131"/>
  <c r="AB111" i="131"/>
  <c r="C111" i="131" s="1"/>
  <c r="CN111" i="131"/>
  <c r="CQ111" i="131"/>
  <c r="CR111" i="131"/>
  <c r="CU111" i="131"/>
  <c r="CV111" i="131"/>
  <c r="CX111" i="131"/>
  <c r="CY111" i="131"/>
  <c r="DA111" i="131"/>
  <c r="DB111" i="131"/>
  <c r="DD111" i="131"/>
  <c r="DE111" i="131"/>
  <c r="DG111" i="131"/>
  <c r="DH111" i="131"/>
  <c r="DK111" i="131"/>
  <c r="DL111" i="131"/>
  <c r="DQ111" i="131"/>
  <c r="AB112" i="131"/>
  <c r="CP112" i="131" s="1"/>
  <c r="CN112" i="131"/>
  <c r="CQ112" i="131"/>
  <c r="CR112" i="131"/>
  <c r="CU112" i="131"/>
  <c r="CV112" i="131"/>
  <c r="DQ112" i="131"/>
  <c r="AB113" i="131"/>
  <c r="CP113" i="131" s="1"/>
  <c r="CN113" i="131"/>
  <c r="CQ113" i="131"/>
  <c r="CR113" i="131"/>
  <c r="CU113" i="131"/>
  <c r="CV113" i="131"/>
  <c r="CX113" i="131"/>
  <c r="CY113" i="131"/>
  <c r="DA113" i="131"/>
  <c r="DB113" i="131"/>
  <c r="DD113" i="131"/>
  <c r="DE113" i="131"/>
  <c r="DG113" i="131"/>
  <c r="DH113" i="131"/>
  <c r="DK113" i="131"/>
  <c r="DL113" i="131"/>
  <c r="DQ113" i="131"/>
  <c r="AB114" i="131"/>
  <c r="C114" i="131" s="1"/>
  <c r="CN114" i="131"/>
  <c r="CQ114" i="131"/>
  <c r="CR114" i="131"/>
  <c r="CU114" i="131"/>
  <c r="CV114" i="131"/>
  <c r="CX114" i="131"/>
  <c r="CY114" i="131"/>
  <c r="DD114" i="131"/>
  <c r="DE114" i="131"/>
  <c r="DG114" i="131"/>
  <c r="DH114" i="131"/>
  <c r="DK114" i="131"/>
  <c r="DL114" i="131"/>
  <c r="DQ114" i="131"/>
  <c r="AB115" i="131"/>
  <c r="C115" i="131" s="1"/>
  <c r="CN115" i="131"/>
  <c r="CQ115" i="131"/>
  <c r="CR115" i="131"/>
  <c r="CU115" i="131"/>
  <c r="CV115" i="131"/>
  <c r="CX115" i="131"/>
  <c r="CY115" i="131"/>
  <c r="DA115" i="131"/>
  <c r="DB115" i="131"/>
  <c r="DD115" i="131"/>
  <c r="DE115" i="131"/>
  <c r="DG115" i="131"/>
  <c r="DH115" i="131"/>
  <c r="DK115" i="131"/>
  <c r="DL115" i="131"/>
  <c r="DQ115" i="131"/>
  <c r="C116" i="131"/>
  <c r="CN116" i="131"/>
  <c r="CQ116" i="131"/>
  <c r="CR116" i="131"/>
  <c r="CU116" i="131"/>
  <c r="CV116" i="131"/>
  <c r="CX116" i="131"/>
  <c r="CY116" i="131"/>
  <c r="DA116" i="131"/>
  <c r="DB116" i="131"/>
  <c r="DK116" i="131"/>
  <c r="DL116" i="131"/>
  <c r="DQ116" i="131"/>
  <c r="AB117" i="131"/>
  <c r="C117" i="131" s="1"/>
  <c r="CN117" i="131"/>
  <c r="CQ117" i="131"/>
  <c r="CR117" i="131"/>
  <c r="CU117" i="131"/>
  <c r="CV117" i="131"/>
  <c r="CY117" i="131"/>
  <c r="DQ117" i="131"/>
  <c r="AB118" i="131"/>
  <c r="C118" i="131" s="1"/>
  <c r="CN118" i="131"/>
  <c r="CQ118" i="131"/>
  <c r="CR118" i="131"/>
  <c r="CU118" i="131"/>
  <c r="CV118" i="131"/>
  <c r="CX118" i="131"/>
  <c r="CY118" i="131"/>
  <c r="DA118" i="131"/>
  <c r="DB118" i="131"/>
  <c r="DD118" i="131"/>
  <c r="DE118" i="131"/>
  <c r="DG118" i="131"/>
  <c r="DH118" i="131"/>
  <c r="DK118" i="131"/>
  <c r="DL118" i="131"/>
  <c r="DQ118" i="131"/>
  <c r="AB119" i="131"/>
  <c r="CP119" i="131" s="1"/>
  <c r="CN119" i="131"/>
  <c r="CQ119" i="131"/>
  <c r="CR119" i="131"/>
  <c r="CU119" i="131"/>
  <c r="CV119" i="131"/>
  <c r="CX119" i="131"/>
  <c r="CY119" i="131"/>
  <c r="DA119" i="131"/>
  <c r="DB119" i="131"/>
  <c r="DD119" i="131"/>
  <c r="DE119" i="131"/>
  <c r="DG119" i="131"/>
  <c r="DH119" i="131"/>
  <c r="DK119" i="131"/>
  <c r="DL119" i="131"/>
  <c r="DQ119" i="131"/>
  <c r="AB120" i="131"/>
  <c r="C120" i="131" s="1"/>
  <c r="CN120" i="131"/>
  <c r="CQ120" i="131"/>
  <c r="CR120" i="131"/>
  <c r="CU120" i="131"/>
  <c r="CV120" i="131"/>
  <c r="CX120" i="131"/>
  <c r="CY120" i="131"/>
  <c r="DA120" i="131"/>
  <c r="DB120" i="131"/>
  <c r="DD120" i="131"/>
  <c r="DE120" i="131"/>
  <c r="DG120" i="131"/>
  <c r="DH120" i="131"/>
  <c r="DK120" i="131"/>
  <c r="DL120" i="131"/>
  <c r="DQ120" i="131"/>
  <c r="AB121" i="131"/>
  <c r="C121" i="131" s="1"/>
  <c r="CN121" i="131"/>
  <c r="CQ121" i="131"/>
  <c r="CR121" i="131"/>
  <c r="CU121" i="131"/>
  <c r="CV121" i="131"/>
  <c r="CX121" i="131"/>
  <c r="CY121" i="131"/>
  <c r="DA121" i="131"/>
  <c r="DB121" i="131"/>
  <c r="DD121" i="131"/>
  <c r="DE121" i="131"/>
  <c r="DG121" i="131"/>
  <c r="DH121" i="131"/>
  <c r="DK121" i="131"/>
  <c r="DL121" i="131"/>
  <c r="DQ121" i="131"/>
  <c r="AB122" i="131"/>
  <c r="C122" i="131" s="1"/>
  <c r="CN122" i="131"/>
  <c r="CQ122" i="131"/>
  <c r="CR122" i="131"/>
  <c r="CU122" i="131"/>
  <c r="CV122" i="131"/>
  <c r="CX122" i="131"/>
  <c r="CY122" i="131"/>
  <c r="DD122" i="131"/>
  <c r="DE122" i="131"/>
  <c r="DG122" i="131"/>
  <c r="DH122" i="131"/>
  <c r="DK122" i="131"/>
  <c r="DL122" i="131"/>
  <c r="DQ122" i="131"/>
  <c r="AB123" i="131"/>
  <c r="CP123" i="131" s="1"/>
  <c r="CN123" i="131"/>
  <c r="CQ123" i="131"/>
  <c r="CR123" i="131"/>
  <c r="CU123" i="131"/>
  <c r="CV123" i="131"/>
  <c r="CX123" i="131"/>
  <c r="CY123" i="131"/>
  <c r="DA123" i="131"/>
  <c r="DB123" i="131"/>
  <c r="DD123" i="131"/>
  <c r="DE123" i="131"/>
  <c r="DG123" i="131"/>
  <c r="DH123" i="131"/>
  <c r="DK123" i="131"/>
  <c r="DL123" i="131"/>
  <c r="DQ123" i="131"/>
  <c r="AB124" i="131"/>
  <c r="CP124" i="131" s="1"/>
  <c r="CN124" i="131"/>
  <c r="CQ124" i="131"/>
  <c r="CR124" i="131"/>
  <c r="CU124" i="131"/>
  <c r="CV124" i="131"/>
  <c r="CX124" i="131"/>
  <c r="CY124" i="131"/>
  <c r="DA124" i="131"/>
  <c r="DB124" i="131"/>
  <c r="DD124" i="131"/>
  <c r="DE124" i="131"/>
  <c r="DG124" i="131"/>
  <c r="DH124" i="131"/>
  <c r="DK124" i="131"/>
  <c r="DL124" i="131"/>
  <c r="DQ124" i="131"/>
  <c r="AB126" i="131"/>
  <c r="C126" i="131" s="1"/>
  <c r="CN126" i="131"/>
  <c r="CQ126" i="131"/>
  <c r="CR126" i="131"/>
  <c r="CU126" i="131"/>
  <c r="CV126" i="131"/>
  <c r="CX126" i="131"/>
  <c r="CY126" i="131"/>
  <c r="DA126" i="131"/>
  <c r="DB126" i="131"/>
  <c r="DD126" i="131"/>
  <c r="DE126" i="131"/>
  <c r="DG126" i="131"/>
  <c r="DH126" i="131"/>
  <c r="DK126" i="131"/>
  <c r="DL126" i="131"/>
  <c r="DQ126" i="131"/>
  <c r="AB127" i="131"/>
  <c r="CP127" i="131" s="1"/>
  <c r="CN127" i="131"/>
  <c r="CQ127" i="131"/>
  <c r="CR127" i="131"/>
  <c r="CU127" i="131"/>
  <c r="CV127" i="131"/>
  <c r="CX127" i="131"/>
  <c r="CY127" i="131"/>
  <c r="DA127" i="131"/>
  <c r="DB127" i="131"/>
  <c r="DD127" i="131"/>
  <c r="DE127" i="131"/>
  <c r="DG127" i="131"/>
  <c r="DH127" i="131"/>
  <c r="DK127" i="131"/>
  <c r="DL127" i="131"/>
  <c r="DQ127" i="131"/>
  <c r="AB128" i="131"/>
  <c r="CP128" i="131" s="1"/>
  <c r="CN128" i="131"/>
  <c r="CQ128" i="131"/>
  <c r="CR128" i="131"/>
  <c r="CU128" i="131"/>
  <c r="CV128" i="131"/>
  <c r="CX128" i="131"/>
  <c r="CY128" i="131"/>
  <c r="DA128" i="131"/>
  <c r="DB128" i="131"/>
  <c r="DD128" i="131"/>
  <c r="DE128" i="131"/>
  <c r="DG128" i="131"/>
  <c r="DH128" i="131"/>
  <c r="DK128" i="131"/>
  <c r="DL128" i="131"/>
  <c r="DQ128" i="131"/>
  <c r="AB129" i="131"/>
  <c r="CP129" i="131" s="1"/>
  <c r="CN129" i="131"/>
  <c r="CQ129" i="131"/>
  <c r="CR129" i="131"/>
  <c r="CU129" i="131"/>
  <c r="CV129" i="131"/>
  <c r="CX129" i="131"/>
  <c r="CY129" i="131"/>
  <c r="DA129" i="131"/>
  <c r="DB129" i="131"/>
  <c r="DD129" i="131"/>
  <c r="DE129" i="131"/>
  <c r="DG129" i="131"/>
  <c r="DH129" i="131"/>
  <c r="DK129" i="131"/>
  <c r="DL129" i="131"/>
  <c r="DQ129" i="131"/>
  <c r="AB130" i="131"/>
  <c r="C130" i="131" s="1"/>
  <c r="CN130" i="131"/>
  <c r="CQ130" i="131"/>
  <c r="CR130" i="131"/>
  <c r="CU130" i="131"/>
  <c r="CV130" i="131"/>
  <c r="CX130" i="131"/>
  <c r="CY130" i="131"/>
  <c r="DA130" i="131"/>
  <c r="DB130" i="131"/>
  <c r="DD130" i="131"/>
  <c r="DE130" i="131"/>
  <c r="DG130" i="131"/>
  <c r="DH130" i="131"/>
  <c r="DK130" i="131"/>
  <c r="DL130" i="131"/>
  <c r="DQ130" i="131"/>
  <c r="AB131" i="131"/>
  <c r="CP131" i="131" s="1"/>
  <c r="CN131" i="131"/>
  <c r="CQ131" i="131"/>
  <c r="CR131" i="131"/>
  <c r="CU131" i="131"/>
  <c r="CV131" i="131"/>
  <c r="CX131" i="131"/>
  <c r="CY131" i="131"/>
  <c r="DA131" i="131"/>
  <c r="DB131" i="131"/>
  <c r="DD131" i="131"/>
  <c r="DE131" i="131"/>
  <c r="DG131" i="131"/>
  <c r="DH131" i="131"/>
  <c r="DK131" i="131"/>
  <c r="DL131" i="131"/>
  <c r="DQ131" i="131"/>
  <c r="AB132" i="131"/>
  <c r="C132" i="131" s="1"/>
  <c r="CN132" i="131"/>
  <c r="CQ132" i="131"/>
  <c r="CR132" i="131"/>
  <c r="CU132" i="131"/>
  <c r="CV132" i="131"/>
  <c r="CX132" i="131"/>
  <c r="CY132" i="131"/>
  <c r="DA132" i="131"/>
  <c r="DB132" i="131"/>
  <c r="DD132" i="131"/>
  <c r="DE132" i="131"/>
  <c r="DG132" i="131"/>
  <c r="DH132" i="131"/>
  <c r="DK132" i="131"/>
  <c r="DL132" i="131"/>
  <c r="DQ132" i="131"/>
  <c r="AB133" i="131"/>
  <c r="CP133" i="131" s="1"/>
  <c r="CN133" i="131"/>
  <c r="CQ133" i="131"/>
  <c r="CR133" i="131"/>
  <c r="CU133" i="131"/>
  <c r="CV133" i="131"/>
  <c r="CX133" i="131"/>
  <c r="CY133" i="131"/>
  <c r="DA133" i="131"/>
  <c r="DB133" i="131"/>
  <c r="DD133" i="131"/>
  <c r="DE133" i="131"/>
  <c r="DG133" i="131"/>
  <c r="DH133" i="131"/>
  <c r="DK133" i="131"/>
  <c r="DL133" i="131"/>
  <c r="DQ133" i="131"/>
  <c r="AB134" i="131"/>
  <c r="CP134" i="131" s="1"/>
  <c r="CN134" i="131"/>
  <c r="CQ134" i="131"/>
  <c r="CR134" i="131"/>
  <c r="CU134" i="131"/>
  <c r="CV134" i="131"/>
  <c r="CX134" i="131"/>
  <c r="CY134" i="131"/>
  <c r="DA134" i="131"/>
  <c r="DB134" i="131"/>
  <c r="DD134" i="131"/>
  <c r="DE134" i="131"/>
  <c r="DG134" i="131"/>
  <c r="DH134" i="131"/>
  <c r="DK134" i="131"/>
  <c r="DL134" i="131"/>
  <c r="DQ134" i="131"/>
  <c r="AB135" i="131"/>
  <c r="CP135" i="131" s="1"/>
  <c r="CN135" i="131"/>
  <c r="CQ135" i="131"/>
  <c r="CR135" i="131"/>
  <c r="CU135" i="131"/>
  <c r="CV135" i="131"/>
  <c r="CX135" i="131"/>
  <c r="DQ135" i="131"/>
  <c r="AB136" i="131"/>
  <c r="CP136" i="131" s="1"/>
  <c r="CN136" i="131"/>
  <c r="CQ136" i="131"/>
  <c r="CR136" i="131"/>
  <c r="CU136" i="131"/>
  <c r="CV136" i="131"/>
  <c r="CX136" i="131"/>
  <c r="CY136" i="131"/>
  <c r="DA136" i="131"/>
  <c r="DB136" i="131"/>
  <c r="DD136" i="131"/>
  <c r="DE136" i="131"/>
  <c r="DG136" i="131"/>
  <c r="DH136" i="131"/>
  <c r="DK136" i="131"/>
  <c r="DL136" i="131"/>
  <c r="DQ136" i="131"/>
  <c r="AB137" i="131"/>
  <c r="C137" i="131" s="1"/>
  <c r="CN137" i="131"/>
  <c r="CQ137" i="131"/>
  <c r="CR137" i="131"/>
  <c r="CU137" i="131"/>
  <c r="CV137" i="131"/>
  <c r="CX137" i="131"/>
  <c r="CY137" i="131"/>
  <c r="DA137" i="131"/>
  <c r="DB137" i="131"/>
  <c r="DD137" i="131"/>
  <c r="DE137" i="131"/>
  <c r="DG137" i="131"/>
  <c r="DH137" i="131"/>
  <c r="DK137" i="131"/>
  <c r="DL137" i="131"/>
  <c r="DQ137" i="131"/>
  <c r="AB138" i="131"/>
  <c r="CP138" i="131" s="1"/>
  <c r="CN138" i="131"/>
  <c r="CQ138" i="131"/>
  <c r="CR138" i="131"/>
  <c r="CU138" i="131"/>
  <c r="CV138" i="131"/>
  <c r="DQ138" i="131"/>
  <c r="AB139" i="131"/>
  <c r="C139" i="131" s="1"/>
  <c r="CN139" i="131"/>
  <c r="CQ139" i="131"/>
  <c r="CR139" i="131"/>
  <c r="CU139" i="131"/>
  <c r="CV139" i="131"/>
  <c r="CX139" i="131"/>
  <c r="CY139" i="131"/>
  <c r="DA139" i="131"/>
  <c r="DB139" i="131"/>
  <c r="DD139" i="131"/>
  <c r="DE139" i="131"/>
  <c r="DG139" i="131"/>
  <c r="DH139" i="131"/>
  <c r="DK139" i="131"/>
  <c r="DL139" i="131"/>
  <c r="DQ139" i="131"/>
  <c r="AB140" i="131"/>
  <c r="CP140" i="131" s="1"/>
  <c r="CN140" i="131"/>
  <c r="CQ140" i="131"/>
  <c r="CR140" i="131"/>
  <c r="CU140" i="131"/>
  <c r="CV140" i="131"/>
  <c r="DQ140" i="131"/>
  <c r="AB141" i="131"/>
  <c r="CP141" i="131" s="1"/>
  <c r="CN141" i="131"/>
  <c r="CQ141" i="131"/>
  <c r="CR141" i="131"/>
  <c r="CU141" i="131"/>
  <c r="CV141" i="131"/>
  <c r="CX141" i="131"/>
  <c r="CY141" i="131"/>
  <c r="DA141" i="131"/>
  <c r="DB141" i="131"/>
  <c r="DD141" i="131"/>
  <c r="DE141" i="131"/>
  <c r="DG141" i="131"/>
  <c r="DH141" i="131"/>
  <c r="DK141" i="131"/>
  <c r="DL141" i="131"/>
  <c r="DQ141" i="131"/>
  <c r="AB142" i="131"/>
  <c r="C142" i="131" s="1"/>
  <c r="CN142" i="131"/>
  <c r="CQ142" i="131"/>
  <c r="CR142" i="131"/>
  <c r="CU142" i="131"/>
  <c r="CV142" i="131"/>
  <c r="DQ142" i="131"/>
  <c r="AB144" i="131"/>
  <c r="CP144" i="131" s="1"/>
  <c r="CN144" i="131"/>
  <c r="CQ144" i="131"/>
  <c r="CR144" i="131"/>
  <c r="CU144" i="131"/>
  <c r="CV144" i="131"/>
  <c r="CX144" i="131"/>
  <c r="CY144" i="131"/>
  <c r="DA144" i="131"/>
  <c r="DB144" i="131"/>
  <c r="DD144" i="131"/>
  <c r="DE144" i="131"/>
  <c r="DG144" i="131"/>
  <c r="DH144" i="131"/>
  <c r="DK144" i="131"/>
  <c r="DL144" i="131"/>
  <c r="DQ144" i="131"/>
  <c r="AB145" i="131"/>
  <c r="C145" i="131" s="1"/>
  <c r="CN145" i="131"/>
  <c r="CQ145" i="131"/>
  <c r="CR145" i="131"/>
  <c r="CU145" i="131"/>
  <c r="CV145" i="131"/>
  <c r="CX145" i="131"/>
  <c r="CY145" i="131"/>
  <c r="DA145" i="131"/>
  <c r="DB145" i="131"/>
  <c r="DD145" i="131"/>
  <c r="DE145" i="131"/>
  <c r="DG145" i="131"/>
  <c r="DH145" i="131"/>
  <c r="DK145" i="131"/>
  <c r="DL145" i="131"/>
  <c r="DQ145" i="131"/>
  <c r="AB146" i="131"/>
  <c r="CP146" i="131" s="1"/>
  <c r="CN146" i="131"/>
  <c r="CQ146" i="131"/>
  <c r="CR146" i="131"/>
  <c r="CU146" i="131"/>
  <c r="CV146" i="131"/>
  <c r="CX146" i="131"/>
  <c r="CY146" i="131"/>
  <c r="DA146" i="131"/>
  <c r="DB146" i="131"/>
  <c r="DD146" i="131"/>
  <c r="DE146" i="131"/>
  <c r="DG146" i="131"/>
  <c r="DH146" i="131"/>
  <c r="DK146" i="131"/>
  <c r="DL146" i="131"/>
  <c r="DQ146" i="131"/>
  <c r="CN147" i="131"/>
  <c r="C148" i="131"/>
  <c r="CM148" i="131"/>
  <c r="CN148" i="131"/>
  <c r="DQ148" i="131"/>
  <c r="C150" i="131"/>
  <c r="CM150" i="131"/>
  <c r="CN150" i="131"/>
  <c r="DQ150" i="131"/>
  <c r="C151" i="131"/>
  <c r="CM151" i="131"/>
  <c r="CN151" i="131"/>
  <c r="DQ151" i="131"/>
  <c r="C152" i="131"/>
  <c r="CM152" i="131"/>
  <c r="CN152" i="131"/>
  <c r="DQ152" i="131"/>
  <c r="C153" i="131"/>
  <c r="CM153" i="131"/>
  <c r="CN153" i="131"/>
  <c r="DQ153" i="131"/>
  <c r="C157" i="131"/>
  <c r="CN157" i="131"/>
  <c r="C159" i="131"/>
  <c r="CN159" i="131"/>
  <c r="A164" i="131"/>
  <c r="B164" i="131"/>
  <c r="D164" i="131"/>
  <c r="E164" i="131"/>
  <c r="F164" i="131"/>
  <c r="G164" i="131"/>
  <c r="H164" i="131"/>
  <c r="I164" i="131"/>
  <c r="J164" i="131"/>
  <c r="K164" i="131"/>
  <c r="L164" i="131"/>
  <c r="M164" i="131"/>
  <c r="N164" i="131"/>
  <c r="O164" i="131"/>
  <c r="CM164" i="131"/>
  <c r="A165" i="131"/>
  <c r="B165" i="131"/>
  <c r="D165" i="131"/>
  <c r="E165" i="131"/>
  <c r="F165" i="131"/>
  <c r="G165" i="131"/>
  <c r="H165" i="131"/>
  <c r="I165" i="131"/>
  <c r="J165" i="131"/>
  <c r="K165" i="131"/>
  <c r="L165" i="131"/>
  <c r="M165" i="131"/>
  <c r="N165" i="131"/>
  <c r="O165" i="131"/>
  <c r="CM165" i="131"/>
  <c r="CM166" i="131"/>
  <c r="CM167" i="131"/>
  <c r="CM168" i="131"/>
  <c r="CM169" i="131"/>
  <c r="CM170" i="131"/>
  <c r="CM76" i="131" l="1"/>
  <c r="CP55" i="131"/>
  <c r="CP6" i="131"/>
  <c r="CP137" i="131"/>
  <c r="CP71" i="131"/>
  <c r="CP11" i="131"/>
  <c r="C74" i="131"/>
  <c r="CM85" i="131"/>
  <c r="CM12" i="131"/>
  <c r="CP132" i="131"/>
  <c r="CP142" i="131"/>
  <c r="CP78" i="131"/>
  <c r="CM73" i="131"/>
  <c r="CP61" i="131"/>
  <c r="CM137" i="131"/>
  <c r="CM120" i="131"/>
  <c r="CP93" i="131"/>
  <c r="CP87" i="131"/>
  <c r="CP43" i="131"/>
  <c r="CP33" i="131"/>
  <c r="CM26" i="131"/>
  <c r="CP22" i="131"/>
  <c r="C141" i="131"/>
  <c r="CM98" i="131"/>
  <c r="C138" i="131"/>
  <c r="CP31" i="131"/>
  <c r="C36" i="131"/>
  <c r="CM105" i="131"/>
  <c r="CM44" i="131"/>
  <c r="CP39" i="131"/>
  <c r="CM38" i="131"/>
  <c r="CP9" i="131"/>
  <c r="CP130" i="131"/>
  <c r="CP114" i="131"/>
  <c r="CM32" i="131"/>
  <c r="CM127" i="131"/>
  <c r="C106" i="131"/>
  <c r="CM103" i="131"/>
  <c r="CP69" i="131"/>
  <c r="CM62" i="131"/>
  <c r="CM57" i="131"/>
  <c r="CP47" i="131"/>
  <c r="CM20" i="131"/>
  <c r="C119" i="131"/>
  <c r="CP126" i="131"/>
  <c r="C86" i="131"/>
  <c r="C21" i="131"/>
  <c r="C14" i="131"/>
  <c r="CM114" i="131"/>
  <c r="CM67" i="131"/>
  <c r="C45" i="131"/>
  <c r="CM15" i="131"/>
  <c r="C128" i="131"/>
  <c r="CM117" i="131"/>
  <c r="CM72" i="131"/>
  <c r="CP49" i="131"/>
  <c r="CP13" i="131"/>
  <c r="P165" i="131"/>
  <c r="P164" i="131"/>
  <c r="CP117" i="131"/>
  <c r="CP105" i="131"/>
  <c r="CM94" i="131"/>
  <c r="CM88" i="131"/>
  <c r="CP58" i="131"/>
  <c r="CP40" i="131"/>
  <c r="CP27" i="131"/>
  <c r="CP17" i="131"/>
  <c r="CP7" i="131"/>
  <c r="CP121" i="131"/>
  <c r="CP109" i="131"/>
  <c r="CP25" i="131"/>
  <c r="CP16" i="131"/>
  <c r="CM115" i="131"/>
  <c r="CP101" i="131"/>
  <c r="CM90" i="131"/>
  <c r="CM65" i="131"/>
  <c r="CM8" i="131"/>
  <c r="CM56" i="131"/>
  <c r="CM47" i="131"/>
  <c r="CM23" i="131"/>
  <c r="CM123" i="131"/>
  <c r="CM121" i="131"/>
  <c r="CM101" i="131"/>
  <c r="CM82" i="131"/>
  <c r="CM42" i="131"/>
  <c r="CM69" i="131"/>
  <c r="CM129" i="131"/>
  <c r="CM142" i="131"/>
  <c r="CM131" i="131"/>
  <c r="CM64" i="131"/>
  <c r="CM108" i="131"/>
  <c r="CM7" i="131"/>
  <c r="CM10" i="131"/>
  <c r="CM34" i="131"/>
  <c r="CM68" i="131"/>
  <c r="CM28" i="131"/>
  <c r="CM93" i="131"/>
  <c r="CM35" i="131"/>
  <c r="CM102" i="131"/>
  <c r="CM70" i="131"/>
  <c r="CM50" i="131"/>
  <c r="CM22" i="131"/>
  <c r="CM112" i="131"/>
  <c r="CM84" i="131"/>
  <c r="CM75" i="131"/>
  <c r="CM30" i="131"/>
  <c r="CM25" i="131"/>
  <c r="CM11" i="131"/>
  <c r="CM144" i="131"/>
  <c r="CM146" i="131"/>
  <c r="CM135" i="131"/>
  <c r="CM124" i="131"/>
  <c r="CM92" i="131"/>
  <c r="CM48" i="131"/>
  <c r="CM16" i="131"/>
  <c r="CM133" i="131"/>
  <c r="CM96" i="131"/>
  <c r="CM66" i="131"/>
  <c r="CM55" i="131"/>
  <c r="CM140" i="131"/>
  <c r="CM60" i="131"/>
  <c r="CM51" i="131"/>
  <c r="CM46" i="131"/>
  <c r="C134" i="131"/>
  <c r="CM97" i="131"/>
  <c r="CM78" i="131"/>
  <c r="C64" i="131"/>
  <c r="CM136" i="131"/>
  <c r="C123" i="131"/>
  <c r="CM113" i="131"/>
  <c r="CM104" i="131"/>
  <c r="CM49" i="131"/>
  <c r="CM141" i="131"/>
  <c r="CM128" i="131"/>
  <c r="CM119" i="131"/>
  <c r="CM111" i="131"/>
  <c r="C97" i="131"/>
  <c r="CP95" i="131"/>
  <c r="CP91" i="131"/>
  <c r="CM86" i="131"/>
  <c r="CM53" i="131"/>
  <c r="CM45" i="131"/>
  <c r="CM39" i="131"/>
  <c r="CM33" i="131"/>
  <c r="CM21" i="131"/>
  <c r="C19" i="131"/>
  <c r="CM13" i="131"/>
  <c r="CM9" i="131"/>
  <c r="CM6" i="131"/>
  <c r="CM126" i="131"/>
  <c r="CM61" i="131"/>
  <c r="CM43" i="131"/>
  <c r="CM36" i="131"/>
  <c r="CM19" i="131"/>
  <c r="C83" i="131"/>
  <c r="C52" i="131"/>
  <c r="CM87" i="131"/>
  <c r="CM74" i="131"/>
  <c r="CM58" i="131"/>
  <c r="CM27" i="131"/>
  <c r="CM17" i="131"/>
  <c r="CM139" i="131"/>
  <c r="CM138" i="131"/>
  <c r="C136" i="131"/>
  <c r="CM134" i="131"/>
  <c r="CM116" i="131"/>
  <c r="C113" i="131"/>
  <c r="CP111" i="131"/>
  <c r="CM107" i="131"/>
  <c r="CM106" i="131"/>
  <c r="C104" i="131"/>
  <c r="CP103" i="131"/>
  <c r="CM31" i="131"/>
  <c r="CM132" i="131"/>
  <c r="C102" i="131"/>
  <c r="C41" i="131"/>
  <c r="C29" i="131"/>
  <c r="C23" i="131"/>
  <c r="CM95" i="131"/>
  <c r="CM71" i="131"/>
  <c r="CM14" i="131"/>
  <c r="CM145" i="131"/>
  <c r="CP139" i="131"/>
  <c r="CM122" i="131"/>
  <c r="CM118" i="131"/>
  <c r="CP116" i="131"/>
  <c r="CP107" i="131"/>
  <c r="CM83" i="131"/>
  <c r="CM59" i="131"/>
  <c r="CM52" i="131"/>
  <c r="CM41" i="131"/>
  <c r="CM29" i="131"/>
  <c r="CP24" i="131"/>
  <c r="CM109" i="131"/>
  <c r="C59" i="131"/>
  <c r="CM91" i="131"/>
  <c r="CM40" i="131"/>
  <c r="CP145" i="131"/>
  <c r="CM130" i="131"/>
  <c r="CP98" i="131"/>
  <c r="CM63" i="131"/>
  <c r="CM54" i="131"/>
  <c r="CP20" i="131"/>
  <c r="C88" i="131"/>
  <c r="C15" i="131"/>
  <c r="C146" i="131"/>
  <c r="C140" i="131"/>
  <c r="C112" i="131"/>
  <c r="C96" i="131"/>
  <c r="C131" i="131"/>
  <c r="C127" i="131"/>
  <c r="C75" i="131"/>
  <c r="C73" i="131"/>
  <c r="C60" i="131"/>
  <c r="C44" i="131"/>
  <c r="C30" i="131"/>
  <c r="C53" i="131"/>
  <c r="C144" i="131"/>
  <c r="C90" i="131"/>
  <c r="C82" i="131"/>
  <c r="C70" i="131"/>
  <c r="C66" i="131"/>
  <c r="C56" i="131"/>
  <c r="C46" i="131"/>
  <c r="C35" i="131"/>
  <c r="C32" i="131"/>
  <c r="CP122" i="131"/>
  <c r="CP120" i="131"/>
  <c r="CP118" i="131"/>
  <c r="CP76" i="131"/>
  <c r="CP72" i="131"/>
  <c r="CP67" i="131"/>
  <c r="CP65" i="131"/>
  <c r="CP63" i="131"/>
  <c r="CP57" i="131"/>
  <c r="CP54" i="131"/>
  <c r="C94" i="131"/>
  <c r="C135" i="131"/>
  <c r="C85" i="131"/>
  <c r="C84" i="131"/>
  <c r="C62" i="131"/>
  <c r="C50" i="131"/>
  <c r="C34" i="131"/>
  <c r="C26" i="131"/>
  <c r="C12" i="131"/>
  <c r="C10" i="131"/>
  <c r="C8" i="131"/>
  <c r="CP115" i="131"/>
  <c r="CP108" i="131"/>
  <c r="CP92" i="131"/>
  <c r="C133" i="131"/>
  <c r="C129" i="131"/>
  <c r="C124" i="131"/>
  <c r="C68" i="131"/>
  <c r="C51" i="131"/>
  <c r="C48" i="131"/>
  <c r="C42" i="131"/>
  <c r="C38" i="131"/>
  <c r="C28" i="131"/>
  <c r="T164" i="130"/>
  <c r="T163" i="130"/>
  <c r="T162" i="130"/>
  <c r="T161" i="130"/>
  <c r="T160" i="130"/>
  <c r="T159" i="130"/>
  <c r="T158" i="130"/>
  <c r="T165" i="130" s="1"/>
  <c r="CN78" i="130"/>
  <c r="AA78" i="130"/>
  <c r="C78" i="130" s="1"/>
  <c r="CK78" i="130"/>
  <c r="C164" i="131" l="1"/>
  <c r="C165" i="131"/>
  <c r="AA19" i="130"/>
  <c r="C19" i="130" s="1"/>
  <c r="CK19" i="130"/>
  <c r="CN107" i="130"/>
  <c r="AA107" i="130"/>
  <c r="C107" i="130" s="1"/>
  <c r="CK107" i="130"/>
  <c r="CJ165" i="130"/>
  <c r="CJ164" i="130"/>
  <c r="CJ163" i="130"/>
  <c r="CJ162" i="130"/>
  <c r="CJ161" i="130"/>
  <c r="CJ160" i="130"/>
  <c r="CJ159" i="130"/>
  <c r="O159" i="130"/>
  <c r="N159" i="130"/>
  <c r="M159" i="130"/>
  <c r="L159" i="130"/>
  <c r="K159" i="130"/>
  <c r="J159" i="130"/>
  <c r="I159" i="130"/>
  <c r="H159" i="130"/>
  <c r="G159" i="130"/>
  <c r="F159" i="130"/>
  <c r="E159" i="130"/>
  <c r="D159" i="130"/>
  <c r="B159" i="130"/>
  <c r="A159" i="130"/>
  <c r="CJ158" i="130"/>
  <c r="O158" i="130"/>
  <c r="N158" i="130"/>
  <c r="M158" i="130"/>
  <c r="L158" i="130"/>
  <c r="K158" i="130"/>
  <c r="J158" i="130"/>
  <c r="I158" i="130"/>
  <c r="H158" i="130"/>
  <c r="G158" i="130"/>
  <c r="F158" i="130"/>
  <c r="E158" i="130"/>
  <c r="D158" i="130"/>
  <c r="B158" i="130"/>
  <c r="A158" i="130"/>
  <c r="CJ157" i="130"/>
  <c r="T157" i="130"/>
  <c r="CK155" i="130"/>
  <c r="C155" i="130"/>
  <c r="CK154" i="130"/>
  <c r="C154" i="130"/>
  <c r="CK153" i="130"/>
  <c r="C153" i="130"/>
  <c r="DN152" i="130"/>
  <c r="CK152" i="130"/>
  <c r="CJ152" i="130"/>
  <c r="C152" i="130"/>
  <c r="DN151" i="130"/>
  <c r="CK151" i="130"/>
  <c r="CJ151" i="130"/>
  <c r="C151" i="130"/>
  <c r="DN150" i="130"/>
  <c r="CK150" i="130"/>
  <c r="CJ150" i="130"/>
  <c r="C150" i="130"/>
  <c r="DN149" i="130"/>
  <c r="CK149" i="130"/>
  <c r="CJ149" i="130"/>
  <c r="C149" i="130"/>
  <c r="DN148" i="130"/>
  <c r="CK148" i="130"/>
  <c r="CJ148" i="130"/>
  <c r="C148" i="130"/>
  <c r="DN147" i="130"/>
  <c r="CK147" i="130"/>
  <c r="CJ147" i="130"/>
  <c r="C147" i="130"/>
  <c r="DN146" i="130"/>
  <c r="CK146" i="130"/>
  <c r="CJ146" i="130"/>
  <c r="C146" i="130"/>
  <c r="DN145" i="130"/>
  <c r="CK145" i="130"/>
  <c r="CJ145" i="130"/>
  <c r="C145" i="130"/>
  <c r="DN144" i="130"/>
  <c r="CK144" i="130"/>
  <c r="CJ144" i="130"/>
  <c r="C144" i="130"/>
  <c r="CK143" i="130"/>
  <c r="CJ143" i="130"/>
  <c r="C143" i="130"/>
  <c r="DN142" i="130"/>
  <c r="DI142" i="130"/>
  <c r="DH142" i="130"/>
  <c r="DE142" i="130"/>
  <c r="DD142" i="130"/>
  <c r="DB142" i="130"/>
  <c r="DA142" i="130"/>
  <c r="CY142" i="130"/>
  <c r="CX142" i="130"/>
  <c r="CV142" i="130"/>
  <c r="CU142" i="130"/>
  <c r="CS142" i="130"/>
  <c r="CR142" i="130"/>
  <c r="CO142" i="130"/>
  <c r="CN142" i="130"/>
  <c r="CK142" i="130"/>
  <c r="AA142" i="130"/>
  <c r="C142" i="130" s="1"/>
  <c r="DN141" i="130"/>
  <c r="DI141" i="130"/>
  <c r="DH141" i="130"/>
  <c r="DE141" i="130"/>
  <c r="DD141" i="130"/>
  <c r="DB141" i="130"/>
  <c r="DA141" i="130"/>
  <c r="CY141" i="130"/>
  <c r="CX141" i="130"/>
  <c r="CV141" i="130"/>
  <c r="CU141" i="130"/>
  <c r="CS141" i="130"/>
  <c r="CR141" i="130"/>
  <c r="CO141" i="130"/>
  <c r="CN141" i="130"/>
  <c r="CK141" i="130"/>
  <c r="AA141" i="130"/>
  <c r="CM141" i="130" s="1"/>
  <c r="DN140" i="130"/>
  <c r="DI140" i="130"/>
  <c r="DH140" i="130"/>
  <c r="DE140" i="130"/>
  <c r="DD140" i="130"/>
  <c r="DB140" i="130"/>
  <c r="DA140" i="130"/>
  <c r="CY140" i="130"/>
  <c r="CX140" i="130"/>
  <c r="CV140" i="130"/>
  <c r="CU140" i="130"/>
  <c r="CS140" i="130"/>
  <c r="CR140" i="130"/>
  <c r="CO140" i="130"/>
  <c r="CN140" i="130"/>
  <c r="CK140" i="130"/>
  <c r="AA140" i="130"/>
  <c r="C140" i="130" s="1"/>
  <c r="DN139" i="130"/>
  <c r="CS139" i="130"/>
  <c r="CR139" i="130"/>
  <c r="CO139" i="130"/>
  <c r="CN139" i="130"/>
  <c r="CK139" i="130"/>
  <c r="AA139" i="130"/>
  <c r="C139" i="130" s="1"/>
  <c r="DN138" i="130"/>
  <c r="DI138" i="130"/>
  <c r="DH138" i="130"/>
  <c r="DE138" i="130"/>
  <c r="DD138" i="130"/>
  <c r="DB138" i="130"/>
  <c r="DA138" i="130"/>
  <c r="CY138" i="130"/>
  <c r="CX138" i="130"/>
  <c r="CV138" i="130"/>
  <c r="CU138" i="130"/>
  <c r="CS138" i="130"/>
  <c r="CR138" i="130"/>
  <c r="CO138" i="130"/>
  <c r="CN138" i="130"/>
  <c r="CK138" i="130"/>
  <c r="AA138" i="130"/>
  <c r="CM138" i="130" s="1"/>
  <c r="DN137" i="130"/>
  <c r="CS137" i="130"/>
  <c r="CR137" i="130"/>
  <c r="CO137" i="130"/>
  <c r="CN137" i="130"/>
  <c r="CK137" i="130"/>
  <c r="AA137" i="130"/>
  <c r="C137" i="130" s="1"/>
  <c r="DN136" i="130"/>
  <c r="DI136" i="130"/>
  <c r="DH136" i="130"/>
  <c r="DE136" i="130"/>
  <c r="DD136" i="130"/>
  <c r="DB136" i="130"/>
  <c r="DA136" i="130"/>
  <c r="CY136" i="130"/>
  <c r="CX136" i="130"/>
  <c r="CV136" i="130"/>
  <c r="CU136" i="130"/>
  <c r="CS136" i="130"/>
  <c r="CR136" i="130"/>
  <c r="CO136" i="130"/>
  <c r="CN136" i="130"/>
  <c r="CK136" i="130"/>
  <c r="AA136" i="130"/>
  <c r="C136" i="130" s="1"/>
  <c r="DN135" i="130"/>
  <c r="CS135" i="130"/>
  <c r="CR135" i="130"/>
  <c r="CO135" i="130"/>
  <c r="CN135" i="130"/>
  <c r="CK135" i="130"/>
  <c r="AA135" i="130"/>
  <c r="CM135" i="130" s="1"/>
  <c r="DN134" i="130"/>
  <c r="DI134" i="130"/>
  <c r="DH134" i="130"/>
  <c r="DE134" i="130"/>
  <c r="DD134" i="130"/>
  <c r="DB134" i="130"/>
  <c r="DA134" i="130"/>
  <c r="CY134" i="130"/>
  <c r="CX134" i="130"/>
  <c r="CV134" i="130"/>
  <c r="CU134" i="130"/>
  <c r="CS134" i="130"/>
  <c r="CR134" i="130"/>
  <c r="CO134" i="130"/>
  <c r="CN134" i="130"/>
  <c r="CK134" i="130"/>
  <c r="AA134" i="130"/>
  <c r="C134" i="130" s="1"/>
  <c r="DN133" i="130"/>
  <c r="DI133" i="130"/>
  <c r="DH133" i="130"/>
  <c r="DE133" i="130"/>
  <c r="DD133" i="130"/>
  <c r="DB133" i="130"/>
  <c r="DA133" i="130"/>
  <c r="CY133" i="130"/>
  <c r="CX133" i="130"/>
  <c r="CV133" i="130"/>
  <c r="CU133" i="130"/>
  <c r="CS133" i="130"/>
  <c r="CR133" i="130"/>
  <c r="CO133" i="130"/>
  <c r="CN133" i="130"/>
  <c r="CK133" i="130"/>
  <c r="AA133" i="130"/>
  <c r="CM133" i="130" s="1"/>
  <c r="DN132" i="130"/>
  <c r="CU132" i="130"/>
  <c r="CS132" i="130"/>
  <c r="CR132" i="130"/>
  <c r="CO132" i="130"/>
  <c r="CN132" i="130"/>
  <c r="CK132" i="130"/>
  <c r="AA132" i="130"/>
  <c r="C132" i="130" s="1"/>
  <c r="DN131" i="130"/>
  <c r="DI131" i="130"/>
  <c r="DH131" i="130"/>
  <c r="DE131" i="130"/>
  <c r="DD131" i="130"/>
  <c r="DB131" i="130"/>
  <c r="DA131" i="130"/>
  <c r="CY131" i="130"/>
  <c r="CX131" i="130"/>
  <c r="CV131" i="130"/>
  <c r="CU131" i="130"/>
  <c r="CS131" i="130"/>
  <c r="CR131" i="130"/>
  <c r="CO131" i="130"/>
  <c r="CN131" i="130"/>
  <c r="CK131" i="130"/>
  <c r="AA131" i="130"/>
  <c r="CM131" i="130" s="1"/>
  <c r="C131" i="130"/>
  <c r="DN130" i="130"/>
  <c r="DI130" i="130"/>
  <c r="DH130" i="130"/>
  <c r="DE130" i="130"/>
  <c r="DD130" i="130"/>
  <c r="DB130" i="130"/>
  <c r="DA130" i="130"/>
  <c r="CY130" i="130"/>
  <c r="CX130" i="130"/>
  <c r="CV130" i="130"/>
  <c r="CU130" i="130"/>
  <c r="CS130" i="130"/>
  <c r="CR130" i="130"/>
  <c r="CO130" i="130"/>
  <c r="CN130" i="130"/>
  <c r="CJ130" i="130" s="1"/>
  <c r="CK130" i="130"/>
  <c r="AA130" i="130"/>
  <c r="C130" i="130" s="1"/>
  <c r="DN129" i="130"/>
  <c r="DI129" i="130"/>
  <c r="DH129" i="130"/>
  <c r="DE129" i="130"/>
  <c r="DD129" i="130"/>
  <c r="DB129" i="130"/>
  <c r="DA129" i="130"/>
  <c r="CY129" i="130"/>
  <c r="CX129" i="130"/>
  <c r="CV129" i="130"/>
  <c r="CU129" i="130"/>
  <c r="CS129" i="130"/>
  <c r="CR129" i="130"/>
  <c r="CO129" i="130"/>
  <c r="CN129" i="130"/>
  <c r="CK129" i="130"/>
  <c r="AA129" i="130"/>
  <c r="CM129" i="130" s="1"/>
  <c r="DN128" i="130"/>
  <c r="DI128" i="130"/>
  <c r="DH128" i="130"/>
  <c r="DE128" i="130"/>
  <c r="DD128" i="130"/>
  <c r="DB128" i="130"/>
  <c r="DA128" i="130"/>
  <c r="CY128" i="130"/>
  <c r="CX128" i="130"/>
  <c r="CV128" i="130"/>
  <c r="CU128" i="130"/>
  <c r="CS128" i="130"/>
  <c r="CR128" i="130"/>
  <c r="CO128" i="130"/>
  <c r="CN128" i="130"/>
  <c r="CK128" i="130"/>
  <c r="AA128" i="130"/>
  <c r="CM128" i="130" s="1"/>
  <c r="DN127" i="130"/>
  <c r="DI127" i="130"/>
  <c r="DH127" i="130"/>
  <c r="DE127" i="130"/>
  <c r="DD127" i="130"/>
  <c r="DB127" i="130"/>
  <c r="DA127" i="130"/>
  <c r="CY127" i="130"/>
  <c r="CX127" i="130"/>
  <c r="CV127" i="130"/>
  <c r="CU127" i="130"/>
  <c r="CS127" i="130"/>
  <c r="CR127" i="130"/>
  <c r="CO127" i="130"/>
  <c r="CN127" i="130"/>
  <c r="CK127" i="130"/>
  <c r="AA127" i="130"/>
  <c r="CM127" i="130" s="1"/>
  <c r="DN126" i="130"/>
  <c r="DI126" i="130"/>
  <c r="DH126" i="130"/>
  <c r="DE126" i="130"/>
  <c r="DD126" i="130"/>
  <c r="DB126" i="130"/>
  <c r="DA126" i="130"/>
  <c r="CY126" i="130"/>
  <c r="CX126" i="130"/>
  <c r="CV126" i="130"/>
  <c r="CU126" i="130"/>
  <c r="CS126" i="130"/>
  <c r="CR126" i="130"/>
  <c r="CO126" i="130"/>
  <c r="CN126" i="130"/>
  <c r="CK126" i="130"/>
  <c r="AA126" i="130"/>
  <c r="C126" i="130" s="1"/>
  <c r="DN125" i="130"/>
  <c r="DI125" i="130"/>
  <c r="DH125" i="130"/>
  <c r="DE125" i="130"/>
  <c r="DD125" i="130"/>
  <c r="DB125" i="130"/>
  <c r="DA125" i="130"/>
  <c r="CY125" i="130"/>
  <c r="CX125" i="130"/>
  <c r="CV125" i="130"/>
  <c r="CU125" i="130"/>
  <c r="CS125" i="130"/>
  <c r="CR125" i="130"/>
  <c r="CO125" i="130"/>
  <c r="CN125" i="130"/>
  <c r="CK125" i="130"/>
  <c r="AA125" i="130"/>
  <c r="C125" i="130" s="1"/>
  <c r="DN124" i="130"/>
  <c r="DI124" i="130"/>
  <c r="DH124" i="130"/>
  <c r="DE124" i="130"/>
  <c r="DD124" i="130"/>
  <c r="DB124" i="130"/>
  <c r="DA124" i="130"/>
  <c r="CY124" i="130"/>
  <c r="CX124" i="130"/>
  <c r="CV124" i="130"/>
  <c r="CU124" i="130"/>
  <c r="CS124" i="130"/>
  <c r="CR124" i="130"/>
  <c r="CO124" i="130"/>
  <c r="CN124" i="130"/>
  <c r="CK124" i="130"/>
  <c r="AA124" i="130"/>
  <c r="CM124" i="130" s="1"/>
  <c r="DN123" i="130"/>
  <c r="DI123" i="130"/>
  <c r="DH123" i="130"/>
  <c r="DE123" i="130"/>
  <c r="DD123" i="130"/>
  <c r="DB123" i="130"/>
  <c r="DA123" i="130"/>
  <c r="CY123" i="130"/>
  <c r="CX123" i="130"/>
  <c r="CV123" i="130"/>
  <c r="CU123" i="130"/>
  <c r="CS123" i="130"/>
  <c r="CR123" i="130"/>
  <c r="CO123" i="130"/>
  <c r="CN123" i="130"/>
  <c r="CK123" i="130"/>
  <c r="AA123" i="130"/>
  <c r="C123" i="130" s="1"/>
  <c r="DN122" i="130"/>
  <c r="DI122" i="130"/>
  <c r="DH122" i="130"/>
  <c r="DE122" i="130"/>
  <c r="DD122" i="130"/>
  <c r="DB122" i="130"/>
  <c r="DA122" i="130"/>
  <c r="CY122" i="130"/>
  <c r="CX122" i="130"/>
  <c r="CV122" i="130"/>
  <c r="CU122" i="130"/>
  <c r="CS122" i="130"/>
  <c r="CR122" i="130"/>
  <c r="CO122" i="130"/>
  <c r="CN122" i="130"/>
  <c r="CK122" i="130"/>
  <c r="AA122" i="130"/>
  <c r="CM122" i="130" s="1"/>
  <c r="DN121" i="130"/>
  <c r="DI121" i="130"/>
  <c r="DH121" i="130"/>
  <c r="DE121" i="130"/>
  <c r="DD121" i="130"/>
  <c r="DB121" i="130"/>
  <c r="DA121" i="130"/>
  <c r="CY121" i="130"/>
  <c r="CX121" i="130"/>
  <c r="CV121" i="130"/>
  <c r="CU121" i="130"/>
  <c r="CS121" i="130"/>
  <c r="CR121" i="130"/>
  <c r="CO121" i="130"/>
  <c r="CN121" i="130"/>
  <c r="CK121" i="130"/>
  <c r="AA121" i="130"/>
  <c r="CM121" i="130" s="1"/>
  <c r="DN120" i="130"/>
  <c r="DI120" i="130"/>
  <c r="DH120" i="130"/>
  <c r="DE120" i="130"/>
  <c r="DD120" i="130"/>
  <c r="DB120" i="130"/>
  <c r="DA120" i="130"/>
  <c r="CV120" i="130"/>
  <c r="CU120" i="130"/>
  <c r="CS120" i="130"/>
  <c r="CR120" i="130"/>
  <c r="CO120" i="130"/>
  <c r="CN120" i="130"/>
  <c r="CK120" i="130"/>
  <c r="AA120" i="130"/>
  <c r="CM120" i="130" s="1"/>
  <c r="DN119" i="130"/>
  <c r="DI119" i="130"/>
  <c r="DH119" i="130"/>
  <c r="DE119" i="130"/>
  <c r="DD119" i="130"/>
  <c r="DB119" i="130"/>
  <c r="DA119" i="130"/>
  <c r="CY119" i="130"/>
  <c r="CX119" i="130"/>
  <c r="CV119" i="130"/>
  <c r="CU119" i="130"/>
  <c r="CS119" i="130"/>
  <c r="CR119" i="130"/>
  <c r="CO119" i="130"/>
  <c r="CN119" i="130"/>
  <c r="CK119" i="130"/>
  <c r="AA119" i="130"/>
  <c r="CM119" i="130" s="1"/>
  <c r="DN118" i="130"/>
  <c r="DI118" i="130"/>
  <c r="DH118" i="130"/>
  <c r="DE118" i="130"/>
  <c r="DD118" i="130"/>
  <c r="DB118" i="130"/>
  <c r="DA118" i="130"/>
  <c r="CY118" i="130"/>
  <c r="CX118" i="130"/>
  <c r="CV118" i="130"/>
  <c r="CU118" i="130"/>
  <c r="CS118" i="130"/>
  <c r="CR118" i="130"/>
  <c r="CO118" i="130"/>
  <c r="CN118" i="130"/>
  <c r="CK118" i="130"/>
  <c r="AA118" i="130"/>
  <c r="CM118" i="130" s="1"/>
  <c r="DN117" i="130"/>
  <c r="DI117" i="130"/>
  <c r="DH117" i="130"/>
  <c r="DE117" i="130"/>
  <c r="DD117" i="130"/>
  <c r="DB117" i="130"/>
  <c r="DA117" i="130"/>
  <c r="CY117" i="130"/>
  <c r="CX117" i="130"/>
  <c r="CV117" i="130"/>
  <c r="CU117" i="130"/>
  <c r="CS117" i="130"/>
  <c r="CR117" i="130"/>
  <c r="CO117" i="130"/>
  <c r="CN117" i="130"/>
  <c r="CK117" i="130"/>
  <c r="AA117" i="130"/>
  <c r="CM117" i="130" s="1"/>
  <c r="DN116" i="130"/>
  <c r="DI116" i="130"/>
  <c r="DH116" i="130"/>
  <c r="DE116" i="130"/>
  <c r="DD116" i="130"/>
  <c r="DB116" i="130"/>
  <c r="DA116" i="130"/>
  <c r="CY116" i="130"/>
  <c r="CX116" i="130"/>
  <c r="CV116" i="130"/>
  <c r="CU116" i="130"/>
  <c r="CS116" i="130"/>
  <c r="CR116" i="130"/>
  <c r="CO116" i="130"/>
  <c r="CN116" i="130"/>
  <c r="CK116" i="130"/>
  <c r="AA116" i="130"/>
  <c r="CM116" i="130" s="1"/>
  <c r="DN115" i="130"/>
  <c r="CS115" i="130"/>
  <c r="CR115" i="130"/>
  <c r="CO115" i="130"/>
  <c r="CN115" i="130"/>
  <c r="CK115" i="130"/>
  <c r="AA115" i="130"/>
  <c r="C115" i="130" s="1"/>
  <c r="DN114" i="130"/>
  <c r="CV114" i="130"/>
  <c r="CS114" i="130"/>
  <c r="CR114" i="130"/>
  <c r="CO114" i="130"/>
  <c r="CN114" i="130"/>
  <c r="CK114" i="130"/>
  <c r="AA114" i="130"/>
  <c r="CM114" i="130" s="1"/>
  <c r="DN113" i="130"/>
  <c r="DI113" i="130"/>
  <c r="DH113" i="130"/>
  <c r="CY113" i="130"/>
  <c r="CX113" i="130"/>
  <c r="CV113" i="130"/>
  <c r="CU113" i="130"/>
  <c r="CS113" i="130"/>
  <c r="CR113" i="130"/>
  <c r="CO113" i="130"/>
  <c r="CN113" i="130"/>
  <c r="CK113" i="130"/>
  <c r="AA113" i="130"/>
  <c r="CM113" i="130" s="1"/>
  <c r="DN112" i="130"/>
  <c r="DI112" i="130"/>
  <c r="DH112" i="130"/>
  <c r="DE112" i="130"/>
  <c r="DD112" i="130"/>
  <c r="DB112" i="130"/>
  <c r="DA112" i="130"/>
  <c r="CY112" i="130"/>
  <c r="CX112" i="130"/>
  <c r="CV112" i="130"/>
  <c r="CU112" i="130"/>
  <c r="CS112" i="130"/>
  <c r="CR112" i="130"/>
  <c r="CO112" i="130"/>
  <c r="CN112" i="130"/>
  <c r="CK112" i="130"/>
  <c r="AA112" i="130"/>
  <c r="C112" i="130" s="1"/>
  <c r="DN111" i="130"/>
  <c r="DI111" i="130"/>
  <c r="DH111" i="130"/>
  <c r="DE111" i="130"/>
  <c r="DD111" i="130"/>
  <c r="DB111" i="130"/>
  <c r="DA111" i="130"/>
  <c r="CV111" i="130"/>
  <c r="CU111" i="130"/>
  <c r="CS111" i="130"/>
  <c r="CR111" i="130"/>
  <c r="CO111" i="130"/>
  <c r="CN111" i="130"/>
  <c r="CK111" i="130"/>
  <c r="AA111" i="130"/>
  <c r="C111" i="130" s="1"/>
  <c r="DN110" i="130"/>
  <c r="DI110" i="130"/>
  <c r="DH110" i="130"/>
  <c r="DE110" i="130"/>
  <c r="DD110" i="130"/>
  <c r="DB110" i="130"/>
  <c r="DA110" i="130"/>
  <c r="CY110" i="130"/>
  <c r="CX110" i="130"/>
  <c r="CV110" i="130"/>
  <c r="CU110" i="130"/>
  <c r="CS110" i="130"/>
  <c r="CR110" i="130"/>
  <c r="CO110" i="130"/>
  <c r="CN110" i="130"/>
  <c r="CK110" i="130"/>
  <c r="AA110" i="130"/>
  <c r="CM110" i="130" s="1"/>
  <c r="DN109" i="130"/>
  <c r="CS109" i="130"/>
  <c r="CR109" i="130"/>
  <c r="CO109" i="130"/>
  <c r="CN109" i="130"/>
  <c r="CK109" i="130"/>
  <c r="AA109" i="130"/>
  <c r="C109" i="130" s="1"/>
  <c r="DN108" i="130"/>
  <c r="DI108" i="130"/>
  <c r="DH108" i="130"/>
  <c r="DE108" i="130"/>
  <c r="DD108" i="130"/>
  <c r="DB108" i="130"/>
  <c r="DA108" i="130"/>
  <c r="CY108" i="130"/>
  <c r="CX108" i="130"/>
  <c r="CV108" i="130"/>
  <c r="CU108" i="130"/>
  <c r="CS108" i="130"/>
  <c r="CR108" i="130"/>
  <c r="CO108" i="130"/>
  <c r="CN108" i="130"/>
  <c r="CK108" i="130"/>
  <c r="AA108" i="130"/>
  <c r="CM108" i="130" s="1"/>
  <c r="DN106" i="130"/>
  <c r="CV106" i="130"/>
  <c r="CU106" i="130"/>
  <c r="CS106" i="130"/>
  <c r="CR106" i="130"/>
  <c r="CO106" i="130"/>
  <c r="CN106" i="130"/>
  <c r="CK106" i="130"/>
  <c r="AA106" i="130"/>
  <c r="C106" i="130" s="1"/>
  <c r="DN105" i="130"/>
  <c r="CV105" i="130"/>
  <c r="CU105" i="130"/>
  <c r="CS105" i="130"/>
  <c r="CR105" i="130"/>
  <c r="CO105" i="130"/>
  <c r="CN105" i="130"/>
  <c r="CK105" i="130"/>
  <c r="AA105" i="130"/>
  <c r="CM105" i="130" s="1"/>
  <c r="DN104" i="130"/>
  <c r="DI104" i="130"/>
  <c r="DH104" i="130"/>
  <c r="DE104" i="130"/>
  <c r="DD104" i="130"/>
  <c r="DB104" i="130"/>
  <c r="DA104" i="130"/>
  <c r="CY104" i="130"/>
  <c r="CX104" i="130"/>
  <c r="CV104" i="130"/>
  <c r="CU104" i="130"/>
  <c r="CS104" i="130"/>
  <c r="CR104" i="130"/>
  <c r="CO104" i="130"/>
  <c r="CN104" i="130"/>
  <c r="CK104" i="130"/>
  <c r="AA104" i="130"/>
  <c r="C104" i="130" s="1"/>
  <c r="DN103" i="130"/>
  <c r="CS103" i="130"/>
  <c r="CR103" i="130"/>
  <c r="CO103" i="130"/>
  <c r="CN103" i="130"/>
  <c r="CK103" i="130"/>
  <c r="AA103" i="130"/>
  <c r="C103" i="130" s="1"/>
  <c r="DN102" i="130"/>
  <c r="DI102" i="130"/>
  <c r="DH102" i="130"/>
  <c r="DE102" i="130"/>
  <c r="DD102" i="130"/>
  <c r="DB102" i="130"/>
  <c r="DA102" i="130"/>
  <c r="CY102" i="130"/>
  <c r="CX102" i="130"/>
  <c r="CV102" i="130"/>
  <c r="CU102" i="130"/>
  <c r="CS102" i="130"/>
  <c r="CR102" i="130"/>
  <c r="CO102" i="130"/>
  <c r="CN102" i="130"/>
  <c r="CK102" i="130"/>
  <c r="AA102" i="130"/>
  <c r="CM102" i="130" s="1"/>
  <c r="DN101" i="130"/>
  <c r="DI101" i="130"/>
  <c r="DH101" i="130"/>
  <c r="DE101" i="130"/>
  <c r="DD101" i="130"/>
  <c r="DB101" i="130"/>
  <c r="DA101" i="130"/>
  <c r="CY101" i="130"/>
  <c r="CX101" i="130"/>
  <c r="CV101" i="130"/>
  <c r="CU101" i="130"/>
  <c r="CS101" i="130"/>
  <c r="CR101" i="130"/>
  <c r="CO101" i="130"/>
  <c r="CN101" i="130"/>
  <c r="CK101" i="130"/>
  <c r="AA101" i="130"/>
  <c r="C101" i="130" s="1"/>
  <c r="DN100" i="130"/>
  <c r="DI100" i="130"/>
  <c r="DH100" i="130"/>
  <c r="DE100" i="130"/>
  <c r="DD100" i="130"/>
  <c r="DB100" i="130"/>
  <c r="DA100" i="130"/>
  <c r="CY100" i="130"/>
  <c r="CX100" i="130"/>
  <c r="CV100" i="130"/>
  <c r="CU100" i="130"/>
  <c r="CS100" i="130"/>
  <c r="CR100" i="130"/>
  <c r="CO100" i="130"/>
  <c r="CN100" i="130"/>
  <c r="CK100" i="130"/>
  <c r="AA100" i="130"/>
  <c r="CM100" i="130" s="1"/>
  <c r="DN99" i="130"/>
  <c r="DI99" i="130"/>
  <c r="DH99" i="130"/>
  <c r="DE99" i="130"/>
  <c r="DD99" i="130"/>
  <c r="DB99" i="130"/>
  <c r="DA99" i="130"/>
  <c r="CY99" i="130"/>
  <c r="CX99" i="130"/>
  <c r="CV99" i="130"/>
  <c r="CU99" i="130"/>
  <c r="CS99" i="130"/>
  <c r="CR99" i="130"/>
  <c r="CO99" i="130"/>
  <c r="CN99" i="130"/>
  <c r="CK99" i="130"/>
  <c r="AA99" i="130"/>
  <c r="C99" i="130" s="1"/>
  <c r="DN98" i="130"/>
  <c r="DI98" i="130"/>
  <c r="DH98" i="130"/>
  <c r="DE98" i="130"/>
  <c r="DD98" i="130"/>
  <c r="DB98" i="130"/>
  <c r="DA98" i="130"/>
  <c r="CY98" i="130"/>
  <c r="CX98" i="130"/>
  <c r="CV98" i="130"/>
  <c r="CU98" i="130"/>
  <c r="CS98" i="130"/>
  <c r="CR98" i="130"/>
  <c r="CO98" i="130"/>
  <c r="CN98" i="130"/>
  <c r="CK98" i="130"/>
  <c r="AA98" i="130"/>
  <c r="CM98" i="130" s="1"/>
  <c r="DN97" i="130"/>
  <c r="DI97" i="130"/>
  <c r="DH97" i="130"/>
  <c r="DE97" i="130"/>
  <c r="DD97" i="130"/>
  <c r="DB97" i="130"/>
  <c r="DA97" i="130"/>
  <c r="CY97" i="130"/>
  <c r="CX97" i="130"/>
  <c r="CV97" i="130"/>
  <c r="CU97" i="130"/>
  <c r="CS97" i="130"/>
  <c r="CR97" i="130"/>
  <c r="CO97" i="130"/>
  <c r="CN97" i="130"/>
  <c r="CK97" i="130"/>
  <c r="AA97" i="130"/>
  <c r="C97" i="130" s="1"/>
  <c r="DN96" i="130"/>
  <c r="DI96" i="130"/>
  <c r="DH96" i="130"/>
  <c r="DE96" i="130"/>
  <c r="DD96" i="130"/>
  <c r="DB96" i="130"/>
  <c r="DA96" i="130"/>
  <c r="CY96" i="130"/>
  <c r="CX96" i="130"/>
  <c r="CV96" i="130"/>
  <c r="CU96" i="130"/>
  <c r="CS96" i="130"/>
  <c r="CR96" i="130"/>
  <c r="CO96" i="130"/>
  <c r="CN96" i="130"/>
  <c r="CK96" i="130"/>
  <c r="AA96" i="130"/>
  <c r="CM96" i="130" s="1"/>
  <c r="DN95" i="130"/>
  <c r="DI95" i="130"/>
  <c r="DH95" i="130"/>
  <c r="DE95" i="130"/>
  <c r="DD95" i="130"/>
  <c r="DB95" i="130"/>
  <c r="DA95" i="130"/>
  <c r="CY95" i="130"/>
  <c r="CX95" i="130"/>
  <c r="CV95" i="130"/>
  <c r="CU95" i="130"/>
  <c r="CS95" i="130"/>
  <c r="CR95" i="130"/>
  <c r="CO95" i="130"/>
  <c r="CN95" i="130"/>
  <c r="CK95" i="130"/>
  <c r="AA95" i="130"/>
  <c r="C95" i="130" s="1"/>
  <c r="DN94" i="130"/>
  <c r="CS94" i="130"/>
  <c r="CR94" i="130"/>
  <c r="CO94" i="130"/>
  <c r="CN94" i="130"/>
  <c r="CK94" i="130"/>
  <c r="AA94" i="130"/>
  <c r="CM94" i="130" s="1"/>
  <c r="DN93" i="130"/>
  <c r="DI93" i="130"/>
  <c r="DH93" i="130"/>
  <c r="DE93" i="130"/>
  <c r="DD93" i="130"/>
  <c r="DB93" i="130"/>
  <c r="DA93" i="130"/>
  <c r="CY93" i="130"/>
  <c r="CX93" i="130"/>
  <c r="CV93" i="130"/>
  <c r="CU93" i="130"/>
  <c r="CS93" i="130"/>
  <c r="CR93" i="130"/>
  <c r="CO93" i="130"/>
  <c r="CN93" i="130"/>
  <c r="CK93" i="130"/>
  <c r="AA93" i="130"/>
  <c r="C93" i="130" s="1"/>
  <c r="DN92" i="130"/>
  <c r="DI92" i="130"/>
  <c r="DH92" i="130"/>
  <c r="DE92" i="130"/>
  <c r="DD92" i="130"/>
  <c r="DB92" i="130"/>
  <c r="DA92" i="130"/>
  <c r="CY92" i="130"/>
  <c r="CX92" i="130"/>
  <c r="CV92" i="130"/>
  <c r="CU92" i="130"/>
  <c r="CS92" i="130"/>
  <c r="CR92" i="130"/>
  <c r="CO92" i="130"/>
  <c r="CN92" i="130"/>
  <c r="CK92" i="130"/>
  <c r="AA92" i="130"/>
  <c r="CM92" i="130" s="1"/>
  <c r="DN91" i="130"/>
  <c r="DI91" i="130"/>
  <c r="DH91" i="130"/>
  <c r="DE91" i="130"/>
  <c r="DD91" i="130"/>
  <c r="DB91" i="130"/>
  <c r="DA91" i="130"/>
  <c r="CY91" i="130"/>
  <c r="CX91" i="130"/>
  <c r="CV91" i="130"/>
  <c r="CU91" i="130"/>
  <c r="CS91" i="130"/>
  <c r="CR91" i="130"/>
  <c r="CO91" i="130"/>
  <c r="CN91" i="130"/>
  <c r="CK91" i="130"/>
  <c r="AA91" i="130"/>
  <c r="C91" i="130" s="1"/>
  <c r="DN90" i="130"/>
  <c r="DI90" i="130"/>
  <c r="DH90" i="130"/>
  <c r="DE90" i="130"/>
  <c r="DD90" i="130"/>
  <c r="DB90" i="130"/>
  <c r="DA90" i="130"/>
  <c r="CY90" i="130"/>
  <c r="CX90" i="130"/>
  <c r="CV90" i="130"/>
  <c r="CU90" i="130"/>
  <c r="CS90" i="130"/>
  <c r="CR90" i="130"/>
  <c r="CO90" i="130"/>
  <c r="CN90" i="130"/>
  <c r="CK90" i="130"/>
  <c r="AA90" i="130"/>
  <c r="CM90" i="130" s="1"/>
  <c r="DN89" i="130"/>
  <c r="DI89" i="130"/>
  <c r="DH89" i="130"/>
  <c r="DE89" i="130"/>
  <c r="DD89" i="130"/>
  <c r="DB89" i="130"/>
  <c r="DA89" i="130"/>
  <c r="CY89" i="130"/>
  <c r="CX89" i="130"/>
  <c r="CV89" i="130"/>
  <c r="CU89" i="130"/>
  <c r="CS89" i="130"/>
  <c r="CR89" i="130"/>
  <c r="CO89" i="130"/>
  <c r="CN89" i="130"/>
  <c r="CK89" i="130"/>
  <c r="AA89" i="130"/>
  <c r="C89" i="130" s="1"/>
  <c r="DN88" i="130"/>
  <c r="DI88" i="130"/>
  <c r="DH88" i="130"/>
  <c r="DE88" i="130"/>
  <c r="DD88" i="130"/>
  <c r="DB88" i="130"/>
  <c r="DA88" i="130"/>
  <c r="CY88" i="130"/>
  <c r="CX88" i="130"/>
  <c r="CV88" i="130"/>
  <c r="CU88" i="130"/>
  <c r="CS88" i="130"/>
  <c r="CR88" i="130"/>
  <c r="CO88" i="130"/>
  <c r="CN88" i="130"/>
  <c r="CK88" i="130"/>
  <c r="AA88" i="130"/>
  <c r="CM88" i="130" s="1"/>
  <c r="CN87" i="130"/>
  <c r="AA87" i="130"/>
  <c r="C87" i="130" s="1"/>
  <c r="DN86" i="130"/>
  <c r="DI86" i="130"/>
  <c r="DH86" i="130"/>
  <c r="DE86" i="130"/>
  <c r="DD86" i="130"/>
  <c r="DB86" i="130"/>
  <c r="DA86" i="130"/>
  <c r="CY86" i="130"/>
  <c r="CX86" i="130"/>
  <c r="CV86" i="130"/>
  <c r="CU86" i="130"/>
  <c r="CS86" i="130"/>
  <c r="CR86" i="130"/>
  <c r="CO86" i="130"/>
  <c r="CN86" i="130"/>
  <c r="CK86" i="130"/>
  <c r="AA86" i="130"/>
  <c r="C86" i="130" s="1"/>
  <c r="DN85" i="130"/>
  <c r="DI85" i="130"/>
  <c r="DH85" i="130"/>
  <c r="DE85" i="130"/>
  <c r="DD85" i="130"/>
  <c r="DB85" i="130"/>
  <c r="DA85" i="130"/>
  <c r="CY85" i="130"/>
  <c r="CX85" i="130"/>
  <c r="CV85" i="130"/>
  <c r="CU85" i="130"/>
  <c r="CS85" i="130"/>
  <c r="CR85" i="130"/>
  <c r="CO85" i="130"/>
  <c r="CN85" i="130"/>
  <c r="CK85" i="130"/>
  <c r="AA85" i="130"/>
  <c r="CM85" i="130" s="1"/>
  <c r="DN84" i="130"/>
  <c r="CS84" i="130"/>
  <c r="CR84" i="130"/>
  <c r="CO84" i="130"/>
  <c r="CN84" i="130"/>
  <c r="CK84" i="130"/>
  <c r="AA84" i="130"/>
  <c r="C84" i="130" s="1"/>
  <c r="DN83" i="130"/>
  <c r="DI83" i="130"/>
  <c r="DH83" i="130"/>
  <c r="DE83" i="130"/>
  <c r="DD83" i="130"/>
  <c r="DB83" i="130"/>
  <c r="DA83" i="130"/>
  <c r="CY83" i="130"/>
  <c r="CX83" i="130"/>
  <c r="CV83" i="130"/>
  <c r="CU83" i="130"/>
  <c r="CS83" i="130"/>
  <c r="CR83" i="130"/>
  <c r="CO83" i="130"/>
  <c r="CN83" i="130"/>
  <c r="CK83" i="130"/>
  <c r="AA83" i="130"/>
  <c r="CM83" i="130" s="1"/>
  <c r="DN82" i="130"/>
  <c r="DI82" i="130"/>
  <c r="DH82" i="130"/>
  <c r="DE82" i="130"/>
  <c r="DD82" i="130"/>
  <c r="DB82" i="130"/>
  <c r="DA82" i="130"/>
  <c r="CY82" i="130"/>
  <c r="CX82" i="130"/>
  <c r="CV82" i="130"/>
  <c r="CU82" i="130"/>
  <c r="CS82" i="130"/>
  <c r="CR82" i="130"/>
  <c r="CO82" i="130"/>
  <c r="CN82" i="130"/>
  <c r="CK82" i="130"/>
  <c r="AA82" i="130"/>
  <c r="CM82" i="130" s="1"/>
  <c r="DN81" i="130"/>
  <c r="DI81" i="130"/>
  <c r="DH81" i="130"/>
  <c r="DE81" i="130"/>
  <c r="DD81" i="130"/>
  <c r="DB81" i="130"/>
  <c r="DA81" i="130"/>
  <c r="CY81" i="130"/>
  <c r="CX81" i="130"/>
  <c r="CV81" i="130"/>
  <c r="CU81" i="130"/>
  <c r="CS81" i="130"/>
  <c r="CR81" i="130"/>
  <c r="CO81" i="130"/>
  <c r="CN81" i="130"/>
  <c r="CK81" i="130"/>
  <c r="AA81" i="130"/>
  <c r="C81" i="130" s="1"/>
  <c r="DN80" i="130"/>
  <c r="DI80" i="130"/>
  <c r="DH80" i="130"/>
  <c r="DE80" i="130"/>
  <c r="DD80" i="130"/>
  <c r="DB80" i="130"/>
  <c r="DA80" i="130"/>
  <c r="CY80" i="130"/>
  <c r="CX80" i="130"/>
  <c r="CV80" i="130"/>
  <c r="CU80" i="130"/>
  <c r="CS80" i="130"/>
  <c r="CR80" i="130"/>
  <c r="CO80" i="130"/>
  <c r="CN80" i="130"/>
  <c r="CK80" i="130"/>
  <c r="AA80" i="130"/>
  <c r="C80" i="130" s="1"/>
  <c r="DN79" i="130"/>
  <c r="CV79" i="130"/>
  <c r="CU79" i="130"/>
  <c r="CS79" i="130"/>
  <c r="CR79" i="130"/>
  <c r="CO79" i="130"/>
  <c r="CN79" i="130"/>
  <c r="CK79" i="130"/>
  <c r="AA79" i="130"/>
  <c r="CM79" i="130" s="1"/>
  <c r="DN77" i="130"/>
  <c r="CS77" i="130"/>
  <c r="CR77" i="130"/>
  <c r="CO77" i="130"/>
  <c r="CN77" i="130"/>
  <c r="CK77" i="130"/>
  <c r="AA77" i="130"/>
  <c r="CM77" i="130" s="1"/>
  <c r="DN76" i="130"/>
  <c r="CS76" i="130"/>
  <c r="CR76" i="130"/>
  <c r="CO76" i="130"/>
  <c r="CN76" i="130"/>
  <c r="CK76" i="130"/>
  <c r="AA76" i="130"/>
  <c r="C76" i="130" s="1"/>
  <c r="DN75" i="130"/>
  <c r="CS75" i="130"/>
  <c r="CR75" i="130"/>
  <c r="CO75" i="130"/>
  <c r="CN75" i="130"/>
  <c r="CK75" i="130"/>
  <c r="AA75" i="130"/>
  <c r="CM75" i="130" s="1"/>
  <c r="DN74" i="130"/>
  <c r="CV74" i="130"/>
  <c r="CU74" i="130"/>
  <c r="CS74" i="130"/>
  <c r="CR74" i="130"/>
  <c r="CO74" i="130"/>
  <c r="CN74" i="130"/>
  <c r="CK74" i="130"/>
  <c r="AA74" i="130"/>
  <c r="CM74" i="130" s="1"/>
  <c r="DN73" i="130"/>
  <c r="CV73" i="130"/>
  <c r="CU73" i="130"/>
  <c r="CS73" i="130"/>
  <c r="CR73" i="130"/>
  <c r="CO73" i="130"/>
  <c r="CN73" i="130"/>
  <c r="CK73" i="130"/>
  <c r="AA73" i="130"/>
  <c r="CM73" i="130" s="1"/>
  <c r="DN72" i="130"/>
  <c r="CY72" i="130"/>
  <c r="CX72" i="130"/>
  <c r="CV72" i="130"/>
  <c r="CU72" i="130"/>
  <c r="CS72" i="130"/>
  <c r="CR72" i="130"/>
  <c r="CO72" i="130"/>
  <c r="CN72" i="130"/>
  <c r="CK72" i="130"/>
  <c r="AA72" i="130"/>
  <c r="CM72" i="130" s="1"/>
  <c r="DN71" i="130"/>
  <c r="CV71" i="130"/>
  <c r="CU71" i="130"/>
  <c r="CS71" i="130"/>
  <c r="CR71" i="130"/>
  <c r="CO71" i="130"/>
  <c r="CN71" i="130"/>
  <c r="CK71" i="130"/>
  <c r="AA71" i="130"/>
  <c r="CM71" i="130" s="1"/>
  <c r="C71" i="130"/>
  <c r="DN70" i="130"/>
  <c r="CY70" i="130"/>
  <c r="CX70" i="130"/>
  <c r="CV70" i="130"/>
  <c r="CU70" i="130"/>
  <c r="CS70" i="130"/>
  <c r="CR70" i="130"/>
  <c r="CO70" i="130"/>
  <c r="CN70" i="130"/>
  <c r="CK70" i="130"/>
  <c r="AA70" i="130"/>
  <c r="CM70" i="130" s="1"/>
  <c r="C70" i="130"/>
  <c r="DN69" i="130"/>
  <c r="CS69" i="130"/>
  <c r="CR69" i="130"/>
  <c r="CO69" i="130"/>
  <c r="CN69" i="130"/>
  <c r="CK69" i="130"/>
  <c r="AA69" i="130"/>
  <c r="CM69" i="130" s="1"/>
  <c r="DN68" i="130"/>
  <c r="CY68" i="130"/>
  <c r="CX68" i="130"/>
  <c r="CV68" i="130"/>
  <c r="CU68" i="130"/>
  <c r="CS68" i="130"/>
  <c r="CR68" i="130"/>
  <c r="CO68" i="130"/>
  <c r="CN68" i="130"/>
  <c r="CK68" i="130"/>
  <c r="AA68" i="130"/>
  <c r="C68" i="130" s="1"/>
  <c r="DN67" i="130"/>
  <c r="CY67" i="130"/>
  <c r="CX67" i="130"/>
  <c r="CV67" i="130"/>
  <c r="CU67" i="130"/>
  <c r="CS67" i="130"/>
  <c r="CR67" i="130"/>
  <c r="CO67" i="130"/>
  <c r="CN67" i="130"/>
  <c r="CK67" i="130"/>
  <c r="AA67" i="130"/>
  <c r="CM67" i="130" s="1"/>
  <c r="C67" i="130"/>
  <c r="DN66" i="130"/>
  <c r="CS66" i="130"/>
  <c r="CR66" i="130"/>
  <c r="CO66" i="130"/>
  <c r="CN66" i="130"/>
  <c r="CK66" i="130"/>
  <c r="AA66" i="130"/>
  <c r="CM66" i="130" s="1"/>
  <c r="C66" i="130"/>
  <c r="DN65" i="130"/>
  <c r="CY65" i="130"/>
  <c r="CX65" i="130"/>
  <c r="CV65" i="130"/>
  <c r="CU65" i="130"/>
  <c r="CS65" i="130"/>
  <c r="CR65" i="130"/>
  <c r="CO65" i="130"/>
  <c r="CN65" i="130"/>
  <c r="CK65" i="130"/>
  <c r="AA65" i="130"/>
  <c r="CM65" i="130" s="1"/>
  <c r="DN64" i="130"/>
  <c r="CV64" i="130"/>
  <c r="CU64" i="130"/>
  <c r="CS64" i="130"/>
  <c r="CR64" i="130"/>
  <c r="CO64" i="130"/>
  <c r="CN64" i="130"/>
  <c r="CK64" i="130"/>
  <c r="AA64" i="130"/>
  <c r="C64" i="130" s="1"/>
  <c r="DN63" i="130"/>
  <c r="DI63" i="130"/>
  <c r="DH63" i="130"/>
  <c r="DE63" i="130"/>
  <c r="DD63" i="130"/>
  <c r="DB63" i="130"/>
  <c r="DA63" i="130"/>
  <c r="CY63" i="130"/>
  <c r="CX63" i="130"/>
  <c r="CV63" i="130"/>
  <c r="CU63" i="130"/>
  <c r="CS63" i="130"/>
  <c r="CR63" i="130"/>
  <c r="CO63" i="130"/>
  <c r="CN63" i="130"/>
  <c r="CK63" i="130"/>
  <c r="AA63" i="130"/>
  <c r="CM63" i="130" s="1"/>
  <c r="C63" i="130"/>
  <c r="DN62" i="130"/>
  <c r="DI62" i="130"/>
  <c r="DH62" i="130"/>
  <c r="DE62" i="130"/>
  <c r="DD62" i="130"/>
  <c r="DB62" i="130"/>
  <c r="DA62" i="130"/>
  <c r="CV62" i="130"/>
  <c r="CU62" i="130"/>
  <c r="CS62" i="130"/>
  <c r="CR62" i="130"/>
  <c r="CO62" i="130"/>
  <c r="CN62" i="130"/>
  <c r="CK62" i="130"/>
  <c r="AA62" i="130"/>
  <c r="CM62" i="130" s="1"/>
  <c r="C62" i="130"/>
  <c r="DN61" i="130"/>
  <c r="DI61" i="130"/>
  <c r="DH61" i="130"/>
  <c r="DE61" i="130"/>
  <c r="DD61" i="130"/>
  <c r="DB61" i="130"/>
  <c r="DA61" i="130"/>
  <c r="CY61" i="130"/>
  <c r="CX61" i="130"/>
  <c r="CV61" i="130"/>
  <c r="CU61" i="130"/>
  <c r="CS61" i="130"/>
  <c r="CR61" i="130"/>
  <c r="CO61" i="130"/>
  <c r="CN61" i="130"/>
  <c r="CK61" i="130"/>
  <c r="AA61" i="130"/>
  <c r="CM61" i="130" s="1"/>
  <c r="DN60" i="130"/>
  <c r="CV60" i="130"/>
  <c r="CU60" i="130"/>
  <c r="CS60" i="130"/>
  <c r="CR60" i="130"/>
  <c r="CO60" i="130"/>
  <c r="CN60" i="130"/>
  <c r="CK60" i="130"/>
  <c r="AA60" i="130"/>
  <c r="CM60" i="130" s="1"/>
  <c r="DN59" i="130"/>
  <c r="DI59" i="130"/>
  <c r="DH59" i="130"/>
  <c r="DE59" i="130"/>
  <c r="DD59" i="130"/>
  <c r="DB59" i="130"/>
  <c r="DA59" i="130"/>
  <c r="CY59" i="130"/>
  <c r="CX59" i="130"/>
  <c r="CV59" i="130"/>
  <c r="CU59" i="130"/>
  <c r="CS59" i="130"/>
  <c r="CR59" i="130"/>
  <c r="CO59" i="130"/>
  <c r="CN59" i="130"/>
  <c r="CK59" i="130"/>
  <c r="AA59" i="130"/>
  <c r="CM59" i="130" s="1"/>
  <c r="C59" i="130"/>
  <c r="DN58" i="130"/>
  <c r="CY58" i="130"/>
  <c r="CX58" i="130"/>
  <c r="CV58" i="130"/>
  <c r="CU58" i="130"/>
  <c r="CS58" i="130"/>
  <c r="CR58" i="130"/>
  <c r="CO58" i="130"/>
  <c r="CN58" i="130"/>
  <c r="CK58" i="130"/>
  <c r="AA58" i="130"/>
  <c r="C58" i="130" s="1"/>
  <c r="DN57" i="130"/>
  <c r="DI57" i="130"/>
  <c r="DH57" i="130"/>
  <c r="DE57" i="130"/>
  <c r="DD57" i="130"/>
  <c r="DB57" i="130"/>
  <c r="DA57" i="130"/>
  <c r="CY57" i="130"/>
  <c r="CX57" i="130"/>
  <c r="CV57" i="130"/>
  <c r="CU57" i="130"/>
  <c r="CS57" i="130"/>
  <c r="CR57" i="130"/>
  <c r="CO57" i="130"/>
  <c r="CN57" i="130"/>
  <c r="CK57" i="130"/>
  <c r="AA57" i="130"/>
  <c r="CM57" i="130" s="1"/>
  <c r="DN56" i="130"/>
  <c r="CS56" i="130"/>
  <c r="CR56" i="130"/>
  <c r="CO56" i="130"/>
  <c r="CN56" i="130"/>
  <c r="CK56" i="130"/>
  <c r="AA56" i="130"/>
  <c r="CM56" i="130" s="1"/>
  <c r="DN55" i="130"/>
  <c r="DI55" i="130"/>
  <c r="DH55" i="130"/>
  <c r="DE55" i="130"/>
  <c r="DD55" i="130"/>
  <c r="DB55" i="130"/>
  <c r="DA55" i="130"/>
  <c r="CY55" i="130"/>
  <c r="CX55" i="130"/>
  <c r="CV55" i="130"/>
  <c r="CU55" i="130"/>
  <c r="CS55" i="130"/>
  <c r="CR55" i="130"/>
  <c r="CO55" i="130"/>
  <c r="CN55" i="130"/>
  <c r="CK55" i="130"/>
  <c r="AA55" i="130"/>
  <c r="CM55" i="130" s="1"/>
  <c r="DN54" i="130"/>
  <c r="CS54" i="130"/>
  <c r="CR54" i="130"/>
  <c r="CO54" i="130"/>
  <c r="CN54" i="130"/>
  <c r="CK54" i="130"/>
  <c r="AA54" i="130"/>
  <c r="CM54" i="130" s="1"/>
  <c r="DN53" i="130"/>
  <c r="DI53" i="130"/>
  <c r="DH53" i="130"/>
  <c r="DE53" i="130"/>
  <c r="DD53" i="130"/>
  <c r="DB53" i="130"/>
  <c r="DA53" i="130"/>
  <c r="CY53" i="130"/>
  <c r="CX53" i="130"/>
  <c r="CO53" i="130"/>
  <c r="CN53" i="130"/>
  <c r="CK53" i="130"/>
  <c r="AA53" i="130"/>
  <c r="C53" i="130" s="1"/>
  <c r="DN52" i="130"/>
  <c r="DI52" i="130"/>
  <c r="DH52" i="130"/>
  <c r="DE52" i="130"/>
  <c r="DD52" i="130"/>
  <c r="DB52" i="130"/>
  <c r="DA52" i="130"/>
  <c r="CY52" i="130"/>
  <c r="CX52" i="130"/>
  <c r="CV52" i="130"/>
  <c r="CU52" i="130"/>
  <c r="CS52" i="130"/>
  <c r="CR52" i="130"/>
  <c r="CO52" i="130"/>
  <c r="CN52" i="130"/>
  <c r="CK52" i="130"/>
  <c r="AA52" i="130"/>
  <c r="CM52" i="130" s="1"/>
  <c r="DN51" i="130"/>
  <c r="CY51" i="130"/>
  <c r="CX51" i="130"/>
  <c r="CV51" i="130"/>
  <c r="CU51" i="130"/>
  <c r="CS51" i="130"/>
  <c r="CR51" i="130"/>
  <c r="CO51" i="130"/>
  <c r="CN51" i="130"/>
  <c r="CK51" i="130"/>
  <c r="AA51" i="130"/>
  <c r="C51" i="130" s="1"/>
  <c r="DN50" i="130"/>
  <c r="DI50" i="130"/>
  <c r="DH50" i="130"/>
  <c r="DE50" i="130"/>
  <c r="DD50" i="130"/>
  <c r="DB50" i="130"/>
  <c r="DA50" i="130"/>
  <c r="CY50" i="130"/>
  <c r="CX50" i="130"/>
  <c r="CV50" i="130"/>
  <c r="CU50" i="130"/>
  <c r="CS50" i="130"/>
  <c r="CR50" i="130"/>
  <c r="CO50" i="130"/>
  <c r="CN50" i="130"/>
  <c r="CK50" i="130"/>
  <c r="AA50" i="130"/>
  <c r="CM50" i="130" s="1"/>
  <c r="C50" i="130"/>
  <c r="DN49" i="130"/>
  <c r="CV49" i="130"/>
  <c r="CU49" i="130"/>
  <c r="CS49" i="130"/>
  <c r="CR49" i="130"/>
  <c r="CO49" i="130"/>
  <c r="CN49" i="130"/>
  <c r="CK49" i="130"/>
  <c r="AA49" i="130"/>
  <c r="CM49" i="130" s="1"/>
  <c r="DN48" i="130"/>
  <c r="DI48" i="130"/>
  <c r="DH48" i="130"/>
  <c r="DE48" i="130"/>
  <c r="DD48" i="130"/>
  <c r="DB48" i="130"/>
  <c r="DA48" i="130"/>
  <c r="CY48" i="130"/>
  <c r="CX48" i="130"/>
  <c r="CV48" i="130"/>
  <c r="CU48" i="130"/>
  <c r="CS48" i="130"/>
  <c r="CR48" i="130"/>
  <c r="CO48" i="130"/>
  <c r="CN48" i="130"/>
  <c r="CK48" i="130"/>
  <c r="AA48" i="130"/>
  <c r="CM48" i="130" s="1"/>
  <c r="DN47" i="130"/>
  <c r="CV47" i="130"/>
  <c r="CU47" i="130"/>
  <c r="CS47" i="130"/>
  <c r="CR47" i="130"/>
  <c r="CO47" i="130"/>
  <c r="CN47" i="130"/>
  <c r="CK47" i="130"/>
  <c r="AA47" i="130"/>
  <c r="CM47" i="130" s="1"/>
  <c r="DN46" i="130"/>
  <c r="DI46" i="130"/>
  <c r="DH46" i="130"/>
  <c r="DE46" i="130"/>
  <c r="DD46" i="130"/>
  <c r="DB46" i="130"/>
  <c r="DA46" i="130"/>
  <c r="CY46" i="130"/>
  <c r="CX46" i="130"/>
  <c r="CV46" i="130"/>
  <c r="CU46" i="130"/>
  <c r="CS46" i="130"/>
  <c r="CR46" i="130"/>
  <c r="CO46" i="130"/>
  <c r="CN46" i="130"/>
  <c r="CK46" i="130"/>
  <c r="AA46" i="130"/>
  <c r="CM46" i="130" s="1"/>
  <c r="DN45" i="130"/>
  <c r="CV45" i="130"/>
  <c r="CU45" i="130"/>
  <c r="CS45" i="130"/>
  <c r="CR45" i="130"/>
  <c r="CO45" i="130"/>
  <c r="CN45" i="130"/>
  <c r="CK45" i="130"/>
  <c r="AA45" i="130"/>
  <c r="C45" i="130" s="1"/>
  <c r="DN44" i="130"/>
  <c r="DI44" i="130"/>
  <c r="DH44" i="130"/>
  <c r="DE44" i="130"/>
  <c r="DD44" i="130"/>
  <c r="DB44" i="130"/>
  <c r="DA44" i="130"/>
  <c r="CY44" i="130"/>
  <c r="CX44" i="130"/>
  <c r="CV44" i="130"/>
  <c r="CU44" i="130"/>
  <c r="CS44" i="130"/>
  <c r="CR44" i="130"/>
  <c r="CO44" i="130"/>
  <c r="CN44" i="130"/>
  <c r="CK44" i="130"/>
  <c r="AA44" i="130"/>
  <c r="CM44" i="130" s="1"/>
  <c r="DN43" i="130"/>
  <c r="DI43" i="130"/>
  <c r="DH43" i="130"/>
  <c r="DE43" i="130"/>
  <c r="DD43" i="130"/>
  <c r="DB43" i="130"/>
  <c r="DA43" i="130"/>
  <c r="CY43" i="130"/>
  <c r="CX43" i="130"/>
  <c r="CV43" i="130"/>
  <c r="CU43" i="130"/>
  <c r="CS43" i="130"/>
  <c r="CR43" i="130"/>
  <c r="CO43" i="130"/>
  <c r="CN43" i="130"/>
  <c r="CK43" i="130"/>
  <c r="AA43" i="130"/>
  <c r="CM43" i="130" s="1"/>
  <c r="C43" i="130"/>
  <c r="DN42" i="130"/>
  <c r="DI42" i="130"/>
  <c r="DH42" i="130"/>
  <c r="DE42" i="130"/>
  <c r="DD42" i="130"/>
  <c r="DB42" i="130"/>
  <c r="DA42" i="130"/>
  <c r="CY42" i="130"/>
  <c r="CX42" i="130"/>
  <c r="CV42" i="130"/>
  <c r="CU42" i="130"/>
  <c r="CS42" i="130"/>
  <c r="CR42" i="130"/>
  <c r="CO42" i="130"/>
  <c r="CN42" i="130"/>
  <c r="CK42" i="130"/>
  <c r="AA42" i="130"/>
  <c r="CM42" i="130" s="1"/>
  <c r="DN41" i="130"/>
  <c r="DI41" i="130"/>
  <c r="DH41" i="130"/>
  <c r="DE41" i="130"/>
  <c r="DD41" i="130"/>
  <c r="DB41" i="130"/>
  <c r="DA41" i="130"/>
  <c r="CY41" i="130"/>
  <c r="CX41" i="130"/>
  <c r="CV41" i="130"/>
  <c r="CU41" i="130"/>
  <c r="CS41" i="130"/>
  <c r="CR41" i="130"/>
  <c r="CO41" i="130"/>
  <c r="CN41" i="130"/>
  <c r="CJ41" i="130" s="1"/>
  <c r="CK41" i="130"/>
  <c r="AA41" i="130"/>
  <c r="CM41" i="130" s="1"/>
  <c r="DN40" i="130"/>
  <c r="DI40" i="130"/>
  <c r="DH40" i="130"/>
  <c r="DE40" i="130"/>
  <c r="DD40" i="130"/>
  <c r="DB40" i="130"/>
  <c r="DA40" i="130"/>
  <c r="CY40" i="130"/>
  <c r="CX40" i="130"/>
  <c r="CV40" i="130"/>
  <c r="CU40" i="130"/>
  <c r="CS40" i="130"/>
  <c r="CR40" i="130"/>
  <c r="CO40" i="130"/>
  <c r="CN40" i="130"/>
  <c r="CK40" i="130"/>
  <c r="AA40" i="130"/>
  <c r="CM40" i="130" s="1"/>
  <c r="DN39" i="130"/>
  <c r="CY39" i="130"/>
  <c r="CX39" i="130"/>
  <c r="CV39" i="130"/>
  <c r="CU39" i="130"/>
  <c r="CS39" i="130"/>
  <c r="CR39" i="130"/>
  <c r="CO39" i="130"/>
  <c r="CN39" i="130"/>
  <c r="CK39" i="130"/>
  <c r="AA39" i="130"/>
  <c r="CM39" i="130" s="1"/>
  <c r="DN38" i="130"/>
  <c r="DI38" i="130"/>
  <c r="DH38" i="130"/>
  <c r="DB38" i="130"/>
  <c r="DA38" i="130"/>
  <c r="CY38" i="130"/>
  <c r="CX38" i="130"/>
  <c r="CV38" i="130"/>
  <c r="CU38" i="130"/>
  <c r="CS38" i="130"/>
  <c r="CR38" i="130"/>
  <c r="CO38" i="130"/>
  <c r="CJ38" i="130" s="1"/>
  <c r="CN38" i="130"/>
  <c r="CK38" i="130"/>
  <c r="AA38" i="130"/>
  <c r="CM38" i="130" s="1"/>
  <c r="DN37" i="130"/>
  <c r="DI37" i="130"/>
  <c r="DH37" i="130"/>
  <c r="DE37" i="130"/>
  <c r="DD37" i="130"/>
  <c r="DB37" i="130"/>
  <c r="DA37" i="130"/>
  <c r="CY37" i="130"/>
  <c r="CX37" i="130"/>
  <c r="CV37" i="130"/>
  <c r="CU37" i="130"/>
  <c r="CS37" i="130"/>
  <c r="CR37" i="130"/>
  <c r="CO37" i="130"/>
  <c r="CN37" i="130"/>
  <c r="CK37" i="130"/>
  <c r="AA37" i="130"/>
  <c r="CM37" i="130" s="1"/>
  <c r="DN36" i="130"/>
  <c r="DI36" i="130"/>
  <c r="DH36" i="130"/>
  <c r="DE36" i="130"/>
  <c r="DD36" i="130"/>
  <c r="DB36" i="130"/>
  <c r="DA36" i="130"/>
  <c r="CY36" i="130"/>
  <c r="CX36" i="130"/>
  <c r="CV36" i="130"/>
  <c r="CU36" i="130"/>
  <c r="CS36" i="130"/>
  <c r="CR36" i="130"/>
  <c r="CO36" i="130"/>
  <c r="CN36" i="130"/>
  <c r="CK36" i="130"/>
  <c r="AA36" i="130"/>
  <c r="CM36" i="130" s="1"/>
  <c r="DN35" i="130"/>
  <c r="DI35" i="130"/>
  <c r="DH35" i="130"/>
  <c r="DE35" i="130"/>
  <c r="DD35" i="130"/>
  <c r="DB35" i="130"/>
  <c r="DA35" i="130"/>
  <c r="CY35" i="130"/>
  <c r="CX35" i="130"/>
  <c r="CV35" i="130"/>
  <c r="CU35" i="130"/>
  <c r="CS35" i="130"/>
  <c r="CR35" i="130"/>
  <c r="CO35" i="130"/>
  <c r="CN35" i="130"/>
  <c r="CK35" i="130"/>
  <c r="AA35" i="130"/>
  <c r="CM35" i="130" s="1"/>
  <c r="DN34" i="130"/>
  <c r="CO34" i="130"/>
  <c r="CN34" i="130"/>
  <c r="CK34" i="130"/>
  <c r="AA34" i="130"/>
  <c r="CM34" i="130" s="1"/>
  <c r="DN33" i="130"/>
  <c r="DI33" i="130"/>
  <c r="DH33" i="130"/>
  <c r="DE33" i="130"/>
  <c r="DD33" i="130"/>
  <c r="DB33" i="130"/>
  <c r="DA33" i="130"/>
  <c r="CY33" i="130"/>
  <c r="CX33" i="130"/>
  <c r="CV33" i="130"/>
  <c r="CU33" i="130"/>
  <c r="CS33" i="130"/>
  <c r="CR33" i="130"/>
  <c r="CO33" i="130"/>
  <c r="CN33" i="130"/>
  <c r="CK33" i="130"/>
  <c r="AA33" i="130"/>
  <c r="CM33" i="130" s="1"/>
  <c r="DN32" i="130"/>
  <c r="DI32" i="130"/>
  <c r="DH32" i="130"/>
  <c r="DE32" i="130"/>
  <c r="DD32" i="130"/>
  <c r="DB32" i="130"/>
  <c r="DA32" i="130"/>
  <c r="CY32" i="130"/>
  <c r="CX32" i="130"/>
  <c r="CV32" i="130"/>
  <c r="CU32" i="130"/>
  <c r="CS32" i="130"/>
  <c r="CR32" i="130"/>
  <c r="CO32" i="130"/>
  <c r="CN32" i="130"/>
  <c r="CK32" i="130"/>
  <c r="AA32" i="130"/>
  <c r="C32" i="130" s="1"/>
  <c r="DN31" i="130"/>
  <c r="DI31" i="130"/>
  <c r="DH31" i="130"/>
  <c r="DE31" i="130"/>
  <c r="DD31" i="130"/>
  <c r="DB31" i="130"/>
  <c r="DA31" i="130"/>
  <c r="CY31" i="130"/>
  <c r="CX31" i="130"/>
  <c r="CV31" i="130"/>
  <c r="CU31" i="130"/>
  <c r="CS31" i="130"/>
  <c r="CR31" i="130"/>
  <c r="CO31" i="130"/>
  <c r="CN31" i="130"/>
  <c r="CK31" i="130"/>
  <c r="AA31" i="130"/>
  <c r="CM31" i="130" s="1"/>
  <c r="DN30" i="130"/>
  <c r="DI30" i="130"/>
  <c r="DH30" i="130"/>
  <c r="DE30" i="130"/>
  <c r="DD30" i="130"/>
  <c r="DB30" i="130"/>
  <c r="DA30" i="130"/>
  <c r="CY30" i="130"/>
  <c r="CX30" i="130"/>
  <c r="CV30" i="130"/>
  <c r="CU30" i="130"/>
  <c r="CS30" i="130"/>
  <c r="CR30" i="130"/>
  <c r="CO30" i="130"/>
  <c r="CN30" i="130"/>
  <c r="CK30" i="130"/>
  <c r="AA30" i="130"/>
  <c r="C30" i="130" s="1"/>
  <c r="DN29" i="130"/>
  <c r="CV29" i="130"/>
  <c r="CU29" i="130"/>
  <c r="CS29" i="130"/>
  <c r="CR29" i="130"/>
  <c r="CO29" i="130"/>
  <c r="CN29" i="130"/>
  <c r="CK29" i="130"/>
  <c r="AA29" i="130"/>
  <c r="CM29" i="130" s="1"/>
  <c r="DN28" i="130"/>
  <c r="DI28" i="130"/>
  <c r="DH28" i="130"/>
  <c r="DE28" i="130"/>
  <c r="DD28" i="130"/>
  <c r="DB28" i="130"/>
  <c r="DA28" i="130"/>
  <c r="CY28" i="130"/>
  <c r="CX28" i="130"/>
  <c r="CV28" i="130"/>
  <c r="CU28" i="130"/>
  <c r="CS28" i="130"/>
  <c r="CR28" i="130"/>
  <c r="CO28" i="130"/>
  <c r="CN28" i="130"/>
  <c r="CK28" i="130"/>
  <c r="AA28" i="130"/>
  <c r="CM28" i="130" s="1"/>
  <c r="DN27" i="130"/>
  <c r="DI27" i="130"/>
  <c r="DH27" i="130"/>
  <c r="DE27" i="130"/>
  <c r="DD27" i="130"/>
  <c r="DB27" i="130"/>
  <c r="DA27" i="130"/>
  <c r="CY27" i="130"/>
  <c r="CX27" i="130"/>
  <c r="CV27" i="130"/>
  <c r="CU27" i="130"/>
  <c r="CS27" i="130"/>
  <c r="CR27" i="130"/>
  <c r="CO27" i="130"/>
  <c r="CN27" i="130"/>
  <c r="CK27" i="130"/>
  <c r="AA27" i="130"/>
  <c r="CM27" i="130" s="1"/>
  <c r="C27" i="130"/>
  <c r="DN26" i="130"/>
  <c r="DI26" i="130"/>
  <c r="DH26" i="130"/>
  <c r="DE26" i="130"/>
  <c r="DD26" i="130"/>
  <c r="DB26" i="130"/>
  <c r="DA26" i="130"/>
  <c r="CY26" i="130"/>
  <c r="CX26" i="130"/>
  <c r="CV26" i="130"/>
  <c r="CU26" i="130"/>
  <c r="CS26" i="130"/>
  <c r="CR26" i="130"/>
  <c r="CO26" i="130"/>
  <c r="CN26" i="130"/>
  <c r="CK26" i="130"/>
  <c r="AA26" i="130"/>
  <c r="C26" i="130" s="1"/>
  <c r="DN25" i="130"/>
  <c r="DI25" i="130"/>
  <c r="DH25" i="130"/>
  <c r="DE25" i="130"/>
  <c r="DD25" i="130"/>
  <c r="DB25" i="130"/>
  <c r="DA25" i="130"/>
  <c r="CY25" i="130"/>
  <c r="CX25" i="130"/>
  <c r="CV25" i="130"/>
  <c r="CU25" i="130"/>
  <c r="CS25" i="130"/>
  <c r="CR25" i="130"/>
  <c r="CO25" i="130"/>
  <c r="CN25" i="130"/>
  <c r="CK25" i="130"/>
  <c r="AA25" i="130"/>
  <c r="CM25" i="130" s="1"/>
  <c r="DN13" i="130"/>
  <c r="CS13" i="130"/>
  <c r="CR13" i="130"/>
  <c r="CO13" i="130"/>
  <c r="CN13" i="130"/>
  <c r="CK13" i="130"/>
  <c r="AA13" i="130"/>
  <c r="CM13" i="130" s="1"/>
  <c r="DN24" i="130"/>
  <c r="DI24" i="130"/>
  <c r="DH24" i="130"/>
  <c r="DE24" i="130"/>
  <c r="DD24" i="130"/>
  <c r="DB24" i="130"/>
  <c r="DA24" i="130"/>
  <c r="CY24" i="130"/>
  <c r="CX24" i="130"/>
  <c r="CV24" i="130"/>
  <c r="CU24" i="130"/>
  <c r="CS24" i="130"/>
  <c r="CR24" i="130"/>
  <c r="CO24" i="130"/>
  <c r="CN24" i="130"/>
  <c r="CK24" i="130"/>
  <c r="AA24" i="130"/>
  <c r="C24" i="130" s="1"/>
  <c r="DN23" i="130"/>
  <c r="DI23" i="130"/>
  <c r="DH23" i="130"/>
  <c r="DE23" i="130"/>
  <c r="DD23" i="130"/>
  <c r="DB23" i="130"/>
  <c r="DA23" i="130"/>
  <c r="CY23" i="130"/>
  <c r="CX23" i="130"/>
  <c r="CV23" i="130"/>
  <c r="CU23" i="130"/>
  <c r="CS23" i="130"/>
  <c r="CR23" i="130"/>
  <c r="CO23" i="130"/>
  <c r="CN23" i="130"/>
  <c r="CK23" i="130"/>
  <c r="AA23" i="130"/>
  <c r="C23" i="130" s="1"/>
  <c r="DN22" i="130"/>
  <c r="DI22" i="130"/>
  <c r="DH22" i="130"/>
  <c r="DE22" i="130"/>
  <c r="DD22" i="130"/>
  <c r="DB22" i="130"/>
  <c r="DA22" i="130"/>
  <c r="CY22" i="130"/>
  <c r="CX22" i="130"/>
  <c r="CV22" i="130"/>
  <c r="CU22" i="130"/>
  <c r="CS22" i="130"/>
  <c r="CR22" i="130"/>
  <c r="CO22" i="130"/>
  <c r="CN22" i="130"/>
  <c r="CK22" i="130"/>
  <c r="AA22" i="130"/>
  <c r="CM22" i="130" s="1"/>
  <c r="DN21" i="130"/>
  <c r="DI21" i="130"/>
  <c r="DH21" i="130"/>
  <c r="DE21" i="130"/>
  <c r="DD21" i="130"/>
  <c r="DB21" i="130"/>
  <c r="DA21" i="130"/>
  <c r="CY21" i="130"/>
  <c r="CX21" i="130"/>
  <c r="CV21" i="130"/>
  <c r="CU21" i="130"/>
  <c r="CS21" i="130"/>
  <c r="CR21" i="130"/>
  <c r="CO21" i="130"/>
  <c r="CN21" i="130"/>
  <c r="CK21" i="130"/>
  <c r="AA21" i="130"/>
  <c r="CM21" i="130" s="1"/>
  <c r="DN20" i="130"/>
  <c r="CV20" i="130"/>
  <c r="CU20" i="130"/>
  <c r="CS20" i="130"/>
  <c r="CR20" i="130"/>
  <c r="CO20" i="130"/>
  <c r="CN20" i="130"/>
  <c r="CK20" i="130"/>
  <c r="AA20" i="130"/>
  <c r="C20" i="130" s="1"/>
  <c r="DN18" i="130"/>
  <c r="CS18" i="130"/>
  <c r="CR18" i="130"/>
  <c r="CO18" i="130"/>
  <c r="CN18" i="130"/>
  <c r="CK18" i="130"/>
  <c r="AA18" i="130"/>
  <c r="CM18" i="130" s="1"/>
  <c r="DN17" i="130"/>
  <c r="DI17" i="130"/>
  <c r="DH17" i="130"/>
  <c r="DE17" i="130"/>
  <c r="DD17" i="130"/>
  <c r="DB17" i="130"/>
  <c r="DA17" i="130"/>
  <c r="CY17" i="130"/>
  <c r="CX17" i="130"/>
  <c r="CV17" i="130"/>
  <c r="CU17" i="130"/>
  <c r="CS17" i="130"/>
  <c r="CR17" i="130"/>
  <c r="CO17" i="130"/>
  <c r="CN17" i="130"/>
  <c r="CK17" i="130"/>
  <c r="AA17" i="130"/>
  <c r="C17" i="130" s="1"/>
  <c r="DN16" i="130"/>
  <c r="DI16" i="130"/>
  <c r="DH16" i="130"/>
  <c r="DE16" i="130"/>
  <c r="DD16" i="130"/>
  <c r="DB16" i="130"/>
  <c r="DA16" i="130"/>
  <c r="CY16" i="130"/>
  <c r="CX16" i="130"/>
  <c r="CV16" i="130"/>
  <c r="CU16" i="130"/>
  <c r="CS16" i="130"/>
  <c r="CR16" i="130"/>
  <c r="CO16" i="130"/>
  <c r="CN16" i="130"/>
  <c r="CK16" i="130"/>
  <c r="AA16" i="130"/>
  <c r="CM16" i="130" s="1"/>
  <c r="DN15" i="130"/>
  <c r="DI15" i="130"/>
  <c r="DH15" i="130"/>
  <c r="DE15" i="130"/>
  <c r="DD15" i="130"/>
  <c r="DB15" i="130"/>
  <c r="DA15" i="130"/>
  <c r="CY15" i="130"/>
  <c r="CX15" i="130"/>
  <c r="CV15" i="130"/>
  <c r="CU15" i="130"/>
  <c r="CS15" i="130"/>
  <c r="CR15" i="130"/>
  <c r="CO15" i="130"/>
  <c r="CN15" i="130"/>
  <c r="CK15" i="130"/>
  <c r="AA15" i="130"/>
  <c r="CM15" i="130" s="1"/>
  <c r="DN14" i="130"/>
  <c r="DI14" i="130"/>
  <c r="DH14" i="130"/>
  <c r="DE14" i="130"/>
  <c r="DD14" i="130"/>
  <c r="DB14" i="130"/>
  <c r="DA14" i="130"/>
  <c r="CY14" i="130"/>
  <c r="CX14" i="130"/>
  <c r="CV14" i="130"/>
  <c r="CU14" i="130"/>
  <c r="CS14" i="130"/>
  <c r="CR14" i="130"/>
  <c r="CO14" i="130"/>
  <c r="CN14" i="130"/>
  <c r="CK14" i="130"/>
  <c r="AA14" i="130"/>
  <c r="CM14" i="130" s="1"/>
  <c r="DN12" i="130"/>
  <c r="DI12" i="130"/>
  <c r="DH12" i="130"/>
  <c r="DE12" i="130"/>
  <c r="DD12" i="130"/>
  <c r="CO12" i="130"/>
  <c r="CN12" i="130"/>
  <c r="CK12" i="130"/>
  <c r="AA12" i="130"/>
  <c r="C12" i="130" s="1"/>
  <c r="DN11" i="130"/>
  <c r="DI11" i="130"/>
  <c r="DH11" i="130"/>
  <c r="DE11" i="130"/>
  <c r="DD11" i="130"/>
  <c r="DB11" i="130"/>
  <c r="DA11" i="130"/>
  <c r="CY11" i="130"/>
  <c r="CX11" i="130"/>
  <c r="CV11" i="130"/>
  <c r="CU11" i="130"/>
  <c r="CS11" i="130"/>
  <c r="CR11" i="130"/>
  <c r="CO11" i="130"/>
  <c r="CN11" i="130"/>
  <c r="CK11" i="130"/>
  <c r="AA11" i="130"/>
  <c r="CM11" i="130" s="1"/>
  <c r="DN10" i="130"/>
  <c r="DI10" i="130"/>
  <c r="DH10" i="130"/>
  <c r="DE10" i="130"/>
  <c r="DD10" i="130"/>
  <c r="DB10" i="130"/>
  <c r="DA10" i="130"/>
  <c r="CY10" i="130"/>
  <c r="CX10" i="130"/>
  <c r="CV10" i="130"/>
  <c r="CU10" i="130"/>
  <c r="CS10" i="130"/>
  <c r="CR10" i="130"/>
  <c r="CO10" i="130"/>
  <c r="CN10" i="130"/>
  <c r="CK10" i="130"/>
  <c r="AA10" i="130"/>
  <c r="C10" i="130" s="1"/>
  <c r="DN9" i="130"/>
  <c r="DI9" i="130"/>
  <c r="DH9" i="130"/>
  <c r="DE9" i="130"/>
  <c r="DD9" i="130"/>
  <c r="DB9" i="130"/>
  <c r="DA9" i="130"/>
  <c r="CY9" i="130"/>
  <c r="CX9" i="130"/>
  <c r="CV9" i="130"/>
  <c r="CU9" i="130"/>
  <c r="CS9" i="130"/>
  <c r="CR9" i="130"/>
  <c r="CO9" i="130"/>
  <c r="CN9" i="130"/>
  <c r="CK9" i="130"/>
  <c r="AA9" i="130"/>
  <c r="CM9" i="130" s="1"/>
  <c r="DN8" i="130"/>
  <c r="DI8" i="130"/>
  <c r="DH8" i="130"/>
  <c r="DE8" i="130"/>
  <c r="DD8" i="130"/>
  <c r="DB8" i="130"/>
  <c r="DA8" i="130"/>
  <c r="CY8" i="130"/>
  <c r="CX8" i="130"/>
  <c r="CV8" i="130"/>
  <c r="CU8" i="130"/>
  <c r="CS8" i="130"/>
  <c r="CR8" i="130"/>
  <c r="CO8" i="130"/>
  <c r="CN8" i="130"/>
  <c r="CK8" i="130"/>
  <c r="AA8" i="130"/>
  <c r="C8" i="130" s="1"/>
  <c r="DN7" i="130"/>
  <c r="DI7" i="130"/>
  <c r="DH7" i="130"/>
  <c r="DE7" i="130"/>
  <c r="DD7" i="130"/>
  <c r="DB7" i="130"/>
  <c r="DA7" i="130"/>
  <c r="CY7" i="130"/>
  <c r="CX7" i="130"/>
  <c r="CV7" i="130"/>
  <c r="CU7" i="130"/>
  <c r="CS7" i="130"/>
  <c r="CR7" i="130"/>
  <c r="CO7" i="130"/>
  <c r="CN7" i="130"/>
  <c r="CK7" i="130"/>
  <c r="AA7" i="130"/>
  <c r="CM7" i="130" s="1"/>
  <c r="DN6" i="130"/>
  <c r="DI6" i="130"/>
  <c r="DH6" i="130"/>
  <c r="DE6" i="130"/>
  <c r="DD6" i="130"/>
  <c r="DB6" i="130"/>
  <c r="DA6" i="130"/>
  <c r="CY6" i="130"/>
  <c r="CX6" i="130"/>
  <c r="CV6" i="130"/>
  <c r="CU6" i="130"/>
  <c r="CS6" i="130"/>
  <c r="CR6" i="130"/>
  <c r="CO6" i="130"/>
  <c r="CN6" i="130"/>
  <c r="CK6" i="130"/>
  <c r="AA6" i="130"/>
  <c r="CM6" i="130" s="1"/>
  <c r="DN5" i="130"/>
  <c r="DI5" i="130"/>
  <c r="DH5" i="130"/>
  <c r="DE5" i="130"/>
  <c r="DD5" i="130"/>
  <c r="DB5" i="130"/>
  <c r="DA5" i="130"/>
  <c r="CY5" i="130"/>
  <c r="CX5" i="130"/>
  <c r="CV5" i="130"/>
  <c r="CU5" i="130"/>
  <c r="CS5" i="130"/>
  <c r="CR5" i="130"/>
  <c r="CO5" i="130"/>
  <c r="CN5" i="130"/>
  <c r="CK5" i="130"/>
  <c r="AA5" i="130"/>
  <c r="CM5" i="130" s="1"/>
  <c r="C110" i="130" l="1"/>
  <c r="CJ102" i="130"/>
  <c r="CJ95" i="130"/>
  <c r="CJ68" i="130"/>
  <c r="CJ8" i="130"/>
  <c r="CJ80" i="130"/>
  <c r="CJ129" i="130"/>
  <c r="CM8" i="130"/>
  <c r="C21" i="130"/>
  <c r="CJ54" i="130"/>
  <c r="CJ94" i="130"/>
  <c r="CJ96" i="130"/>
  <c r="C98" i="130"/>
  <c r="C56" i="130"/>
  <c r="C57" i="130"/>
  <c r="C82" i="130"/>
  <c r="C119" i="130"/>
  <c r="C5" i="130"/>
  <c r="C85" i="130"/>
  <c r="C120" i="130"/>
  <c r="C121" i="130"/>
  <c r="C135" i="130"/>
  <c r="C6" i="130"/>
  <c r="C31" i="130"/>
  <c r="CJ60" i="130"/>
  <c r="CJ111" i="130"/>
  <c r="CJ113" i="130"/>
  <c r="P158" i="130"/>
  <c r="P160" i="130" s="1"/>
  <c r="CJ128" i="130"/>
  <c r="CM26" i="130"/>
  <c r="CJ106" i="130"/>
  <c r="CM81" i="130"/>
  <c r="CJ10" i="130"/>
  <c r="CJ137" i="130"/>
  <c r="CJ121" i="130"/>
  <c r="CJ57" i="130"/>
  <c r="CM12" i="130"/>
  <c r="C14" i="130"/>
  <c r="C28" i="130"/>
  <c r="CJ32" i="130"/>
  <c r="C60" i="130"/>
  <c r="C77" i="130"/>
  <c r="C79" i="130"/>
  <c r="CJ112" i="130"/>
  <c r="CM125" i="130"/>
  <c r="CJ142" i="130"/>
  <c r="CM51" i="130"/>
  <c r="CJ77" i="130"/>
  <c r="CJ120" i="130"/>
  <c r="C9" i="130"/>
  <c r="CJ23" i="130"/>
  <c r="C13" i="130"/>
  <c r="C25" i="130"/>
  <c r="CJ45" i="130"/>
  <c r="C116" i="130"/>
  <c r="C122" i="130"/>
  <c r="CJ126" i="130"/>
  <c r="CM132" i="130"/>
  <c r="CJ74" i="130"/>
  <c r="CM45" i="130"/>
  <c r="C46" i="130"/>
  <c r="CM53" i="130"/>
  <c r="CJ72" i="130"/>
  <c r="C73" i="130"/>
  <c r="CJ76" i="130"/>
  <c r="C83" i="130"/>
  <c r="CJ103" i="130"/>
  <c r="CJ105" i="130"/>
  <c r="CM126" i="130"/>
  <c r="C127" i="130"/>
  <c r="CJ140" i="130"/>
  <c r="CJ141" i="130"/>
  <c r="CM76" i="130"/>
  <c r="CM17" i="130"/>
  <c r="CM58" i="130"/>
  <c r="CM24" i="130"/>
  <c r="CJ81" i="130"/>
  <c r="CJ17" i="130"/>
  <c r="CJ13" i="130"/>
  <c r="CJ30" i="130"/>
  <c r="C47" i="130"/>
  <c r="CJ67" i="130"/>
  <c r="C74" i="130"/>
  <c r="CJ98" i="130"/>
  <c r="C124" i="130"/>
  <c r="C128" i="130"/>
  <c r="C133" i="130"/>
  <c r="CJ12" i="130"/>
  <c r="C37" i="130"/>
  <c r="CJ46" i="130"/>
  <c r="C52" i="130"/>
  <c r="C54" i="130"/>
  <c r="C72" i="130"/>
  <c r="C75" i="130"/>
  <c r="CJ100" i="130"/>
  <c r="C102" i="130"/>
  <c r="CJ109" i="130"/>
  <c r="CJ127" i="130"/>
  <c r="CJ132" i="130"/>
  <c r="CM20" i="130"/>
  <c r="CJ26" i="130"/>
  <c r="CJ24" i="130"/>
  <c r="CJ34" i="130"/>
  <c r="CJ61" i="130"/>
  <c r="CJ71" i="130"/>
  <c r="CM80" i="130"/>
  <c r="CJ82" i="130"/>
  <c r="CJ118" i="130"/>
  <c r="CJ123" i="130"/>
  <c r="CJ35" i="130"/>
  <c r="CJ65" i="130"/>
  <c r="CJ93" i="130"/>
  <c r="CJ104" i="130"/>
  <c r="CM134" i="130"/>
  <c r="CJ5" i="130"/>
  <c r="C11" i="130"/>
  <c r="CJ14" i="130"/>
  <c r="CJ15" i="130"/>
  <c r="CJ37" i="130"/>
  <c r="CJ136" i="130"/>
  <c r="CM30" i="130"/>
  <c r="CJ40" i="130"/>
  <c r="CJ79" i="130"/>
  <c r="CJ122" i="130"/>
  <c r="CJ6" i="130"/>
  <c r="CJ21" i="130"/>
  <c r="CJ28" i="130"/>
  <c r="CM32" i="130"/>
  <c r="C33" i="130"/>
  <c r="C35" i="130"/>
  <c r="C40" i="130"/>
  <c r="CJ43" i="130"/>
  <c r="C48" i="130"/>
  <c r="CJ50" i="130"/>
  <c r="CJ52" i="130"/>
  <c r="CJ62" i="130"/>
  <c r="CJ63" i="130"/>
  <c r="C65" i="130"/>
  <c r="CJ69" i="130"/>
  <c r="CJ70" i="130"/>
  <c r="CJ83" i="130"/>
  <c r="CM84" i="130"/>
  <c r="CJ89" i="130"/>
  <c r="CJ90" i="130"/>
  <c r="CJ99" i="130"/>
  <c r="CJ114" i="130"/>
  <c r="CM115" i="130"/>
  <c r="C117" i="130"/>
  <c r="CJ119" i="130"/>
  <c r="CJ124" i="130"/>
  <c r="CJ135" i="130"/>
  <c r="CJ138" i="130"/>
  <c r="P159" i="130"/>
  <c r="C18" i="130"/>
  <c r="CJ25" i="130"/>
  <c r="CJ29" i="130"/>
  <c r="C34" i="130"/>
  <c r="C36" i="130"/>
  <c r="C41" i="130"/>
  <c r="CJ44" i="130"/>
  <c r="C49" i="130"/>
  <c r="CJ51" i="130"/>
  <c r="CJ53" i="130"/>
  <c r="CJ56" i="130"/>
  <c r="C61" i="130"/>
  <c r="CJ84" i="130"/>
  <c r="CJ85" i="130"/>
  <c r="CJ86" i="130"/>
  <c r="CJ91" i="130"/>
  <c r="CJ92" i="130"/>
  <c r="CJ110" i="130"/>
  <c r="CJ115" i="130"/>
  <c r="CJ116" i="130"/>
  <c r="C118" i="130"/>
  <c r="CJ125" i="130"/>
  <c r="CJ20" i="130"/>
  <c r="CJ27" i="130"/>
  <c r="CJ36" i="130"/>
  <c r="CM64" i="130"/>
  <c r="CM123" i="130"/>
  <c r="CJ7" i="130"/>
  <c r="CM10" i="130"/>
  <c r="C15" i="130"/>
  <c r="CJ16" i="130"/>
  <c r="CM23" i="130"/>
  <c r="CJ42" i="130"/>
  <c r="CJ55" i="130"/>
  <c r="CJ58" i="130"/>
  <c r="CM97" i="130"/>
  <c r="CM101" i="130"/>
  <c r="CM130" i="130"/>
  <c r="CM139" i="130"/>
  <c r="CJ48" i="130"/>
  <c r="CM68" i="130"/>
  <c r="CM86" i="130"/>
  <c r="C22" i="130"/>
  <c r="C29" i="130"/>
  <c r="CJ33" i="130"/>
  <c r="C38" i="130"/>
  <c r="C39" i="130"/>
  <c r="C44" i="130"/>
  <c r="CJ49" i="130"/>
  <c r="CJ64" i="130"/>
  <c r="CJ66" i="130"/>
  <c r="C69" i="130"/>
  <c r="CJ75" i="130"/>
  <c r="CJ97" i="130"/>
  <c r="CJ101" i="130"/>
  <c r="CJ108" i="130"/>
  <c r="CJ117" i="130"/>
  <c r="C129" i="130"/>
  <c r="CJ133" i="130"/>
  <c r="CJ139" i="130"/>
  <c r="CJ18" i="130"/>
  <c r="CJ22" i="130"/>
  <c r="CJ39" i="130"/>
  <c r="CJ31" i="130"/>
  <c r="CJ134" i="130"/>
  <c r="CJ9" i="130"/>
  <c r="C7" i="130"/>
  <c r="CJ11" i="130"/>
  <c r="C16" i="130"/>
  <c r="C42" i="130"/>
  <c r="CJ47" i="130"/>
  <c r="C55" i="130"/>
  <c r="CJ59" i="130"/>
  <c r="CJ73" i="130"/>
  <c r="CJ88" i="130"/>
  <c r="CM95" i="130"/>
  <c r="C96" i="130"/>
  <c r="CM99" i="130"/>
  <c r="C100" i="130"/>
  <c r="CM103" i="130"/>
  <c r="CM111" i="130"/>
  <c r="CJ131" i="130"/>
  <c r="CM136" i="130"/>
  <c r="C138" i="130"/>
  <c r="C88" i="130"/>
  <c r="CM89" i="130"/>
  <c r="C90" i="130"/>
  <c r="CM91" i="130"/>
  <c r="C92" i="130"/>
  <c r="CM93" i="130"/>
  <c r="C94" i="130"/>
  <c r="CM104" i="130"/>
  <c r="C105" i="130"/>
  <c r="CM106" i="130"/>
  <c r="C108" i="130"/>
  <c r="CM109" i="130"/>
  <c r="CM112" i="130"/>
  <c r="C113" i="130"/>
  <c r="C114" i="130"/>
  <c r="CM137" i="130"/>
  <c r="CM140" i="130"/>
  <c r="C141" i="130"/>
  <c r="CM142" i="130"/>
  <c r="C141" i="129"/>
  <c r="C142" i="129"/>
  <c r="C143" i="129"/>
  <c r="C144" i="129"/>
  <c r="C145" i="129"/>
  <c r="C146" i="129"/>
  <c r="C147" i="129"/>
  <c r="C148" i="129"/>
  <c r="C149" i="129"/>
  <c r="C150" i="129"/>
  <c r="C152" i="129"/>
  <c r="C151" i="129"/>
  <c r="C153" i="129"/>
  <c r="CN86" i="129"/>
  <c r="AA86" i="129"/>
  <c r="C86" i="129" s="1"/>
  <c r="N156" i="129"/>
  <c r="N157" i="129"/>
  <c r="AA140" i="129"/>
  <c r="C140" i="129" s="1"/>
  <c r="AA139" i="129"/>
  <c r="C139" i="129" s="1"/>
  <c r="AA138" i="129"/>
  <c r="C138" i="129" s="1"/>
  <c r="AA137" i="129"/>
  <c r="C137" i="129" s="1"/>
  <c r="AA136" i="129"/>
  <c r="C136" i="129" s="1"/>
  <c r="AA135" i="129"/>
  <c r="C135" i="129" s="1"/>
  <c r="AA134" i="129"/>
  <c r="C134" i="129" s="1"/>
  <c r="AA133" i="129"/>
  <c r="C133" i="129" s="1"/>
  <c r="AA132" i="129"/>
  <c r="C132" i="129" s="1"/>
  <c r="AA131" i="129"/>
  <c r="C131" i="129" s="1"/>
  <c r="AA130" i="129"/>
  <c r="C130" i="129" s="1"/>
  <c r="AA129" i="129"/>
  <c r="C129" i="129" s="1"/>
  <c r="AA128" i="129"/>
  <c r="C128" i="129" s="1"/>
  <c r="AA127" i="129"/>
  <c r="C127" i="129" s="1"/>
  <c r="AA126" i="129"/>
  <c r="C126" i="129" s="1"/>
  <c r="AA125" i="129"/>
  <c r="C125" i="129" s="1"/>
  <c r="AA124" i="129"/>
  <c r="C124" i="129" s="1"/>
  <c r="AA123" i="129"/>
  <c r="C123" i="129" s="1"/>
  <c r="AA122" i="129"/>
  <c r="C122" i="129" s="1"/>
  <c r="AA121" i="129"/>
  <c r="C121" i="129" s="1"/>
  <c r="AA120" i="129"/>
  <c r="C120" i="129" s="1"/>
  <c r="AA119" i="129"/>
  <c r="C119" i="129" s="1"/>
  <c r="AA118" i="129"/>
  <c r="C118" i="129" s="1"/>
  <c r="AA117" i="129"/>
  <c r="C117" i="129" s="1"/>
  <c r="AA116" i="129"/>
  <c r="C116" i="129" s="1"/>
  <c r="AA115" i="129"/>
  <c r="C115" i="129" s="1"/>
  <c r="AA114" i="129"/>
  <c r="C114" i="129" s="1"/>
  <c r="AA113" i="129"/>
  <c r="C113" i="129" s="1"/>
  <c r="AA112" i="129"/>
  <c r="C112" i="129" s="1"/>
  <c r="AA111" i="129"/>
  <c r="C111" i="129" s="1"/>
  <c r="AA110" i="129"/>
  <c r="C110" i="129" s="1"/>
  <c r="AA109" i="129"/>
  <c r="C109" i="129" s="1"/>
  <c r="AA108" i="129"/>
  <c r="C108" i="129" s="1"/>
  <c r="AA107" i="129"/>
  <c r="C107" i="129" s="1"/>
  <c r="AA106" i="129"/>
  <c r="C106" i="129" s="1"/>
  <c r="AA105" i="129"/>
  <c r="C105" i="129" s="1"/>
  <c r="AA104" i="129"/>
  <c r="C104" i="129" s="1"/>
  <c r="AA103" i="129"/>
  <c r="C103" i="129" s="1"/>
  <c r="AA102" i="129"/>
  <c r="C102" i="129" s="1"/>
  <c r="AA101" i="129"/>
  <c r="C101" i="129" s="1"/>
  <c r="AA100" i="129"/>
  <c r="C100" i="129" s="1"/>
  <c r="AA99" i="129"/>
  <c r="C99" i="129" s="1"/>
  <c r="AA98" i="129"/>
  <c r="C98" i="129" s="1"/>
  <c r="AA97" i="129"/>
  <c r="C97" i="129" s="1"/>
  <c r="AA96" i="129"/>
  <c r="C96" i="129" s="1"/>
  <c r="AA95" i="129"/>
  <c r="C95" i="129" s="1"/>
  <c r="AA94" i="129"/>
  <c r="C94" i="129" s="1"/>
  <c r="AA93" i="129"/>
  <c r="C93" i="129" s="1"/>
  <c r="AA92" i="129"/>
  <c r="C92" i="129" s="1"/>
  <c r="AA91" i="129"/>
  <c r="C91" i="129" s="1"/>
  <c r="AA90" i="129"/>
  <c r="C90" i="129" s="1"/>
  <c r="AA89" i="129"/>
  <c r="C89" i="129" s="1"/>
  <c r="AA88" i="129"/>
  <c r="C88" i="129" s="1"/>
  <c r="AA87" i="129"/>
  <c r="C87" i="129" s="1"/>
  <c r="AA85" i="129"/>
  <c r="C85" i="129" s="1"/>
  <c r="AA80" i="129"/>
  <c r="C80" i="129" s="1"/>
  <c r="AA79" i="129"/>
  <c r="C79" i="129" s="1"/>
  <c r="AA83" i="129"/>
  <c r="C83" i="129" s="1"/>
  <c r="AA84" i="129"/>
  <c r="C84" i="129" s="1"/>
  <c r="AA82" i="129"/>
  <c r="C82" i="129" s="1"/>
  <c r="AA81" i="129"/>
  <c r="C81" i="129" s="1"/>
  <c r="AA78" i="129"/>
  <c r="C78" i="129" s="1"/>
  <c r="AA77" i="129"/>
  <c r="C77" i="129" s="1"/>
  <c r="AA76" i="129"/>
  <c r="C76" i="129" s="1"/>
  <c r="AA75" i="129"/>
  <c r="C75" i="129" s="1"/>
  <c r="AA74" i="129"/>
  <c r="C74" i="129" s="1"/>
  <c r="AA73" i="129"/>
  <c r="C73" i="129" s="1"/>
  <c r="AA72" i="129"/>
  <c r="C72" i="129" s="1"/>
  <c r="AA71" i="129"/>
  <c r="C71" i="129" s="1"/>
  <c r="AA70" i="129"/>
  <c r="C70" i="129" s="1"/>
  <c r="AA69" i="129"/>
  <c r="C69" i="129" s="1"/>
  <c r="AA68" i="129"/>
  <c r="C68" i="129" s="1"/>
  <c r="AA67" i="129"/>
  <c r="C67" i="129" s="1"/>
  <c r="AA66" i="129"/>
  <c r="C66" i="129" s="1"/>
  <c r="AA65" i="129"/>
  <c r="C65" i="129" s="1"/>
  <c r="AA64" i="129"/>
  <c r="C64" i="129" s="1"/>
  <c r="AA63" i="129"/>
  <c r="C63" i="129" s="1"/>
  <c r="AA62" i="129"/>
  <c r="C62" i="129" s="1"/>
  <c r="AA61" i="129"/>
  <c r="C61" i="129" s="1"/>
  <c r="AA60" i="129"/>
  <c r="C60" i="129" s="1"/>
  <c r="AA59" i="129"/>
  <c r="C59" i="129" s="1"/>
  <c r="AA58" i="129"/>
  <c r="C58" i="129" s="1"/>
  <c r="AA57" i="129"/>
  <c r="C57" i="129" s="1"/>
  <c r="AA56" i="129"/>
  <c r="C56" i="129" s="1"/>
  <c r="AA55" i="129"/>
  <c r="C55" i="129" s="1"/>
  <c r="AA54" i="129"/>
  <c r="C54" i="129" s="1"/>
  <c r="AA53" i="129"/>
  <c r="C53" i="129" s="1"/>
  <c r="AA52" i="129"/>
  <c r="C52" i="129" s="1"/>
  <c r="AA51" i="129"/>
  <c r="C51" i="129" s="1"/>
  <c r="AA50" i="129"/>
  <c r="C50" i="129" s="1"/>
  <c r="AA49" i="129"/>
  <c r="C49" i="129" s="1"/>
  <c r="AA48" i="129"/>
  <c r="C48" i="129" s="1"/>
  <c r="AA47" i="129"/>
  <c r="C47" i="129" s="1"/>
  <c r="AA46" i="129"/>
  <c r="C46" i="129" s="1"/>
  <c r="AA45" i="129"/>
  <c r="C45" i="129" s="1"/>
  <c r="AA44" i="129"/>
  <c r="C44" i="129" s="1"/>
  <c r="AA43" i="129"/>
  <c r="C43" i="129" s="1"/>
  <c r="AA42" i="129"/>
  <c r="C42" i="129" s="1"/>
  <c r="AA41" i="129"/>
  <c r="C41" i="129" s="1"/>
  <c r="AA40" i="129"/>
  <c r="C40" i="129" s="1"/>
  <c r="AA39" i="129"/>
  <c r="C39" i="129" s="1"/>
  <c r="AA38" i="129"/>
  <c r="C38" i="129" s="1"/>
  <c r="AA37" i="129"/>
  <c r="C37" i="129" s="1"/>
  <c r="AA36" i="129"/>
  <c r="C36" i="129" s="1"/>
  <c r="AA35" i="129"/>
  <c r="C35" i="129" s="1"/>
  <c r="AA34" i="129"/>
  <c r="C34" i="129" s="1"/>
  <c r="AA33" i="129"/>
  <c r="C33" i="129" s="1"/>
  <c r="AA32" i="129"/>
  <c r="C32" i="129" s="1"/>
  <c r="AA31" i="129"/>
  <c r="C31" i="129" s="1"/>
  <c r="AA30" i="129"/>
  <c r="C30" i="129" s="1"/>
  <c r="AA29" i="129"/>
  <c r="C29" i="129" s="1"/>
  <c r="AA28" i="129"/>
  <c r="C28" i="129" s="1"/>
  <c r="AA27" i="129"/>
  <c r="C27" i="129" s="1"/>
  <c r="AA26" i="129"/>
  <c r="C26" i="129" s="1"/>
  <c r="AA25" i="129"/>
  <c r="C25" i="129" s="1"/>
  <c r="AA24" i="129"/>
  <c r="C24" i="129" s="1"/>
  <c r="AA23" i="129"/>
  <c r="C23" i="129" s="1"/>
  <c r="AA22" i="129"/>
  <c r="C22" i="129" s="1"/>
  <c r="AA21" i="129"/>
  <c r="C21" i="129" s="1"/>
  <c r="AA20" i="129"/>
  <c r="C20" i="129" s="1"/>
  <c r="AA19" i="129"/>
  <c r="C19" i="129" s="1"/>
  <c r="AA18" i="129"/>
  <c r="C18" i="129" s="1"/>
  <c r="AA17" i="129"/>
  <c r="C17" i="129" s="1"/>
  <c r="AA16" i="129"/>
  <c r="C16" i="129" s="1"/>
  <c r="AA15" i="129"/>
  <c r="C15" i="129" s="1"/>
  <c r="AA14" i="129"/>
  <c r="C14" i="129" s="1"/>
  <c r="AA13" i="129"/>
  <c r="C13" i="129" s="1"/>
  <c r="AA12" i="129"/>
  <c r="C12" i="129" s="1"/>
  <c r="AA11" i="129"/>
  <c r="C11" i="129" s="1"/>
  <c r="AA10" i="129"/>
  <c r="C10" i="129" s="1"/>
  <c r="AA9" i="129"/>
  <c r="C9" i="129" s="1"/>
  <c r="AA8" i="129"/>
  <c r="C8" i="129" s="1"/>
  <c r="AA7" i="129"/>
  <c r="C7" i="129" s="1"/>
  <c r="AA6" i="129"/>
  <c r="C6" i="129" s="1"/>
  <c r="AA5" i="129"/>
  <c r="C5" i="129" s="1"/>
  <c r="K156" i="129"/>
  <c r="K157" i="129"/>
  <c r="CK153" i="129"/>
  <c r="CK151" i="129"/>
  <c r="CK152" i="129"/>
  <c r="T155" i="129"/>
  <c r="C159" i="130" l="1"/>
  <c r="C158" i="130"/>
  <c r="CM10" i="129"/>
  <c r="CM12" i="129"/>
  <c r="CM13" i="129"/>
  <c r="CM17" i="129"/>
  <c r="CM20" i="129"/>
  <c r="CM26" i="129"/>
  <c r="CM28" i="129"/>
  <c r="CM34" i="129"/>
  <c r="CM35" i="129"/>
  <c r="CM37" i="129"/>
  <c r="CM39" i="129"/>
  <c r="CM41" i="129"/>
  <c r="CM43" i="129"/>
  <c r="CM44" i="129"/>
  <c r="CM50" i="129"/>
  <c r="CM51" i="129"/>
  <c r="CM52" i="129"/>
  <c r="CM58" i="129"/>
  <c r="CM60" i="129"/>
  <c r="CM61" i="129"/>
  <c r="CM62" i="129"/>
  <c r="CM65" i="129"/>
  <c r="CM66" i="129"/>
  <c r="CM67" i="129"/>
  <c r="CM68" i="129"/>
  <c r="CM73" i="129"/>
  <c r="CM75" i="129"/>
  <c r="CM77" i="129"/>
  <c r="CM82" i="129"/>
  <c r="CM79" i="129"/>
  <c r="CM85" i="129"/>
  <c r="CM88" i="129"/>
  <c r="CM90" i="129"/>
  <c r="CM92" i="129"/>
  <c r="CM94" i="129"/>
  <c r="CM96" i="129"/>
  <c r="CM98" i="129"/>
  <c r="CM100" i="129"/>
  <c r="CM102" i="129"/>
  <c r="CM104" i="129"/>
  <c r="CM105" i="129"/>
  <c r="CM106" i="129"/>
  <c r="CM107" i="129"/>
  <c r="CM109" i="129"/>
  <c r="CM112" i="129"/>
  <c r="CM113" i="129"/>
  <c r="CM116" i="129"/>
  <c r="CM118" i="129"/>
  <c r="CM120" i="129"/>
  <c r="CM126" i="129"/>
  <c r="CM129" i="129"/>
  <c r="CM130" i="129"/>
  <c r="CM131" i="129"/>
  <c r="CM136" i="129"/>
  <c r="CM137" i="129"/>
  <c r="CM138" i="129"/>
  <c r="CJ163" i="129"/>
  <c r="CJ162" i="129"/>
  <c r="CJ161" i="129"/>
  <c r="CJ160" i="129"/>
  <c r="CJ159" i="129"/>
  <c r="CJ158" i="129"/>
  <c r="CJ157" i="129"/>
  <c r="O157" i="129"/>
  <c r="M157" i="129"/>
  <c r="L157" i="129"/>
  <c r="J157" i="129"/>
  <c r="I157" i="129"/>
  <c r="H157" i="129"/>
  <c r="G157" i="129"/>
  <c r="F157" i="129"/>
  <c r="E157" i="129"/>
  <c r="D157" i="129"/>
  <c r="B157" i="129"/>
  <c r="A157" i="129"/>
  <c r="CJ156" i="129"/>
  <c r="O156" i="129"/>
  <c r="M156" i="129"/>
  <c r="L156" i="129"/>
  <c r="J156" i="129"/>
  <c r="I156" i="129"/>
  <c r="H156" i="129"/>
  <c r="G156" i="129"/>
  <c r="F156" i="129"/>
  <c r="E156" i="129"/>
  <c r="D156" i="129"/>
  <c r="B156" i="129"/>
  <c r="A156" i="129"/>
  <c r="CJ155" i="129"/>
  <c r="DN150" i="129"/>
  <c r="CK150" i="129"/>
  <c r="CJ150" i="129"/>
  <c r="DN149" i="129"/>
  <c r="CK149" i="129"/>
  <c r="CJ149" i="129"/>
  <c r="DN148" i="129"/>
  <c r="CK148" i="129"/>
  <c r="CJ148" i="129"/>
  <c r="DN147" i="129"/>
  <c r="CK147" i="129"/>
  <c r="CJ147" i="129"/>
  <c r="DN146" i="129"/>
  <c r="CK146" i="129"/>
  <c r="CJ146" i="129"/>
  <c r="DN145" i="129"/>
  <c r="CK145" i="129"/>
  <c r="CJ145" i="129"/>
  <c r="DN144" i="129"/>
  <c r="CK144" i="129"/>
  <c r="CJ144" i="129"/>
  <c r="DN143" i="129"/>
  <c r="CK143" i="129"/>
  <c r="CJ143" i="129"/>
  <c r="DN142" i="129"/>
  <c r="CK142" i="129"/>
  <c r="CJ142" i="129"/>
  <c r="CK141" i="129"/>
  <c r="CJ141" i="129"/>
  <c r="DN140" i="129"/>
  <c r="DI140" i="129"/>
  <c r="DH140" i="129"/>
  <c r="DE140" i="129"/>
  <c r="DD140" i="129"/>
  <c r="DB140" i="129"/>
  <c r="DA140" i="129"/>
  <c r="CY140" i="129"/>
  <c r="CX140" i="129"/>
  <c r="CV140" i="129"/>
  <c r="CU140" i="129"/>
  <c r="CS140" i="129"/>
  <c r="CR140" i="129"/>
  <c r="CO140" i="129"/>
  <c r="CN140" i="129"/>
  <c r="CK140" i="129"/>
  <c r="DN139" i="129"/>
  <c r="DI139" i="129"/>
  <c r="DH139" i="129"/>
  <c r="DE139" i="129"/>
  <c r="DD139" i="129"/>
  <c r="DB139" i="129"/>
  <c r="DA139" i="129"/>
  <c r="CY139" i="129"/>
  <c r="CX139" i="129"/>
  <c r="CV139" i="129"/>
  <c r="CU139" i="129"/>
  <c r="CS139" i="129"/>
  <c r="CR139" i="129"/>
  <c r="CO139" i="129"/>
  <c r="CN139" i="129"/>
  <c r="CK139" i="129"/>
  <c r="DN138" i="129"/>
  <c r="DI138" i="129"/>
  <c r="DH138" i="129"/>
  <c r="DE138" i="129"/>
  <c r="DD138" i="129"/>
  <c r="DB138" i="129"/>
  <c r="DA138" i="129"/>
  <c r="CY138" i="129"/>
  <c r="CX138" i="129"/>
  <c r="CV138" i="129"/>
  <c r="CU138" i="129"/>
  <c r="CS138" i="129"/>
  <c r="CR138" i="129"/>
  <c r="CO138" i="129"/>
  <c r="CN138" i="129"/>
  <c r="CK138" i="129"/>
  <c r="DN137" i="129"/>
  <c r="CS137" i="129"/>
  <c r="CR137" i="129"/>
  <c r="CO137" i="129"/>
  <c r="CN137" i="129"/>
  <c r="CK137" i="129"/>
  <c r="DN136" i="129"/>
  <c r="DI136" i="129"/>
  <c r="DH136" i="129"/>
  <c r="DE136" i="129"/>
  <c r="DD136" i="129"/>
  <c r="DB136" i="129"/>
  <c r="DA136" i="129"/>
  <c r="CY136" i="129"/>
  <c r="CX136" i="129"/>
  <c r="CV136" i="129"/>
  <c r="CU136" i="129"/>
  <c r="CS136" i="129"/>
  <c r="CR136" i="129"/>
  <c r="CO136" i="129"/>
  <c r="CN136" i="129"/>
  <c r="CK136" i="129"/>
  <c r="DN135" i="129"/>
  <c r="CS135" i="129"/>
  <c r="CR135" i="129"/>
  <c r="CO135" i="129"/>
  <c r="CN135" i="129"/>
  <c r="CK135" i="129"/>
  <c r="DN134" i="129"/>
  <c r="DI134" i="129"/>
  <c r="DH134" i="129"/>
  <c r="DE134" i="129"/>
  <c r="DD134" i="129"/>
  <c r="DB134" i="129"/>
  <c r="DA134" i="129"/>
  <c r="CY134" i="129"/>
  <c r="CX134" i="129"/>
  <c r="CV134" i="129"/>
  <c r="CU134" i="129"/>
  <c r="CS134" i="129"/>
  <c r="CR134" i="129"/>
  <c r="CO134" i="129"/>
  <c r="CN134" i="129"/>
  <c r="CK134" i="129"/>
  <c r="DN133" i="129"/>
  <c r="CS133" i="129"/>
  <c r="CR133" i="129"/>
  <c r="CO133" i="129"/>
  <c r="CN133" i="129"/>
  <c r="CK133" i="129"/>
  <c r="DN132" i="129"/>
  <c r="DI132" i="129"/>
  <c r="DH132" i="129"/>
  <c r="DE132" i="129"/>
  <c r="DD132" i="129"/>
  <c r="DB132" i="129"/>
  <c r="DA132" i="129"/>
  <c r="CY132" i="129"/>
  <c r="CX132" i="129"/>
  <c r="CV132" i="129"/>
  <c r="CU132" i="129"/>
  <c r="CS132" i="129"/>
  <c r="CR132" i="129"/>
  <c r="CO132" i="129"/>
  <c r="CN132" i="129"/>
  <c r="CK132" i="129"/>
  <c r="CM132" i="129"/>
  <c r="DN131" i="129"/>
  <c r="DI131" i="129"/>
  <c r="DH131" i="129"/>
  <c r="DE131" i="129"/>
  <c r="DD131" i="129"/>
  <c r="DB131" i="129"/>
  <c r="DA131" i="129"/>
  <c r="CY131" i="129"/>
  <c r="CX131" i="129"/>
  <c r="CV131" i="129"/>
  <c r="CU131" i="129"/>
  <c r="CS131" i="129"/>
  <c r="CR131" i="129"/>
  <c r="CO131" i="129"/>
  <c r="CN131" i="129"/>
  <c r="CK131" i="129"/>
  <c r="DN130" i="129"/>
  <c r="CU130" i="129"/>
  <c r="CS130" i="129"/>
  <c r="CR130" i="129"/>
  <c r="CO130" i="129"/>
  <c r="CN130" i="129"/>
  <c r="CK130" i="129"/>
  <c r="DN129" i="129"/>
  <c r="DI129" i="129"/>
  <c r="DH129" i="129"/>
  <c r="DE129" i="129"/>
  <c r="DD129" i="129"/>
  <c r="DB129" i="129"/>
  <c r="DA129" i="129"/>
  <c r="CY129" i="129"/>
  <c r="CX129" i="129"/>
  <c r="CV129" i="129"/>
  <c r="CU129" i="129"/>
  <c r="CS129" i="129"/>
  <c r="CR129" i="129"/>
  <c r="CO129" i="129"/>
  <c r="CN129" i="129"/>
  <c r="CK129" i="129"/>
  <c r="DN128" i="129"/>
  <c r="DI128" i="129"/>
  <c r="DH128" i="129"/>
  <c r="DE128" i="129"/>
  <c r="DD128" i="129"/>
  <c r="DB128" i="129"/>
  <c r="DA128" i="129"/>
  <c r="CY128" i="129"/>
  <c r="CX128" i="129"/>
  <c r="CV128" i="129"/>
  <c r="CU128" i="129"/>
  <c r="CS128" i="129"/>
  <c r="CR128" i="129"/>
  <c r="CO128" i="129"/>
  <c r="CN128" i="129"/>
  <c r="CK128" i="129"/>
  <c r="DN127" i="129"/>
  <c r="DI127" i="129"/>
  <c r="DH127" i="129"/>
  <c r="DE127" i="129"/>
  <c r="DD127" i="129"/>
  <c r="DB127" i="129"/>
  <c r="DA127" i="129"/>
  <c r="CY127" i="129"/>
  <c r="CX127" i="129"/>
  <c r="CV127" i="129"/>
  <c r="CU127" i="129"/>
  <c r="CS127" i="129"/>
  <c r="CR127" i="129"/>
  <c r="CO127" i="129"/>
  <c r="CN127" i="129"/>
  <c r="CK127" i="129"/>
  <c r="DN126" i="129"/>
  <c r="DI126" i="129"/>
  <c r="DH126" i="129"/>
  <c r="DE126" i="129"/>
  <c r="DD126" i="129"/>
  <c r="DB126" i="129"/>
  <c r="DA126" i="129"/>
  <c r="CY126" i="129"/>
  <c r="CX126" i="129"/>
  <c r="CV126" i="129"/>
  <c r="CU126" i="129"/>
  <c r="CS126" i="129"/>
  <c r="CR126" i="129"/>
  <c r="CO126" i="129"/>
  <c r="CN126" i="129"/>
  <c r="CK126" i="129"/>
  <c r="DN125" i="129"/>
  <c r="DI125" i="129"/>
  <c r="DH125" i="129"/>
  <c r="DE125" i="129"/>
  <c r="DD125" i="129"/>
  <c r="DB125" i="129"/>
  <c r="DA125" i="129"/>
  <c r="CY125" i="129"/>
  <c r="CX125" i="129"/>
  <c r="CV125" i="129"/>
  <c r="CU125" i="129"/>
  <c r="CS125" i="129"/>
  <c r="CR125" i="129"/>
  <c r="CO125" i="129"/>
  <c r="CN125" i="129"/>
  <c r="CK125" i="129"/>
  <c r="DN124" i="129"/>
  <c r="DI124" i="129"/>
  <c r="DH124" i="129"/>
  <c r="DE124" i="129"/>
  <c r="DD124" i="129"/>
  <c r="DB124" i="129"/>
  <c r="DA124" i="129"/>
  <c r="CY124" i="129"/>
  <c r="CX124" i="129"/>
  <c r="CV124" i="129"/>
  <c r="CU124" i="129"/>
  <c r="CS124" i="129"/>
  <c r="CR124" i="129"/>
  <c r="CO124" i="129"/>
  <c r="CN124" i="129"/>
  <c r="CK124" i="129"/>
  <c r="DN123" i="129"/>
  <c r="DI123" i="129"/>
  <c r="DH123" i="129"/>
  <c r="DE123" i="129"/>
  <c r="DD123" i="129"/>
  <c r="DB123" i="129"/>
  <c r="DA123" i="129"/>
  <c r="CY123" i="129"/>
  <c r="CX123" i="129"/>
  <c r="CV123" i="129"/>
  <c r="CU123" i="129"/>
  <c r="CS123" i="129"/>
  <c r="CR123" i="129"/>
  <c r="CO123" i="129"/>
  <c r="CN123" i="129"/>
  <c r="CK123" i="129"/>
  <c r="DN122" i="129"/>
  <c r="DI122" i="129"/>
  <c r="DH122" i="129"/>
  <c r="DE122" i="129"/>
  <c r="DD122" i="129"/>
  <c r="DB122" i="129"/>
  <c r="DA122" i="129"/>
  <c r="CY122" i="129"/>
  <c r="CX122" i="129"/>
  <c r="CV122" i="129"/>
  <c r="CU122" i="129"/>
  <c r="CS122" i="129"/>
  <c r="CR122" i="129"/>
  <c r="CO122" i="129"/>
  <c r="CN122" i="129"/>
  <c r="CK122" i="129"/>
  <c r="DN121" i="129"/>
  <c r="DI121" i="129"/>
  <c r="DH121" i="129"/>
  <c r="DE121" i="129"/>
  <c r="DD121" i="129"/>
  <c r="DB121" i="129"/>
  <c r="DA121" i="129"/>
  <c r="CY121" i="129"/>
  <c r="CX121" i="129"/>
  <c r="CV121" i="129"/>
  <c r="CU121" i="129"/>
  <c r="CS121" i="129"/>
  <c r="CR121" i="129"/>
  <c r="CO121" i="129"/>
  <c r="CN121" i="129"/>
  <c r="CK121" i="129"/>
  <c r="DN120" i="129"/>
  <c r="DI120" i="129"/>
  <c r="DH120" i="129"/>
  <c r="DE120" i="129"/>
  <c r="DD120" i="129"/>
  <c r="DB120" i="129"/>
  <c r="DA120" i="129"/>
  <c r="CY120" i="129"/>
  <c r="CX120" i="129"/>
  <c r="CV120" i="129"/>
  <c r="CU120" i="129"/>
  <c r="CS120" i="129"/>
  <c r="CR120" i="129"/>
  <c r="CO120" i="129"/>
  <c r="CN120" i="129"/>
  <c r="CK120" i="129"/>
  <c r="DN119" i="129"/>
  <c r="DI119" i="129"/>
  <c r="DH119" i="129"/>
  <c r="DE119" i="129"/>
  <c r="DD119" i="129"/>
  <c r="DB119" i="129"/>
  <c r="DA119" i="129"/>
  <c r="CY119" i="129"/>
  <c r="CX119" i="129"/>
  <c r="CV119" i="129"/>
  <c r="CU119" i="129"/>
  <c r="CS119" i="129"/>
  <c r="CR119" i="129"/>
  <c r="CO119" i="129"/>
  <c r="CN119" i="129"/>
  <c r="CK119" i="129"/>
  <c r="DN118" i="129"/>
  <c r="DI118" i="129"/>
  <c r="DH118" i="129"/>
  <c r="DE118" i="129"/>
  <c r="DD118" i="129"/>
  <c r="DB118" i="129"/>
  <c r="DA118" i="129"/>
  <c r="CV118" i="129"/>
  <c r="CU118" i="129"/>
  <c r="CS118" i="129"/>
  <c r="CR118" i="129"/>
  <c r="CO118" i="129"/>
  <c r="CN118" i="129"/>
  <c r="CK118" i="129"/>
  <c r="DN117" i="129"/>
  <c r="DI117" i="129"/>
  <c r="DH117" i="129"/>
  <c r="DE117" i="129"/>
  <c r="DD117" i="129"/>
  <c r="DB117" i="129"/>
  <c r="DA117" i="129"/>
  <c r="CY117" i="129"/>
  <c r="CX117" i="129"/>
  <c r="CV117" i="129"/>
  <c r="CU117" i="129"/>
  <c r="CS117" i="129"/>
  <c r="CR117" i="129"/>
  <c r="CO117" i="129"/>
  <c r="CN117" i="129"/>
  <c r="CK117" i="129"/>
  <c r="DN116" i="129"/>
  <c r="DI116" i="129"/>
  <c r="DH116" i="129"/>
  <c r="DE116" i="129"/>
  <c r="DD116" i="129"/>
  <c r="DB116" i="129"/>
  <c r="DA116" i="129"/>
  <c r="CY116" i="129"/>
  <c r="CX116" i="129"/>
  <c r="CV116" i="129"/>
  <c r="CU116" i="129"/>
  <c r="CS116" i="129"/>
  <c r="CR116" i="129"/>
  <c r="CO116" i="129"/>
  <c r="CN116" i="129"/>
  <c r="CK116" i="129"/>
  <c r="DN115" i="129"/>
  <c r="DI115" i="129"/>
  <c r="DH115" i="129"/>
  <c r="DE115" i="129"/>
  <c r="DD115" i="129"/>
  <c r="DB115" i="129"/>
  <c r="DA115" i="129"/>
  <c r="CY115" i="129"/>
  <c r="CX115" i="129"/>
  <c r="CV115" i="129"/>
  <c r="CU115" i="129"/>
  <c r="CS115" i="129"/>
  <c r="CR115" i="129"/>
  <c r="CO115" i="129"/>
  <c r="CN115" i="129"/>
  <c r="CK115" i="129"/>
  <c r="DN114" i="129"/>
  <c r="DI114" i="129"/>
  <c r="DH114" i="129"/>
  <c r="DE114" i="129"/>
  <c r="DD114" i="129"/>
  <c r="DB114" i="129"/>
  <c r="DA114" i="129"/>
  <c r="CY114" i="129"/>
  <c r="CX114" i="129"/>
  <c r="CV114" i="129"/>
  <c r="CU114" i="129"/>
  <c r="CS114" i="129"/>
  <c r="CR114" i="129"/>
  <c r="CO114" i="129"/>
  <c r="CN114" i="129"/>
  <c r="CK114" i="129"/>
  <c r="DN113" i="129"/>
  <c r="CS113" i="129"/>
  <c r="CR113" i="129"/>
  <c r="CO113" i="129"/>
  <c r="CN113" i="129"/>
  <c r="CK113" i="129"/>
  <c r="DN112" i="129"/>
  <c r="CV112" i="129"/>
  <c r="CS112" i="129"/>
  <c r="CR112" i="129"/>
  <c r="CO112" i="129"/>
  <c r="CN112" i="129"/>
  <c r="CK112" i="129"/>
  <c r="DN111" i="129"/>
  <c r="DI111" i="129"/>
  <c r="DH111" i="129"/>
  <c r="CY111" i="129"/>
  <c r="CX111" i="129"/>
  <c r="CV111" i="129"/>
  <c r="CU111" i="129"/>
  <c r="CS111" i="129"/>
  <c r="CR111" i="129"/>
  <c r="CO111" i="129"/>
  <c r="CN111" i="129"/>
  <c r="CK111" i="129"/>
  <c r="DN110" i="129"/>
  <c r="DI110" i="129"/>
  <c r="DH110" i="129"/>
  <c r="DE110" i="129"/>
  <c r="DD110" i="129"/>
  <c r="DB110" i="129"/>
  <c r="DA110" i="129"/>
  <c r="CY110" i="129"/>
  <c r="CX110" i="129"/>
  <c r="CV110" i="129"/>
  <c r="CU110" i="129"/>
  <c r="CS110" i="129"/>
  <c r="CR110" i="129"/>
  <c r="CO110" i="129"/>
  <c r="CN110" i="129"/>
  <c r="CK110" i="129"/>
  <c r="CM110" i="129"/>
  <c r="DN109" i="129"/>
  <c r="DI109" i="129"/>
  <c r="DH109" i="129"/>
  <c r="DE109" i="129"/>
  <c r="DD109" i="129"/>
  <c r="DB109" i="129"/>
  <c r="DA109" i="129"/>
  <c r="CV109" i="129"/>
  <c r="CU109" i="129"/>
  <c r="CS109" i="129"/>
  <c r="CR109" i="129"/>
  <c r="CO109" i="129"/>
  <c r="CN109" i="129"/>
  <c r="CK109" i="129"/>
  <c r="DN108" i="129"/>
  <c r="DI108" i="129"/>
  <c r="DH108" i="129"/>
  <c r="DE108" i="129"/>
  <c r="DD108" i="129"/>
  <c r="DB108" i="129"/>
  <c r="DA108" i="129"/>
  <c r="CY108" i="129"/>
  <c r="CX108" i="129"/>
  <c r="CV108" i="129"/>
  <c r="CU108" i="129"/>
  <c r="CS108" i="129"/>
  <c r="CR108" i="129"/>
  <c r="CO108" i="129"/>
  <c r="CN108" i="129"/>
  <c r="CK108" i="129"/>
  <c r="DN107" i="129"/>
  <c r="CS107" i="129"/>
  <c r="CR107" i="129"/>
  <c r="CO107" i="129"/>
  <c r="CN107" i="129"/>
  <c r="CK107" i="129"/>
  <c r="DN106" i="129"/>
  <c r="DI106" i="129"/>
  <c r="DH106" i="129"/>
  <c r="DE106" i="129"/>
  <c r="DD106" i="129"/>
  <c r="DB106" i="129"/>
  <c r="DA106" i="129"/>
  <c r="CY106" i="129"/>
  <c r="CX106" i="129"/>
  <c r="CV106" i="129"/>
  <c r="CU106" i="129"/>
  <c r="CS106" i="129"/>
  <c r="CR106" i="129"/>
  <c r="CO106" i="129"/>
  <c r="CN106" i="129"/>
  <c r="CK106" i="129"/>
  <c r="DN105" i="129"/>
  <c r="CV105" i="129"/>
  <c r="CU105" i="129"/>
  <c r="CS105" i="129"/>
  <c r="CR105" i="129"/>
  <c r="CO105" i="129"/>
  <c r="CN105" i="129"/>
  <c r="CK105" i="129"/>
  <c r="DN104" i="129"/>
  <c r="CV104" i="129"/>
  <c r="CU104" i="129"/>
  <c r="CS104" i="129"/>
  <c r="CR104" i="129"/>
  <c r="CO104" i="129"/>
  <c r="CN104" i="129"/>
  <c r="CK104" i="129"/>
  <c r="DN103" i="129"/>
  <c r="DI103" i="129"/>
  <c r="DH103" i="129"/>
  <c r="DE103" i="129"/>
  <c r="DD103" i="129"/>
  <c r="DB103" i="129"/>
  <c r="DA103" i="129"/>
  <c r="CY103" i="129"/>
  <c r="CX103" i="129"/>
  <c r="CV103" i="129"/>
  <c r="CU103" i="129"/>
  <c r="CS103" i="129"/>
  <c r="CR103" i="129"/>
  <c r="CO103" i="129"/>
  <c r="CN103" i="129"/>
  <c r="CK103" i="129"/>
  <c r="CM103" i="129"/>
  <c r="DN102" i="129"/>
  <c r="CS102" i="129"/>
  <c r="CR102" i="129"/>
  <c r="CO102" i="129"/>
  <c r="CN102" i="129"/>
  <c r="CK102" i="129"/>
  <c r="DN101" i="129"/>
  <c r="DI101" i="129"/>
  <c r="DH101" i="129"/>
  <c r="DE101" i="129"/>
  <c r="DD101" i="129"/>
  <c r="DB101" i="129"/>
  <c r="DA101" i="129"/>
  <c r="CY101" i="129"/>
  <c r="CX101" i="129"/>
  <c r="CV101" i="129"/>
  <c r="CU101" i="129"/>
  <c r="CS101" i="129"/>
  <c r="CR101" i="129"/>
  <c r="CO101" i="129"/>
  <c r="CN101" i="129"/>
  <c r="CK101" i="129"/>
  <c r="DN100" i="129"/>
  <c r="DI100" i="129"/>
  <c r="DH100" i="129"/>
  <c r="DE100" i="129"/>
  <c r="DD100" i="129"/>
  <c r="DB100" i="129"/>
  <c r="DA100" i="129"/>
  <c r="CY100" i="129"/>
  <c r="CX100" i="129"/>
  <c r="CV100" i="129"/>
  <c r="CU100" i="129"/>
  <c r="CS100" i="129"/>
  <c r="CR100" i="129"/>
  <c r="CO100" i="129"/>
  <c r="CN100" i="129"/>
  <c r="CK100" i="129"/>
  <c r="DN99" i="129"/>
  <c r="DI99" i="129"/>
  <c r="DH99" i="129"/>
  <c r="DE99" i="129"/>
  <c r="DD99" i="129"/>
  <c r="DB99" i="129"/>
  <c r="DA99" i="129"/>
  <c r="CY99" i="129"/>
  <c r="CX99" i="129"/>
  <c r="CV99" i="129"/>
  <c r="CU99" i="129"/>
  <c r="CS99" i="129"/>
  <c r="CR99" i="129"/>
  <c r="CO99" i="129"/>
  <c r="CN99" i="129"/>
  <c r="CK99" i="129"/>
  <c r="DN98" i="129"/>
  <c r="DI98" i="129"/>
  <c r="DH98" i="129"/>
  <c r="DE98" i="129"/>
  <c r="DD98" i="129"/>
  <c r="DB98" i="129"/>
  <c r="DA98" i="129"/>
  <c r="CY98" i="129"/>
  <c r="CX98" i="129"/>
  <c r="CV98" i="129"/>
  <c r="CU98" i="129"/>
  <c r="CS98" i="129"/>
  <c r="CR98" i="129"/>
  <c r="CO98" i="129"/>
  <c r="CN98" i="129"/>
  <c r="CK98" i="129"/>
  <c r="DN97" i="129"/>
  <c r="DI97" i="129"/>
  <c r="DH97" i="129"/>
  <c r="DE97" i="129"/>
  <c r="DD97" i="129"/>
  <c r="DB97" i="129"/>
  <c r="DA97" i="129"/>
  <c r="CY97" i="129"/>
  <c r="CX97" i="129"/>
  <c r="CV97" i="129"/>
  <c r="CU97" i="129"/>
  <c r="CS97" i="129"/>
  <c r="CR97" i="129"/>
  <c r="CO97" i="129"/>
  <c r="CN97" i="129"/>
  <c r="CK97" i="129"/>
  <c r="DN96" i="129"/>
  <c r="DI96" i="129"/>
  <c r="DH96" i="129"/>
  <c r="DE96" i="129"/>
  <c r="DD96" i="129"/>
  <c r="DB96" i="129"/>
  <c r="DA96" i="129"/>
  <c r="CY96" i="129"/>
  <c r="CX96" i="129"/>
  <c r="CV96" i="129"/>
  <c r="CU96" i="129"/>
  <c r="CS96" i="129"/>
  <c r="CR96" i="129"/>
  <c r="CO96" i="129"/>
  <c r="CN96" i="129"/>
  <c r="CK96" i="129"/>
  <c r="DN95" i="129"/>
  <c r="DI95" i="129"/>
  <c r="DH95" i="129"/>
  <c r="DE95" i="129"/>
  <c r="DD95" i="129"/>
  <c r="DB95" i="129"/>
  <c r="DA95" i="129"/>
  <c r="CY95" i="129"/>
  <c r="CX95" i="129"/>
  <c r="CV95" i="129"/>
  <c r="CU95" i="129"/>
  <c r="CS95" i="129"/>
  <c r="CR95" i="129"/>
  <c r="CO95" i="129"/>
  <c r="CN95" i="129"/>
  <c r="CK95" i="129"/>
  <c r="DN94" i="129"/>
  <c r="DI94" i="129"/>
  <c r="DH94" i="129"/>
  <c r="DE94" i="129"/>
  <c r="DD94" i="129"/>
  <c r="DB94" i="129"/>
  <c r="DA94" i="129"/>
  <c r="CY94" i="129"/>
  <c r="CX94" i="129"/>
  <c r="CV94" i="129"/>
  <c r="CU94" i="129"/>
  <c r="CS94" i="129"/>
  <c r="CR94" i="129"/>
  <c r="CO94" i="129"/>
  <c r="CN94" i="129"/>
  <c r="CK94" i="129"/>
  <c r="DN93" i="129"/>
  <c r="CS93" i="129"/>
  <c r="CR93" i="129"/>
  <c r="CO93" i="129"/>
  <c r="CN93" i="129"/>
  <c r="CK93" i="129"/>
  <c r="DN92" i="129"/>
  <c r="DI92" i="129"/>
  <c r="DH92" i="129"/>
  <c r="DE92" i="129"/>
  <c r="DD92" i="129"/>
  <c r="DB92" i="129"/>
  <c r="DA92" i="129"/>
  <c r="CY92" i="129"/>
  <c r="CX92" i="129"/>
  <c r="CV92" i="129"/>
  <c r="CU92" i="129"/>
  <c r="CS92" i="129"/>
  <c r="CR92" i="129"/>
  <c r="CO92" i="129"/>
  <c r="CN92" i="129"/>
  <c r="CK92" i="129"/>
  <c r="DN91" i="129"/>
  <c r="DI91" i="129"/>
  <c r="DH91" i="129"/>
  <c r="DE91" i="129"/>
  <c r="DD91" i="129"/>
  <c r="DB91" i="129"/>
  <c r="DA91" i="129"/>
  <c r="CY91" i="129"/>
  <c r="CX91" i="129"/>
  <c r="CV91" i="129"/>
  <c r="CU91" i="129"/>
  <c r="CS91" i="129"/>
  <c r="CR91" i="129"/>
  <c r="CO91" i="129"/>
  <c r="CN91" i="129"/>
  <c r="CK91" i="129"/>
  <c r="DN90" i="129"/>
  <c r="DI90" i="129"/>
  <c r="DH90" i="129"/>
  <c r="DE90" i="129"/>
  <c r="DD90" i="129"/>
  <c r="DB90" i="129"/>
  <c r="DA90" i="129"/>
  <c r="CY90" i="129"/>
  <c r="CX90" i="129"/>
  <c r="CV90" i="129"/>
  <c r="CU90" i="129"/>
  <c r="CS90" i="129"/>
  <c r="CR90" i="129"/>
  <c r="CO90" i="129"/>
  <c r="CN90" i="129"/>
  <c r="CK90" i="129"/>
  <c r="DN89" i="129"/>
  <c r="DI89" i="129"/>
  <c r="DH89" i="129"/>
  <c r="DE89" i="129"/>
  <c r="DD89" i="129"/>
  <c r="DB89" i="129"/>
  <c r="DA89" i="129"/>
  <c r="CY89" i="129"/>
  <c r="CX89" i="129"/>
  <c r="CV89" i="129"/>
  <c r="CU89" i="129"/>
  <c r="CS89" i="129"/>
  <c r="CR89" i="129"/>
  <c r="CO89" i="129"/>
  <c r="CN89" i="129"/>
  <c r="CK89" i="129"/>
  <c r="DN88" i="129"/>
  <c r="DI88" i="129"/>
  <c r="DH88" i="129"/>
  <c r="DE88" i="129"/>
  <c r="DD88" i="129"/>
  <c r="DB88" i="129"/>
  <c r="DA88" i="129"/>
  <c r="CY88" i="129"/>
  <c r="CX88" i="129"/>
  <c r="CV88" i="129"/>
  <c r="CU88" i="129"/>
  <c r="CS88" i="129"/>
  <c r="CR88" i="129"/>
  <c r="CO88" i="129"/>
  <c r="CN88" i="129"/>
  <c r="CK88" i="129"/>
  <c r="DN87" i="129"/>
  <c r="DI87" i="129"/>
  <c r="DH87" i="129"/>
  <c r="DE87" i="129"/>
  <c r="DD87" i="129"/>
  <c r="DB87" i="129"/>
  <c r="DA87" i="129"/>
  <c r="CY87" i="129"/>
  <c r="CX87" i="129"/>
  <c r="CV87" i="129"/>
  <c r="CU87" i="129"/>
  <c r="CS87" i="129"/>
  <c r="CR87" i="129"/>
  <c r="CO87" i="129"/>
  <c r="CN87" i="129"/>
  <c r="CK87" i="129"/>
  <c r="CM87" i="129"/>
  <c r="DN85" i="129"/>
  <c r="DI85" i="129"/>
  <c r="DH85" i="129"/>
  <c r="DE85" i="129"/>
  <c r="DD85" i="129"/>
  <c r="DB85" i="129"/>
  <c r="DA85" i="129"/>
  <c r="CY85" i="129"/>
  <c r="CX85" i="129"/>
  <c r="CV85" i="129"/>
  <c r="CU85" i="129"/>
  <c r="CS85" i="129"/>
  <c r="CR85" i="129"/>
  <c r="CO85" i="129"/>
  <c r="CN85" i="129"/>
  <c r="CK85" i="129"/>
  <c r="DN80" i="129"/>
  <c r="DI80" i="129"/>
  <c r="DH80" i="129"/>
  <c r="DE80" i="129"/>
  <c r="DD80" i="129"/>
  <c r="DB80" i="129"/>
  <c r="DA80" i="129"/>
  <c r="CY80" i="129"/>
  <c r="CX80" i="129"/>
  <c r="CV80" i="129"/>
  <c r="CU80" i="129"/>
  <c r="CS80" i="129"/>
  <c r="CR80" i="129"/>
  <c r="CO80" i="129"/>
  <c r="CN80" i="129"/>
  <c r="CK80" i="129"/>
  <c r="CM80" i="129"/>
  <c r="DN79" i="129"/>
  <c r="DI79" i="129"/>
  <c r="DH79" i="129"/>
  <c r="DE79" i="129"/>
  <c r="DD79" i="129"/>
  <c r="DB79" i="129"/>
  <c r="DA79" i="129"/>
  <c r="CY79" i="129"/>
  <c r="CX79" i="129"/>
  <c r="CV79" i="129"/>
  <c r="CU79" i="129"/>
  <c r="CS79" i="129"/>
  <c r="CR79" i="129"/>
  <c r="CO79" i="129"/>
  <c r="CN79" i="129"/>
  <c r="CK79" i="129"/>
  <c r="DN83" i="129"/>
  <c r="CS83" i="129"/>
  <c r="CR83" i="129"/>
  <c r="CO83" i="129"/>
  <c r="CN83" i="129"/>
  <c r="CK83" i="129"/>
  <c r="DN84" i="129"/>
  <c r="DI84" i="129"/>
  <c r="DH84" i="129"/>
  <c r="DE84" i="129"/>
  <c r="DD84" i="129"/>
  <c r="DB84" i="129"/>
  <c r="DA84" i="129"/>
  <c r="CY84" i="129"/>
  <c r="CX84" i="129"/>
  <c r="CV84" i="129"/>
  <c r="CU84" i="129"/>
  <c r="CS84" i="129"/>
  <c r="CR84" i="129"/>
  <c r="CO84" i="129"/>
  <c r="CN84" i="129"/>
  <c r="CK84" i="129"/>
  <c r="DN82" i="129"/>
  <c r="DI82" i="129"/>
  <c r="DH82" i="129"/>
  <c r="DE82" i="129"/>
  <c r="DD82" i="129"/>
  <c r="DB82" i="129"/>
  <c r="DA82" i="129"/>
  <c r="CY82" i="129"/>
  <c r="CX82" i="129"/>
  <c r="CV82" i="129"/>
  <c r="CU82" i="129"/>
  <c r="CS82" i="129"/>
  <c r="CR82" i="129"/>
  <c r="CO82" i="129"/>
  <c r="CN82" i="129"/>
  <c r="CK82" i="129"/>
  <c r="DN81" i="129"/>
  <c r="DI81" i="129"/>
  <c r="DH81" i="129"/>
  <c r="DE81" i="129"/>
  <c r="DD81" i="129"/>
  <c r="DB81" i="129"/>
  <c r="DA81" i="129"/>
  <c r="CY81" i="129"/>
  <c r="CX81" i="129"/>
  <c r="CV81" i="129"/>
  <c r="CU81" i="129"/>
  <c r="CS81" i="129"/>
  <c r="CR81" i="129"/>
  <c r="CO81" i="129"/>
  <c r="CN81" i="129"/>
  <c r="CK81" i="129"/>
  <c r="DN78" i="129"/>
  <c r="CV78" i="129"/>
  <c r="CU78" i="129"/>
  <c r="CS78" i="129"/>
  <c r="CR78" i="129"/>
  <c r="CO78" i="129"/>
  <c r="CN78" i="129"/>
  <c r="CK78" i="129"/>
  <c r="CM78" i="129"/>
  <c r="DN77" i="129"/>
  <c r="CS77" i="129"/>
  <c r="CR77" i="129"/>
  <c r="CO77" i="129"/>
  <c r="CN77" i="129"/>
  <c r="CK77" i="129"/>
  <c r="DN76" i="129"/>
  <c r="CS76" i="129"/>
  <c r="CR76" i="129"/>
  <c r="CO76" i="129"/>
  <c r="CN76" i="129"/>
  <c r="CK76" i="129"/>
  <c r="DN75" i="129"/>
  <c r="CS75" i="129"/>
  <c r="CR75" i="129"/>
  <c r="CO75" i="129"/>
  <c r="CN75" i="129"/>
  <c r="CK75" i="129"/>
  <c r="DN74" i="129"/>
  <c r="CV74" i="129"/>
  <c r="CU74" i="129"/>
  <c r="CS74" i="129"/>
  <c r="CR74" i="129"/>
  <c r="CO74" i="129"/>
  <c r="CN74" i="129"/>
  <c r="CK74" i="129"/>
  <c r="DN73" i="129"/>
  <c r="CV73" i="129"/>
  <c r="CU73" i="129"/>
  <c r="CS73" i="129"/>
  <c r="CR73" i="129"/>
  <c r="CO73" i="129"/>
  <c r="CN73" i="129"/>
  <c r="CK73" i="129"/>
  <c r="DN72" i="129"/>
  <c r="CY72" i="129"/>
  <c r="CX72" i="129"/>
  <c r="CV72" i="129"/>
  <c r="CU72" i="129"/>
  <c r="CS72" i="129"/>
  <c r="CR72" i="129"/>
  <c r="CO72" i="129"/>
  <c r="CN72" i="129"/>
  <c r="CK72" i="129"/>
  <c r="DN71" i="129"/>
  <c r="CV71" i="129"/>
  <c r="CU71" i="129"/>
  <c r="CS71" i="129"/>
  <c r="CR71" i="129"/>
  <c r="CO71" i="129"/>
  <c r="CN71" i="129"/>
  <c r="CK71" i="129"/>
  <c r="DN70" i="129"/>
  <c r="CY70" i="129"/>
  <c r="CX70" i="129"/>
  <c r="CV70" i="129"/>
  <c r="CU70" i="129"/>
  <c r="CS70" i="129"/>
  <c r="CR70" i="129"/>
  <c r="CO70" i="129"/>
  <c r="CN70" i="129"/>
  <c r="CK70" i="129"/>
  <c r="DN69" i="129"/>
  <c r="CS69" i="129"/>
  <c r="CR69" i="129"/>
  <c r="CO69" i="129"/>
  <c r="CN69" i="129"/>
  <c r="CK69" i="129"/>
  <c r="DN68" i="129"/>
  <c r="CY68" i="129"/>
  <c r="CX68" i="129"/>
  <c r="CV68" i="129"/>
  <c r="CU68" i="129"/>
  <c r="CS68" i="129"/>
  <c r="CR68" i="129"/>
  <c r="CO68" i="129"/>
  <c r="CN68" i="129"/>
  <c r="CK68" i="129"/>
  <c r="DN67" i="129"/>
  <c r="CY67" i="129"/>
  <c r="CX67" i="129"/>
  <c r="CV67" i="129"/>
  <c r="CU67" i="129"/>
  <c r="CS67" i="129"/>
  <c r="CR67" i="129"/>
  <c r="CO67" i="129"/>
  <c r="CN67" i="129"/>
  <c r="CK67" i="129"/>
  <c r="DN66" i="129"/>
  <c r="CS66" i="129"/>
  <c r="CR66" i="129"/>
  <c r="CO66" i="129"/>
  <c r="CN66" i="129"/>
  <c r="CK66" i="129"/>
  <c r="DN65" i="129"/>
  <c r="CY65" i="129"/>
  <c r="CX65" i="129"/>
  <c r="CV65" i="129"/>
  <c r="CU65" i="129"/>
  <c r="CS65" i="129"/>
  <c r="CR65" i="129"/>
  <c r="CO65" i="129"/>
  <c r="CN65" i="129"/>
  <c r="CK65" i="129"/>
  <c r="DN64" i="129"/>
  <c r="CV64" i="129"/>
  <c r="CU64" i="129"/>
  <c r="CS64" i="129"/>
  <c r="CR64" i="129"/>
  <c r="CO64" i="129"/>
  <c r="CN64" i="129"/>
  <c r="CK64" i="129"/>
  <c r="DN63" i="129"/>
  <c r="DI63" i="129"/>
  <c r="DH63" i="129"/>
  <c r="DE63" i="129"/>
  <c r="DD63" i="129"/>
  <c r="DB63" i="129"/>
  <c r="DA63" i="129"/>
  <c r="CY63" i="129"/>
  <c r="CX63" i="129"/>
  <c r="CV63" i="129"/>
  <c r="CU63" i="129"/>
  <c r="CS63" i="129"/>
  <c r="CR63" i="129"/>
  <c r="CO63" i="129"/>
  <c r="CN63" i="129"/>
  <c r="CK63" i="129"/>
  <c r="DN62" i="129"/>
  <c r="DI62" i="129"/>
  <c r="DH62" i="129"/>
  <c r="DE62" i="129"/>
  <c r="DD62" i="129"/>
  <c r="DB62" i="129"/>
  <c r="DA62" i="129"/>
  <c r="CV62" i="129"/>
  <c r="CU62" i="129"/>
  <c r="CS62" i="129"/>
  <c r="CR62" i="129"/>
  <c r="CO62" i="129"/>
  <c r="CN62" i="129"/>
  <c r="CK62" i="129"/>
  <c r="DN61" i="129"/>
  <c r="DI61" i="129"/>
  <c r="DH61" i="129"/>
  <c r="DE61" i="129"/>
  <c r="DD61" i="129"/>
  <c r="DB61" i="129"/>
  <c r="DA61" i="129"/>
  <c r="CY61" i="129"/>
  <c r="CX61" i="129"/>
  <c r="CV61" i="129"/>
  <c r="CU61" i="129"/>
  <c r="CS61" i="129"/>
  <c r="CR61" i="129"/>
  <c r="CO61" i="129"/>
  <c r="CN61" i="129"/>
  <c r="CK61" i="129"/>
  <c r="DN60" i="129"/>
  <c r="CV60" i="129"/>
  <c r="CU60" i="129"/>
  <c r="CS60" i="129"/>
  <c r="CR60" i="129"/>
  <c r="CO60" i="129"/>
  <c r="CN60" i="129"/>
  <c r="CK60" i="129"/>
  <c r="DN59" i="129"/>
  <c r="DI59" i="129"/>
  <c r="DH59" i="129"/>
  <c r="DE59" i="129"/>
  <c r="DD59" i="129"/>
  <c r="DB59" i="129"/>
  <c r="DA59" i="129"/>
  <c r="CY59" i="129"/>
  <c r="CX59" i="129"/>
  <c r="CV59" i="129"/>
  <c r="CU59" i="129"/>
  <c r="CS59" i="129"/>
  <c r="CR59" i="129"/>
  <c r="CO59" i="129"/>
  <c r="CN59" i="129"/>
  <c r="CK59" i="129"/>
  <c r="DN58" i="129"/>
  <c r="CY58" i="129"/>
  <c r="CX58" i="129"/>
  <c r="CV58" i="129"/>
  <c r="CU58" i="129"/>
  <c r="CS58" i="129"/>
  <c r="CR58" i="129"/>
  <c r="CO58" i="129"/>
  <c r="CN58" i="129"/>
  <c r="CK58" i="129"/>
  <c r="DN57" i="129"/>
  <c r="DI57" i="129"/>
  <c r="DH57" i="129"/>
  <c r="DE57" i="129"/>
  <c r="DD57" i="129"/>
  <c r="DB57" i="129"/>
  <c r="DA57" i="129"/>
  <c r="CY57" i="129"/>
  <c r="CX57" i="129"/>
  <c r="CV57" i="129"/>
  <c r="CU57" i="129"/>
  <c r="CS57" i="129"/>
  <c r="CR57" i="129"/>
  <c r="CO57" i="129"/>
  <c r="CN57" i="129"/>
  <c r="CK57" i="129"/>
  <c r="DN56" i="129"/>
  <c r="CS56" i="129"/>
  <c r="CR56" i="129"/>
  <c r="CO56" i="129"/>
  <c r="CN56" i="129"/>
  <c r="CK56" i="129"/>
  <c r="CM56" i="129"/>
  <c r="DN55" i="129"/>
  <c r="DI55" i="129"/>
  <c r="DH55" i="129"/>
  <c r="DE55" i="129"/>
  <c r="DD55" i="129"/>
  <c r="DB55" i="129"/>
  <c r="DA55" i="129"/>
  <c r="CY55" i="129"/>
  <c r="CX55" i="129"/>
  <c r="CV55" i="129"/>
  <c r="CU55" i="129"/>
  <c r="CS55" i="129"/>
  <c r="CR55" i="129"/>
  <c r="CO55" i="129"/>
  <c r="CN55" i="129"/>
  <c r="CM55" i="129"/>
  <c r="CK55" i="129"/>
  <c r="DN54" i="129"/>
  <c r="CS54" i="129"/>
  <c r="CR54" i="129"/>
  <c r="CO54" i="129"/>
  <c r="CN54" i="129"/>
  <c r="CK54" i="129"/>
  <c r="DN53" i="129"/>
  <c r="DI53" i="129"/>
  <c r="DH53" i="129"/>
  <c r="DE53" i="129"/>
  <c r="DD53" i="129"/>
  <c r="DB53" i="129"/>
  <c r="DA53" i="129"/>
  <c r="CY53" i="129"/>
  <c r="CX53" i="129"/>
  <c r="CO53" i="129"/>
  <c r="CN53" i="129"/>
  <c r="CK53" i="129"/>
  <c r="DN52" i="129"/>
  <c r="DI52" i="129"/>
  <c r="DH52" i="129"/>
  <c r="DE52" i="129"/>
  <c r="DD52" i="129"/>
  <c r="DB52" i="129"/>
  <c r="DA52" i="129"/>
  <c r="CY52" i="129"/>
  <c r="CX52" i="129"/>
  <c r="CV52" i="129"/>
  <c r="CU52" i="129"/>
  <c r="CS52" i="129"/>
  <c r="CR52" i="129"/>
  <c r="CO52" i="129"/>
  <c r="CN52" i="129"/>
  <c r="CK52" i="129"/>
  <c r="DN51" i="129"/>
  <c r="CY51" i="129"/>
  <c r="CX51" i="129"/>
  <c r="CV51" i="129"/>
  <c r="CU51" i="129"/>
  <c r="CS51" i="129"/>
  <c r="CR51" i="129"/>
  <c r="CO51" i="129"/>
  <c r="CN51" i="129"/>
  <c r="CK51" i="129"/>
  <c r="DN50" i="129"/>
  <c r="DI50" i="129"/>
  <c r="DH50" i="129"/>
  <c r="DE50" i="129"/>
  <c r="DD50" i="129"/>
  <c r="DB50" i="129"/>
  <c r="DA50" i="129"/>
  <c r="CY50" i="129"/>
  <c r="CX50" i="129"/>
  <c r="CV50" i="129"/>
  <c r="CU50" i="129"/>
  <c r="CS50" i="129"/>
  <c r="CR50" i="129"/>
  <c r="CO50" i="129"/>
  <c r="CN50" i="129"/>
  <c r="CK50" i="129"/>
  <c r="DN49" i="129"/>
  <c r="CV49" i="129"/>
  <c r="CU49" i="129"/>
  <c r="CS49" i="129"/>
  <c r="CR49" i="129"/>
  <c r="CO49" i="129"/>
  <c r="CN49" i="129"/>
  <c r="CK49" i="129"/>
  <c r="DN48" i="129"/>
  <c r="DI48" i="129"/>
  <c r="DH48" i="129"/>
  <c r="DE48" i="129"/>
  <c r="DD48" i="129"/>
  <c r="DB48" i="129"/>
  <c r="DA48" i="129"/>
  <c r="CY48" i="129"/>
  <c r="CX48" i="129"/>
  <c r="CV48" i="129"/>
  <c r="CU48" i="129"/>
  <c r="CS48" i="129"/>
  <c r="CR48" i="129"/>
  <c r="CO48" i="129"/>
  <c r="CN48" i="129"/>
  <c r="CK48" i="129"/>
  <c r="CM48" i="129"/>
  <c r="DN47" i="129"/>
  <c r="CV47" i="129"/>
  <c r="CU47" i="129"/>
  <c r="CS47" i="129"/>
  <c r="CR47" i="129"/>
  <c r="CO47" i="129"/>
  <c r="CN47" i="129"/>
  <c r="CK47" i="129"/>
  <c r="CM47" i="129"/>
  <c r="DN46" i="129"/>
  <c r="DI46" i="129"/>
  <c r="DH46" i="129"/>
  <c r="DE46" i="129"/>
  <c r="DD46" i="129"/>
  <c r="DB46" i="129"/>
  <c r="DA46" i="129"/>
  <c r="CY46" i="129"/>
  <c r="CX46" i="129"/>
  <c r="CV46" i="129"/>
  <c r="CU46" i="129"/>
  <c r="CS46" i="129"/>
  <c r="CR46" i="129"/>
  <c r="CO46" i="129"/>
  <c r="CN46" i="129"/>
  <c r="CK46" i="129"/>
  <c r="DN45" i="129"/>
  <c r="CV45" i="129"/>
  <c r="CU45" i="129"/>
  <c r="CS45" i="129"/>
  <c r="CR45" i="129"/>
  <c r="CO45" i="129"/>
  <c r="CN45" i="129"/>
  <c r="CK45" i="129"/>
  <c r="DN44" i="129"/>
  <c r="DI44" i="129"/>
  <c r="DH44" i="129"/>
  <c r="DE44" i="129"/>
  <c r="DD44" i="129"/>
  <c r="DB44" i="129"/>
  <c r="DA44" i="129"/>
  <c r="CY44" i="129"/>
  <c r="CX44" i="129"/>
  <c r="CV44" i="129"/>
  <c r="CU44" i="129"/>
  <c r="CS44" i="129"/>
  <c r="CR44" i="129"/>
  <c r="CO44" i="129"/>
  <c r="CN44" i="129"/>
  <c r="CK44" i="129"/>
  <c r="DN43" i="129"/>
  <c r="DI43" i="129"/>
  <c r="DH43" i="129"/>
  <c r="DE43" i="129"/>
  <c r="DD43" i="129"/>
  <c r="DB43" i="129"/>
  <c r="DA43" i="129"/>
  <c r="CY43" i="129"/>
  <c r="CX43" i="129"/>
  <c r="CV43" i="129"/>
  <c r="CU43" i="129"/>
  <c r="CS43" i="129"/>
  <c r="CR43" i="129"/>
  <c r="CO43" i="129"/>
  <c r="CN43" i="129"/>
  <c r="CK43" i="129"/>
  <c r="DN42" i="129"/>
  <c r="DI42" i="129"/>
  <c r="DH42" i="129"/>
  <c r="DE42" i="129"/>
  <c r="DD42" i="129"/>
  <c r="DB42" i="129"/>
  <c r="DA42" i="129"/>
  <c r="CY42" i="129"/>
  <c r="CX42" i="129"/>
  <c r="CV42" i="129"/>
  <c r="CU42" i="129"/>
  <c r="CS42" i="129"/>
  <c r="CR42" i="129"/>
  <c r="CO42" i="129"/>
  <c r="CN42" i="129"/>
  <c r="CK42" i="129"/>
  <c r="DN41" i="129"/>
  <c r="DI41" i="129"/>
  <c r="DH41" i="129"/>
  <c r="DE41" i="129"/>
  <c r="DD41" i="129"/>
  <c r="DB41" i="129"/>
  <c r="DA41" i="129"/>
  <c r="CY41" i="129"/>
  <c r="CX41" i="129"/>
  <c r="CV41" i="129"/>
  <c r="CU41" i="129"/>
  <c r="CS41" i="129"/>
  <c r="CR41" i="129"/>
  <c r="CO41" i="129"/>
  <c r="CN41" i="129"/>
  <c r="CK41" i="129"/>
  <c r="DN40" i="129"/>
  <c r="DI40" i="129"/>
  <c r="DH40" i="129"/>
  <c r="DE40" i="129"/>
  <c r="DD40" i="129"/>
  <c r="DB40" i="129"/>
  <c r="DA40" i="129"/>
  <c r="CY40" i="129"/>
  <c r="CX40" i="129"/>
  <c r="CV40" i="129"/>
  <c r="CU40" i="129"/>
  <c r="CS40" i="129"/>
  <c r="CR40" i="129"/>
  <c r="CO40" i="129"/>
  <c r="CN40" i="129"/>
  <c r="CK40" i="129"/>
  <c r="CM40" i="129"/>
  <c r="DN39" i="129"/>
  <c r="CY39" i="129"/>
  <c r="CX39" i="129"/>
  <c r="CV39" i="129"/>
  <c r="CU39" i="129"/>
  <c r="CS39" i="129"/>
  <c r="CR39" i="129"/>
  <c r="CO39" i="129"/>
  <c r="CN39" i="129"/>
  <c r="CK39" i="129"/>
  <c r="DN38" i="129"/>
  <c r="DI38" i="129"/>
  <c r="DH38" i="129"/>
  <c r="DB38" i="129"/>
  <c r="DA38" i="129"/>
  <c r="CY38" i="129"/>
  <c r="CX38" i="129"/>
  <c r="CV38" i="129"/>
  <c r="CU38" i="129"/>
  <c r="CS38" i="129"/>
  <c r="CR38" i="129"/>
  <c r="CO38" i="129"/>
  <c r="CN38" i="129"/>
  <c r="CK38" i="129"/>
  <c r="DN37" i="129"/>
  <c r="DI37" i="129"/>
  <c r="DH37" i="129"/>
  <c r="DE37" i="129"/>
  <c r="DD37" i="129"/>
  <c r="DB37" i="129"/>
  <c r="DA37" i="129"/>
  <c r="CY37" i="129"/>
  <c r="CX37" i="129"/>
  <c r="CV37" i="129"/>
  <c r="CU37" i="129"/>
  <c r="CS37" i="129"/>
  <c r="CR37" i="129"/>
  <c r="CO37" i="129"/>
  <c r="CN37" i="129"/>
  <c r="CK37" i="129"/>
  <c r="DN36" i="129"/>
  <c r="DI36" i="129"/>
  <c r="DH36" i="129"/>
  <c r="DE36" i="129"/>
  <c r="DD36" i="129"/>
  <c r="DB36" i="129"/>
  <c r="DA36" i="129"/>
  <c r="CY36" i="129"/>
  <c r="CX36" i="129"/>
  <c r="CV36" i="129"/>
  <c r="CU36" i="129"/>
  <c r="CS36" i="129"/>
  <c r="CR36" i="129"/>
  <c r="CO36" i="129"/>
  <c r="CN36" i="129"/>
  <c r="CK36" i="129"/>
  <c r="DN35" i="129"/>
  <c r="DI35" i="129"/>
  <c r="DH35" i="129"/>
  <c r="DE35" i="129"/>
  <c r="DD35" i="129"/>
  <c r="DB35" i="129"/>
  <c r="DA35" i="129"/>
  <c r="CY35" i="129"/>
  <c r="CX35" i="129"/>
  <c r="CV35" i="129"/>
  <c r="CU35" i="129"/>
  <c r="CS35" i="129"/>
  <c r="CR35" i="129"/>
  <c r="CO35" i="129"/>
  <c r="CN35" i="129"/>
  <c r="CK35" i="129"/>
  <c r="DN34" i="129"/>
  <c r="CO34" i="129"/>
  <c r="CN34" i="129"/>
  <c r="CK34" i="129"/>
  <c r="DN33" i="129"/>
  <c r="DI33" i="129"/>
  <c r="DH33" i="129"/>
  <c r="DE33" i="129"/>
  <c r="DD33" i="129"/>
  <c r="DB33" i="129"/>
  <c r="DA33" i="129"/>
  <c r="CY33" i="129"/>
  <c r="CX33" i="129"/>
  <c r="CV33" i="129"/>
  <c r="CU33" i="129"/>
  <c r="CS33" i="129"/>
  <c r="CR33" i="129"/>
  <c r="CO33" i="129"/>
  <c r="CN33" i="129"/>
  <c r="CK33" i="129"/>
  <c r="DN32" i="129"/>
  <c r="DI32" i="129"/>
  <c r="DH32" i="129"/>
  <c r="DE32" i="129"/>
  <c r="DD32" i="129"/>
  <c r="DB32" i="129"/>
  <c r="DA32" i="129"/>
  <c r="CY32" i="129"/>
  <c r="CX32" i="129"/>
  <c r="CV32" i="129"/>
  <c r="CU32" i="129"/>
  <c r="CS32" i="129"/>
  <c r="CR32" i="129"/>
  <c r="CO32" i="129"/>
  <c r="CN32" i="129"/>
  <c r="CK32" i="129"/>
  <c r="CM32" i="129"/>
  <c r="DN31" i="129"/>
  <c r="DI31" i="129"/>
  <c r="DH31" i="129"/>
  <c r="DE31" i="129"/>
  <c r="DD31" i="129"/>
  <c r="DB31" i="129"/>
  <c r="DA31" i="129"/>
  <c r="CY31" i="129"/>
  <c r="CX31" i="129"/>
  <c r="CV31" i="129"/>
  <c r="CU31" i="129"/>
  <c r="CS31" i="129"/>
  <c r="CR31" i="129"/>
  <c r="CO31" i="129"/>
  <c r="CN31" i="129"/>
  <c r="CK31" i="129"/>
  <c r="DN30" i="129"/>
  <c r="DI30" i="129"/>
  <c r="DH30" i="129"/>
  <c r="DE30" i="129"/>
  <c r="DD30" i="129"/>
  <c r="DB30" i="129"/>
  <c r="DA30" i="129"/>
  <c r="CY30" i="129"/>
  <c r="CX30" i="129"/>
  <c r="CV30" i="129"/>
  <c r="CU30" i="129"/>
  <c r="CS30" i="129"/>
  <c r="CR30" i="129"/>
  <c r="CO30" i="129"/>
  <c r="CN30" i="129"/>
  <c r="CK30" i="129"/>
  <c r="CM30" i="129"/>
  <c r="DN29" i="129"/>
  <c r="CV29" i="129"/>
  <c r="CU29" i="129"/>
  <c r="CS29" i="129"/>
  <c r="CR29" i="129"/>
  <c r="CO29" i="129"/>
  <c r="CN29" i="129"/>
  <c r="CK29" i="129"/>
  <c r="DN28" i="129"/>
  <c r="DI28" i="129"/>
  <c r="DH28" i="129"/>
  <c r="DE28" i="129"/>
  <c r="DD28" i="129"/>
  <c r="DB28" i="129"/>
  <c r="DA28" i="129"/>
  <c r="CY28" i="129"/>
  <c r="CX28" i="129"/>
  <c r="CV28" i="129"/>
  <c r="CU28" i="129"/>
  <c r="CS28" i="129"/>
  <c r="CR28" i="129"/>
  <c r="CO28" i="129"/>
  <c r="CN28" i="129"/>
  <c r="CK28" i="129"/>
  <c r="DN27" i="129"/>
  <c r="DI27" i="129"/>
  <c r="DH27" i="129"/>
  <c r="DE27" i="129"/>
  <c r="DD27" i="129"/>
  <c r="DB27" i="129"/>
  <c r="DA27" i="129"/>
  <c r="CY27" i="129"/>
  <c r="CX27" i="129"/>
  <c r="CV27" i="129"/>
  <c r="CU27" i="129"/>
  <c r="CS27" i="129"/>
  <c r="CR27" i="129"/>
  <c r="CO27" i="129"/>
  <c r="CN27" i="129"/>
  <c r="CK27" i="129"/>
  <c r="DN26" i="129"/>
  <c r="DI26" i="129"/>
  <c r="DH26" i="129"/>
  <c r="DE26" i="129"/>
  <c r="DD26" i="129"/>
  <c r="DB26" i="129"/>
  <c r="DA26" i="129"/>
  <c r="CY26" i="129"/>
  <c r="CX26" i="129"/>
  <c r="CV26" i="129"/>
  <c r="CU26" i="129"/>
  <c r="CS26" i="129"/>
  <c r="CR26" i="129"/>
  <c r="CO26" i="129"/>
  <c r="CN26" i="129"/>
  <c r="CK26" i="129"/>
  <c r="DN25" i="129"/>
  <c r="DI25" i="129"/>
  <c r="DH25" i="129"/>
  <c r="DE25" i="129"/>
  <c r="DD25" i="129"/>
  <c r="DB25" i="129"/>
  <c r="DA25" i="129"/>
  <c r="CY25" i="129"/>
  <c r="CX25" i="129"/>
  <c r="CV25" i="129"/>
  <c r="CU25" i="129"/>
  <c r="CS25" i="129"/>
  <c r="CR25" i="129"/>
  <c r="CO25" i="129"/>
  <c r="CN25" i="129"/>
  <c r="CK25" i="129"/>
  <c r="DN24" i="129"/>
  <c r="CS24" i="129"/>
  <c r="CR24" i="129"/>
  <c r="CO24" i="129"/>
  <c r="CN24" i="129"/>
  <c r="CK24" i="129"/>
  <c r="CM24" i="129"/>
  <c r="DN23" i="129"/>
  <c r="DI23" i="129"/>
  <c r="DH23" i="129"/>
  <c r="DE23" i="129"/>
  <c r="DD23" i="129"/>
  <c r="DB23" i="129"/>
  <c r="DA23" i="129"/>
  <c r="CY23" i="129"/>
  <c r="CX23" i="129"/>
  <c r="CV23" i="129"/>
  <c r="CU23" i="129"/>
  <c r="CS23" i="129"/>
  <c r="CR23" i="129"/>
  <c r="CO23" i="129"/>
  <c r="CN23" i="129"/>
  <c r="CK23" i="129"/>
  <c r="DN22" i="129"/>
  <c r="DI22" i="129"/>
  <c r="DH22" i="129"/>
  <c r="DE22" i="129"/>
  <c r="DD22" i="129"/>
  <c r="DB22" i="129"/>
  <c r="DA22" i="129"/>
  <c r="CY22" i="129"/>
  <c r="CX22" i="129"/>
  <c r="CV22" i="129"/>
  <c r="CU22" i="129"/>
  <c r="CS22" i="129"/>
  <c r="CR22" i="129"/>
  <c r="CO22" i="129"/>
  <c r="CN22" i="129"/>
  <c r="CK22" i="129"/>
  <c r="CM22" i="129"/>
  <c r="DN21" i="129"/>
  <c r="DI21" i="129"/>
  <c r="DH21" i="129"/>
  <c r="DE21" i="129"/>
  <c r="DD21" i="129"/>
  <c r="DB21" i="129"/>
  <c r="DA21" i="129"/>
  <c r="CY21" i="129"/>
  <c r="CX21" i="129"/>
  <c r="CV21" i="129"/>
  <c r="CU21" i="129"/>
  <c r="CS21" i="129"/>
  <c r="CR21" i="129"/>
  <c r="CO21" i="129"/>
  <c r="CN21" i="129"/>
  <c r="CK21" i="129"/>
  <c r="DN20" i="129"/>
  <c r="DI20" i="129"/>
  <c r="DH20" i="129"/>
  <c r="DE20" i="129"/>
  <c r="DD20" i="129"/>
  <c r="DB20" i="129"/>
  <c r="DA20" i="129"/>
  <c r="CY20" i="129"/>
  <c r="CX20" i="129"/>
  <c r="CV20" i="129"/>
  <c r="CU20" i="129"/>
  <c r="CS20" i="129"/>
  <c r="CR20" i="129"/>
  <c r="CO20" i="129"/>
  <c r="CN20" i="129"/>
  <c r="CK20" i="129"/>
  <c r="DN19" i="129"/>
  <c r="CV19" i="129"/>
  <c r="CU19" i="129"/>
  <c r="CS19" i="129"/>
  <c r="CR19" i="129"/>
  <c r="CO19" i="129"/>
  <c r="CN19" i="129"/>
  <c r="CK19" i="129"/>
  <c r="DN18" i="129"/>
  <c r="CS18" i="129"/>
  <c r="CR18" i="129"/>
  <c r="CO18" i="129"/>
  <c r="CN18" i="129"/>
  <c r="CK18" i="129"/>
  <c r="DN17" i="129"/>
  <c r="DI17" i="129"/>
  <c r="DH17" i="129"/>
  <c r="DE17" i="129"/>
  <c r="DD17" i="129"/>
  <c r="DB17" i="129"/>
  <c r="DA17" i="129"/>
  <c r="CY17" i="129"/>
  <c r="CX17" i="129"/>
  <c r="CV17" i="129"/>
  <c r="CU17" i="129"/>
  <c r="CS17" i="129"/>
  <c r="CR17" i="129"/>
  <c r="CO17" i="129"/>
  <c r="CN17" i="129"/>
  <c r="CK17" i="129"/>
  <c r="DN16" i="129"/>
  <c r="DI16" i="129"/>
  <c r="DH16" i="129"/>
  <c r="DE16" i="129"/>
  <c r="DD16" i="129"/>
  <c r="DB16" i="129"/>
  <c r="DA16" i="129"/>
  <c r="CY16" i="129"/>
  <c r="CX16" i="129"/>
  <c r="CV16" i="129"/>
  <c r="CU16" i="129"/>
  <c r="CS16" i="129"/>
  <c r="CR16" i="129"/>
  <c r="CO16" i="129"/>
  <c r="CN16" i="129"/>
  <c r="CK16" i="129"/>
  <c r="CM16" i="129"/>
  <c r="DN15" i="129"/>
  <c r="DI15" i="129"/>
  <c r="DH15" i="129"/>
  <c r="DE15" i="129"/>
  <c r="DD15" i="129"/>
  <c r="DB15" i="129"/>
  <c r="DA15" i="129"/>
  <c r="CY15" i="129"/>
  <c r="CX15" i="129"/>
  <c r="CV15" i="129"/>
  <c r="CU15" i="129"/>
  <c r="CS15" i="129"/>
  <c r="CR15" i="129"/>
  <c r="CO15" i="129"/>
  <c r="CN15" i="129"/>
  <c r="CK15" i="129"/>
  <c r="CM15" i="129"/>
  <c r="DN14" i="129"/>
  <c r="DI14" i="129"/>
  <c r="DH14" i="129"/>
  <c r="DE14" i="129"/>
  <c r="DD14" i="129"/>
  <c r="DB14" i="129"/>
  <c r="DA14" i="129"/>
  <c r="CY14" i="129"/>
  <c r="CX14" i="129"/>
  <c r="CV14" i="129"/>
  <c r="CU14" i="129"/>
  <c r="CS14" i="129"/>
  <c r="CR14" i="129"/>
  <c r="CO14" i="129"/>
  <c r="CN14" i="129"/>
  <c r="CK14" i="129"/>
  <c r="DN13" i="129"/>
  <c r="DI13" i="129"/>
  <c r="DH13" i="129"/>
  <c r="DE13" i="129"/>
  <c r="DD13" i="129"/>
  <c r="CO13" i="129"/>
  <c r="CN13" i="129"/>
  <c r="CK13" i="129"/>
  <c r="DN12" i="129"/>
  <c r="CO12" i="129"/>
  <c r="CN12" i="129"/>
  <c r="CK12" i="129"/>
  <c r="DN11" i="129"/>
  <c r="DI11" i="129"/>
  <c r="DH11" i="129"/>
  <c r="DE11" i="129"/>
  <c r="DD11" i="129"/>
  <c r="DB11" i="129"/>
  <c r="DA11" i="129"/>
  <c r="CY11" i="129"/>
  <c r="CX11" i="129"/>
  <c r="CV11" i="129"/>
  <c r="CU11" i="129"/>
  <c r="CS11" i="129"/>
  <c r="CR11" i="129"/>
  <c r="CO11" i="129"/>
  <c r="CN11" i="129"/>
  <c r="CK11" i="129"/>
  <c r="DN10" i="129"/>
  <c r="DI10" i="129"/>
  <c r="DH10" i="129"/>
  <c r="DE10" i="129"/>
  <c r="DD10" i="129"/>
  <c r="DB10" i="129"/>
  <c r="DA10" i="129"/>
  <c r="CY10" i="129"/>
  <c r="CX10" i="129"/>
  <c r="CV10" i="129"/>
  <c r="CU10" i="129"/>
  <c r="CS10" i="129"/>
  <c r="CR10" i="129"/>
  <c r="CO10" i="129"/>
  <c r="CN10" i="129"/>
  <c r="CK10" i="129"/>
  <c r="DN9" i="129"/>
  <c r="DI9" i="129"/>
  <c r="DH9" i="129"/>
  <c r="DE9" i="129"/>
  <c r="DD9" i="129"/>
  <c r="DB9" i="129"/>
  <c r="DA9" i="129"/>
  <c r="CY9" i="129"/>
  <c r="CX9" i="129"/>
  <c r="CV9" i="129"/>
  <c r="CU9" i="129"/>
  <c r="CS9" i="129"/>
  <c r="CR9" i="129"/>
  <c r="CO9" i="129"/>
  <c r="CN9" i="129"/>
  <c r="CK9" i="129"/>
  <c r="DN8" i="129"/>
  <c r="DI8" i="129"/>
  <c r="DH8" i="129"/>
  <c r="DE8" i="129"/>
  <c r="DD8" i="129"/>
  <c r="DB8" i="129"/>
  <c r="DA8" i="129"/>
  <c r="CY8" i="129"/>
  <c r="CX8" i="129"/>
  <c r="CV8" i="129"/>
  <c r="CU8" i="129"/>
  <c r="CS8" i="129"/>
  <c r="CR8" i="129"/>
  <c r="CO8" i="129"/>
  <c r="CN8" i="129"/>
  <c r="CK8" i="129"/>
  <c r="CM8" i="129"/>
  <c r="DN7" i="129"/>
  <c r="DI7" i="129"/>
  <c r="DH7" i="129"/>
  <c r="DE7" i="129"/>
  <c r="DD7" i="129"/>
  <c r="DB7" i="129"/>
  <c r="DA7" i="129"/>
  <c r="CY7" i="129"/>
  <c r="CX7" i="129"/>
  <c r="CV7" i="129"/>
  <c r="CU7" i="129"/>
  <c r="CS7" i="129"/>
  <c r="CR7" i="129"/>
  <c r="CO7" i="129"/>
  <c r="CN7" i="129"/>
  <c r="CK7" i="129"/>
  <c r="DN6" i="129"/>
  <c r="DI6" i="129"/>
  <c r="DH6" i="129"/>
  <c r="DE6" i="129"/>
  <c r="DD6" i="129"/>
  <c r="DB6" i="129"/>
  <c r="DA6" i="129"/>
  <c r="CY6" i="129"/>
  <c r="CX6" i="129"/>
  <c r="CV6" i="129"/>
  <c r="CU6" i="129"/>
  <c r="CS6" i="129"/>
  <c r="CR6" i="129"/>
  <c r="CO6" i="129"/>
  <c r="CN6" i="129"/>
  <c r="CK6" i="129"/>
  <c r="CM6" i="129"/>
  <c r="DN5" i="129"/>
  <c r="DI5" i="129"/>
  <c r="DH5" i="129"/>
  <c r="DE5" i="129"/>
  <c r="DD5" i="129"/>
  <c r="DB5" i="129"/>
  <c r="DA5" i="129"/>
  <c r="CY5" i="129"/>
  <c r="CX5" i="129"/>
  <c r="CV5" i="129"/>
  <c r="CU5" i="129"/>
  <c r="CS5" i="129"/>
  <c r="CR5" i="129"/>
  <c r="CO5" i="129"/>
  <c r="CN5" i="129"/>
  <c r="CK5" i="129"/>
  <c r="P157" i="129" l="1"/>
  <c r="CJ20" i="129"/>
  <c r="CJ17" i="129"/>
  <c r="CJ93" i="129"/>
  <c r="CJ71" i="129"/>
  <c r="CJ139" i="129"/>
  <c r="CM59" i="129"/>
  <c r="CJ119" i="129"/>
  <c r="CJ121" i="129"/>
  <c r="CJ109" i="129"/>
  <c r="CJ115" i="129"/>
  <c r="CM91" i="129"/>
  <c r="CJ47" i="129"/>
  <c r="CJ72" i="129"/>
  <c r="CJ23" i="129"/>
  <c r="CJ48" i="129"/>
  <c r="CJ50" i="129"/>
  <c r="CJ51" i="129"/>
  <c r="CJ54" i="129"/>
  <c r="CJ55" i="129"/>
  <c r="CJ58" i="129"/>
  <c r="CJ59" i="129"/>
  <c r="CJ6" i="129"/>
  <c r="CJ75" i="129"/>
  <c r="CJ95" i="129"/>
  <c r="CJ97" i="129"/>
  <c r="CJ100" i="129"/>
  <c r="CM128" i="129"/>
  <c r="CM111" i="129"/>
  <c r="CJ101" i="129"/>
  <c r="CJ105" i="129"/>
  <c r="CJ112" i="129"/>
  <c r="CJ117" i="129"/>
  <c r="CJ123" i="129"/>
  <c r="CJ138" i="129"/>
  <c r="CJ19" i="129"/>
  <c r="CJ40" i="129"/>
  <c r="CJ135" i="129"/>
  <c r="CJ11" i="129"/>
  <c r="CJ12" i="129"/>
  <c r="CJ25" i="129"/>
  <c r="CJ61" i="129"/>
  <c r="CJ82" i="129"/>
  <c r="CJ85" i="129"/>
  <c r="CJ87" i="129"/>
  <c r="CJ91" i="129"/>
  <c r="CJ110" i="129"/>
  <c r="CJ114" i="129"/>
  <c r="CJ132" i="129"/>
  <c r="CJ21" i="129"/>
  <c r="CJ137" i="129"/>
  <c r="CJ62" i="129"/>
  <c r="CJ42" i="129"/>
  <c r="CJ43" i="129"/>
  <c r="CJ44" i="129"/>
  <c r="CJ45" i="129"/>
  <c r="CJ52" i="129"/>
  <c r="CJ53" i="129"/>
  <c r="CJ140" i="129"/>
  <c r="CJ30" i="129"/>
  <c r="CJ67" i="129"/>
  <c r="CJ74" i="129"/>
  <c r="CJ76" i="129"/>
  <c r="CJ94" i="129"/>
  <c r="CJ113" i="129"/>
  <c r="CM42" i="129"/>
  <c r="CM122" i="129"/>
  <c r="CM45" i="129"/>
  <c r="CM49" i="129"/>
  <c r="CM139" i="129"/>
  <c r="CM124" i="129"/>
  <c r="CM46" i="129"/>
  <c r="CM74" i="129"/>
  <c r="CM72" i="129"/>
  <c r="CM89" i="129"/>
  <c r="CM114" i="129"/>
  <c r="CM70" i="129"/>
  <c r="CJ33" i="129"/>
  <c r="CJ130" i="129"/>
  <c r="CM57" i="129"/>
  <c r="CM125" i="129"/>
  <c r="CM64" i="129"/>
  <c r="CM53" i="129"/>
  <c r="CM83" i="129"/>
  <c r="CJ96" i="129"/>
  <c r="CJ122" i="129"/>
  <c r="CM134" i="129"/>
  <c r="CM69" i="129"/>
  <c r="CM121" i="129"/>
  <c r="CJ14" i="129"/>
  <c r="CJ29" i="129"/>
  <c r="CJ38" i="129"/>
  <c r="CJ39" i="129"/>
  <c r="CM93" i="129"/>
  <c r="CJ13" i="129"/>
  <c r="CJ34" i="129"/>
  <c r="CJ63" i="129"/>
  <c r="CJ106" i="129"/>
  <c r="CJ7" i="129"/>
  <c r="CJ16" i="129"/>
  <c r="CJ31" i="129"/>
  <c r="CJ60" i="129"/>
  <c r="CJ65" i="129"/>
  <c r="CJ68" i="129"/>
  <c r="CJ83" i="129"/>
  <c r="CJ102" i="129"/>
  <c r="CJ111" i="129"/>
  <c r="CJ126" i="129"/>
  <c r="CJ8" i="129"/>
  <c r="CJ24" i="129"/>
  <c r="CJ26" i="129"/>
  <c r="CJ35" i="129"/>
  <c r="CJ46" i="129"/>
  <c r="CJ77" i="129"/>
  <c r="CJ78" i="129"/>
  <c r="CJ98" i="129"/>
  <c r="CJ108" i="129"/>
  <c r="CJ116" i="129"/>
  <c r="CJ133" i="129"/>
  <c r="CJ134" i="129"/>
  <c r="P156" i="129"/>
  <c r="CJ5" i="129"/>
  <c r="CJ10" i="129"/>
  <c r="CJ18" i="129"/>
  <c r="CJ37" i="129"/>
  <c r="CM63" i="129"/>
  <c r="CJ69" i="129"/>
  <c r="CJ70" i="129"/>
  <c r="CJ73" i="129"/>
  <c r="CM81" i="129"/>
  <c r="CJ84" i="129"/>
  <c r="CJ89" i="129"/>
  <c r="CJ92" i="129"/>
  <c r="CM99" i="129"/>
  <c r="CM108" i="129"/>
  <c r="CJ125" i="129"/>
  <c r="CJ129" i="129"/>
  <c r="CM133" i="129"/>
  <c r="CJ81" i="129"/>
  <c r="CJ15" i="129"/>
  <c r="CJ27" i="129"/>
  <c r="CJ32" i="129"/>
  <c r="CJ64" i="129"/>
  <c r="CJ66" i="129"/>
  <c r="CJ79" i="129"/>
  <c r="CJ104" i="129"/>
  <c r="CJ107" i="129"/>
  <c r="CJ118" i="129"/>
  <c r="CJ127" i="129"/>
  <c r="CJ131" i="129"/>
  <c r="CM135" i="129"/>
  <c r="CJ41" i="129"/>
  <c r="CM71" i="129"/>
  <c r="CM97" i="129"/>
  <c r="CM119" i="129"/>
  <c r="CM127" i="129"/>
  <c r="CM54" i="129"/>
  <c r="CM95" i="129"/>
  <c r="CM101" i="129"/>
  <c r="CM140" i="129"/>
  <c r="CJ99" i="129"/>
  <c r="CJ103" i="129"/>
  <c r="CJ49" i="129"/>
  <c r="CJ56" i="129"/>
  <c r="CJ57" i="129"/>
  <c r="CM76" i="129"/>
  <c r="CJ90" i="129"/>
  <c r="CM123" i="129"/>
  <c r="CJ9" i="129"/>
  <c r="CJ22" i="129"/>
  <c r="CJ28" i="129"/>
  <c r="CJ36" i="129"/>
  <c r="CM84" i="129"/>
  <c r="CJ80" i="129"/>
  <c r="CJ88" i="129"/>
  <c r="CJ120" i="129"/>
  <c r="CJ124" i="129"/>
  <c r="CJ128" i="129"/>
  <c r="CJ136" i="129"/>
  <c r="CM5" i="129"/>
  <c r="CM7" i="129"/>
  <c r="CM9" i="129"/>
  <c r="CM11" i="129"/>
  <c r="CM25" i="129"/>
  <c r="CM27" i="129"/>
  <c r="CM33" i="129"/>
  <c r="CM19" i="129"/>
  <c r="CM23" i="129"/>
  <c r="CM115" i="129"/>
  <c r="CM14" i="129"/>
  <c r="CM18" i="129"/>
  <c r="CM29" i="129"/>
  <c r="CM31" i="129"/>
  <c r="CM36" i="129"/>
  <c r="CM38" i="129"/>
  <c r="CM21" i="129"/>
  <c r="CM117" i="129"/>
  <c r="DM113" i="128"/>
  <c r="DH113" i="128"/>
  <c r="DG113" i="128"/>
  <c r="CX113" i="128"/>
  <c r="CW113" i="128"/>
  <c r="CS113" i="128"/>
  <c r="CP113" i="128"/>
  <c r="Z113" i="128"/>
  <c r="CR113" i="128" s="1"/>
  <c r="C113" i="128" l="1"/>
  <c r="C157" i="129"/>
  <c r="C156" i="129"/>
  <c r="DS134" i="128"/>
  <c r="DN134" i="128"/>
  <c r="DM134" i="128"/>
  <c r="DJ134" i="128"/>
  <c r="DI134" i="128"/>
  <c r="DG134" i="128"/>
  <c r="DF134" i="128"/>
  <c r="DD134" i="128"/>
  <c r="DC134" i="128"/>
  <c r="DA134" i="128"/>
  <c r="CZ134" i="128"/>
  <c r="CX134" i="128"/>
  <c r="CW134" i="128"/>
  <c r="CT134" i="128"/>
  <c r="CS134" i="128"/>
  <c r="CP134" i="128"/>
  <c r="Z134" i="128"/>
  <c r="C134" i="128" s="1"/>
  <c r="CO164" i="128"/>
  <c r="CO163" i="128"/>
  <c r="CO162" i="128"/>
  <c r="CO161" i="128"/>
  <c r="CO160" i="128"/>
  <c r="CO159" i="128"/>
  <c r="CO158" i="128"/>
  <c r="N158" i="128"/>
  <c r="M158" i="128"/>
  <c r="L158" i="128"/>
  <c r="K158" i="128"/>
  <c r="J158" i="128"/>
  <c r="I158" i="128"/>
  <c r="H158" i="128"/>
  <c r="G158" i="128"/>
  <c r="F158" i="128"/>
  <c r="E158" i="128"/>
  <c r="D158" i="128"/>
  <c r="B158" i="128"/>
  <c r="A158" i="128"/>
  <c r="CO157" i="128"/>
  <c r="N157" i="128"/>
  <c r="M157" i="128"/>
  <c r="L157" i="128"/>
  <c r="K157" i="128"/>
  <c r="J157" i="128"/>
  <c r="I157" i="128"/>
  <c r="H157" i="128"/>
  <c r="G157" i="128"/>
  <c r="F157" i="128"/>
  <c r="E157" i="128"/>
  <c r="D157" i="128"/>
  <c r="B157" i="128"/>
  <c r="A157" i="128"/>
  <c r="CO156" i="128"/>
  <c r="T156" i="128"/>
  <c r="DS155" i="128"/>
  <c r="CP155" i="128"/>
  <c r="CO155" i="128"/>
  <c r="C155" i="128"/>
  <c r="DS154" i="128"/>
  <c r="CP154" i="128"/>
  <c r="CO154" i="128"/>
  <c r="C154" i="128"/>
  <c r="DS153" i="128"/>
  <c r="CP153" i="128"/>
  <c r="CO153" i="128"/>
  <c r="C153" i="128"/>
  <c r="DS152" i="128"/>
  <c r="CP152" i="128"/>
  <c r="CO152" i="128"/>
  <c r="C152" i="128"/>
  <c r="DS151" i="128"/>
  <c r="CP151" i="128"/>
  <c r="CO151" i="128"/>
  <c r="C151" i="128"/>
  <c r="DS150" i="128"/>
  <c r="CP150" i="128"/>
  <c r="CO150" i="128"/>
  <c r="C150" i="128"/>
  <c r="DS149" i="128"/>
  <c r="CP149" i="128"/>
  <c r="CO149" i="128"/>
  <c r="C149" i="128"/>
  <c r="DS148" i="128"/>
  <c r="CP148" i="128"/>
  <c r="CO148" i="128"/>
  <c r="C148" i="128"/>
  <c r="DS147" i="128"/>
  <c r="CP147" i="128"/>
  <c r="CO147" i="128"/>
  <c r="C147" i="128"/>
  <c r="DS146" i="128"/>
  <c r="CP146" i="128"/>
  <c r="CO146" i="128"/>
  <c r="C146" i="128"/>
  <c r="CP145" i="128"/>
  <c r="CO145" i="128"/>
  <c r="C145" i="128"/>
  <c r="CP144" i="128"/>
  <c r="CO144" i="128"/>
  <c r="C144" i="128"/>
  <c r="DS143" i="128"/>
  <c r="DN143" i="128"/>
  <c r="DM143" i="128"/>
  <c r="DJ143" i="128"/>
  <c r="DI143" i="128"/>
  <c r="DG143" i="128"/>
  <c r="DF143" i="128"/>
  <c r="DD143" i="128"/>
  <c r="DC143" i="128"/>
  <c r="DA143" i="128"/>
  <c r="CZ143" i="128"/>
  <c r="CX143" i="128"/>
  <c r="CW143" i="128"/>
  <c r="CT143" i="128"/>
  <c r="CS143" i="128"/>
  <c r="CP143" i="128"/>
  <c r="Z143" i="128"/>
  <c r="C143" i="128" s="1"/>
  <c r="DS142" i="128"/>
  <c r="DN142" i="128"/>
  <c r="DM142" i="128"/>
  <c r="DJ142" i="128"/>
  <c r="DI142" i="128"/>
  <c r="DG142" i="128"/>
  <c r="DF142" i="128"/>
  <c r="DD142" i="128"/>
  <c r="DC142" i="128"/>
  <c r="DA142" i="128"/>
  <c r="CZ142" i="128"/>
  <c r="CX142" i="128"/>
  <c r="CW142" i="128"/>
  <c r="CT142" i="128"/>
  <c r="CS142" i="128"/>
  <c r="CP142" i="128"/>
  <c r="Z142" i="128"/>
  <c r="CR142" i="128" s="1"/>
  <c r="DS141" i="128"/>
  <c r="DN141" i="128"/>
  <c r="DM141" i="128"/>
  <c r="DJ141" i="128"/>
  <c r="DI141" i="128"/>
  <c r="DG141" i="128"/>
  <c r="DF141" i="128"/>
  <c r="DD141" i="128"/>
  <c r="DC141" i="128"/>
  <c r="DA141" i="128"/>
  <c r="CZ141" i="128"/>
  <c r="CX141" i="128"/>
  <c r="CW141" i="128"/>
  <c r="CT141" i="128"/>
  <c r="CS141" i="128"/>
  <c r="CP141" i="128"/>
  <c r="Z141" i="128"/>
  <c r="C141" i="128" s="1"/>
  <c r="DS140" i="128"/>
  <c r="CX140" i="128"/>
  <c r="CW140" i="128"/>
  <c r="CT140" i="128"/>
  <c r="CS140" i="128"/>
  <c r="CP140" i="128"/>
  <c r="Z140" i="128"/>
  <c r="C140" i="128" s="1"/>
  <c r="DS139" i="128"/>
  <c r="DN139" i="128"/>
  <c r="DM139" i="128"/>
  <c r="DJ139" i="128"/>
  <c r="DI139" i="128"/>
  <c r="DG139" i="128"/>
  <c r="DF139" i="128"/>
  <c r="DD139" i="128"/>
  <c r="DC139" i="128"/>
  <c r="DA139" i="128"/>
  <c r="CZ139" i="128"/>
  <c r="CX139" i="128"/>
  <c r="CW139" i="128"/>
  <c r="CT139" i="128"/>
  <c r="CS139" i="128"/>
  <c r="CP139" i="128"/>
  <c r="Z139" i="128"/>
  <c r="CR139" i="128" s="1"/>
  <c r="DS138" i="128"/>
  <c r="CX138" i="128"/>
  <c r="CW138" i="128"/>
  <c r="CT138" i="128"/>
  <c r="CS138" i="128"/>
  <c r="CP138" i="128"/>
  <c r="Z138" i="128"/>
  <c r="CR138" i="128" s="1"/>
  <c r="DS137" i="128"/>
  <c r="DN137" i="128"/>
  <c r="DM137" i="128"/>
  <c r="DJ137" i="128"/>
  <c r="DI137" i="128"/>
  <c r="DG137" i="128"/>
  <c r="DF137" i="128"/>
  <c r="DD137" i="128"/>
  <c r="DC137" i="128"/>
  <c r="DA137" i="128"/>
  <c r="CZ137" i="128"/>
  <c r="CX137" i="128"/>
  <c r="CW137" i="128"/>
  <c r="CT137" i="128"/>
  <c r="CS137" i="128"/>
  <c r="CP137" i="128"/>
  <c r="Z137" i="128"/>
  <c r="CR137" i="128" s="1"/>
  <c r="C137" i="128"/>
  <c r="DS136" i="128"/>
  <c r="CX136" i="128"/>
  <c r="CW136" i="128"/>
  <c r="CT136" i="128"/>
  <c r="CS136" i="128"/>
  <c r="CP136" i="128"/>
  <c r="Z136" i="128"/>
  <c r="CR136" i="128" s="1"/>
  <c r="C136" i="128"/>
  <c r="DS135" i="128"/>
  <c r="DN135" i="128"/>
  <c r="DM135" i="128"/>
  <c r="DJ135" i="128"/>
  <c r="DI135" i="128"/>
  <c r="DG135" i="128"/>
  <c r="DF135" i="128"/>
  <c r="DD135" i="128"/>
  <c r="DC135" i="128"/>
  <c r="DA135" i="128"/>
  <c r="CZ135" i="128"/>
  <c r="CX135" i="128"/>
  <c r="CW135" i="128"/>
  <c r="CT135" i="128"/>
  <c r="CS135" i="128"/>
  <c r="CP135" i="128"/>
  <c r="Z135" i="128"/>
  <c r="C135" i="128" s="1"/>
  <c r="DS133" i="128"/>
  <c r="CZ133" i="128"/>
  <c r="CX133" i="128"/>
  <c r="CW133" i="128"/>
  <c r="CT133" i="128"/>
  <c r="CS133" i="128"/>
  <c r="CP133" i="128"/>
  <c r="Z133" i="128"/>
  <c r="CR133" i="128" s="1"/>
  <c r="DS132" i="128"/>
  <c r="DN132" i="128"/>
  <c r="DM132" i="128"/>
  <c r="DJ132" i="128"/>
  <c r="DI132" i="128"/>
  <c r="DG132" i="128"/>
  <c r="DF132" i="128"/>
  <c r="DD132" i="128"/>
  <c r="DC132" i="128"/>
  <c r="DA132" i="128"/>
  <c r="CZ132" i="128"/>
  <c r="CX132" i="128"/>
  <c r="CW132" i="128"/>
  <c r="CT132" i="128"/>
  <c r="CS132" i="128"/>
  <c r="CP132" i="128"/>
  <c r="Z132" i="128"/>
  <c r="CR132" i="128" s="1"/>
  <c r="DS131" i="128"/>
  <c r="DN131" i="128"/>
  <c r="DM131" i="128"/>
  <c r="DJ131" i="128"/>
  <c r="DI131" i="128"/>
  <c r="DG131" i="128"/>
  <c r="DF131" i="128"/>
  <c r="DD131" i="128"/>
  <c r="DC131" i="128"/>
  <c r="DA131" i="128"/>
  <c r="CZ131" i="128"/>
  <c r="CX131" i="128"/>
  <c r="CW131" i="128"/>
  <c r="CT131" i="128"/>
  <c r="CS131" i="128"/>
  <c r="CP131" i="128"/>
  <c r="Z131" i="128"/>
  <c r="CR131" i="128" s="1"/>
  <c r="DS130" i="128"/>
  <c r="DN130" i="128"/>
  <c r="DM130" i="128"/>
  <c r="DJ130" i="128"/>
  <c r="DI130" i="128"/>
  <c r="DG130" i="128"/>
  <c r="DF130" i="128"/>
  <c r="DD130" i="128"/>
  <c r="DC130" i="128"/>
  <c r="DA130" i="128"/>
  <c r="CZ130" i="128"/>
  <c r="CX130" i="128"/>
  <c r="CW130" i="128"/>
  <c r="CT130" i="128"/>
  <c r="CS130" i="128"/>
  <c r="CP130" i="128"/>
  <c r="Z130" i="128"/>
  <c r="CR130" i="128" s="1"/>
  <c r="DS129" i="128"/>
  <c r="DN129" i="128"/>
  <c r="DM129" i="128"/>
  <c r="DJ129" i="128"/>
  <c r="DI129" i="128"/>
  <c r="DG129" i="128"/>
  <c r="DF129" i="128"/>
  <c r="DD129" i="128"/>
  <c r="DC129" i="128"/>
  <c r="DA129" i="128"/>
  <c r="CZ129" i="128"/>
  <c r="CX129" i="128"/>
  <c r="CW129" i="128"/>
  <c r="CT129" i="128"/>
  <c r="CS129" i="128"/>
  <c r="CP129" i="128"/>
  <c r="Z129" i="128"/>
  <c r="CR129" i="128" s="1"/>
  <c r="DS128" i="128"/>
  <c r="DN128" i="128"/>
  <c r="DM128" i="128"/>
  <c r="DJ128" i="128"/>
  <c r="DI128" i="128"/>
  <c r="DG128" i="128"/>
  <c r="DF128" i="128"/>
  <c r="DD128" i="128"/>
  <c r="DC128" i="128"/>
  <c r="DA128" i="128"/>
  <c r="CZ128" i="128"/>
  <c r="CX128" i="128"/>
  <c r="CW128" i="128"/>
  <c r="CT128" i="128"/>
  <c r="CS128" i="128"/>
  <c r="CP128" i="128"/>
  <c r="Z128" i="128"/>
  <c r="CR128" i="128" s="1"/>
  <c r="DS127" i="128"/>
  <c r="DN127" i="128"/>
  <c r="DM127" i="128"/>
  <c r="DJ127" i="128"/>
  <c r="DI127" i="128"/>
  <c r="DG127" i="128"/>
  <c r="DF127" i="128"/>
  <c r="DD127" i="128"/>
  <c r="DC127" i="128"/>
  <c r="DA127" i="128"/>
  <c r="CZ127" i="128"/>
  <c r="CX127" i="128"/>
  <c r="CW127" i="128"/>
  <c r="CT127" i="128"/>
  <c r="CS127" i="128"/>
  <c r="CP127" i="128"/>
  <c r="Z127" i="128"/>
  <c r="CR127" i="128" s="1"/>
  <c r="DS126" i="128"/>
  <c r="DN126" i="128"/>
  <c r="DM126" i="128"/>
  <c r="DJ126" i="128"/>
  <c r="DI126" i="128"/>
  <c r="DG126" i="128"/>
  <c r="DF126" i="128"/>
  <c r="DD126" i="128"/>
  <c r="DC126" i="128"/>
  <c r="DA126" i="128"/>
  <c r="CZ126" i="128"/>
  <c r="CX126" i="128"/>
  <c r="CW126" i="128"/>
  <c r="CT126" i="128"/>
  <c r="CS126" i="128"/>
  <c r="CP126" i="128"/>
  <c r="Z126" i="128"/>
  <c r="CR126" i="128" s="1"/>
  <c r="DS125" i="128"/>
  <c r="DN125" i="128"/>
  <c r="DM125" i="128"/>
  <c r="DJ125" i="128"/>
  <c r="DI125" i="128"/>
  <c r="DG125" i="128"/>
  <c r="DF125" i="128"/>
  <c r="DD125" i="128"/>
  <c r="DC125" i="128"/>
  <c r="DA125" i="128"/>
  <c r="CZ125" i="128"/>
  <c r="CX125" i="128"/>
  <c r="CW125" i="128"/>
  <c r="CT125" i="128"/>
  <c r="CS125" i="128"/>
  <c r="CP125" i="128"/>
  <c r="Z125" i="128"/>
  <c r="CR125" i="128" s="1"/>
  <c r="DS124" i="128"/>
  <c r="DN124" i="128"/>
  <c r="DM124" i="128"/>
  <c r="DJ124" i="128"/>
  <c r="DI124" i="128"/>
  <c r="DG124" i="128"/>
  <c r="DF124" i="128"/>
  <c r="DD124" i="128"/>
  <c r="DC124" i="128"/>
  <c r="DA124" i="128"/>
  <c r="CZ124" i="128"/>
  <c r="CX124" i="128"/>
  <c r="CW124" i="128"/>
  <c r="CT124" i="128"/>
  <c r="CS124" i="128"/>
  <c r="CP124" i="128"/>
  <c r="Z124" i="128"/>
  <c r="CR124" i="128" s="1"/>
  <c r="DS123" i="128"/>
  <c r="DN123" i="128"/>
  <c r="DM123" i="128"/>
  <c r="DJ123" i="128"/>
  <c r="DI123" i="128"/>
  <c r="DG123" i="128"/>
  <c r="DF123" i="128"/>
  <c r="DD123" i="128"/>
  <c r="DC123" i="128"/>
  <c r="DA123" i="128"/>
  <c r="CZ123" i="128"/>
  <c r="CX123" i="128"/>
  <c r="CW123" i="128"/>
  <c r="CT123" i="128"/>
  <c r="CS123" i="128"/>
  <c r="CP123" i="128"/>
  <c r="Z123" i="128"/>
  <c r="CR123" i="128" s="1"/>
  <c r="DS122" i="128"/>
  <c r="DN122" i="128"/>
  <c r="DM122" i="128"/>
  <c r="DJ122" i="128"/>
  <c r="DI122" i="128"/>
  <c r="DG122" i="128"/>
  <c r="DF122" i="128"/>
  <c r="DD122" i="128"/>
  <c r="DC122" i="128"/>
  <c r="DA122" i="128"/>
  <c r="CZ122" i="128"/>
  <c r="CX122" i="128"/>
  <c r="CW122" i="128"/>
  <c r="CT122" i="128"/>
  <c r="CS122" i="128"/>
  <c r="CR122" i="128"/>
  <c r="CP122" i="128"/>
  <c r="Z122" i="128"/>
  <c r="C122" i="128" s="1"/>
  <c r="DS121" i="128"/>
  <c r="DN121" i="128"/>
  <c r="DM121" i="128"/>
  <c r="DJ121" i="128"/>
  <c r="DI121" i="128"/>
  <c r="DG121" i="128"/>
  <c r="DF121" i="128"/>
  <c r="DA121" i="128"/>
  <c r="CZ121" i="128"/>
  <c r="CX121" i="128"/>
  <c r="CW121" i="128"/>
  <c r="CT121" i="128"/>
  <c r="CS121" i="128"/>
  <c r="CP121" i="128"/>
  <c r="Z121" i="128"/>
  <c r="C121" i="128" s="1"/>
  <c r="DS120" i="128"/>
  <c r="DN120" i="128"/>
  <c r="DM120" i="128"/>
  <c r="DJ120" i="128"/>
  <c r="DI120" i="128"/>
  <c r="DG120" i="128"/>
  <c r="DF120" i="128"/>
  <c r="DD120" i="128"/>
  <c r="DC120" i="128"/>
  <c r="DA120" i="128"/>
  <c r="CZ120" i="128"/>
  <c r="CX120" i="128"/>
  <c r="CW120" i="128"/>
  <c r="CT120" i="128"/>
  <c r="CS120" i="128"/>
  <c r="CP120" i="128"/>
  <c r="Z120" i="128"/>
  <c r="CR120" i="128" s="1"/>
  <c r="DS119" i="128"/>
  <c r="DN119" i="128"/>
  <c r="DM119" i="128"/>
  <c r="DJ119" i="128"/>
  <c r="DI119" i="128"/>
  <c r="DG119" i="128"/>
  <c r="DF119" i="128"/>
  <c r="DD119" i="128"/>
  <c r="DC119" i="128"/>
  <c r="DA119" i="128"/>
  <c r="CZ119" i="128"/>
  <c r="CX119" i="128"/>
  <c r="CW119" i="128"/>
  <c r="CT119" i="128"/>
  <c r="CS119" i="128"/>
  <c r="CP119" i="128"/>
  <c r="Z119" i="128"/>
  <c r="C119" i="128" s="1"/>
  <c r="DS118" i="128"/>
  <c r="DN118" i="128"/>
  <c r="DM118" i="128"/>
  <c r="DJ118" i="128"/>
  <c r="DI118" i="128"/>
  <c r="DG118" i="128"/>
  <c r="DF118" i="128"/>
  <c r="DD118" i="128"/>
  <c r="DC118" i="128"/>
  <c r="DA118" i="128"/>
  <c r="CZ118" i="128"/>
  <c r="CX118" i="128"/>
  <c r="CW118" i="128"/>
  <c r="CT118" i="128"/>
  <c r="CS118" i="128"/>
  <c r="CP118" i="128"/>
  <c r="Z118" i="128"/>
  <c r="C118" i="128" s="1"/>
  <c r="DS117" i="128"/>
  <c r="DN117" i="128"/>
  <c r="DM117" i="128"/>
  <c r="DJ117" i="128"/>
  <c r="DI117" i="128"/>
  <c r="DG117" i="128"/>
  <c r="DF117" i="128"/>
  <c r="DD117" i="128"/>
  <c r="DC117" i="128"/>
  <c r="DA117" i="128"/>
  <c r="CZ117" i="128"/>
  <c r="CX117" i="128"/>
  <c r="CW117" i="128"/>
  <c r="CT117" i="128"/>
  <c r="CS117" i="128"/>
  <c r="CP117" i="128"/>
  <c r="Z117" i="128"/>
  <c r="CR117" i="128" s="1"/>
  <c r="DS116" i="128"/>
  <c r="CX116" i="128"/>
  <c r="CW116" i="128"/>
  <c r="CT116" i="128"/>
  <c r="CS116" i="128"/>
  <c r="CP116" i="128"/>
  <c r="Z116" i="128"/>
  <c r="CR116" i="128" s="1"/>
  <c r="DS115" i="128"/>
  <c r="DA115" i="128"/>
  <c r="CX115" i="128"/>
  <c r="CW115" i="128"/>
  <c r="CT115" i="128"/>
  <c r="CS115" i="128"/>
  <c r="CP115" i="128"/>
  <c r="Z115" i="128"/>
  <c r="C115" i="128" s="1"/>
  <c r="DS114" i="128"/>
  <c r="DN114" i="128"/>
  <c r="DM114" i="128"/>
  <c r="DD114" i="128"/>
  <c r="DC114" i="128"/>
  <c r="DA114" i="128"/>
  <c r="CZ114" i="128"/>
  <c r="CX114" i="128"/>
  <c r="CW114" i="128"/>
  <c r="CT114" i="128"/>
  <c r="CS114" i="128"/>
  <c r="CP114" i="128"/>
  <c r="Z114" i="128"/>
  <c r="C114" i="128" s="1"/>
  <c r="DS112" i="128"/>
  <c r="DN112" i="128"/>
  <c r="DM112" i="128"/>
  <c r="DJ112" i="128"/>
  <c r="DI112" i="128"/>
  <c r="DG112" i="128"/>
  <c r="DF112" i="128"/>
  <c r="DD112" i="128"/>
  <c r="DC112" i="128"/>
  <c r="DA112" i="128"/>
  <c r="CZ112" i="128"/>
  <c r="CX112" i="128"/>
  <c r="CW112" i="128"/>
  <c r="CT112" i="128"/>
  <c r="CS112" i="128"/>
  <c r="CP112" i="128"/>
  <c r="Z112" i="128"/>
  <c r="CR112" i="128" s="1"/>
  <c r="DS111" i="128"/>
  <c r="DN111" i="128"/>
  <c r="DM111" i="128"/>
  <c r="DJ111" i="128"/>
  <c r="DI111" i="128"/>
  <c r="DG111" i="128"/>
  <c r="DF111" i="128"/>
  <c r="DA111" i="128"/>
  <c r="CZ111" i="128"/>
  <c r="CX111" i="128"/>
  <c r="CW111" i="128"/>
  <c r="CT111" i="128"/>
  <c r="CS111" i="128"/>
  <c r="CP111" i="128"/>
  <c r="Z111" i="128"/>
  <c r="C111" i="128" s="1"/>
  <c r="DS110" i="128"/>
  <c r="DN110" i="128"/>
  <c r="DM110" i="128"/>
  <c r="DJ110" i="128"/>
  <c r="DI110" i="128"/>
  <c r="DG110" i="128"/>
  <c r="DF110" i="128"/>
  <c r="DD110" i="128"/>
  <c r="DC110" i="128"/>
  <c r="DA110" i="128"/>
  <c r="CZ110" i="128"/>
  <c r="CX110" i="128"/>
  <c r="CW110" i="128"/>
  <c r="CT110" i="128"/>
  <c r="CS110" i="128"/>
  <c r="CP110" i="128"/>
  <c r="Z110" i="128"/>
  <c r="CR110" i="128" s="1"/>
  <c r="DS109" i="128"/>
  <c r="DN109" i="128"/>
  <c r="DM109" i="128"/>
  <c r="DD109" i="128"/>
  <c r="DC109" i="128"/>
  <c r="DA109" i="128"/>
  <c r="CZ109" i="128"/>
  <c r="CX109" i="128"/>
  <c r="CW109" i="128"/>
  <c r="CT109" i="128"/>
  <c r="CS109" i="128"/>
  <c r="CP109" i="128"/>
  <c r="Z109" i="128"/>
  <c r="CR109" i="128" s="1"/>
  <c r="DS108" i="128"/>
  <c r="CX108" i="128"/>
  <c r="CW108" i="128"/>
  <c r="CT108" i="128"/>
  <c r="CS108" i="128"/>
  <c r="CP108" i="128"/>
  <c r="Z108" i="128"/>
  <c r="CR108" i="128" s="1"/>
  <c r="C108" i="128"/>
  <c r="DS107" i="128"/>
  <c r="DN107" i="128"/>
  <c r="DM107" i="128"/>
  <c r="DJ107" i="128"/>
  <c r="DI107" i="128"/>
  <c r="DG107" i="128"/>
  <c r="DF107" i="128"/>
  <c r="DD107" i="128"/>
  <c r="DC107" i="128"/>
  <c r="DA107" i="128"/>
  <c r="CZ107" i="128"/>
  <c r="CX107" i="128"/>
  <c r="CW107" i="128"/>
  <c r="CT107" i="128"/>
  <c r="CS107" i="128"/>
  <c r="CP107" i="128"/>
  <c r="Z107" i="128"/>
  <c r="C107" i="128" s="1"/>
  <c r="DS106" i="128"/>
  <c r="DA106" i="128"/>
  <c r="CZ106" i="128"/>
  <c r="CX106" i="128"/>
  <c r="CW106" i="128"/>
  <c r="CT106" i="128"/>
  <c r="CS106" i="128"/>
  <c r="CP106" i="128"/>
  <c r="Z106" i="128"/>
  <c r="CR106" i="128" s="1"/>
  <c r="C106" i="128"/>
  <c r="DS105" i="128"/>
  <c r="DA105" i="128"/>
  <c r="CZ105" i="128"/>
  <c r="CX105" i="128"/>
  <c r="CW105" i="128"/>
  <c r="CT105" i="128"/>
  <c r="CS105" i="128"/>
  <c r="CP105" i="128"/>
  <c r="Z105" i="128"/>
  <c r="C105" i="128" s="1"/>
  <c r="DS104" i="128"/>
  <c r="DN104" i="128"/>
  <c r="DM104" i="128"/>
  <c r="DJ104" i="128"/>
  <c r="DI104" i="128"/>
  <c r="DG104" i="128"/>
  <c r="DF104" i="128"/>
  <c r="DD104" i="128"/>
  <c r="DC104" i="128"/>
  <c r="DA104" i="128"/>
  <c r="CZ104" i="128"/>
  <c r="CX104" i="128"/>
  <c r="CW104" i="128"/>
  <c r="CT104" i="128"/>
  <c r="CS104" i="128"/>
  <c r="CP104" i="128"/>
  <c r="Z104" i="128"/>
  <c r="CR104" i="128" s="1"/>
  <c r="DS103" i="128"/>
  <c r="CX103" i="128"/>
  <c r="CW103" i="128"/>
  <c r="CT103" i="128"/>
  <c r="CS103" i="128"/>
  <c r="CO103" i="128" s="1"/>
  <c r="CP103" i="128"/>
  <c r="Z103" i="128"/>
  <c r="C103" i="128" s="1"/>
  <c r="DS102" i="128"/>
  <c r="DN102" i="128"/>
  <c r="DM102" i="128"/>
  <c r="DJ102" i="128"/>
  <c r="DI102" i="128"/>
  <c r="DG102" i="128"/>
  <c r="DF102" i="128"/>
  <c r="DD102" i="128"/>
  <c r="DC102" i="128"/>
  <c r="DA102" i="128"/>
  <c r="CZ102" i="128"/>
  <c r="CX102" i="128"/>
  <c r="CW102" i="128"/>
  <c r="CT102" i="128"/>
  <c r="CS102" i="128"/>
  <c r="CP102" i="128"/>
  <c r="Z102" i="128"/>
  <c r="CR102" i="128" s="1"/>
  <c r="DS101" i="128"/>
  <c r="DN101" i="128"/>
  <c r="DM101" i="128"/>
  <c r="DJ101" i="128"/>
  <c r="DI101" i="128"/>
  <c r="DG101" i="128"/>
  <c r="DF101" i="128"/>
  <c r="DD101" i="128"/>
  <c r="DC101" i="128"/>
  <c r="DA101" i="128"/>
  <c r="CZ101" i="128"/>
  <c r="CX101" i="128"/>
  <c r="CW101" i="128"/>
  <c r="CT101" i="128"/>
  <c r="CS101" i="128"/>
  <c r="CP101" i="128"/>
  <c r="Z101" i="128"/>
  <c r="C101" i="128" s="1"/>
  <c r="DS100" i="128"/>
  <c r="DN100" i="128"/>
  <c r="DM100" i="128"/>
  <c r="DJ100" i="128"/>
  <c r="DI100" i="128"/>
  <c r="DG100" i="128"/>
  <c r="DF100" i="128"/>
  <c r="DD100" i="128"/>
  <c r="DC100" i="128"/>
  <c r="DA100" i="128"/>
  <c r="CZ100" i="128"/>
  <c r="CX100" i="128"/>
  <c r="CW100" i="128"/>
  <c r="CT100" i="128"/>
  <c r="CS100" i="128"/>
  <c r="CP100" i="128"/>
  <c r="Z100" i="128"/>
  <c r="CR100" i="128" s="1"/>
  <c r="DS99" i="128"/>
  <c r="DN99" i="128"/>
  <c r="DM99" i="128"/>
  <c r="DJ99" i="128"/>
  <c r="DI99" i="128"/>
  <c r="DG99" i="128"/>
  <c r="DF99" i="128"/>
  <c r="DD99" i="128"/>
  <c r="DC99" i="128"/>
  <c r="DA99" i="128"/>
  <c r="CZ99" i="128"/>
  <c r="CX99" i="128"/>
  <c r="CW99" i="128"/>
  <c r="CT99" i="128"/>
  <c r="CS99" i="128"/>
  <c r="CP99" i="128"/>
  <c r="Z99" i="128"/>
  <c r="C99" i="128" s="1"/>
  <c r="DS98" i="128"/>
  <c r="DN98" i="128"/>
  <c r="DM98" i="128"/>
  <c r="DJ98" i="128"/>
  <c r="DI98" i="128"/>
  <c r="DG98" i="128"/>
  <c r="DF98" i="128"/>
  <c r="DD98" i="128"/>
  <c r="DC98" i="128"/>
  <c r="DA98" i="128"/>
  <c r="CZ98" i="128"/>
  <c r="CX98" i="128"/>
  <c r="CW98" i="128"/>
  <c r="CT98" i="128"/>
  <c r="CS98" i="128"/>
  <c r="CP98" i="128"/>
  <c r="Z98" i="128"/>
  <c r="CR98" i="128" s="1"/>
  <c r="DS97" i="128"/>
  <c r="DN97" i="128"/>
  <c r="DM97" i="128"/>
  <c r="DJ97" i="128"/>
  <c r="DI97" i="128"/>
  <c r="DG97" i="128"/>
  <c r="DF97" i="128"/>
  <c r="DD97" i="128"/>
  <c r="DC97" i="128"/>
  <c r="DA97" i="128"/>
  <c r="CZ97" i="128"/>
  <c r="CX97" i="128"/>
  <c r="CW97" i="128"/>
  <c r="CT97" i="128"/>
  <c r="CS97" i="128"/>
  <c r="CP97" i="128"/>
  <c r="Z97" i="128"/>
  <c r="C97" i="128" s="1"/>
  <c r="DS96" i="128"/>
  <c r="DN96" i="128"/>
  <c r="DM96" i="128"/>
  <c r="DJ96" i="128"/>
  <c r="DI96" i="128"/>
  <c r="DG96" i="128"/>
  <c r="DF96" i="128"/>
  <c r="DD96" i="128"/>
  <c r="DC96" i="128"/>
  <c r="DA96" i="128"/>
  <c r="CZ96" i="128"/>
  <c r="CX96" i="128"/>
  <c r="CW96" i="128"/>
  <c r="CT96" i="128"/>
  <c r="CS96" i="128"/>
  <c r="CP96" i="128"/>
  <c r="Z96" i="128"/>
  <c r="CR96" i="128" s="1"/>
  <c r="DS95" i="128"/>
  <c r="DN95" i="128"/>
  <c r="DM95" i="128"/>
  <c r="DJ95" i="128"/>
  <c r="DI95" i="128"/>
  <c r="DG95" i="128"/>
  <c r="DF95" i="128"/>
  <c r="DD95" i="128"/>
  <c r="DC95" i="128"/>
  <c r="DA95" i="128"/>
  <c r="CZ95" i="128"/>
  <c r="CX95" i="128"/>
  <c r="CW95" i="128"/>
  <c r="CT95" i="128"/>
  <c r="CS95" i="128"/>
  <c r="CP95" i="128"/>
  <c r="Z95" i="128"/>
  <c r="C95" i="128" s="1"/>
  <c r="DS94" i="128"/>
  <c r="CX94" i="128"/>
  <c r="CW94" i="128"/>
  <c r="CT94" i="128"/>
  <c r="CS94" i="128"/>
  <c r="CP94" i="128"/>
  <c r="Z94" i="128"/>
  <c r="C94" i="128" s="1"/>
  <c r="DS93" i="128"/>
  <c r="DN93" i="128"/>
  <c r="DM93" i="128"/>
  <c r="DJ93" i="128"/>
  <c r="DI93" i="128"/>
  <c r="DG93" i="128"/>
  <c r="DF93" i="128"/>
  <c r="DD93" i="128"/>
  <c r="DC93" i="128"/>
  <c r="DA93" i="128"/>
  <c r="CZ93" i="128"/>
  <c r="CX93" i="128"/>
  <c r="CW93" i="128"/>
  <c r="CT93" i="128"/>
  <c r="CS93" i="128"/>
  <c r="CP93" i="128"/>
  <c r="Z93" i="128"/>
  <c r="CR93" i="128" s="1"/>
  <c r="DS92" i="128"/>
  <c r="DN92" i="128"/>
  <c r="DM92" i="128"/>
  <c r="DJ92" i="128"/>
  <c r="DI92" i="128"/>
  <c r="DG92" i="128"/>
  <c r="DF92" i="128"/>
  <c r="DD92" i="128"/>
  <c r="DC92" i="128"/>
  <c r="DA92" i="128"/>
  <c r="CZ92" i="128"/>
  <c r="CX92" i="128"/>
  <c r="CW92" i="128"/>
  <c r="CT92" i="128"/>
  <c r="CS92" i="128"/>
  <c r="CP92" i="128"/>
  <c r="Z92" i="128"/>
  <c r="C92" i="128" s="1"/>
  <c r="DS91" i="128"/>
  <c r="DN91" i="128"/>
  <c r="DM91" i="128"/>
  <c r="DJ91" i="128"/>
  <c r="DI91" i="128"/>
  <c r="DG91" i="128"/>
  <c r="DF91" i="128"/>
  <c r="DD91" i="128"/>
  <c r="DC91" i="128"/>
  <c r="DA91" i="128"/>
  <c r="CZ91" i="128"/>
  <c r="CX91" i="128"/>
  <c r="CW91" i="128"/>
  <c r="CT91" i="128"/>
  <c r="CS91" i="128"/>
  <c r="CP91" i="128"/>
  <c r="Z91" i="128"/>
  <c r="CR91" i="128" s="1"/>
  <c r="DS90" i="128"/>
  <c r="DN90" i="128"/>
  <c r="DM90" i="128"/>
  <c r="DJ90" i="128"/>
  <c r="DI90" i="128"/>
  <c r="DG90" i="128"/>
  <c r="DF90" i="128"/>
  <c r="DD90" i="128"/>
  <c r="DC90" i="128"/>
  <c r="DA90" i="128"/>
  <c r="CZ90" i="128"/>
  <c r="CX90" i="128"/>
  <c r="CW90" i="128"/>
  <c r="CT90" i="128"/>
  <c r="CS90" i="128"/>
  <c r="CP90" i="128"/>
  <c r="Z90" i="128"/>
  <c r="C90" i="128" s="1"/>
  <c r="DS89" i="128"/>
  <c r="DN89" i="128"/>
  <c r="DM89" i="128"/>
  <c r="DJ89" i="128"/>
  <c r="DI89" i="128"/>
  <c r="DG89" i="128"/>
  <c r="DF89" i="128"/>
  <c r="DD89" i="128"/>
  <c r="DC89" i="128"/>
  <c r="DA89" i="128"/>
  <c r="CZ89" i="128"/>
  <c r="CX89" i="128"/>
  <c r="CW89" i="128"/>
  <c r="CT89" i="128"/>
  <c r="CS89" i="128"/>
  <c r="CP89" i="128"/>
  <c r="Z89" i="128"/>
  <c r="CR89" i="128" s="1"/>
  <c r="DS88" i="128"/>
  <c r="DN88" i="128"/>
  <c r="DM88" i="128"/>
  <c r="DJ88" i="128"/>
  <c r="DI88" i="128"/>
  <c r="DG88" i="128"/>
  <c r="DF88" i="128"/>
  <c r="DD88" i="128"/>
  <c r="DC88" i="128"/>
  <c r="DA88" i="128"/>
  <c r="CZ88" i="128"/>
  <c r="CX88" i="128"/>
  <c r="CW88" i="128"/>
  <c r="CT88" i="128"/>
  <c r="CS88" i="128"/>
  <c r="CP88" i="128"/>
  <c r="Z88" i="128"/>
  <c r="C88" i="128" s="1"/>
  <c r="DS87" i="128"/>
  <c r="DN87" i="128"/>
  <c r="DM87" i="128"/>
  <c r="DJ87" i="128"/>
  <c r="DI87" i="128"/>
  <c r="DG87" i="128"/>
  <c r="DF87" i="128"/>
  <c r="DD87" i="128"/>
  <c r="DC87" i="128"/>
  <c r="DA87" i="128"/>
  <c r="CZ87" i="128"/>
  <c r="CX87" i="128"/>
  <c r="CW87" i="128"/>
  <c r="CT87" i="128"/>
  <c r="CS87" i="128"/>
  <c r="CP87" i="128"/>
  <c r="Z87" i="128"/>
  <c r="CR87" i="128" s="1"/>
  <c r="DS86" i="128"/>
  <c r="DN86" i="128"/>
  <c r="DM86" i="128"/>
  <c r="DJ86" i="128"/>
  <c r="DI86" i="128"/>
  <c r="DG86" i="128"/>
  <c r="DF86" i="128"/>
  <c r="DD86" i="128"/>
  <c r="DC86" i="128"/>
  <c r="DA86" i="128"/>
  <c r="CZ86" i="128"/>
  <c r="CX86" i="128"/>
  <c r="CW86" i="128"/>
  <c r="CT86" i="128"/>
  <c r="CS86" i="128"/>
  <c r="CP86" i="128"/>
  <c r="Z86" i="128"/>
  <c r="C86" i="128" s="1"/>
  <c r="DS85" i="128"/>
  <c r="DN85" i="128"/>
  <c r="DM85" i="128"/>
  <c r="DJ85" i="128"/>
  <c r="DI85" i="128"/>
  <c r="DG85" i="128"/>
  <c r="DF85" i="128"/>
  <c r="DD85" i="128"/>
  <c r="DC85" i="128"/>
  <c r="DA85" i="128"/>
  <c r="CZ85" i="128"/>
  <c r="CX85" i="128"/>
  <c r="CW85" i="128"/>
  <c r="CT85" i="128"/>
  <c r="CS85" i="128"/>
  <c r="CP85" i="128"/>
  <c r="Z85" i="128"/>
  <c r="CR85" i="128" s="1"/>
  <c r="DS84" i="128"/>
  <c r="CX84" i="128"/>
  <c r="CW84" i="128"/>
  <c r="CT84" i="128"/>
  <c r="CS84" i="128"/>
  <c r="CP84" i="128"/>
  <c r="Z84" i="128"/>
  <c r="C84" i="128" s="1"/>
  <c r="DS83" i="128"/>
  <c r="DN83" i="128"/>
  <c r="DM83" i="128"/>
  <c r="DJ83" i="128"/>
  <c r="DI83" i="128"/>
  <c r="DG83" i="128"/>
  <c r="DF83" i="128"/>
  <c r="DD83" i="128"/>
  <c r="DC83" i="128"/>
  <c r="DA83" i="128"/>
  <c r="CZ83" i="128"/>
  <c r="CX83" i="128"/>
  <c r="CW83" i="128"/>
  <c r="CT83" i="128"/>
  <c r="CS83" i="128"/>
  <c r="CP83" i="128"/>
  <c r="Z83" i="128"/>
  <c r="CR83" i="128" s="1"/>
  <c r="DS82" i="128"/>
  <c r="DN82" i="128"/>
  <c r="DM82" i="128"/>
  <c r="DJ82" i="128"/>
  <c r="DI82" i="128"/>
  <c r="DG82" i="128"/>
  <c r="DF82" i="128"/>
  <c r="DD82" i="128"/>
  <c r="DC82" i="128"/>
  <c r="DA82" i="128"/>
  <c r="CZ82" i="128"/>
  <c r="CX82" i="128"/>
  <c r="CW82" i="128"/>
  <c r="CT82" i="128"/>
  <c r="CS82" i="128"/>
  <c r="CP82" i="128"/>
  <c r="Z82" i="128"/>
  <c r="C82" i="128" s="1"/>
  <c r="DS81" i="128"/>
  <c r="DN81" i="128"/>
  <c r="DM81" i="128"/>
  <c r="DJ81" i="128"/>
  <c r="DI81" i="128"/>
  <c r="DG81" i="128"/>
  <c r="DF81" i="128"/>
  <c r="DD81" i="128"/>
  <c r="DC81" i="128"/>
  <c r="DA81" i="128"/>
  <c r="CZ81" i="128"/>
  <c r="CX81" i="128"/>
  <c r="CW81" i="128"/>
  <c r="CT81" i="128"/>
  <c r="CS81" i="128"/>
  <c r="CP81" i="128"/>
  <c r="Z81" i="128"/>
  <c r="CR81" i="128" s="1"/>
  <c r="C81" i="128"/>
  <c r="DS80" i="128"/>
  <c r="DA80" i="128"/>
  <c r="CZ80" i="128"/>
  <c r="CX80" i="128"/>
  <c r="CW80" i="128"/>
  <c r="CT80" i="128"/>
  <c r="CS80" i="128"/>
  <c r="CP80" i="128"/>
  <c r="Z80" i="128"/>
  <c r="C80" i="128" s="1"/>
  <c r="DS79" i="128"/>
  <c r="CX79" i="128"/>
  <c r="CW79" i="128"/>
  <c r="CT79" i="128"/>
  <c r="CS79" i="128"/>
  <c r="CP79" i="128"/>
  <c r="Z79" i="128"/>
  <c r="CR79" i="128" s="1"/>
  <c r="DS78" i="128"/>
  <c r="CX78" i="128"/>
  <c r="CW78" i="128"/>
  <c r="CT78" i="128"/>
  <c r="CS78" i="128"/>
  <c r="CP78" i="128"/>
  <c r="Z78" i="128"/>
  <c r="CR78" i="128" s="1"/>
  <c r="DS77" i="128"/>
  <c r="CX77" i="128"/>
  <c r="CW77" i="128"/>
  <c r="CT77" i="128"/>
  <c r="CS77" i="128"/>
  <c r="CP77" i="128"/>
  <c r="Z77" i="128"/>
  <c r="C77" i="128" s="1"/>
  <c r="DS76" i="128"/>
  <c r="DA76" i="128"/>
  <c r="CZ76" i="128"/>
  <c r="CX76" i="128"/>
  <c r="CW76" i="128"/>
  <c r="CT76" i="128"/>
  <c r="CS76" i="128"/>
  <c r="CP76" i="128"/>
  <c r="Z76" i="128"/>
  <c r="CR76" i="128" s="1"/>
  <c r="DS75" i="128"/>
  <c r="DA75" i="128"/>
  <c r="CZ75" i="128"/>
  <c r="CX75" i="128"/>
  <c r="CW75" i="128"/>
  <c r="CT75" i="128"/>
  <c r="CS75" i="128"/>
  <c r="CP75" i="128"/>
  <c r="Z75" i="128"/>
  <c r="C75" i="128" s="1"/>
  <c r="DS74" i="128"/>
  <c r="DA74" i="128"/>
  <c r="CZ74" i="128"/>
  <c r="CX74" i="128"/>
  <c r="CW74" i="128"/>
  <c r="CT74" i="128"/>
  <c r="CS74" i="128"/>
  <c r="CP74" i="128"/>
  <c r="Z74" i="128"/>
  <c r="CR74" i="128" s="1"/>
  <c r="DS73" i="128"/>
  <c r="DD73" i="128"/>
  <c r="DC73" i="128"/>
  <c r="DA73" i="128"/>
  <c r="CZ73" i="128"/>
  <c r="CX73" i="128"/>
  <c r="CW73" i="128"/>
  <c r="CT73" i="128"/>
  <c r="CS73" i="128"/>
  <c r="CP73" i="128"/>
  <c r="Z73" i="128"/>
  <c r="CR73" i="128" s="1"/>
  <c r="DS72" i="128"/>
  <c r="DA72" i="128"/>
  <c r="CZ72" i="128"/>
  <c r="CX72" i="128"/>
  <c r="CW72" i="128"/>
  <c r="CT72" i="128"/>
  <c r="CS72" i="128"/>
  <c r="CP72" i="128"/>
  <c r="Z72" i="128"/>
  <c r="CR72" i="128" s="1"/>
  <c r="DS71" i="128"/>
  <c r="DD71" i="128"/>
  <c r="DC71" i="128"/>
  <c r="DA71" i="128"/>
  <c r="CZ71" i="128"/>
  <c r="CX71" i="128"/>
  <c r="CW71" i="128"/>
  <c r="CT71" i="128"/>
  <c r="CS71" i="128"/>
  <c r="CP71" i="128"/>
  <c r="Z71" i="128"/>
  <c r="CR71" i="128" s="1"/>
  <c r="DS70" i="128"/>
  <c r="CX70" i="128"/>
  <c r="CW70" i="128"/>
  <c r="CT70" i="128"/>
  <c r="CS70" i="128"/>
  <c r="CP70" i="128"/>
  <c r="Z70" i="128"/>
  <c r="CR70" i="128" s="1"/>
  <c r="C70" i="128"/>
  <c r="DS69" i="128"/>
  <c r="DD69" i="128"/>
  <c r="DC69" i="128"/>
  <c r="DA69" i="128"/>
  <c r="CZ69" i="128"/>
  <c r="CX69" i="128"/>
  <c r="CW69" i="128"/>
  <c r="CT69" i="128"/>
  <c r="CS69" i="128"/>
  <c r="CP69" i="128"/>
  <c r="Z69" i="128"/>
  <c r="CR69" i="128" s="1"/>
  <c r="DS68" i="128"/>
  <c r="DD68" i="128"/>
  <c r="DC68" i="128"/>
  <c r="DA68" i="128"/>
  <c r="CZ68" i="128"/>
  <c r="CX68" i="128"/>
  <c r="CW68" i="128"/>
  <c r="CT68" i="128"/>
  <c r="CS68" i="128"/>
  <c r="CP68" i="128"/>
  <c r="Z68" i="128"/>
  <c r="CR68" i="128" s="1"/>
  <c r="DS67" i="128"/>
  <c r="CX67" i="128"/>
  <c r="CW67" i="128"/>
  <c r="CT67" i="128"/>
  <c r="CS67" i="128"/>
  <c r="CP67" i="128"/>
  <c r="Z67" i="128"/>
  <c r="CR67" i="128" s="1"/>
  <c r="DS66" i="128"/>
  <c r="DD66" i="128"/>
  <c r="DC66" i="128"/>
  <c r="DA66" i="128"/>
  <c r="CZ66" i="128"/>
  <c r="CX66" i="128"/>
  <c r="CW66" i="128"/>
  <c r="CT66" i="128"/>
  <c r="CS66" i="128"/>
  <c r="CP66" i="128"/>
  <c r="Z66" i="128"/>
  <c r="CR66" i="128" s="1"/>
  <c r="DS65" i="128"/>
  <c r="DA65" i="128"/>
  <c r="CZ65" i="128"/>
  <c r="CX65" i="128"/>
  <c r="CW65" i="128"/>
  <c r="CT65" i="128"/>
  <c r="CS65" i="128"/>
  <c r="CP65" i="128"/>
  <c r="Z65" i="128"/>
  <c r="C65" i="128" s="1"/>
  <c r="DS64" i="128"/>
  <c r="DN64" i="128"/>
  <c r="DM64" i="128"/>
  <c r="DJ64" i="128"/>
  <c r="DI64" i="128"/>
  <c r="DG64" i="128"/>
  <c r="DF64" i="128"/>
  <c r="DD64" i="128"/>
  <c r="DC64" i="128"/>
  <c r="DA64" i="128"/>
  <c r="CZ64" i="128"/>
  <c r="CX64" i="128"/>
  <c r="CW64" i="128"/>
  <c r="CT64" i="128"/>
  <c r="CS64" i="128"/>
  <c r="CP64" i="128"/>
  <c r="Z64" i="128"/>
  <c r="CR64" i="128" s="1"/>
  <c r="DS63" i="128"/>
  <c r="DN63" i="128"/>
  <c r="DM63" i="128"/>
  <c r="DJ63" i="128"/>
  <c r="DI63" i="128"/>
  <c r="DG63" i="128"/>
  <c r="DF63" i="128"/>
  <c r="DA63" i="128"/>
  <c r="CZ63" i="128"/>
  <c r="CX63" i="128"/>
  <c r="CW63" i="128"/>
  <c r="CT63" i="128"/>
  <c r="CS63" i="128"/>
  <c r="CP63" i="128"/>
  <c r="Z63" i="128"/>
  <c r="CR63" i="128" s="1"/>
  <c r="DS62" i="128"/>
  <c r="DN62" i="128"/>
  <c r="DM62" i="128"/>
  <c r="DJ62" i="128"/>
  <c r="DI62" i="128"/>
  <c r="DG62" i="128"/>
  <c r="DF62" i="128"/>
  <c r="DD62" i="128"/>
  <c r="DC62" i="128"/>
  <c r="DA62" i="128"/>
  <c r="CZ62" i="128"/>
  <c r="CX62" i="128"/>
  <c r="CW62" i="128"/>
  <c r="CT62" i="128"/>
  <c r="CS62" i="128"/>
  <c r="CP62" i="128"/>
  <c r="Z62" i="128"/>
  <c r="C62" i="128" s="1"/>
  <c r="DS61" i="128"/>
  <c r="DA61" i="128"/>
  <c r="CZ61" i="128"/>
  <c r="CX61" i="128"/>
  <c r="CW61" i="128"/>
  <c r="CT61" i="128"/>
  <c r="CS61" i="128"/>
  <c r="CP61" i="128"/>
  <c r="Z61" i="128"/>
  <c r="CR61" i="128" s="1"/>
  <c r="DS60" i="128"/>
  <c r="DN60" i="128"/>
  <c r="DM60" i="128"/>
  <c r="DJ60" i="128"/>
  <c r="DI60" i="128"/>
  <c r="DG60" i="128"/>
  <c r="DF60" i="128"/>
  <c r="DD60" i="128"/>
  <c r="DC60" i="128"/>
  <c r="DA60" i="128"/>
  <c r="CZ60" i="128"/>
  <c r="CX60" i="128"/>
  <c r="CW60" i="128"/>
  <c r="CT60" i="128"/>
  <c r="CS60" i="128"/>
  <c r="CP60" i="128"/>
  <c r="Z60" i="128"/>
  <c r="CR60" i="128" s="1"/>
  <c r="DS59" i="128"/>
  <c r="DN59" i="128"/>
  <c r="DM59" i="128"/>
  <c r="DJ59" i="128"/>
  <c r="DI59" i="128"/>
  <c r="DG59" i="128"/>
  <c r="DF59" i="128"/>
  <c r="DD59" i="128"/>
  <c r="DC59" i="128"/>
  <c r="DA59" i="128"/>
  <c r="CZ59" i="128"/>
  <c r="CX59" i="128"/>
  <c r="CW59" i="128"/>
  <c r="CT59" i="128"/>
  <c r="CS59" i="128"/>
  <c r="CP59" i="128"/>
  <c r="Z59" i="128"/>
  <c r="CR59" i="128" s="1"/>
  <c r="DS58" i="128"/>
  <c r="DD58" i="128"/>
  <c r="DC58" i="128"/>
  <c r="DA58" i="128"/>
  <c r="CZ58" i="128"/>
  <c r="CX58" i="128"/>
  <c r="CW58" i="128"/>
  <c r="CT58" i="128"/>
  <c r="CS58" i="128"/>
  <c r="CP58" i="128"/>
  <c r="Z58" i="128"/>
  <c r="CR58" i="128" s="1"/>
  <c r="DS57" i="128"/>
  <c r="DN57" i="128"/>
  <c r="DM57" i="128"/>
  <c r="DJ57" i="128"/>
  <c r="DI57" i="128"/>
  <c r="DG57" i="128"/>
  <c r="DF57" i="128"/>
  <c r="DD57" i="128"/>
  <c r="DC57" i="128"/>
  <c r="DA57" i="128"/>
  <c r="CZ57" i="128"/>
  <c r="CX57" i="128"/>
  <c r="CW57" i="128"/>
  <c r="CT57" i="128"/>
  <c r="CS57" i="128"/>
  <c r="CP57" i="128"/>
  <c r="Z57" i="128"/>
  <c r="C57" i="128" s="1"/>
  <c r="DS56" i="128"/>
  <c r="CX56" i="128"/>
  <c r="CW56" i="128"/>
  <c r="CT56" i="128"/>
  <c r="CS56" i="128"/>
  <c r="CP56" i="128"/>
  <c r="Z56" i="128"/>
  <c r="CR56" i="128" s="1"/>
  <c r="DS55" i="128"/>
  <c r="DN55" i="128"/>
  <c r="DM55" i="128"/>
  <c r="DJ55" i="128"/>
  <c r="DI55" i="128"/>
  <c r="DG55" i="128"/>
  <c r="DF55" i="128"/>
  <c r="DD55" i="128"/>
  <c r="DC55" i="128"/>
  <c r="DA55" i="128"/>
  <c r="CZ55" i="128"/>
  <c r="CX55" i="128"/>
  <c r="CW55" i="128"/>
  <c r="CT55" i="128"/>
  <c r="CS55" i="128"/>
  <c r="CP55" i="128"/>
  <c r="Z55" i="128"/>
  <c r="CR55" i="128" s="1"/>
  <c r="C55" i="128"/>
  <c r="DS54" i="128"/>
  <c r="CX54" i="128"/>
  <c r="CW54" i="128"/>
  <c r="CT54" i="128"/>
  <c r="CS54" i="128"/>
  <c r="CP54" i="128"/>
  <c r="Z54" i="128"/>
  <c r="C54" i="128" s="1"/>
  <c r="DS53" i="128"/>
  <c r="DN53" i="128"/>
  <c r="DM53" i="128"/>
  <c r="DJ53" i="128"/>
  <c r="DI53" i="128"/>
  <c r="DG53" i="128"/>
  <c r="DF53" i="128"/>
  <c r="DD53" i="128"/>
  <c r="DC53" i="128"/>
  <c r="CT53" i="128"/>
  <c r="CS53" i="128"/>
  <c r="CP53" i="128"/>
  <c r="Z53" i="128"/>
  <c r="C53" i="128" s="1"/>
  <c r="DS52" i="128"/>
  <c r="DN52" i="128"/>
  <c r="DM52" i="128"/>
  <c r="DJ52" i="128"/>
  <c r="DI52" i="128"/>
  <c r="DG52" i="128"/>
  <c r="DF52" i="128"/>
  <c r="DD52" i="128"/>
  <c r="DC52" i="128"/>
  <c r="DA52" i="128"/>
  <c r="CZ52" i="128"/>
  <c r="CX52" i="128"/>
  <c r="CW52" i="128"/>
  <c r="CT52" i="128"/>
  <c r="CS52" i="128"/>
  <c r="CP52" i="128"/>
  <c r="Z52" i="128"/>
  <c r="CR52" i="128" s="1"/>
  <c r="DS51" i="128"/>
  <c r="DD51" i="128"/>
  <c r="DC51" i="128"/>
  <c r="DA51" i="128"/>
  <c r="CZ51" i="128"/>
  <c r="CX51" i="128"/>
  <c r="CW51" i="128"/>
  <c r="CT51" i="128"/>
  <c r="CS51" i="128"/>
  <c r="CP51" i="128"/>
  <c r="Z51" i="128"/>
  <c r="CR51" i="128" s="1"/>
  <c r="DS50" i="128"/>
  <c r="DN50" i="128"/>
  <c r="DM50" i="128"/>
  <c r="DJ50" i="128"/>
  <c r="DI50" i="128"/>
  <c r="DG50" i="128"/>
  <c r="DF50" i="128"/>
  <c r="DD50" i="128"/>
  <c r="DC50" i="128"/>
  <c r="DA50" i="128"/>
  <c r="CZ50" i="128"/>
  <c r="CX50" i="128"/>
  <c r="CW50" i="128"/>
  <c r="CT50" i="128"/>
  <c r="CS50" i="128"/>
  <c r="CP50" i="128"/>
  <c r="Z50" i="128"/>
  <c r="CR50" i="128" s="1"/>
  <c r="DS49" i="128"/>
  <c r="DA49" i="128"/>
  <c r="CZ49" i="128"/>
  <c r="CX49" i="128"/>
  <c r="CW49" i="128"/>
  <c r="CT49" i="128"/>
  <c r="CS49" i="128"/>
  <c r="CP49" i="128"/>
  <c r="Z49" i="128"/>
  <c r="C49" i="128" s="1"/>
  <c r="DS48" i="128"/>
  <c r="DN48" i="128"/>
  <c r="DM48" i="128"/>
  <c r="DJ48" i="128"/>
  <c r="DI48" i="128"/>
  <c r="DG48" i="128"/>
  <c r="DF48" i="128"/>
  <c r="DD48" i="128"/>
  <c r="DC48" i="128"/>
  <c r="DA48" i="128"/>
  <c r="CZ48" i="128"/>
  <c r="CX48" i="128"/>
  <c r="CW48" i="128"/>
  <c r="CT48" i="128"/>
  <c r="CS48" i="128"/>
  <c r="CP48" i="128"/>
  <c r="Z48" i="128"/>
  <c r="CR48" i="128" s="1"/>
  <c r="DS47" i="128"/>
  <c r="DA47" i="128"/>
  <c r="CZ47" i="128"/>
  <c r="CX47" i="128"/>
  <c r="CW47" i="128"/>
  <c r="CT47" i="128"/>
  <c r="CS47" i="128"/>
  <c r="CP47" i="128"/>
  <c r="Z47" i="128"/>
  <c r="CR47" i="128" s="1"/>
  <c r="DS46" i="128"/>
  <c r="DN46" i="128"/>
  <c r="DM46" i="128"/>
  <c r="DJ46" i="128"/>
  <c r="DI46" i="128"/>
  <c r="DG46" i="128"/>
  <c r="DF46" i="128"/>
  <c r="DD46" i="128"/>
  <c r="DC46" i="128"/>
  <c r="DA46" i="128"/>
  <c r="CZ46" i="128"/>
  <c r="CX46" i="128"/>
  <c r="CW46" i="128"/>
  <c r="CT46" i="128"/>
  <c r="CS46" i="128"/>
  <c r="CP46" i="128"/>
  <c r="Z46" i="128"/>
  <c r="CR46" i="128" s="1"/>
  <c r="DS45" i="128"/>
  <c r="DA45" i="128"/>
  <c r="CZ45" i="128"/>
  <c r="CX45" i="128"/>
  <c r="CW45" i="128"/>
  <c r="CT45" i="128"/>
  <c r="CS45" i="128"/>
  <c r="CP45" i="128"/>
  <c r="Z45" i="128"/>
  <c r="CR45" i="128" s="1"/>
  <c r="DS44" i="128"/>
  <c r="DN44" i="128"/>
  <c r="DM44" i="128"/>
  <c r="DJ44" i="128"/>
  <c r="DI44" i="128"/>
  <c r="DG44" i="128"/>
  <c r="DF44" i="128"/>
  <c r="DD44" i="128"/>
  <c r="DC44" i="128"/>
  <c r="DA44" i="128"/>
  <c r="CZ44" i="128"/>
  <c r="CX44" i="128"/>
  <c r="CW44" i="128"/>
  <c r="CT44" i="128"/>
  <c r="CS44" i="128"/>
  <c r="CP44" i="128"/>
  <c r="Z44" i="128"/>
  <c r="CR44" i="128" s="1"/>
  <c r="DS43" i="128"/>
  <c r="DN43" i="128"/>
  <c r="DM43" i="128"/>
  <c r="DJ43" i="128"/>
  <c r="DI43" i="128"/>
  <c r="DG43" i="128"/>
  <c r="DF43" i="128"/>
  <c r="DD43" i="128"/>
  <c r="DC43" i="128"/>
  <c r="DA43" i="128"/>
  <c r="CZ43" i="128"/>
  <c r="CX43" i="128"/>
  <c r="CW43" i="128"/>
  <c r="CT43" i="128"/>
  <c r="CS43" i="128"/>
  <c r="CP43" i="128"/>
  <c r="Z43" i="128"/>
  <c r="CR43" i="128" s="1"/>
  <c r="DS42" i="128"/>
  <c r="DN42" i="128"/>
  <c r="DM42" i="128"/>
  <c r="DJ42" i="128"/>
  <c r="DI42" i="128"/>
  <c r="DG42" i="128"/>
  <c r="DF42" i="128"/>
  <c r="DD42" i="128"/>
  <c r="DC42" i="128"/>
  <c r="DA42" i="128"/>
  <c r="CZ42" i="128"/>
  <c r="CX42" i="128"/>
  <c r="CW42" i="128"/>
  <c r="CT42" i="128"/>
  <c r="CS42" i="128"/>
  <c r="CP42" i="128"/>
  <c r="Z42" i="128"/>
  <c r="CR42" i="128" s="1"/>
  <c r="DS41" i="128"/>
  <c r="DN41" i="128"/>
  <c r="DM41" i="128"/>
  <c r="DJ41" i="128"/>
  <c r="DI41" i="128"/>
  <c r="DG41" i="128"/>
  <c r="DF41" i="128"/>
  <c r="DD41" i="128"/>
  <c r="DC41" i="128"/>
  <c r="DA41" i="128"/>
  <c r="CZ41" i="128"/>
  <c r="CX41" i="128"/>
  <c r="CW41" i="128"/>
  <c r="CT41" i="128"/>
  <c r="CS41" i="128"/>
  <c r="CP41" i="128"/>
  <c r="Z41" i="128"/>
  <c r="CR41" i="128" s="1"/>
  <c r="DS40" i="128"/>
  <c r="DN40" i="128"/>
  <c r="DM40" i="128"/>
  <c r="DJ40" i="128"/>
  <c r="DI40" i="128"/>
  <c r="DG40" i="128"/>
  <c r="DF40" i="128"/>
  <c r="DD40" i="128"/>
  <c r="DC40" i="128"/>
  <c r="DA40" i="128"/>
  <c r="CZ40" i="128"/>
  <c r="CX40" i="128"/>
  <c r="CW40" i="128"/>
  <c r="CT40" i="128"/>
  <c r="CS40" i="128"/>
  <c r="CP40" i="128"/>
  <c r="Z40" i="128"/>
  <c r="CR40" i="128" s="1"/>
  <c r="DS39" i="128"/>
  <c r="DD39" i="128"/>
  <c r="DC39" i="128"/>
  <c r="DA39" i="128"/>
  <c r="CZ39" i="128"/>
  <c r="CX39" i="128"/>
  <c r="CW39" i="128"/>
  <c r="CT39" i="128"/>
  <c r="CS39" i="128"/>
  <c r="CP39" i="128"/>
  <c r="Z39" i="128"/>
  <c r="CR39" i="128" s="1"/>
  <c r="DS38" i="128"/>
  <c r="DN38" i="128"/>
  <c r="DM38" i="128"/>
  <c r="DG38" i="128"/>
  <c r="DF38" i="128"/>
  <c r="DD38" i="128"/>
  <c r="DC38" i="128"/>
  <c r="DA38" i="128"/>
  <c r="CZ38" i="128"/>
  <c r="CX38" i="128"/>
  <c r="CW38" i="128"/>
  <c r="CT38" i="128"/>
  <c r="CS38" i="128"/>
  <c r="CP38" i="128"/>
  <c r="Z38" i="128"/>
  <c r="CR38" i="128" s="1"/>
  <c r="DS37" i="128"/>
  <c r="DN37" i="128"/>
  <c r="DM37" i="128"/>
  <c r="DJ37" i="128"/>
  <c r="DI37" i="128"/>
  <c r="DG37" i="128"/>
  <c r="DF37" i="128"/>
  <c r="DD37" i="128"/>
  <c r="DC37" i="128"/>
  <c r="DA37" i="128"/>
  <c r="CZ37" i="128"/>
  <c r="CX37" i="128"/>
  <c r="CW37" i="128"/>
  <c r="CT37" i="128"/>
  <c r="CS37" i="128"/>
  <c r="CP37" i="128"/>
  <c r="Z37" i="128"/>
  <c r="C37" i="128" s="1"/>
  <c r="DS36" i="128"/>
  <c r="DN36" i="128"/>
  <c r="DM36" i="128"/>
  <c r="DJ36" i="128"/>
  <c r="DI36" i="128"/>
  <c r="DG36" i="128"/>
  <c r="DF36" i="128"/>
  <c r="DD36" i="128"/>
  <c r="DC36" i="128"/>
  <c r="DA36" i="128"/>
  <c r="CZ36" i="128"/>
  <c r="CX36" i="128"/>
  <c r="CW36" i="128"/>
  <c r="CT36" i="128"/>
  <c r="CS36" i="128"/>
  <c r="CP36" i="128"/>
  <c r="Z36" i="128"/>
  <c r="CR36" i="128" s="1"/>
  <c r="DS35" i="128"/>
  <c r="DN35" i="128"/>
  <c r="DM35" i="128"/>
  <c r="DJ35" i="128"/>
  <c r="DI35" i="128"/>
  <c r="DG35" i="128"/>
  <c r="DF35" i="128"/>
  <c r="DD35" i="128"/>
  <c r="DC35" i="128"/>
  <c r="DA35" i="128"/>
  <c r="CZ35" i="128"/>
  <c r="CX35" i="128"/>
  <c r="CW35" i="128"/>
  <c r="CT35" i="128"/>
  <c r="CS35" i="128"/>
  <c r="CP35" i="128"/>
  <c r="Z35" i="128"/>
  <c r="C35" i="128" s="1"/>
  <c r="DS34" i="128"/>
  <c r="CT34" i="128"/>
  <c r="CS34" i="128"/>
  <c r="CP34" i="128"/>
  <c r="Z34" i="128"/>
  <c r="C34" i="128" s="1"/>
  <c r="DS33" i="128"/>
  <c r="DN33" i="128"/>
  <c r="DM33" i="128"/>
  <c r="DJ33" i="128"/>
  <c r="DI33" i="128"/>
  <c r="DG33" i="128"/>
  <c r="DF33" i="128"/>
  <c r="DD33" i="128"/>
  <c r="DC33" i="128"/>
  <c r="DA33" i="128"/>
  <c r="CZ33" i="128"/>
  <c r="CX33" i="128"/>
  <c r="CW33" i="128"/>
  <c r="CT33" i="128"/>
  <c r="CS33" i="128"/>
  <c r="CP33" i="128"/>
  <c r="Z33" i="128"/>
  <c r="CR33" i="128" s="1"/>
  <c r="DS32" i="128"/>
  <c r="DN32" i="128"/>
  <c r="DM32" i="128"/>
  <c r="DJ32" i="128"/>
  <c r="DI32" i="128"/>
  <c r="DG32" i="128"/>
  <c r="DF32" i="128"/>
  <c r="DD32" i="128"/>
  <c r="DC32" i="128"/>
  <c r="DA32" i="128"/>
  <c r="CZ32" i="128"/>
  <c r="CX32" i="128"/>
  <c r="CW32" i="128"/>
  <c r="CT32" i="128"/>
  <c r="CS32" i="128"/>
  <c r="CP32" i="128"/>
  <c r="Z32" i="128"/>
  <c r="C32" i="128" s="1"/>
  <c r="DS31" i="128"/>
  <c r="DN31" i="128"/>
  <c r="DM31" i="128"/>
  <c r="DJ31" i="128"/>
  <c r="DI31" i="128"/>
  <c r="DG31" i="128"/>
  <c r="DF31" i="128"/>
  <c r="DD31" i="128"/>
  <c r="DC31" i="128"/>
  <c r="DA31" i="128"/>
  <c r="CZ31" i="128"/>
  <c r="CX31" i="128"/>
  <c r="CW31" i="128"/>
  <c r="CT31" i="128"/>
  <c r="CS31" i="128"/>
  <c r="CP31" i="128"/>
  <c r="Z31" i="128"/>
  <c r="CR31" i="128" s="1"/>
  <c r="DS30" i="128"/>
  <c r="DN30" i="128"/>
  <c r="DM30" i="128"/>
  <c r="DJ30" i="128"/>
  <c r="DI30" i="128"/>
  <c r="DG30" i="128"/>
  <c r="DF30" i="128"/>
  <c r="DD30" i="128"/>
  <c r="DC30" i="128"/>
  <c r="DA30" i="128"/>
  <c r="CZ30" i="128"/>
  <c r="CX30" i="128"/>
  <c r="CW30" i="128"/>
  <c r="CT30" i="128"/>
  <c r="CS30" i="128"/>
  <c r="CP30" i="128"/>
  <c r="Z30" i="128"/>
  <c r="C30" i="128" s="1"/>
  <c r="DS29" i="128"/>
  <c r="DA29" i="128"/>
  <c r="CZ29" i="128"/>
  <c r="CX29" i="128"/>
  <c r="CW29" i="128"/>
  <c r="CT29" i="128"/>
  <c r="CS29" i="128"/>
  <c r="CP29" i="128"/>
  <c r="Z29" i="128"/>
  <c r="CR29" i="128" s="1"/>
  <c r="DS28" i="128"/>
  <c r="DN28" i="128"/>
  <c r="DM28" i="128"/>
  <c r="DJ28" i="128"/>
  <c r="DI28" i="128"/>
  <c r="DG28" i="128"/>
  <c r="DF28" i="128"/>
  <c r="DD28" i="128"/>
  <c r="DC28" i="128"/>
  <c r="DA28" i="128"/>
  <c r="CZ28" i="128"/>
  <c r="CX28" i="128"/>
  <c r="CW28" i="128"/>
  <c r="CT28" i="128"/>
  <c r="CS28" i="128"/>
  <c r="CP28" i="128"/>
  <c r="Z28" i="128"/>
  <c r="C28" i="128" s="1"/>
  <c r="DS27" i="128"/>
  <c r="DN27" i="128"/>
  <c r="DM27" i="128"/>
  <c r="DJ27" i="128"/>
  <c r="DI27" i="128"/>
  <c r="DG27" i="128"/>
  <c r="DF27" i="128"/>
  <c r="DD27" i="128"/>
  <c r="DC27" i="128"/>
  <c r="DA27" i="128"/>
  <c r="CZ27" i="128"/>
  <c r="CX27" i="128"/>
  <c r="CW27" i="128"/>
  <c r="CT27" i="128"/>
  <c r="CS27" i="128"/>
  <c r="CP27" i="128"/>
  <c r="Z27" i="128"/>
  <c r="CR27" i="128" s="1"/>
  <c r="DS26" i="128"/>
  <c r="DN26" i="128"/>
  <c r="DM26" i="128"/>
  <c r="DJ26" i="128"/>
  <c r="DI26" i="128"/>
  <c r="DG26" i="128"/>
  <c r="DF26" i="128"/>
  <c r="DD26" i="128"/>
  <c r="DC26" i="128"/>
  <c r="DA26" i="128"/>
  <c r="CZ26" i="128"/>
  <c r="CX26" i="128"/>
  <c r="CW26" i="128"/>
  <c r="CT26" i="128"/>
  <c r="CS26" i="128"/>
  <c r="CP26" i="128"/>
  <c r="Z26" i="128"/>
  <c r="C26" i="128" s="1"/>
  <c r="DS25" i="128"/>
  <c r="DN25" i="128"/>
  <c r="DM25" i="128"/>
  <c r="DJ25" i="128"/>
  <c r="DI25" i="128"/>
  <c r="DG25" i="128"/>
  <c r="DF25" i="128"/>
  <c r="DD25" i="128"/>
  <c r="DC25" i="128"/>
  <c r="DA25" i="128"/>
  <c r="CZ25" i="128"/>
  <c r="CX25" i="128"/>
  <c r="CW25" i="128"/>
  <c r="CT25" i="128"/>
  <c r="CS25" i="128"/>
  <c r="CP25" i="128"/>
  <c r="Z25" i="128"/>
  <c r="CR25" i="128" s="1"/>
  <c r="DS24" i="128"/>
  <c r="CX24" i="128"/>
  <c r="CW24" i="128"/>
  <c r="CT24" i="128"/>
  <c r="CS24" i="128"/>
  <c r="CP24" i="128"/>
  <c r="Z24" i="128"/>
  <c r="CR24" i="128" s="1"/>
  <c r="DS23" i="128"/>
  <c r="DN23" i="128"/>
  <c r="DM23" i="128"/>
  <c r="DJ23" i="128"/>
  <c r="DI23" i="128"/>
  <c r="DG23" i="128"/>
  <c r="DF23" i="128"/>
  <c r="DD23" i="128"/>
  <c r="DC23" i="128"/>
  <c r="DA23" i="128"/>
  <c r="CZ23" i="128"/>
  <c r="CX23" i="128"/>
  <c r="CW23" i="128"/>
  <c r="CT23" i="128"/>
  <c r="CS23" i="128"/>
  <c r="CP23" i="128"/>
  <c r="Z23" i="128"/>
  <c r="C23" i="128" s="1"/>
  <c r="DS22" i="128"/>
  <c r="DN22" i="128"/>
  <c r="DM22" i="128"/>
  <c r="DJ22" i="128"/>
  <c r="DI22" i="128"/>
  <c r="DG22" i="128"/>
  <c r="DF22" i="128"/>
  <c r="DD22" i="128"/>
  <c r="DC22" i="128"/>
  <c r="DA22" i="128"/>
  <c r="CZ22" i="128"/>
  <c r="CX22" i="128"/>
  <c r="CW22" i="128"/>
  <c r="CT22" i="128"/>
  <c r="CS22" i="128"/>
  <c r="CP22" i="128"/>
  <c r="Z22" i="128"/>
  <c r="CR22" i="128" s="1"/>
  <c r="DS21" i="128"/>
  <c r="DN21" i="128"/>
  <c r="DM21" i="128"/>
  <c r="DJ21" i="128"/>
  <c r="DI21" i="128"/>
  <c r="DG21" i="128"/>
  <c r="DF21" i="128"/>
  <c r="DD21" i="128"/>
  <c r="DC21" i="128"/>
  <c r="DA21" i="128"/>
  <c r="CZ21" i="128"/>
  <c r="CX21" i="128"/>
  <c r="CW21" i="128"/>
  <c r="CT21" i="128"/>
  <c r="CS21" i="128"/>
  <c r="CP21" i="128"/>
  <c r="Z21" i="128"/>
  <c r="C21" i="128" s="1"/>
  <c r="DS20" i="128"/>
  <c r="DN20" i="128"/>
  <c r="DM20" i="128"/>
  <c r="DJ20" i="128"/>
  <c r="DI20" i="128"/>
  <c r="DG20" i="128"/>
  <c r="DF20" i="128"/>
  <c r="DD20" i="128"/>
  <c r="DC20" i="128"/>
  <c r="DA20" i="128"/>
  <c r="CZ20" i="128"/>
  <c r="CX20" i="128"/>
  <c r="CW20" i="128"/>
  <c r="CT20" i="128"/>
  <c r="CS20" i="128"/>
  <c r="CP20" i="128"/>
  <c r="Z20" i="128"/>
  <c r="CR20" i="128" s="1"/>
  <c r="DS19" i="128"/>
  <c r="DA19" i="128"/>
  <c r="CZ19" i="128"/>
  <c r="CX19" i="128"/>
  <c r="CW19" i="128"/>
  <c r="CT19" i="128"/>
  <c r="CS19" i="128"/>
  <c r="CP19" i="128"/>
  <c r="Z19" i="128"/>
  <c r="CR19" i="128" s="1"/>
  <c r="DS18" i="128"/>
  <c r="CX18" i="128"/>
  <c r="CW18" i="128"/>
  <c r="CT18" i="128"/>
  <c r="CS18" i="128"/>
  <c r="CP18" i="128"/>
  <c r="Z18" i="128"/>
  <c r="CR18" i="128" s="1"/>
  <c r="DS17" i="128"/>
  <c r="DN17" i="128"/>
  <c r="DM17" i="128"/>
  <c r="DJ17" i="128"/>
  <c r="DI17" i="128"/>
  <c r="DG17" i="128"/>
  <c r="DF17" i="128"/>
  <c r="DD17" i="128"/>
  <c r="DC17" i="128"/>
  <c r="DA17" i="128"/>
  <c r="CZ17" i="128"/>
  <c r="CX17" i="128"/>
  <c r="CW17" i="128"/>
  <c r="CT17" i="128"/>
  <c r="CS17" i="128"/>
  <c r="CP17" i="128"/>
  <c r="Z17" i="128"/>
  <c r="C17" i="128" s="1"/>
  <c r="DS16" i="128"/>
  <c r="DN16" i="128"/>
  <c r="DM16" i="128"/>
  <c r="DJ16" i="128"/>
  <c r="DI16" i="128"/>
  <c r="DG16" i="128"/>
  <c r="DF16" i="128"/>
  <c r="DD16" i="128"/>
  <c r="DC16" i="128"/>
  <c r="DA16" i="128"/>
  <c r="CZ16" i="128"/>
  <c r="CX16" i="128"/>
  <c r="CW16" i="128"/>
  <c r="CT16" i="128"/>
  <c r="CS16" i="128"/>
  <c r="CP16" i="128"/>
  <c r="Z16" i="128"/>
  <c r="CR16" i="128" s="1"/>
  <c r="DS15" i="128"/>
  <c r="DN15" i="128"/>
  <c r="DM15" i="128"/>
  <c r="DJ15" i="128"/>
  <c r="DI15" i="128"/>
  <c r="DG15" i="128"/>
  <c r="DF15" i="128"/>
  <c r="DD15" i="128"/>
  <c r="DC15" i="128"/>
  <c r="DA15" i="128"/>
  <c r="CZ15" i="128"/>
  <c r="CX15" i="128"/>
  <c r="CW15" i="128"/>
  <c r="CT15" i="128"/>
  <c r="CS15" i="128"/>
  <c r="CP15" i="128"/>
  <c r="Z15" i="128"/>
  <c r="C15" i="128" s="1"/>
  <c r="DS14" i="128"/>
  <c r="DN14" i="128"/>
  <c r="DM14" i="128"/>
  <c r="DJ14" i="128"/>
  <c r="DI14" i="128"/>
  <c r="DG14" i="128"/>
  <c r="DF14" i="128"/>
  <c r="DD14" i="128"/>
  <c r="DC14" i="128"/>
  <c r="DA14" i="128"/>
  <c r="CZ14" i="128"/>
  <c r="CX14" i="128"/>
  <c r="CW14" i="128"/>
  <c r="CT14" i="128"/>
  <c r="CS14" i="128"/>
  <c r="CP14" i="128"/>
  <c r="Z14" i="128"/>
  <c r="CR14" i="128" s="1"/>
  <c r="DS13" i="128"/>
  <c r="DN13" i="128"/>
  <c r="DM13" i="128"/>
  <c r="DJ13" i="128"/>
  <c r="DI13" i="128"/>
  <c r="CT13" i="128"/>
  <c r="CS13" i="128"/>
  <c r="CP13" i="128"/>
  <c r="Z13" i="128"/>
  <c r="C13" i="128" s="1"/>
  <c r="DS12" i="128"/>
  <c r="CT12" i="128"/>
  <c r="CS12" i="128"/>
  <c r="CP12" i="128"/>
  <c r="Z12" i="128"/>
  <c r="C12" i="128" s="1"/>
  <c r="DS11" i="128"/>
  <c r="DN11" i="128"/>
  <c r="DM11" i="128"/>
  <c r="DJ11" i="128"/>
  <c r="DI11" i="128"/>
  <c r="DG11" i="128"/>
  <c r="DF11" i="128"/>
  <c r="DD11" i="128"/>
  <c r="DC11" i="128"/>
  <c r="DA11" i="128"/>
  <c r="CZ11" i="128"/>
  <c r="CX11" i="128"/>
  <c r="CW11" i="128"/>
  <c r="CT11" i="128"/>
  <c r="CS11" i="128"/>
  <c r="CP11" i="128"/>
  <c r="Z11" i="128"/>
  <c r="CR11" i="128" s="1"/>
  <c r="DS10" i="128"/>
  <c r="DN10" i="128"/>
  <c r="DM10" i="128"/>
  <c r="DJ10" i="128"/>
  <c r="DI10" i="128"/>
  <c r="DG10" i="128"/>
  <c r="DF10" i="128"/>
  <c r="DD10" i="128"/>
  <c r="DC10" i="128"/>
  <c r="DA10" i="128"/>
  <c r="CZ10" i="128"/>
  <c r="CX10" i="128"/>
  <c r="CW10" i="128"/>
  <c r="CT10" i="128"/>
  <c r="CS10" i="128"/>
  <c r="CP10" i="128"/>
  <c r="Z10" i="128"/>
  <c r="C10" i="128" s="1"/>
  <c r="DS9" i="128"/>
  <c r="DN9" i="128"/>
  <c r="DM9" i="128"/>
  <c r="DJ9" i="128"/>
  <c r="DI9" i="128"/>
  <c r="DG9" i="128"/>
  <c r="DF9" i="128"/>
  <c r="DD9" i="128"/>
  <c r="DC9" i="128"/>
  <c r="DA9" i="128"/>
  <c r="CZ9" i="128"/>
  <c r="CX9" i="128"/>
  <c r="CW9" i="128"/>
  <c r="CT9" i="128"/>
  <c r="CS9" i="128"/>
  <c r="CP9" i="128"/>
  <c r="Z9" i="128"/>
  <c r="CR9" i="128" s="1"/>
  <c r="DS8" i="128"/>
  <c r="DN8" i="128"/>
  <c r="DM8" i="128"/>
  <c r="DJ8" i="128"/>
  <c r="DI8" i="128"/>
  <c r="DG8" i="128"/>
  <c r="DF8" i="128"/>
  <c r="DD8" i="128"/>
  <c r="DC8" i="128"/>
  <c r="DA8" i="128"/>
  <c r="CZ8" i="128"/>
  <c r="CX8" i="128"/>
  <c r="CW8" i="128"/>
  <c r="CT8" i="128"/>
  <c r="CS8" i="128"/>
  <c r="CP8" i="128"/>
  <c r="Z8" i="128"/>
  <c r="C8" i="128" s="1"/>
  <c r="DS7" i="128"/>
  <c r="DN7" i="128"/>
  <c r="DM7" i="128"/>
  <c r="DJ7" i="128"/>
  <c r="DI7" i="128"/>
  <c r="DG7" i="128"/>
  <c r="DF7" i="128"/>
  <c r="DD7" i="128"/>
  <c r="DC7" i="128"/>
  <c r="DA7" i="128"/>
  <c r="CZ7" i="128"/>
  <c r="CX7" i="128"/>
  <c r="CW7" i="128"/>
  <c r="CT7" i="128"/>
  <c r="CS7" i="128"/>
  <c r="CP7" i="128"/>
  <c r="Z7" i="128"/>
  <c r="CR7" i="128" s="1"/>
  <c r="DS6" i="128"/>
  <c r="DN6" i="128"/>
  <c r="DM6" i="128"/>
  <c r="DJ6" i="128"/>
  <c r="DI6" i="128"/>
  <c r="DG6" i="128"/>
  <c r="DF6" i="128"/>
  <c r="DD6" i="128"/>
  <c r="DC6" i="128"/>
  <c r="DA6" i="128"/>
  <c r="CZ6" i="128"/>
  <c r="CX6" i="128"/>
  <c r="CW6" i="128"/>
  <c r="CT6" i="128"/>
  <c r="CS6" i="128"/>
  <c r="CP6" i="128"/>
  <c r="Z6" i="128"/>
  <c r="C6" i="128" s="1"/>
  <c r="DS5" i="128"/>
  <c r="DN5" i="128"/>
  <c r="DM5" i="128"/>
  <c r="DJ5" i="128"/>
  <c r="DI5" i="128"/>
  <c r="DG5" i="128"/>
  <c r="DF5" i="128"/>
  <c r="DD5" i="128"/>
  <c r="DC5" i="128"/>
  <c r="DA5" i="128"/>
  <c r="CZ5" i="128"/>
  <c r="CX5" i="128"/>
  <c r="CW5" i="128"/>
  <c r="CT5" i="128"/>
  <c r="CS5" i="128"/>
  <c r="CP5" i="128"/>
  <c r="Z5" i="128"/>
  <c r="CR5" i="128" s="1"/>
  <c r="CR134" i="128" l="1"/>
  <c r="C61" i="128"/>
  <c r="CO92" i="128"/>
  <c r="CO120" i="128"/>
  <c r="CO62" i="128"/>
  <c r="C120" i="128"/>
  <c r="C128" i="128"/>
  <c r="CR23" i="128"/>
  <c r="C24" i="128"/>
  <c r="C11" i="128"/>
  <c r="C31" i="128"/>
  <c r="C42" i="128"/>
  <c r="C132" i="128"/>
  <c r="CO116" i="128"/>
  <c r="CO10" i="128"/>
  <c r="CO139" i="128"/>
  <c r="CO67" i="128"/>
  <c r="CO142" i="128"/>
  <c r="CR143" i="128"/>
  <c r="C9" i="128"/>
  <c r="C29" i="128"/>
  <c r="CO69" i="128"/>
  <c r="CR135" i="128"/>
  <c r="CO131" i="128"/>
  <c r="CO34" i="128"/>
  <c r="CO107" i="128"/>
  <c r="C139" i="128"/>
  <c r="CO31" i="128"/>
  <c r="CR32" i="128"/>
  <c r="C33" i="128"/>
  <c r="C67" i="128"/>
  <c r="CO97" i="128"/>
  <c r="CO124" i="128"/>
  <c r="CO136" i="128"/>
  <c r="CO137" i="128"/>
  <c r="CR141" i="128"/>
  <c r="C142" i="128"/>
  <c r="CR107" i="128"/>
  <c r="CO32" i="128"/>
  <c r="CO75" i="128"/>
  <c r="CO99" i="128"/>
  <c r="CR119" i="128"/>
  <c r="CO9" i="128"/>
  <c r="CO43" i="128"/>
  <c r="C69" i="128"/>
  <c r="C87" i="128"/>
  <c r="CO11" i="128"/>
  <c r="CR12" i="128"/>
  <c r="C19" i="128"/>
  <c r="CO30" i="128"/>
  <c r="CO38" i="128"/>
  <c r="C48" i="128"/>
  <c r="CO54" i="128"/>
  <c r="C89" i="128"/>
  <c r="CR118" i="128"/>
  <c r="CO143" i="128"/>
  <c r="CO5" i="128"/>
  <c r="CO6" i="128"/>
  <c r="CO57" i="128"/>
  <c r="CO73" i="128"/>
  <c r="C124" i="128"/>
  <c r="C130" i="128"/>
  <c r="CR140" i="128"/>
  <c r="CO134" i="128"/>
  <c r="CO53" i="128"/>
  <c r="CO8" i="128"/>
  <c r="CO101" i="128"/>
  <c r="CO141" i="128"/>
  <c r="C5" i="128"/>
  <c r="C27" i="128"/>
  <c r="C72" i="128"/>
  <c r="CO87" i="128"/>
  <c r="CO93" i="128"/>
  <c r="CO95" i="128"/>
  <c r="CO104" i="128"/>
  <c r="CO108" i="128"/>
  <c r="CO125" i="128"/>
  <c r="CO15" i="128"/>
  <c r="CO29" i="128"/>
  <c r="CR30" i="128"/>
  <c r="CR10" i="128"/>
  <c r="CO19" i="128"/>
  <c r="CO24" i="128"/>
  <c r="C41" i="128"/>
  <c r="C47" i="128"/>
  <c r="C56" i="128"/>
  <c r="CR88" i="128"/>
  <c r="CR105" i="128"/>
  <c r="CO16" i="128"/>
  <c r="CO33" i="128"/>
  <c r="C22" i="128"/>
  <c r="CR82" i="128"/>
  <c r="C85" i="128"/>
  <c r="C123" i="128"/>
  <c r="C133" i="128"/>
  <c r="O157" i="128"/>
  <c r="CO88" i="128"/>
  <c r="CO82" i="128"/>
  <c r="CO35" i="128"/>
  <c r="CO114" i="128"/>
  <c r="CO133" i="128"/>
  <c r="O158" i="128"/>
  <c r="CR6" i="128"/>
  <c r="C20" i="128"/>
  <c r="CO22" i="128"/>
  <c r="CO27" i="128"/>
  <c r="CO28" i="128"/>
  <c r="C45" i="128"/>
  <c r="C60" i="128"/>
  <c r="CO77" i="128"/>
  <c r="CO102" i="128"/>
  <c r="CO109" i="128"/>
  <c r="CO118" i="128"/>
  <c r="CO122" i="128"/>
  <c r="C131" i="128"/>
  <c r="CO65" i="128"/>
  <c r="CO12" i="128"/>
  <c r="CR15" i="128"/>
  <c r="C16" i="128"/>
  <c r="CO20" i="128"/>
  <c r="C38" i="128"/>
  <c r="C43" i="128"/>
  <c r="C46" i="128"/>
  <c r="CR49" i="128"/>
  <c r="C50" i="128"/>
  <c r="CO52" i="128"/>
  <c r="CO83" i="128"/>
  <c r="C116" i="128"/>
  <c r="CO123" i="128"/>
  <c r="C129" i="128"/>
  <c r="CR34" i="128"/>
  <c r="CR115" i="128"/>
  <c r="CO21" i="128"/>
  <c r="CO37" i="128"/>
  <c r="CO42" i="128"/>
  <c r="C51" i="128"/>
  <c r="C78" i="128"/>
  <c r="CO84" i="128"/>
  <c r="CO86" i="128"/>
  <c r="CO91" i="128"/>
  <c r="CR21" i="128"/>
  <c r="CO26" i="128"/>
  <c r="C44" i="128"/>
  <c r="C59" i="128"/>
  <c r="CR62" i="128"/>
  <c r="C63" i="128"/>
  <c r="C73" i="128"/>
  <c r="CR92" i="128"/>
  <c r="C93" i="128"/>
  <c r="CO111" i="128"/>
  <c r="CR114" i="128"/>
  <c r="CR121" i="128"/>
  <c r="C126" i="128"/>
  <c r="CO129" i="128"/>
  <c r="CO132" i="128"/>
  <c r="C138" i="128"/>
  <c r="CO47" i="128"/>
  <c r="CO51" i="128"/>
  <c r="CO64" i="128"/>
  <c r="CO106" i="128"/>
  <c r="CO110" i="128"/>
  <c r="CO112" i="128"/>
  <c r="CO115" i="128"/>
  <c r="CO128" i="128"/>
  <c r="CO135" i="128"/>
  <c r="CO140" i="128"/>
  <c r="CO49" i="128"/>
  <c r="CO94" i="128"/>
  <c r="CO17" i="128"/>
  <c r="CO39" i="128"/>
  <c r="CO74" i="128"/>
  <c r="CO126" i="128"/>
  <c r="CO130" i="128"/>
  <c r="CO138" i="128"/>
  <c r="CO13" i="128"/>
  <c r="CO68" i="128"/>
  <c r="CO90" i="128"/>
  <c r="CO98" i="128"/>
  <c r="CO105" i="128"/>
  <c r="CO127" i="128"/>
  <c r="C7" i="128"/>
  <c r="CR17" i="128"/>
  <c r="C18" i="128"/>
  <c r="CO23" i="128"/>
  <c r="C25" i="128"/>
  <c r="CR35" i="128"/>
  <c r="C36" i="128"/>
  <c r="C40" i="128"/>
  <c r="CO45" i="128"/>
  <c r="CO48" i="128"/>
  <c r="CO61" i="128"/>
  <c r="CO71" i="128"/>
  <c r="CO78" i="128"/>
  <c r="CO81" i="128"/>
  <c r="CO96" i="128"/>
  <c r="C104" i="128"/>
  <c r="C117" i="128"/>
  <c r="C125" i="128"/>
  <c r="CO55" i="128"/>
  <c r="CO7" i="128"/>
  <c r="CO18" i="128"/>
  <c r="CO25" i="128"/>
  <c r="CO36" i="128"/>
  <c r="CO40" i="128"/>
  <c r="CO119" i="128"/>
  <c r="CO14" i="128"/>
  <c r="CR28" i="128"/>
  <c r="CO59" i="128"/>
  <c r="CO121" i="128"/>
  <c r="CR8" i="128"/>
  <c r="CR26" i="128"/>
  <c r="CR37" i="128"/>
  <c r="CO50" i="128"/>
  <c r="CO56" i="128"/>
  <c r="CO60" i="128"/>
  <c r="CO63" i="128"/>
  <c r="CO72" i="128"/>
  <c r="CO76" i="128"/>
  <c r="CR80" i="128"/>
  <c r="CO85" i="128"/>
  <c r="CO89" i="128"/>
  <c r="CO117" i="128"/>
  <c r="CO70" i="128"/>
  <c r="CO46" i="128"/>
  <c r="CR13" i="128"/>
  <c r="C14" i="128"/>
  <c r="CO41" i="128"/>
  <c r="CO44" i="128"/>
  <c r="CO58" i="128"/>
  <c r="CO66" i="128"/>
  <c r="CO79" i="128"/>
  <c r="CO80" i="128"/>
  <c r="CR86" i="128"/>
  <c r="CR90" i="128"/>
  <c r="C91" i="128"/>
  <c r="CR94" i="128"/>
  <c r="CO100" i="128"/>
  <c r="C112" i="128"/>
  <c r="C127" i="128"/>
  <c r="C52" i="128"/>
  <c r="CR53" i="128"/>
  <c r="CR54" i="128"/>
  <c r="CR57" i="128"/>
  <c r="C58" i="128"/>
  <c r="C64" i="128"/>
  <c r="CR65" i="128"/>
  <c r="C66" i="128"/>
  <c r="C68" i="128"/>
  <c r="C71" i="128"/>
  <c r="C74" i="128"/>
  <c r="CR75" i="128"/>
  <c r="C76" i="128"/>
  <c r="CR77" i="128"/>
  <c r="C79" i="128"/>
  <c r="C83" i="128"/>
  <c r="CR84" i="128"/>
  <c r="CR95" i="128"/>
  <c r="C96" i="128"/>
  <c r="CR97" i="128"/>
  <c r="C98" i="128"/>
  <c r="CR99" i="128"/>
  <c r="C100" i="128"/>
  <c r="CR101" i="128"/>
  <c r="C102" i="128"/>
  <c r="CR103" i="128"/>
  <c r="C109" i="128"/>
  <c r="C110" i="128"/>
  <c r="CR111" i="128"/>
  <c r="CP71" i="127"/>
  <c r="DS71" i="127"/>
  <c r="CX71" i="127"/>
  <c r="CW71" i="127"/>
  <c r="CT71" i="127"/>
  <c r="CS71" i="127"/>
  <c r="Z71" i="127"/>
  <c r="CR71" i="127" s="1"/>
  <c r="C71" i="127"/>
  <c r="C158" i="128" l="1"/>
  <c r="C157" i="128"/>
  <c r="CO71" i="127"/>
  <c r="CP144" i="127"/>
  <c r="CO144" i="127"/>
  <c r="C144" i="127"/>
  <c r="CO164" i="127" l="1"/>
  <c r="CO163" i="127"/>
  <c r="CO162" i="127"/>
  <c r="CO161" i="127"/>
  <c r="CO160" i="127"/>
  <c r="CO159" i="127"/>
  <c r="CO158" i="127"/>
  <c r="N158" i="127"/>
  <c r="M158" i="127"/>
  <c r="L158" i="127"/>
  <c r="K158" i="127"/>
  <c r="J158" i="127"/>
  <c r="I158" i="127"/>
  <c r="H158" i="127"/>
  <c r="G158" i="127"/>
  <c r="F158" i="127"/>
  <c r="E158" i="127"/>
  <c r="D158" i="127"/>
  <c r="B158" i="127"/>
  <c r="A158" i="127"/>
  <c r="CO157" i="127"/>
  <c r="N157" i="127"/>
  <c r="M157" i="127"/>
  <c r="L157" i="127"/>
  <c r="K157" i="127"/>
  <c r="J157" i="127"/>
  <c r="I157" i="127"/>
  <c r="H157" i="127"/>
  <c r="G157" i="127"/>
  <c r="F157" i="127"/>
  <c r="E157" i="127"/>
  <c r="D157" i="127"/>
  <c r="B157" i="127"/>
  <c r="A157" i="127"/>
  <c r="CO156" i="127"/>
  <c r="T156" i="127"/>
  <c r="DS155" i="127"/>
  <c r="CP155" i="127"/>
  <c r="CO155" i="127"/>
  <c r="C155" i="127"/>
  <c r="DS154" i="127"/>
  <c r="CP154" i="127"/>
  <c r="CO154" i="127"/>
  <c r="C154" i="127"/>
  <c r="DS153" i="127"/>
  <c r="CP153" i="127"/>
  <c r="CO153" i="127"/>
  <c r="C153" i="127"/>
  <c r="DS152" i="127"/>
  <c r="CP152" i="127"/>
  <c r="CO152" i="127"/>
  <c r="C152" i="127"/>
  <c r="DS151" i="127"/>
  <c r="CP151" i="127"/>
  <c r="CO151" i="127"/>
  <c r="C151" i="127"/>
  <c r="DS150" i="127"/>
  <c r="CP150" i="127"/>
  <c r="CO150" i="127"/>
  <c r="C150" i="127"/>
  <c r="DS149" i="127"/>
  <c r="CP149" i="127"/>
  <c r="CO149" i="127"/>
  <c r="C149" i="127"/>
  <c r="DS148" i="127"/>
  <c r="CP148" i="127"/>
  <c r="CO148" i="127"/>
  <c r="C148" i="127"/>
  <c r="DS147" i="127"/>
  <c r="CP147" i="127"/>
  <c r="CO147" i="127"/>
  <c r="C147" i="127"/>
  <c r="DS146" i="127"/>
  <c r="CP146" i="127"/>
  <c r="CO146" i="127"/>
  <c r="C146" i="127"/>
  <c r="CP145" i="127"/>
  <c r="CO145" i="127"/>
  <c r="C145" i="127"/>
  <c r="DS143" i="127"/>
  <c r="DN143" i="127"/>
  <c r="DM143" i="127"/>
  <c r="DJ143" i="127"/>
  <c r="DI143" i="127"/>
  <c r="DG143" i="127"/>
  <c r="DF143" i="127"/>
  <c r="DD143" i="127"/>
  <c r="DC143" i="127"/>
  <c r="DA143" i="127"/>
  <c r="CZ143" i="127"/>
  <c r="CX143" i="127"/>
  <c r="CW143" i="127"/>
  <c r="CT143" i="127"/>
  <c r="CS143" i="127"/>
  <c r="CR143" i="127"/>
  <c r="CP143" i="127"/>
  <c r="Z143" i="127"/>
  <c r="C143" i="127" s="1"/>
  <c r="DS142" i="127"/>
  <c r="DN142" i="127"/>
  <c r="DM142" i="127"/>
  <c r="DJ142" i="127"/>
  <c r="DI142" i="127"/>
  <c r="DG142" i="127"/>
  <c r="DF142" i="127"/>
  <c r="DD142" i="127"/>
  <c r="DC142" i="127"/>
  <c r="DA142" i="127"/>
  <c r="CZ142" i="127"/>
  <c r="CX142" i="127"/>
  <c r="CW142" i="127"/>
  <c r="CT142" i="127"/>
  <c r="CS142" i="127"/>
  <c r="CP142" i="127"/>
  <c r="Z142" i="127"/>
  <c r="CR142" i="127" s="1"/>
  <c r="C142" i="127"/>
  <c r="DS141" i="127"/>
  <c r="DN141" i="127"/>
  <c r="DM141" i="127"/>
  <c r="DJ141" i="127"/>
  <c r="DI141" i="127"/>
  <c r="DG141" i="127"/>
  <c r="DF141" i="127"/>
  <c r="DD141" i="127"/>
  <c r="DC141" i="127"/>
  <c r="DA141" i="127"/>
  <c r="CZ141" i="127"/>
  <c r="CX141" i="127"/>
  <c r="CW141" i="127"/>
  <c r="CT141" i="127"/>
  <c r="CS141" i="127"/>
  <c r="CP141" i="127"/>
  <c r="Z141" i="127"/>
  <c r="C141" i="127" s="1"/>
  <c r="DS140" i="127"/>
  <c r="CX140" i="127"/>
  <c r="CW140" i="127"/>
  <c r="CT140" i="127"/>
  <c r="CS140" i="127"/>
  <c r="CP140" i="127"/>
  <c r="Z140" i="127"/>
  <c r="C140" i="127" s="1"/>
  <c r="DS139" i="127"/>
  <c r="DN139" i="127"/>
  <c r="DM139" i="127"/>
  <c r="DJ139" i="127"/>
  <c r="DI139" i="127"/>
  <c r="DG139" i="127"/>
  <c r="DF139" i="127"/>
  <c r="DD139" i="127"/>
  <c r="DC139" i="127"/>
  <c r="DA139" i="127"/>
  <c r="CZ139" i="127"/>
  <c r="CX139" i="127"/>
  <c r="CW139" i="127"/>
  <c r="CT139" i="127"/>
  <c r="CS139" i="127"/>
  <c r="CR139" i="127"/>
  <c r="CP139" i="127"/>
  <c r="Z139" i="127"/>
  <c r="C139" i="127" s="1"/>
  <c r="DS138" i="127"/>
  <c r="CX138" i="127"/>
  <c r="CW138" i="127"/>
  <c r="CT138" i="127"/>
  <c r="CS138" i="127"/>
  <c r="CP138" i="127"/>
  <c r="Z138" i="127"/>
  <c r="CR138" i="127" s="1"/>
  <c r="DS137" i="127"/>
  <c r="DN137" i="127"/>
  <c r="DM137" i="127"/>
  <c r="DJ137" i="127"/>
  <c r="DI137" i="127"/>
  <c r="DG137" i="127"/>
  <c r="DF137" i="127"/>
  <c r="DD137" i="127"/>
  <c r="DC137" i="127"/>
  <c r="DA137" i="127"/>
  <c r="CZ137" i="127"/>
  <c r="CX137" i="127"/>
  <c r="CW137" i="127"/>
  <c r="CT137" i="127"/>
  <c r="CS137" i="127"/>
  <c r="CP137" i="127"/>
  <c r="Z137" i="127"/>
  <c r="CR137" i="127" s="1"/>
  <c r="C137" i="127"/>
  <c r="DS136" i="127"/>
  <c r="CX136" i="127"/>
  <c r="CW136" i="127"/>
  <c r="CT136" i="127"/>
  <c r="CS136" i="127"/>
  <c r="CP136" i="127"/>
  <c r="Z136" i="127"/>
  <c r="CR136" i="127" s="1"/>
  <c r="C136" i="127"/>
  <c r="DS135" i="127"/>
  <c r="DN135" i="127"/>
  <c r="DM135" i="127"/>
  <c r="DJ135" i="127"/>
  <c r="DI135" i="127"/>
  <c r="DG135" i="127"/>
  <c r="DF135" i="127"/>
  <c r="DD135" i="127"/>
  <c r="DC135" i="127"/>
  <c r="DA135" i="127"/>
  <c r="CZ135" i="127"/>
  <c r="CX135" i="127"/>
  <c r="CW135" i="127"/>
  <c r="CT135" i="127"/>
  <c r="CS135" i="127"/>
  <c r="CP135" i="127"/>
  <c r="Z135" i="127"/>
  <c r="C135" i="127" s="1"/>
  <c r="DS134" i="127"/>
  <c r="DN134" i="127"/>
  <c r="DM134" i="127"/>
  <c r="DJ134" i="127"/>
  <c r="DI134" i="127"/>
  <c r="DG134" i="127"/>
  <c r="DF134" i="127"/>
  <c r="DD134" i="127"/>
  <c r="DC134" i="127"/>
  <c r="DA134" i="127"/>
  <c r="CZ134" i="127"/>
  <c r="CX134" i="127"/>
  <c r="CW134" i="127"/>
  <c r="CT134" i="127"/>
  <c r="CS134" i="127"/>
  <c r="CR134" i="127"/>
  <c r="CP134" i="127"/>
  <c r="Z134" i="127"/>
  <c r="C134" i="127" s="1"/>
  <c r="DS133" i="127"/>
  <c r="DN133" i="127"/>
  <c r="DM133" i="127"/>
  <c r="DJ133" i="127"/>
  <c r="DI133" i="127"/>
  <c r="DG133" i="127"/>
  <c r="DF133" i="127"/>
  <c r="DD133" i="127"/>
  <c r="DC133" i="127"/>
  <c r="DA133" i="127"/>
  <c r="CZ133" i="127"/>
  <c r="CX133" i="127"/>
  <c r="CW133" i="127"/>
  <c r="CT133" i="127"/>
  <c r="CS133" i="127"/>
  <c r="CP133" i="127"/>
  <c r="Z133" i="127"/>
  <c r="C133" i="127" s="1"/>
  <c r="DS132" i="127"/>
  <c r="DN132" i="127"/>
  <c r="DM132" i="127"/>
  <c r="DJ132" i="127"/>
  <c r="DI132" i="127"/>
  <c r="DG132" i="127"/>
  <c r="DF132" i="127"/>
  <c r="DD132" i="127"/>
  <c r="DC132" i="127"/>
  <c r="DA132" i="127"/>
  <c r="CZ132" i="127"/>
  <c r="CX132" i="127"/>
  <c r="CW132" i="127"/>
  <c r="CT132" i="127"/>
  <c r="CS132" i="127"/>
  <c r="CP132" i="127"/>
  <c r="Z132" i="127"/>
  <c r="CR132" i="127" s="1"/>
  <c r="DS131" i="127"/>
  <c r="DN131" i="127"/>
  <c r="DM131" i="127"/>
  <c r="DJ131" i="127"/>
  <c r="DI131" i="127"/>
  <c r="DG131" i="127"/>
  <c r="DF131" i="127"/>
  <c r="DD131" i="127"/>
  <c r="DC131" i="127"/>
  <c r="DA131" i="127"/>
  <c r="CZ131" i="127"/>
  <c r="CX131" i="127"/>
  <c r="CW131" i="127"/>
  <c r="CT131" i="127"/>
  <c r="CS131" i="127"/>
  <c r="CP131" i="127"/>
  <c r="Z131" i="127"/>
  <c r="C131" i="127" s="1"/>
  <c r="DS130" i="127"/>
  <c r="DN130" i="127"/>
  <c r="DM130" i="127"/>
  <c r="DJ130" i="127"/>
  <c r="DI130" i="127"/>
  <c r="DG130" i="127"/>
  <c r="DF130" i="127"/>
  <c r="DD130" i="127"/>
  <c r="DC130" i="127"/>
  <c r="DA130" i="127"/>
  <c r="CZ130" i="127"/>
  <c r="CX130" i="127"/>
  <c r="CW130" i="127"/>
  <c r="CT130" i="127"/>
  <c r="CS130" i="127"/>
  <c r="CP130" i="127"/>
  <c r="Z130" i="127"/>
  <c r="C130" i="127" s="1"/>
  <c r="DS129" i="127"/>
  <c r="DN129" i="127"/>
  <c r="DM129" i="127"/>
  <c r="DJ129" i="127"/>
  <c r="DI129" i="127"/>
  <c r="DG129" i="127"/>
  <c r="DF129" i="127"/>
  <c r="DD129" i="127"/>
  <c r="DC129" i="127"/>
  <c r="DA129" i="127"/>
  <c r="CZ129" i="127"/>
  <c r="CX129" i="127"/>
  <c r="CW129" i="127"/>
  <c r="CT129" i="127"/>
  <c r="CS129" i="127"/>
  <c r="CP129" i="127"/>
  <c r="Z129" i="127"/>
  <c r="C129" i="127" s="1"/>
  <c r="DS128" i="127"/>
  <c r="DN128" i="127"/>
  <c r="DM128" i="127"/>
  <c r="DJ128" i="127"/>
  <c r="DI128" i="127"/>
  <c r="DG128" i="127"/>
  <c r="DF128" i="127"/>
  <c r="DD128" i="127"/>
  <c r="DC128" i="127"/>
  <c r="DA128" i="127"/>
  <c r="CZ128" i="127"/>
  <c r="CX128" i="127"/>
  <c r="CW128" i="127"/>
  <c r="CT128" i="127"/>
  <c r="CS128" i="127"/>
  <c r="CP128" i="127"/>
  <c r="Z128" i="127"/>
  <c r="CR128" i="127" s="1"/>
  <c r="DS127" i="127"/>
  <c r="DN127" i="127"/>
  <c r="DM127" i="127"/>
  <c r="DJ127" i="127"/>
  <c r="DI127" i="127"/>
  <c r="DG127" i="127"/>
  <c r="DF127" i="127"/>
  <c r="DD127" i="127"/>
  <c r="DC127" i="127"/>
  <c r="DA127" i="127"/>
  <c r="CZ127" i="127"/>
  <c r="CX127" i="127"/>
  <c r="CW127" i="127"/>
  <c r="CT127" i="127"/>
  <c r="CS127" i="127"/>
  <c r="CP127" i="127"/>
  <c r="Z127" i="127"/>
  <c r="C127" i="127" s="1"/>
  <c r="DS126" i="127"/>
  <c r="DN126" i="127"/>
  <c r="DM126" i="127"/>
  <c r="DJ126" i="127"/>
  <c r="DI126" i="127"/>
  <c r="DG126" i="127"/>
  <c r="DF126" i="127"/>
  <c r="DD126" i="127"/>
  <c r="DC126" i="127"/>
  <c r="DA126" i="127"/>
  <c r="CZ126" i="127"/>
  <c r="CX126" i="127"/>
  <c r="CW126" i="127"/>
  <c r="CT126" i="127"/>
  <c r="CS126" i="127"/>
  <c r="CP126" i="127"/>
  <c r="Z126" i="127"/>
  <c r="C126" i="127" s="1"/>
  <c r="DS125" i="127"/>
  <c r="DN125" i="127"/>
  <c r="DM125" i="127"/>
  <c r="DJ125" i="127"/>
  <c r="DI125" i="127"/>
  <c r="DG125" i="127"/>
  <c r="DF125" i="127"/>
  <c r="DD125" i="127"/>
  <c r="DC125" i="127"/>
  <c r="DA125" i="127"/>
  <c r="CZ125" i="127"/>
  <c r="CX125" i="127"/>
  <c r="CW125" i="127"/>
  <c r="CT125" i="127"/>
  <c r="CS125" i="127"/>
  <c r="CP125" i="127"/>
  <c r="Z125" i="127"/>
  <c r="C125" i="127" s="1"/>
  <c r="DS124" i="127"/>
  <c r="DN124" i="127"/>
  <c r="DM124" i="127"/>
  <c r="DJ124" i="127"/>
  <c r="DI124" i="127"/>
  <c r="DG124" i="127"/>
  <c r="DF124" i="127"/>
  <c r="DD124" i="127"/>
  <c r="DC124" i="127"/>
  <c r="DA124" i="127"/>
  <c r="CZ124" i="127"/>
  <c r="CX124" i="127"/>
  <c r="CW124" i="127"/>
  <c r="CT124" i="127"/>
  <c r="CS124" i="127"/>
  <c r="CP124" i="127"/>
  <c r="Z124" i="127"/>
  <c r="C124" i="127" s="1"/>
  <c r="DS123" i="127"/>
  <c r="DN123" i="127"/>
  <c r="DM123" i="127"/>
  <c r="DJ123" i="127"/>
  <c r="DI123" i="127"/>
  <c r="DG123" i="127"/>
  <c r="DF123" i="127"/>
  <c r="DD123" i="127"/>
  <c r="DC123" i="127"/>
  <c r="DA123" i="127"/>
  <c r="CZ123" i="127"/>
  <c r="CX123" i="127"/>
  <c r="CW123" i="127"/>
  <c r="CT123" i="127"/>
  <c r="CS123" i="127"/>
  <c r="CP123" i="127"/>
  <c r="Z123" i="127"/>
  <c r="C123" i="127" s="1"/>
  <c r="DS122" i="127"/>
  <c r="DN122" i="127"/>
  <c r="DM122" i="127"/>
  <c r="DJ122" i="127"/>
  <c r="DI122" i="127"/>
  <c r="DG122" i="127"/>
  <c r="DF122" i="127"/>
  <c r="DA122" i="127"/>
  <c r="CZ122" i="127"/>
  <c r="CX122" i="127"/>
  <c r="CW122" i="127"/>
  <c r="CT122" i="127"/>
  <c r="CS122" i="127"/>
  <c r="CR122" i="127"/>
  <c r="CP122" i="127"/>
  <c r="Z122" i="127"/>
  <c r="C122" i="127" s="1"/>
  <c r="DS121" i="127"/>
  <c r="DN121" i="127"/>
  <c r="DM121" i="127"/>
  <c r="DJ121" i="127"/>
  <c r="DI121" i="127"/>
  <c r="DG121" i="127"/>
  <c r="DF121" i="127"/>
  <c r="DD121" i="127"/>
  <c r="DC121" i="127"/>
  <c r="DA121" i="127"/>
  <c r="CZ121" i="127"/>
  <c r="CX121" i="127"/>
  <c r="CW121" i="127"/>
  <c r="CT121" i="127"/>
  <c r="CO121" i="127" s="1"/>
  <c r="CS121" i="127"/>
  <c r="CP121" i="127"/>
  <c r="Z121" i="127"/>
  <c r="CR121" i="127" s="1"/>
  <c r="DS120" i="127"/>
  <c r="DN120" i="127"/>
  <c r="DM120" i="127"/>
  <c r="DJ120" i="127"/>
  <c r="DI120" i="127"/>
  <c r="DG120" i="127"/>
  <c r="DF120" i="127"/>
  <c r="DD120" i="127"/>
  <c r="DC120" i="127"/>
  <c r="DA120" i="127"/>
  <c r="CZ120" i="127"/>
  <c r="CX120" i="127"/>
  <c r="CW120" i="127"/>
  <c r="CT120" i="127"/>
  <c r="CS120" i="127"/>
  <c r="CP120" i="127"/>
  <c r="Z120" i="127"/>
  <c r="C120" i="127" s="1"/>
  <c r="DS119" i="127"/>
  <c r="DN119" i="127"/>
  <c r="DM119" i="127"/>
  <c r="DJ119" i="127"/>
  <c r="DI119" i="127"/>
  <c r="DG119" i="127"/>
  <c r="DF119" i="127"/>
  <c r="DD119" i="127"/>
  <c r="DC119" i="127"/>
  <c r="DA119" i="127"/>
  <c r="CZ119" i="127"/>
  <c r="CX119" i="127"/>
  <c r="CW119" i="127"/>
  <c r="CT119" i="127"/>
  <c r="CS119" i="127"/>
  <c r="CP119" i="127"/>
  <c r="Z119" i="127"/>
  <c r="CR119" i="127" s="1"/>
  <c r="DS118" i="127"/>
  <c r="DN118" i="127"/>
  <c r="DM118" i="127"/>
  <c r="DJ118" i="127"/>
  <c r="DI118" i="127"/>
  <c r="DG118" i="127"/>
  <c r="DF118" i="127"/>
  <c r="DD118" i="127"/>
  <c r="DC118" i="127"/>
  <c r="DA118" i="127"/>
  <c r="CZ118" i="127"/>
  <c r="CX118" i="127"/>
  <c r="CW118" i="127"/>
  <c r="CT118" i="127"/>
  <c r="CS118" i="127"/>
  <c r="CP118" i="127"/>
  <c r="Z118" i="127"/>
  <c r="C118" i="127" s="1"/>
  <c r="DS117" i="127"/>
  <c r="CX117" i="127"/>
  <c r="CW117" i="127"/>
  <c r="CT117" i="127"/>
  <c r="CS117" i="127"/>
  <c r="CP117" i="127"/>
  <c r="Z117" i="127"/>
  <c r="CR117" i="127" s="1"/>
  <c r="DS116" i="127"/>
  <c r="DA116" i="127"/>
  <c r="CX116" i="127"/>
  <c r="CW116" i="127"/>
  <c r="CT116" i="127"/>
  <c r="CS116" i="127"/>
  <c r="CP116" i="127"/>
  <c r="Z116" i="127"/>
  <c r="CR116" i="127" s="1"/>
  <c r="DS115" i="127"/>
  <c r="DN115" i="127"/>
  <c r="DM115" i="127"/>
  <c r="DD115" i="127"/>
  <c r="DC115" i="127"/>
  <c r="DA115" i="127"/>
  <c r="CZ115" i="127"/>
  <c r="CX115" i="127"/>
  <c r="CW115" i="127"/>
  <c r="CT115" i="127"/>
  <c r="CS115" i="127"/>
  <c r="CP115" i="127"/>
  <c r="Z115" i="127"/>
  <c r="CR115" i="127" s="1"/>
  <c r="DS114" i="127"/>
  <c r="DN114" i="127"/>
  <c r="DM114" i="127"/>
  <c r="DJ114" i="127"/>
  <c r="DI114" i="127"/>
  <c r="DG114" i="127"/>
  <c r="DF114" i="127"/>
  <c r="DD114" i="127"/>
  <c r="DC114" i="127"/>
  <c r="DA114" i="127"/>
  <c r="CZ114" i="127"/>
  <c r="CX114" i="127"/>
  <c r="CW114" i="127"/>
  <c r="CT114" i="127"/>
  <c r="CS114" i="127"/>
  <c r="CP114" i="127"/>
  <c r="Z114" i="127"/>
  <c r="C114" i="127" s="1"/>
  <c r="DS113" i="127"/>
  <c r="DN113" i="127"/>
  <c r="DM113" i="127"/>
  <c r="DJ113" i="127"/>
  <c r="DI113" i="127"/>
  <c r="DG113" i="127"/>
  <c r="DF113" i="127"/>
  <c r="DA113" i="127"/>
  <c r="CZ113" i="127"/>
  <c r="CX113" i="127"/>
  <c r="CW113" i="127"/>
  <c r="CT113" i="127"/>
  <c r="CS113" i="127"/>
  <c r="CP113" i="127"/>
  <c r="Z113" i="127"/>
  <c r="CR113" i="127" s="1"/>
  <c r="DS112" i="127"/>
  <c r="DN112" i="127"/>
  <c r="DM112" i="127"/>
  <c r="DJ112" i="127"/>
  <c r="DI112" i="127"/>
  <c r="DG112" i="127"/>
  <c r="DF112" i="127"/>
  <c r="DD112" i="127"/>
  <c r="DC112" i="127"/>
  <c r="DA112" i="127"/>
  <c r="CZ112" i="127"/>
  <c r="CX112" i="127"/>
  <c r="CW112" i="127"/>
  <c r="CT112" i="127"/>
  <c r="CS112" i="127"/>
  <c r="CP112" i="127"/>
  <c r="Z112" i="127"/>
  <c r="C112" i="127" s="1"/>
  <c r="DS111" i="127"/>
  <c r="DN111" i="127"/>
  <c r="DM111" i="127"/>
  <c r="DD111" i="127"/>
  <c r="DC111" i="127"/>
  <c r="DA111" i="127"/>
  <c r="CZ111" i="127"/>
  <c r="CX111" i="127"/>
  <c r="CW111" i="127"/>
  <c r="CT111" i="127"/>
  <c r="CS111" i="127"/>
  <c r="CR111" i="127"/>
  <c r="CP111" i="127"/>
  <c r="Z111" i="127"/>
  <c r="C111" i="127" s="1"/>
  <c r="DS110" i="127"/>
  <c r="CX110" i="127"/>
  <c r="CW110" i="127"/>
  <c r="CT110" i="127"/>
  <c r="CS110" i="127"/>
  <c r="CR110" i="127"/>
  <c r="CP110" i="127"/>
  <c r="Z110" i="127"/>
  <c r="C110" i="127" s="1"/>
  <c r="DS109" i="127"/>
  <c r="DN109" i="127"/>
  <c r="DM109" i="127"/>
  <c r="DJ109" i="127"/>
  <c r="DI109" i="127"/>
  <c r="DG109" i="127"/>
  <c r="DF109" i="127"/>
  <c r="DD109" i="127"/>
  <c r="DC109" i="127"/>
  <c r="DA109" i="127"/>
  <c r="CZ109" i="127"/>
  <c r="CX109" i="127"/>
  <c r="CW109" i="127"/>
  <c r="CT109" i="127"/>
  <c r="CS109" i="127"/>
  <c r="CP109" i="127"/>
  <c r="Z109" i="127"/>
  <c r="CR109" i="127" s="1"/>
  <c r="C109" i="127"/>
  <c r="DS108" i="127"/>
  <c r="DA108" i="127"/>
  <c r="CZ108" i="127"/>
  <c r="CX108" i="127"/>
  <c r="CW108" i="127"/>
  <c r="CT108" i="127"/>
  <c r="CS108" i="127"/>
  <c r="CP108" i="127"/>
  <c r="Z108" i="127"/>
  <c r="C108" i="127" s="1"/>
  <c r="DS107" i="127"/>
  <c r="DA107" i="127"/>
  <c r="CZ107" i="127"/>
  <c r="CX107" i="127"/>
  <c r="CW107" i="127"/>
  <c r="CT107" i="127"/>
  <c r="CS107" i="127"/>
  <c r="CP107" i="127"/>
  <c r="Z107" i="127"/>
  <c r="CR107" i="127" s="1"/>
  <c r="DS106" i="127"/>
  <c r="DN106" i="127"/>
  <c r="DM106" i="127"/>
  <c r="DJ106" i="127"/>
  <c r="DI106" i="127"/>
  <c r="DG106" i="127"/>
  <c r="DF106" i="127"/>
  <c r="DD106" i="127"/>
  <c r="DC106" i="127"/>
  <c r="DA106" i="127"/>
  <c r="CZ106" i="127"/>
  <c r="CX106" i="127"/>
  <c r="CW106" i="127"/>
  <c r="CT106" i="127"/>
  <c r="CS106" i="127"/>
  <c r="CP106" i="127"/>
  <c r="Z106" i="127"/>
  <c r="C106" i="127" s="1"/>
  <c r="DS105" i="127"/>
  <c r="CX105" i="127"/>
  <c r="CW105" i="127"/>
  <c r="CT105" i="127"/>
  <c r="CS105" i="127"/>
  <c r="CP105" i="127"/>
  <c r="Z105" i="127"/>
  <c r="CR105" i="127" s="1"/>
  <c r="DS104" i="127"/>
  <c r="DN104" i="127"/>
  <c r="DM104" i="127"/>
  <c r="DJ104" i="127"/>
  <c r="DI104" i="127"/>
  <c r="DG104" i="127"/>
  <c r="DF104" i="127"/>
  <c r="DD104" i="127"/>
  <c r="DC104" i="127"/>
  <c r="DA104" i="127"/>
  <c r="CZ104" i="127"/>
  <c r="CX104" i="127"/>
  <c r="CW104" i="127"/>
  <c r="CT104" i="127"/>
  <c r="CS104" i="127"/>
  <c r="CP104" i="127"/>
  <c r="Z104" i="127"/>
  <c r="C104" i="127" s="1"/>
  <c r="DS103" i="127"/>
  <c r="DN103" i="127"/>
  <c r="DM103" i="127"/>
  <c r="DJ103" i="127"/>
  <c r="DI103" i="127"/>
  <c r="DG103" i="127"/>
  <c r="DF103" i="127"/>
  <c r="DD103" i="127"/>
  <c r="DC103" i="127"/>
  <c r="DA103" i="127"/>
  <c r="CZ103" i="127"/>
  <c r="CX103" i="127"/>
  <c r="CW103" i="127"/>
  <c r="CT103" i="127"/>
  <c r="CS103" i="127"/>
  <c r="CP103" i="127"/>
  <c r="Z103" i="127"/>
  <c r="CR103" i="127" s="1"/>
  <c r="DS102" i="127"/>
  <c r="DN102" i="127"/>
  <c r="DM102" i="127"/>
  <c r="DJ102" i="127"/>
  <c r="DI102" i="127"/>
  <c r="DG102" i="127"/>
  <c r="DF102" i="127"/>
  <c r="DD102" i="127"/>
  <c r="DC102" i="127"/>
  <c r="DA102" i="127"/>
  <c r="CZ102" i="127"/>
  <c r="CX102" i="127"/>
  <c r="CW102" i="127"/>
  <c r="CT102" i="127"/>
  <c r="CS102" i="127"/>
  <c r="CP102" i="127"/>
  <c r="Z102" i="127"/>
  <c r="C102" i="127" s="1"/>
  <c r="DS101" i="127"/>
  <c r="DN101" i="127"/>
  <c r="DM101" i="127"/>
  <c r="DJ101" i="127"/>
  <c r="DI101" i="127"/>
  <c r="DG101" i="127"/>
  <c r="DF101" i="127"/>
  <c r="DD101" i="127"/>
  <c r="DC101" i="127"/>
  <c r="DA101" i="127"/>
  <c r="CZ101" i="127"/>
  <c r="CX101" i="127"/>
  <c r="CW101" i="127"/>
  <c r="CT101" i="127"/>
  <c r="CS101" i="127"/>
  <c r="CP101" i="127"/>
  <c r="Z101" i="127"/>
  <c r="CR101" i="127" s="1"/>
  <c r="DS100" i="127"/>
  <c r="DN100" i="127"/>
  <c r="DM100" i="127"/>
  <c r="DJ100" i="127"/>
  <c r="DI100" i="127"/>
  <c r="DG100" i="127"/>
  <c r="DF100" i="127"/>
  <c r="DD100" i="127"/>
  <c r="DC100" i="127"/>
  <c r="DA100" i="127"/>
  <c r="CZ100" i="127"/>
  <c r="CX100" i="127"/>
  <c r="CW100" i="127"/>
  <c r="CT100" i="127"/>
  <c r="CS100" i="127"/>
  <c r="CP100" i="127"/>
  <c r="Z100" i="127"/>
  <c r="C100" i="127" s="1"/>
  <c r="DS99" i="127"/>
  <c r="DN99" i="127"/>
  <c r="DM99" i="127"/>
  <c r="DJ99" i="127"/>
  <c r="DI99" i="127"/>
  <c r="DG99" i="127"/>
  <c r="DF99" i="127"/>
  <c r="DD99" i="127"/>
  <c r="DC99" i="127"/>
  <c r="DA99" i="127"/>
  <c r="CZ99" i="127"/>
  <c r="CX99" i="127"/>
  <c r="CW99" i="127"/>
  <c r="CT99" i="127"/>
  <c r="CS99" i="127"/>
  <c r="CP99" i="127"/>
  <c r="Z99" i="127"/>
  <c r="CR99" i="127" s="1"/>
  <c r="C99" i="127"/>
  <c r="DS98" i="127"/>
  <c r="DN98" i="127"/>
  <c r="DM98" i="127"/>
  <c r="DJ98" i="127"/>
  <c r="DI98" i="127"/>
  <c r="DG98" i="127"/>
  <c r="DF98" i="127"/>
  <c r="DD98" i="127"/>
  <c r="DC98" i="127"/>
  <c r="DA98" i="127"/>
  <c r="CZ98" i="127"/>
  <c r="CX98" i="127"/>
  <c r="CW98" i="127"/>
  <c r="CT98" i="127"/>
  <c r="CS98" i="127"/>
  <c r="CP98" i="127"/>
  <c r="Z98" i="127"/>
  <c r="C98" i="127" s="1"/>
  <c r="DS97" i="127"/>
  <c r="DN97" i="127"/>
  <c r="DM97" i="127"/>
  <c r="DJ97" i="127"/>
  <c r="DI97" i="127"/>
  <c r="DG97" i="127"/>
  <c r="DF97" i="127"/>
  <c r="DD97" i="127"/>
  <c r="DC97" i="127"/>
  <c r="DA97" i="127"/>
  <c r="CZ97" i="127"/>
  <c r="CX97" i="127"/>
  <c r="CW97" i="127"/>
  <c r="CT97" i="127"/>
  <c r="CS97" i="127"/>
  <c r="CP97" i="127"/>
  <c r="Z97" i="127"/>
  <c r="CR97" i="127" s="1"/>
  <c r="DS96" i="127"/>
  <c r="CX96" i="127"/>
  <c r="CW96" i="127"/>
  <c r="CT96" i="127"/>
  <c r="CS96" i="127"/>
  <c r="CP96" i="127"/>
  <c r="Z96" i="127"/>
  <c r="CR96" i="127" s="1"/>
  <c r="DS95" i="127"/>
  <c r="DN95" i="127"/>
  <c r="DM95" i="127"/>
  <c r="DJ95" i="127"/>
  <c r="DI95" i="127"/>
  <c r="DG95" i="127"/>
  <c r="DF95" i="127"/>
  <c r="DD95" i="127"/>
  <c r="DC95" i="127"/>
  <c r="DA95" i="127"/>
  <c r="CZ95" i="127"/>
  <c r="CX95" i="127"/>
  <c r="CW95" i="127"/>
  <c r="CT95" i="127"/>
  <c r="CS95" i="127"/>
  <c r="CP95" i="127"/>
  <c r="Z95" i="127"/>
  <c r="C95" i="127" s="1"/>
  <c r="DS94" i="127"/>
  <c r="DN94" i="127"/>
  <c r="DM94" i="127"/>
  <c r="DJ94" i="127"/>
  <c r="DI94" i="127"/>
  <c r="DG94" i="127"/>
  <c r="DF94" i="127"/>
  <c r="DD94" i="127"/>
  <c r="DC94" i="127"/>
  <c r="DA94" i="127"/>
  <c r="CZ94" i="127"/>
  <c r="CX94" i="127"/>
  <c r="CW94" i="127"/>
  <c r="CT94" i="127"/>
  <c r="CS94" i="127"/>
  <c r="CP94" i="127"/>
  <c r="Z94" i="127"/>
  <c r="CR94" i="127" s="1"/>
  <c r="DS93" i="127"/>
  <c r="DN93" i="127"/>
  <c r="DM93" i="127"/>
  <c r="DJ93" i="127"/>
  <c r="DI93" i="127"/>
  <c r="DG93" i="127"/>
  <c r="DF93" i="127"/>
  <c r="DD93" i="127"/>
  <c r="DC93" i="127"/>
  <c r="DA93" i="127"/>
  <c r="CZ93" i="127"/>
  <c r="CX93" i="127"/>
  <c r="CW93" i="127"/>
  <c r="CT93" i="127"/>
  <c r="CS93" i="127"/>
  <c r="CP93" i="127"/>
  <c r="Z93" i="127"/>
  <c r="C93" i="127" s="1"/>
  <c r="DS92" i="127"/>
  <c r="DN92" i="127"/>
  <c r="DM92" i="127"/>
  <c r="DJ92" i="127"/>
  <c r="DI92" i="127"/>
  <c r="DG92" i="127"/>
  <c r="DF92" i="127"/>
  <c r="DD92" i="127"/>
  <c r="DC92" i="127"/>
  <c r="DA92" i="127"/>
  <c r="CZ92" i="127"/>
  <c r="CX92" i="127"/>
  <c r="CW92" i="127"/>
  <c r="CT92" i="127"/>
  <c r="CS92" i="127"/>
  <c r="CP92" i="127"/>
  <c r="Z92" i="127"/>
  <c r="CR92" i="127" s="1"/>
  <c r="DS91" i="127"/>
  <c r="DN91" i="127"/>
  <c r="DM91" i="127"/>
  <c r="DJ91" i="127"/>
  <c r="DI91" i="127"/>
  <c r="DG91" i="127"/>
  <c r="DF91" i="127"/>
  <c r="DD91" i="127"/>
  <c r="DC91" i="127"/>
  <c r="DA91" i="127"/>
  <c r="CZ91" i="127"/>
  <c r="CX91" i="127"/>
  <c r="CW91" i="127"/>
  <c r="CT91" i="127"/>
  <c r="CS91" i="127"/>
  <c r="CR91" i="127"/>
  <c r="CP91" i="127"/>
  <c r="Z91" i="127"/>
  <c r="C91" i="127" s="1"/>
  <c r="DS90" i="127"/>
  <c r="DN90" i="127"/>
  <c r="DM90" i="127"/>
  <c r="DJ90" i="127"/>
  <c r="DI90" i="127"/>
  <c r="DG90" i="127"/>
  <c r="DF90" i="127"/>
  <c r="DD90" i="127"/>
  <c r="DC90" i="127"/>
  <c r="DA90" i="127"/>
  <c r="CZ90" i="127"/>
  <c r="CX90" i="127"/>
  <c r="CW90" i="127"/>
  <c r="CT90" i="127"/>
  <c r="CS90" i="127"/>
  <c r="CP90" i="127"/>
  <c r="Z90" i="127"/>
  <c r="CR90" i="127" s="1"/>
  <c r="DS89" i="127"/>
  <c r="DN89" i="127"/>
  <c r="DM89" i="127"/>
  <c r="DJ89" i="127"/>
  <c r="DI89" i="127"/>
  <c r="DG89" i="127"/>
  <c r="DF89" i="127"/>
  <c r="DD89" i="127"/>
  <c r="DC89" i="127"/>
  <c r="DA89" i="127"/>
  <c r="CZ89" i="127"/>
  <c r="CX89" i="127"/>
  <c r="CW89" i="127"/>
  <c r="CT89" i="127"/>
  <c r="CS89" i="127"/>
  <c r="CP89" i="127"/>
  <c r="Z89" i="127"/>
  <c r="C89" i="127" s="1"/>
  <c r="DS88" i="127"/>
  <c r="DN88" i="127"/>
  <c r="DM88" i="127"/>
  <c r="DJ88" i="127"/>
  <c r="DI88" i="127"/>
  <c r="DG88" i="127"/>
  <c r="DF88" i="127"/>
  <c r="DD88" i="127"/>
  <c r="DC88" i="127"/>
  <c r="DA88" i="127"/>
  <c r="CZ88" i="127"/>
  <c r="CX88" i="127"/>
  <c r="CW88" i="127"/>
  <c r="CT88" i="127"/>
  <c r="CS88" i="127"/>
  <c r="CP88" i="127"/>
  <c r="Z88" i="127"/>
  <c r="CR88" i="127" s="1"/>
  <c r="DS87" i="127"/>
  <c r="DN87" i="127"/>
  <c r="DM87" i="127"/>
  <c r="DJ87" i="127"/>
  <c r="DI87" i="127"/>
  <c r="DG87" i="127"/>
  <c r="DF87" i="127"/>
  <c r="DD87" i="127"/>
  <c r="DC87" i="127"/>
  <c r="DA87" i="127"/>
  <c r="CZ87" i="127"/>
  <c r="CX87" i="127"/>
  <c r="CW87" i="127"/>
  <c r="CT87" i="127"/>
  <c r="CS87" i="127"/>
  <c r="CP87" i="127"/>
  <c r="Z87" i="127"/>
  <c r="C87" i="127" s="1"/>
  <c r="DS86" i="127"/>
  <c r="CX86" i="127"/>
  <c r="CW86" i="127"/>
  <c r="CT86" i="127"/>
  <c r="CS86" i="127"/>
  <c r="CP86" i="127"/>
  <c r="Z86" i="127"/>
  <c r="CR86" i="127" s="1"/>
  <c r="C86" i="127"/>
  <c r="DS85" i="127"/>
  <c r="DN85" i="127"/>
  <c r="DM85" i="127"/>
  <c r="DJ85" i="127"/>
  <c r="DI85" i="127"/>
  <c r="DG85" i="127"/>
  <c r="DF85" i="127"/>
  <c r="DD85" i="127"/>
  <c r="DC85" i="127"/>
  <c r="DA85" i="127"/>
  <c r="CZ85" i="127"/>
  <c r="CX85" i="127"/>
  <c r="CW85" i="127"/>
  <c r="CT85" i="127"/>
  <c r="CS85" i="127"/>
  <c r="CP85" i="127"/>
  <c r="Z85" i="127"/>
  <c r="CR85" i="127" s="1"/>
  <c r="DS84" i="127"/>
  <c r="CX84" i="127"/>
  <c r="CW84" i="127"/>
  <c r="CT84" i="127"/>
  <c r="CS84" i="127"/>
  <c r="CP84" i="127"/>
  <c r="Z84" i="127"/>
  <c r="C84" i="127" s="1"/>
  <c r="DS83" i="127"/>
  <c r="DN83" i="127"/>
  <c r="DM83" i="127"/>
  <c r="DJ83" i="127"/>
  <c r="DI83" i="127"/>
  <c r="DG83" i="127"/>
  <c r="DF83" i="127"/>
  <c r="DD83" i="127"/>
  <c r="DC83" i="127"/>
  <c r="DA83" i="127"/>
  <c r="CZ83" i="127"/>
  <c r="CX83" i="127"/>
  <c r="CW83" i="127"/>
  <c r="CT83" i="127"/>
  <c r="CS83" i="127"/>
  <c r="CP83" i="127"/>
  <c r="Z83" i="127"/>
  <c r="CR83" i="127" s="1"/>
  <c r="DS82" i="127"/>
  <c r="DN82" i="127"/>
  <c r="DM82" i="127"/>
  <c r="DJ82" i="127"/>
  <c r="DI82" i="127"/>
  <c r="DG82" i="127"/>
  <c r="DF82" i="127"/>
  <c r="DD82" i="127"/>
  <c r="DC82" i="127"/>
  <c r="DA82" i="127"/>
  <c r="CZ82" i="127"/>
  <c r="CX82" i="127"/>
  <c r="CW82" i="127"/>
  <c r="CT82" i="127"/>
  <c r="CS82" i="127"/>
  <c r="CP82" i="127"/>
  <c r="Z82" i="127"/>
  <c r="C82" i="127" s="1"/>
  <c r="DS81" i="127"/>
  <c r="DA81" i="127"/>
  <c r="CZ81" i="127"/>
  <c r="CX81" i="127"/>
  <c r="CW81" i="127"/>
  <c r="CT81" i="127"/>
  <c r="CS81" i="127"/>
  <c r="CP81" i="127"/>
  <c r="Z81" i="127"/>
  <c r="CR81" i="127" s="1"/>
  <c r="DS80" i="127"/>
  <c r="CX80" i="127"/>
  <c r="CW80" i="127"/>
  <c r="CT80" i="127"/>
  <c r="CS80" i="127"/>
  <c r="CP80" i="127"/>
  <c r="Z80" i="127"/>
  <c r="CR80" i="127" s="1"/>
  <c r="DS79" i="127"/>
  <c r="CX79" i="127"/>
  <c r="CW79" i="127"/>
  <c r="CT79" i="127"/>
  <c r="CS79" i="127"/>
  <c r="CP79" i="127"/>
  <c r="Z79" i="127"/>
  <c r="C79" i="127" s="1"/>
  <c r="DS78" i="127"/>
  <c r="CX78" i="127"/>
  <c r="CW78" i="127"/>
  <c r="CT78" i="127"/>
  <c r="CS78" i="127"/>
  <c r="CP78" i="127"/>
  <c r="Z78" i="127"/>
  <c r="CR78" i="127" s="1"/>
  <c r="DS77" i="127"/>
  <c r="DA77" i="127"/>
  <c r="CZ77" i="127"/>
  <c r="CX77" i="127"/>
  <c r="CW77" i="127"/>
  <c r="CT77" i="127"/>
  <c r="CS77" i="127"/>
  <c r="CP77" i="127"/>
  <c r="Z77" i="127"/>
  <c r="C77" i="127" s="1"/>
  <c r="DS76" i="127"/>
  <c r="DA76" i="127"/>
  <c r="CZ76" i="127"/>
  <c r="CX76" i="127"/>
  <c r="CW76" i="127"/>
  <c r="CT76" i="127"/>
  <c r="CS76" i="127"/>
  <c r="CP76" i="127"/>
  <c r="Z76" i="127"/>
  <c r="CR76" i="127" s="1"/>
  <c r="DS75" i="127"/>
  <c r="DA75" i="127"/>
  <c r="CZ75" i="127"/>
  <c r="CX75" i="127"/>
  <c r="CW75" i="127"/>
  <c r="CT75" i="127"/>
  <c r="CS75" i="127"/>
  <c r="CP75" i="127"/>
  <c r="Z75" i="127"/>
  <c r="CR75" i="127" s="1"/>
  <c r="DS74" i="127"/>
  <c r="DD74" i="127"/>
  <c r="DC74" i="127"/>
  <c r="DA74" i="127"/>
  <c r="CZ74" i="127"/>
  <c r="CX74" i="127"/>
  <c r="CW74" i="127"/>
  <c r="CT74" i="127"/>
  <c r="CS74" i="127"/>
  <c r="CP74" i="127"/>
  <c r="Z74" i="127"/>
  <c r="CR74" i="127" s="1"/>
  <c r="DS73" i="127"/>
  <c r="DA73" i="127"/>
  <c r="CZ73" i="127"/>
  <c r="CX73" i="127"/>
  <c r="CW73" i="127"/>
  <c r="CT73" i="127"/>
  <c r="CS73" i="127"/>
  <c r="CP73" i="127"/>
  <c r="Z73" i="127"/>
  <c r="C73" i="127" s="1"/>
  <c r="DS72" i="127"/>
  <c r="DD72" i="127"/>
  <c r="DC72" i="127"/>
  <c r="DA72" i="127"/>
  <c r="CZ72" i="127"/>
  <c r="CX72" i="127"/>
  <c r="CW72" i="127"/>
  <c r="CT72" i="127"/>
  <c r="CS72" i="127"/>
  <c r="CP72" i="127"/>
  <c r="Z72" i="127"/>
  <c r="CR72" i="127" s="1"/>
  <c r="DS70" i="127"/>
  <c r="CX70" i="127"/>
  <c r="CW70" i="127"/>
  <c r="CT70" i="127"/>
  <c r="CS70" i="127"/>
  <c r="CP70" i="127"/>
  <c r="Z70" i="127"/>
  <c r="C70" i="127" s="1"/>
  <c r="DS69" i="127"/>
  <c r="DD69" i="127"/>
  <c r="DC69" i="127"/>
  <c r="DA69" i="127"/>
  <c r="CZ69" i="127"/>
  <c r="CX69" i="127"/>
  <c r="CW69" i="127"/>
  <c r="CT69" i="127"/>
  <c r="CS69" i="127"/>
  <c r="CP69" i="127"/>
  <c r="Z69" i="127"/>
  <c r="CR69" i="127" s="1"/>
  <c r="C69" i="127"/>
  <c r="DS68" i="127"/>
  <c r="DD68" i="127"/>
  <c r="DC68" i="127"/>
  <c r="DA68" i="127"/>
  <c r="CZ68" i="127"/>
  <c r="CX68" i="127"/>
  <c r="CW68" i="127"/>
  <c r="CT68" i="127"/>
  <c r="CO68" i="127" s="1"/>
  <c r="CS68" i="127"/>
  <c r="CP68" i="127"/>
  <c r="Z68" i="127"/>
  <c r="CR68" i="127" s="1"/>
  <c r="DS67" i="127"/>
  <c r="CX67" i="127"/>
  <c r="CW67" i="127"/>
  <c r="CT67" i="127"/>
  <c r="CO67" i="127" s="1"/>
  <c r="CS67" i="127"/>
  <c r="CP67" i="127"/>
  <c r="Z67" i="127"/>
  <c r="CR67" i="127" s="1"/>
  <c r="DS66" i="127"/>
  <c r="DD66" i="127"/>
  <c r="DC66" i="127"/>
  <c r="DA66" i="127"/>
  <c r="CZ66" i="127"/>
  <c r="CX66" i="127"/>
  <c r="CW66" i="127"/>
  <c r="CT66" i="127"/>
  <c r="CS66" i="127"/>
  <c r="CP66" i="127"/>
  <c r="Z66" i="127"/>
  <c r="CR66" i="127" s="1"/>
  <c r="DS65" i="127"/>
  <c r="DA65" i="127"/>
  <c r="CZ65" i="127"/>
  <c r="CX65" i="127"/>
  <c r="CW65" i="127"/>
  <c r="CT65" i="127"/>
  <c r="CS65" i="127"/>
  <c r="CP65" i="127"/>
  <c r="Z65" i="127"/>
  <c r="C65" i="127" s="1"/>
  <c r="DS64" i="127"/>
  <c r="DN64" i="127"/>
  <c r="DM64" i="127"/>
  <c r="DJ64" i="127"/>
  <c r="DI64" i="127"/>
  <c r="DG64" i="127"/>
  <c r="DF64" i="127"/>
  <c r="DD64" i="127"/>
  <c r="DC64" i="127"/>
  <c r="DA64" i="127"/>
  <c r="CZ64" i="127"/>
  <c r="CX64" i="127"/>
  <c r="CW64" i="127"/>
  <c r="CT64" i="127"/>
  <c r="CS64" i="127"/>
  <c r="CP64" i="127"/>
  <c r="Z64" i="127"/>
  <c r="CR64" i="127" s="1"/>
  <c r="DS63" i="127"/>
  <c r="DN63" i="127"/>
  <c r="DM63" i="127"/>
  <c r="DJ63" i="127"/>
  <c r="DI63" i="127"/>
  <c r="DG63" i="127"/>
  <c r="DF63" i="127"/>
  <c r="DA63" i="127"/>
  <c r="CZ63" i="127"/>
  <c r="CX63" i="127"/>
  <c r="CW63" i="127"/>
  <c r="CT63" i="127"/>
  <c r="CS63" i="127"/>
  <c r="CP63" i="127"/>
  <c r="Z63" i="127"/>
  <c r="CR63" i="127" s="1"/>
  <c r="C63" i="127"/>
  <c r="DS62" i="127"/>
  <c r="DN62" i="127"/>
  <c r="DM62" i="127"/>
  <c r="DJ62" i="127"/>
  <c r="DI62" i="127"/>
  <c r="DG62" i="127"/>
  <c r="DF62" i="127"/>
  <c r="DD62" i="127"/>
  <c r="DC62" i="127"/>
  <c r="DA62" i="127"/>
  <c r="CZ62" i="127"/>
  <c r="CX62" i="127"/>
  <c r="CW62" i="127"/>
  <c r="CT62" i="127"/>
  <c r="CS62" i="127"/>
  <c r="CR62" i="127"/>
  <c r="CP62" i="127"/>
  <c r="Z62" i="127"/>
  <c r="C62" i="127" s="1"/>
  <c r="DS61" i="127"/>
  <c r="DA61" i="127"/>
  <c r="CZ61" i="127"/>
  <c r="CX61" i="127"/>
  <c r="CW61" i="127"/>
  <c r="CT61" i="127"/>
  <c r="CS61" i="127"/>
  <c r="CP61" i="127"/>
  <c r="Z61" i="127"/>
  <c r="CR61" i="127" s="1"/>
  <c r="DS60" i="127"/>
  <c r="DN60" i="127"/>
  <c r="DM60" i="127"/>
  <c r="DJ60" i="127"/>
  <c r="DI60" i="127"/>
  <c r="DG60" i="127"/>
  <c r="DF60" i="127"/>
  <c r="DD60" i="127"/>
  <c r="DC60" i="127"/>
  <c r="DA60" i="127"/>
  <c r="CZ60" i="127"/>
  <c r="CX60" i="127"/>
  <c r="CW60" i="127"/>
  <c r="CT60" i="127"/>
  <c r="CS60" i="127"/>
  <c r="CP60" i="127"/>
  <c r="Z60" i="127"/>
  <c r="C60" i="127" s="1"/>
  <c r="DS59" i="127"/>
  <c r="DN59" i="127"/>
  <c r="DM59" i="127"/>
  <c r="DJ59" i="127"/>
  <c r="DI59" i="127"/>
  <c r="DG59" i="127"/>
  <c r="DF59" i="127"/>
  <c r="DD59" i="127"/>
  <c r="DC59" i="127"/>
  <c r="DA59" i="127"/>
  <c r="CZ59" i="127"/>
  <c r="CX59" i="127"/>
  <c r="CW59" i="127"/>
  <c r="CT59" i="127"/>
  <c r="CS59" i="127"/>
  <c r="CP59" i="127"/>
  <c r="Z59" i="127"/>
  <c r="CR59" i="127" s="1"/>
  <c r="DS58" i="127"/>
  <c r="DD58" i="127"/>
  <c r="DC58" i="127"/>
  <c r="DA58" i="127"/>
  <c r="CZ58" i="127"/>
  <c r="CX58" i="127"/>
  <c r="CW58" i="127"/>
  <c r="CT58" i="127"/>
  <c r="CS58" i="127"/>
  <c r="CP58" i="127"/>
  <c r="Z58" i="127"/>
  <c r="CR58" i="127" s="1"/>
  <c r="DS57" i="127"/>
  <c r="DN57" i="127"/>
  <c r="DM57" i="127"/>
  <c r="DJ57" i="127"/>
  <c r="DI57" i="127"/>
  <c r="DG57" i="127"/>
  <c r="DF57" i="127"/>
  <c r="DD57" i="127"/>
  <c r="DC57" i="127"/>
  <c r="DA57" i="127"/>
  <c r="CZ57" i="127"/>
  <c r="CX57" i="127"/>
  <c r="CW57" i="127"/>
  <c r="CT57" i="127"/>
  <c r="CS57" i="127"/>
  <c r="CP57" i="127"/>
  <c r="Z57" i="127"/>
  <c r="C57" i="127" s="1"/>
  <c r="DS56" i="127"/>
  <c r="CX56" i="127"/>
  <c r="CW56" i="127"/>
  <c r="CT56" i="127"/>
  <c r="CS56" i="127"/>
  <c r="CP56" i="127"/>
  <c r="Z56" i="127"/>
  <c r="CR56" i="127" s="1"/>
  <c r="DS55" i="127"/>
  <c r="DN55" i="127"/>
  <c r="DM55" i="127"/>
  <c r="DJ55" i="127"/>
  <c r="DI55" i="127"/>
  <c r="DG55" i="127"/>
  <c r="DF55" i="127"/>
  <c r="DD55" i="127"/>
  <c r="DC55" i="127"/>
  <c r="DA55" i="127"/>
  <c r="CZ55" i="127"/>
  <c r="CX55" i="127"/>
  <c r="CW55" i="127"/>
  <c r="CT55" i="127"/>
  <c r="CS55" i="127"/>
  <c r="CP55" i="127"/>
  <c r="Z55" i="127"/>
  <c r="C55" i="127" s="1"/>
  <c r="DS54" i="127"/>
  <c r="CX54" i="127"/>
  <c r="CW54" i="127"/>
  <c r="CT54" i="127"/>
  <c r="CS54" i="127"/>
  <c r="CP54" i="127"/>
  <c r="Z54" i="127"/>
  <c r="C54" i="127" s="1"/>
  <c r="DS53" i="127"/>
  <c r="DN53" i="127"/>
  <c r="DM53" i="127"/>
  <c r="DJ53" i="127"/>
  <c r="DI53" i="127"/>
  <c r="DG53" i="127"/>
  <c r="DF53" i="127"/>
  <c r="DD53" i="127"/>
  <c r="DC53" i="127"/>
  <c r="CT53" i="127"/>
  <c r="CS53" i="127"/>
  <c r="CP53" i="127"/>
  <c r="Z53" i="127"/>
  <c r="C53" i="127" s="1"/>
  <c r="DS52" i="127"/>
  <c r="DN52" i="127"/>
  <c r="DM52" i="127"/>
  <c r="DJ52" i="127"/>
  <c r="DI52" i="127"/>
  <c r="DG52" i="127"/>
  <c r="DF52" i="127"/>
  <c r="DD52" i="127"/>
  <c r="DC52" i="127"/>
  <c r="DA52" i="127"/>
  <c r="CZ52" i="127"/>
  <c r="CX52" i="127"/>
  <c r="CW52" i="127"/>
  <c r="CT52" i="127"/>
  <c r="CS52" i="127"/>
  <c r="CP52" i="127"/>
  <c r="Z52" i="127"/>
  <c r="CR52" i="127" s="1"/>
  <c r="DS51" i="127"/>
  <c r="DD51" i="127"/>
  <c r="DC51" i="127"/>
  <c r="DA51" i="127"/>
  <c r="CZ51" i="127"/>
  <c r="CX51" i="127"/>
  <c r="CW51" i="127"/>
  <c r="CT51" i="127"/>
  <c r="CS51" i="127"/>
  <c r="CP51" i="127"/>
  <c r="Z51" i="127"/>
  <c r="CR51" i="127" s="1"/>
  <c r="DS50" i="127"/>
  <c r="DN50" i="127"/>
  <c r="DM50" i="127"/>
  <c r="DJ50" i="127"/>
  <c r="DI50" i="127"/>
  <c r="DG50" i="127"/>
  <c r="DF50" i="127"/>
  <c r="DD50" i="127"/>
  <c r="DC50" i="127"/>
  <c r="DA50" i="127"/>
  <c r="CZ50" i="127"/>
  <c r="CX50" i="127"/>
  <c r="CW50" i="127"/>
  <c r="CT50" i="127"/>
  <c r="CS50" i="127"/>
  <c r="CP50" i="127"/>
  <c r="Z50" i="127"/>
  <c r="CR50" i="127" s="1"/>
  <c r="DS49" i="127"/>
  <c r="DA49" i="127"/>
  <c r="CZ49" i="127"/>
  <c r="CX49" i="127"/>
  <c r="CW49" i="127"/>
  <c r="CT49" i="127"/>
  <c r="CS49" i="127"/>
  <c r="CP49" i="127"/>
  <c r="Z49" i="127"/>
  <c r="C49" i="127" s="1"/>
  <c r="DS48" i="127"/>
  <c r="DN48" i="127"/>
  <c r="DM48" i="127"/>
  <c r="DJ48" i="127"/>
  <c r="DI48" i="127"/>
  <c r="DG48" i="127"/>
  <c r="DF48" i="127"/>
  <c r="DD48" i="127"/>
  <c r="DC48" i="127"/>
  <c r="DA48" i="127"/>
  <c r="CZ48" i="127"/>
  <c r="CX48" i="127"/>
  <c r="CW48" i="127"/>
  <c r="CT48" i="127"/>
  <c r="CS48" i="127"/>
  <c r="CP48" i="127"/>
  <c r="Z48" i="127"/>
  <c r="C48" i="127" s="1"/>
  <c r="DS47" i="127"/>
  <c r="DA47" i="127"/>
  <c r="CZ47" i="127"/>
  <c r="CX47" i="127"/>
  <c r="CW47" i="127"/>
  <c r="CT47" i="127"/>
  <c r="CS47" i="127"/>
  <c r="CP47" i="127"/>
  <c r="Z47" i="127"/>
  <c r="CR47" i="127" s="1"/>
  <c r="DS46" i="127"/>
  <c r="DN46" i="127"/>
  <c r="DM46" i="127"/>
  <c r="DJ46" i="127"/>
  <c r="DI46" i="127"/>
  <c r="DG46" i="127"/>
  <c r="DF46" i="127"/>
  <c r="DD46" i="127"/>
  <c r="DC46" i="127"/>
  <c r="DA46" i="127"/>
  <c r="CZ46" i="127"/>
  <c r="CX46" i="127"/>
  <c r="CW46" i="127"/>
  <c r="CT46" i="127"/>
  <c r="CS46" i="127"/>
  <c r="CP46" i="127"/>
  <c r="Z46" i="127"/>
  <c r="CR46" i="127" s="1"/>
  <c r="DS45" i="127"/>
  <c r="DA45" i="127"/>
  <c r="CZ45" i="127"/>
  <c r="CX45" i="127"/>
  <c r="CW45" i="127"/>
  <c r="CT45" i="127"/>
  <c r="CS45" i="127"/>
  <c r="CP45" i="127"/>
  <c r="Z45" i="127"/>
  <c r="CR45" i="127" s="1"/>
  <c r="DS44" i="127"/>
  <c r="DN44" i="127"/>
  <c r="DM44" i="127"/>
  <c r="DJ44" i="127"/>
  <c r="DI44" i="127"/>
  <c r="DG44" i="127"/>
  <c r="DF44" i="127"/>
  <c r="DD44" i="127"/>
  <c r="DC44" i="127"/>
  <c r="DA44" i="127"/>
  <c r="CZ44" i="127"/>
  <c r="CX44" i="127"/>
  <c r="CW44" i="127"/>
  <c r="CT44" i="127"/>
  <c r="CS44" i="127"/>
  <c r="CP44" i="127"/>
  <c r="Z44" i="127"/>
  <c r="C44" i="127" s="1"/>
  <c r="DS43" i="127"/>
  <c r="DN43" i="127"/>
  <c r="DM43" i="127"/>
  <c r="DJ43" i="127"/>
  <c r="DI43" i="127"/>
  <c r="DG43" i="127"/>
  <c r="DF43" i="127"/>
  <c r="DD43" i="127"/>
  <c r="DC43" i="127"/>
  <c r="DA43" i="127"/>
  <c r="CZ43" i="127"/>
  <c r="CX43" i="127"/>
  <c r="CW43" i="127"/>
  <c r="CT43" i="127"/>
  <c r="CS43" i="127"/>
  <c r="CP43" i="127"/>
  <c r="Z43" i="127"/>
  <c r="CR43" i="127" s="1"/>
  <c r="C43" i="127"/>
  <c r="DS42" i="127"/>
  <c r="DN42" i="127"/>
  <c r="DM42" i="127"/>
  <c r="DJ42" i="127"/>
  <c r="DI42" i="127"/>
  <c r="DG42" i="127"/>
  <c r="DF42" i="127"/>
  <c r="DD42" i="127"/>
  <c r="DC42" i="127"/>
  <c r="DA42" i="127"/>
  <c r="CZ42" i="127"/>
  <c r="CX42" i="127"/>
  <c r="CW42" i="127"/>
  <c r="CT42" i="127"/>
  <c r="CS42" i="127"/>
  <c r="CP42" i="127"/>
  <c r="Z42" i="127"/>
  <c r="CR42" i="127" s="1"/>
  <c r="DS41" i="127"/>
  <c r="DN41" i="127"/>
  <c r="DM41" i="127"/>
  <c r="DJ41" i="127"/>
  <c r="DI41" i="127"/>
  <c r="DG41" i="127"/>
  <c r="DF41" i="127"/>
  <c r="DD41" i="127"/>
  <c r="DC41" i="127"/>
  <c r="DA41" i="127"/>
  <c r="CZ41" i="127"/>
  <c r="CX41" i="127"/>
  <c r="CW41" i="127"/>
  <c r="CT41" i="127"/>
  <c r="CS41" i="127"/>
  <c r="CP41" i="127"/>
  <c r="Z41" i="127"/>
  <c r="C41" i="127" s="1"/>
  <c r="DS40" i="127"/>
  <c r="DN40" i="127"/>
  <c r="DM40" i="127"/>
  <c r="DJ40" i="127"/>
  <c r="DI40" i="127"/>
  <c r="DG40" i="127"/>
  <c r="DF40" i="127"/>
  <c r="DD40" i="127"/>
  <c r="DC40" i="127"/>
  <c r="DA40" i="127"/>
  <c r="CZ40" i="127"/>
  <c r="CX40" i="127"/>
  <c r="CW40" i="127"/>
  <c r="CT40" i="127"/>
  <c r="CS40" i="127"/>
  <c r="CP40" i="127"/>
  <c r="Z40" i="127"/>
  <c r="CR40" i="127" s="1"/>
  <c r="C40" i="127"/>
  <c r="DS39" i="127"/>
  <c r="DD39" i="127"/>
  <c r="DC39" i="127"/>
  <c r="DA39" i="127"/>
  <c r="CZ39" i="127"/>
  <c r="CX39" i="127"/>
  <c r="CW39" i="127"/>
  <c r="CT39" i="127"/>
  <c r="CS39" i="127"/>
  <c r="CP39" i="127"/>
  <c r="Z39" i="127"/>
  <c r="CR39" i="127" s="1"/>
  <c r="DS38" i="127"/>
  <c r="DN38" i="127"/>
  <c r="DM38" i="127"/>
  <c r="DG38" i="127"/>
  <c r="DF38" i="127"/>
  <c r="DD38" i="127"/>
  <c r="DC38" i="127"/>
  <c r="DA38" i="127"/>
  <c r="CZ38" i="127"/>
  <c r="CX38" i="127"/>
  <c r="CW38" i="127"/>
  <c r="CT38" i="127"/>
  <c r="CS38" i="127"/>
  <c r="CP38" i="127"/>
  <c r="Z38" i="127"/>
  <c r="C38" i="127" s="1"/>
  <c r="DS37" i="127"/>
  <c r="DN37" i="127"/>
  <c r="DM37" i="127"/>
  <c r="DJ37" i="127"/>
  <c r="DI37" i="127"/>
  <c r="DG37" i="127"/>
  <c r="DF37" i="127"/>
  <c r="DD37" i="127"/>
  <c r="DC37" i="127"/>
  <c r="DA37" i="127"/>
  <c r="CZ37" i="127"/>
  <c r="CX37" i="127"/>
  <c r="CW37" i="127"/>
  <c r="CT37" i="127"/>
  <c r="CS37" i="127"/>
  <c r="CP37" i="127"/>
  <c r="Z37" i="127"/>
  <c r="CR37" i="127" s="1"/>
  <c r="DS36" i="127"/>
  <c r="DN36" i="127"/>
  <c r="DM36" i="127"/>
  <c r="DJ36" i="127"/>
  <c r="DI36" i="127"/>
  <c r="DG36" i="127"/>
  <c r="DF36" i="127"/>
  <c r="DD36" i="127"/>
  <c r="DC36" i="127"/>
  <c r="DA36" i="127"/>
  <c r="CZ36" i="127"/>
  <c r="CX36" i="127"/>
  <c r="CW36" i="127"/>
  <c r="CT36" i="127"/>
  <c r="CS36" i="127"/>
  <c r="CP36" i="127"/>
  <c r="Z36" i="127"/>
  <c r="C36" i="127" s="1"/>
  <c r="DS35" i="127"/>
  <c r="DN35" i="127"/>
  <c r="DM35" i="127"/>
  <c r="DJ35" i="127"/>
  <c r="DI35" i="127"/>
  <c r="DG35" i="127"/>
  <c r="DF35" i="127"/>
  <c r="DD35" i="127"/>
  <c r="DC35" i="127"/>
  <c r="DA35" i="127"/>
  <c r="CZ35" i="127"/>
  <c r="CX35" i="127"/>
  <c r="CW35" i="127"/>
  <c r="CT35" i="127"/>
  <c r="CS35" i="127"/>
  <c r="CP35" i="127"/>
  <c r="Z35" i="127"/>
  <c r="CR35" i="127" s="1"/>
  <c r="DS34" i="127"/>
  <c r="CT34" i="127"/>
  <c r="CS34" i="127"/>
  <c r="CP34" i="127"/>
  <c r="Z34" i="127"/>
  <c r="CR34" i="127" s="1"/>
  <c r="DS33" i="127"/>
  <c r="DN33" i="127"/>
  <c r="DM33" i="127"/>
  <c r="DJ33" i="127"/>
  <c r="DI33" i="127"/>
  <c r="DG33" i="127"/>
  <c r="DF33" i="127"/>
  <c r="DD33" i="127"/>
  <c r="DC33" i="127"/>
  <c r="DA33" i="127"/>
  <c r="CZ33" i="127"/>
  <c r="CX33" i="127"/>
  <c r="CW33" i="127"/>
  <c r="CT33" i="127"/>
  <c r="CS33" i="127"/>
  <c r="CP33" i="127"/>
  <c r="Z33" i="127"/>
  <c r="C33" i="127" s="1"/>
  <c r="DS32" i="127"/>
  <c r="DN32" i="127"/>
  <c r="DM32" i="127"/>
  <c r="DJ32" i="127"/>
  <c r="DI32" i="127"/>
  <c r="DG32" i="127"/>
  <c r="DF32" i="127"/>
  <c r="DD32" i="127"/>
  <c r="DC32" i="127"/>
  <c r="DA32" i="127"/>
  <c r="CZ32" i="127"/>
  <c r="CX32" i="127"/>
  <c r="CW32" i="127"/>
  <c r="CT32" i="127"/>
  <c r="CS32" i="127"/>
  <c r="CP32" i="127"/>
  <c r="Z32" i="127"/>
  <c r="CR32" i="127" s="1"/>
  <c r="DS31" i="127"/>
  <c r="DN31" i="127"/>
  <c r="DM31" i="127"/>
  <c r="DJ31" i="127"/>
  <c r="DI31" i="127"/>
  <c r="DG31" i="127"/>
  <c r="DF31" i="127"/>
  <c r="DD31" i="127"/>
  <c r="DC31" i="127"/>
  <c r="DA31" i="127"/>
  <c r="CZ31" i="127"/>
  <c r="CX31" i="127"/>
  <c r="CW31" i="127"/>
  <c r="CT31" i="127"/>
  <c r="CS31" i="127"/>
  <c r="CP31" i="127"/>
  <c r="Z31" i="127"/>
  <c r="C31" i="127" s="1"/>
  <c r="DS30" i="127"/>
  <c r="DN30" i="127"/>
  <c r="DM30" i="127"/>
  <c r="DJ30" i="127"/>
  <c r="DI30" i="127"/>
  <c r="DG30" i="127"/>
  <c r="DF30" i="127"/>
  <c r="DD30" i="127"/>
  <c r="DC30" i="127"/>
  <c r="DA30" i="127"/>
  <c r="CZ30" i="127"/>
  <c r="CX30" i="127"/>
  <c r="CW30" i="127"/>
  <c r="CT30" i="127"/>
  <c r="CS30" i="127"/>
  <c r="CP30" i="127"/>
  <c r="Z30" i="127"/>
  <c r="CR30" i="127" s="1"/>
  <c r="DS29" i="127"/>
  <c r="DA29" i="127"/>
  <c r="CZ29" i="127"/>
  <c r="CX29" i="127"/>
  <c r="CW29" i="127"/>
  <c r="CT29" i="127"/>
  <c r="CS29" i="127"/>
  <c r="CP29" i="127"/>
  <c r="Z29" i="127"/>
  <c r="C29" i="127" s="1"/>
  <c r="DS28" i="127"/>
  <c r="DN28" i="127"/>
  <c r="DM28" i="127"/>
  <c r="DJ28" i="127"/>
  <c r="DI28" i="127"/>
  <c r="DG28" i="127"/>
  <c r="DF28" i="127"/>
  <c r="DD28" i="127"/>
  <c r="DC28" i="127"/>
  <c r="DA28" i="127"/>
  <c r="CZ28" i="127"/>
  <c r="CX28" i="127"/>
  <c r="CW28" i="127"/>
  <c r="CT28" i="127"/>
  <c r="CS28" i="127"/>
  <c r="CP28" i="127"/>
  <c r="Z28" i="127"/>
  <c r="CR28" i="127" s="1"/>
  <c r="DS27" i="127"/>
  <c r="DN27" i="127"/>
  <c r="DM27" i="127"/>
  <c r="DJ27" i="127"/>
  <c r="DI27" i="127"/>
  <c r="DG27" i="127"/>
  <c r="DF27" i="127"/>
  <c r="DD27" i="127"/>
  <c r="DC27" i="127"/>
  <c r="DA27" i="127"/>
  <c r="CZ27" i="127"/>
  <c r="CX27" i="127"/>
  <c r="CW27" i="127"/>
  <c r="CT27" i="127"/>
  <c r="CS27" i="127"/>
  <c r="CP27" i="127"/>
  <c r="Z27" i="127"/>
  <c r="C27" i="127" s="1"/>
  <c r="DS26" i="127"/>
  <c r="DN26" i="127"/>
  <c r="DM26" i="127"/>
  <c r="DJ26" i="127"/>
  <c r="DI26" i="127"/>
  <c r="DG26" i="127"/>
  <c r="DF26" i="127"/>
  <c r="DD26" i="127"/>
  <c r="DC26" i="127"/>
  <c r="DA26" i="127"/>
  <c r="CZ26" i="127"/>
  <c r="CX26" i="127"/>
  <c r="CW26" i="127"/>
  <c r="CT26" i="127"/>
  <c r="CS26" i="127"/>
  <c r="CP26" i="127"/>
  <c r="Z26" i="127"/>
  <c r="CR26" i="127" s="1"/>
  <c r="DS25" i="127"/>
  <c r="DN25" i="127"/>
  <c r="DM25" i="127"/>
  <c r="DJ25" i="127"/>
  <c r="DI25" i="127"/>
  <c r="DG25" i="127"/>
  <c r="DF25" i="127"/>
  <c r="DD25" i="127"/>
  <c r="DC25" i="127"/>
  <c r="DA25" i="127"/>
  <c r="CZ25" i="127"/>
  <c r="CX25" i="127"/>
  <c r="CW25" i="127"/>
  <c r="CT25" i="127"/>
  <c r="CS25" i="127"/>
  <c r="CP25" i="127"/>
  <c r="Z25" i="127"/>
  <c r="C25" i="127" s="1"/>
  <c r="DS24" i="127"/>
  <c r="CX24" i="127"/>
  <c r="CW24" i="127"/>
  <c r="CT24" i="127"/>
  <c r="CS24" i="127"/>
  <c r="CP24" i="127"/>
  <c r="Z24" i="127"/>
  <c r="C24" i="127" s="1"/>
  <c r="DS23" i="127"/>
  <c r="DN23" i="127"/>
  <c r="DM23" i="127"/>
  <c r="DJ23" i="127"/>
  <c r="DI23" i="127"/>
  <c r="DG23" i="127"/>
  <c r="DF23" i="127"/>
  <c r="DD23" i="127"/>
  <c r="DC23" i="127"/>
  <c r="DA23" i="127"/>
  <c r="CZ23" i="127"/>
  <c r="CX23" i="127"/>
  <c r="CW23" i="127"/>
  <c r="CT23" i="127"/>
  <c r="CS23" i="127"/>
  <c r="CP23" i="127"/>
  <c r="Z23" i="127"/>
  <c r="CR23" i="127" s="1"/>
  <c r="DS22" i="127"/>
  <c r="DN22" i="127"/>
  <c r="DM22" i="127"/>
  <c r="DJ22" i="127"/>
  <c r="DI22" i="127"/>
  <c r="DG22" i="127"/>
  <c r="DF22" i="127"/>
  <c r="DD22" i="127"/>
  <c r="DC22" i="127"/>
  <c r="DA22" i="127"/>
  <c r="CZ22" i="127"/>
  <c r="CX22" i="127"/>
  <c r="CW22" i="127"/>
  <c r="CT22" i="127"/>
  <c r="CS22" i="127"/>
  <c r="CP22" i="127"/>
  <c r="Z22" i="127"/>
  <c r="CR22" i="127" s="1"/>
  <c r="DS21" i="127"/>
  <c r="DN21" i="127"/>
  <c r="DM21" i="127"/>
  <c r="DJ21" i="127"/>
  <c r="DI21" i="127"/>
  <c r="DG21" i="127"/>
  <c r="DF21" i="127"/>
  <c r="DD21" i="127"/>
  <c r="DC21" i="127"/>
  <c r="DA21" i="127"/>
  <c r="CZ21" i="127"/>
  <c r="CX21" i="127"/>
  <c r="CW21" i="127"/>
  <c r="CT21" i="127"/>
  <c r="CS21" i="127"/>
  <c r="CP21" i="127"/>
  <c r="Z21" i="127"/>
  <c r="CR21" i="127" s="1"/>
  <c r="DS20" i="127"/>
  <c r="DN20" i="127"/>
  <c r="DM20" i="127"/>
  <c r="DJ20" i="127"/>
  <c r="DI20" i="127"/>
  <c r="DG20" i="127"/>
  <c r="DF20" i="127"/>
  <c r="DD20" i="127"/>
  <c r="DC20" i="127"/>
  <c r="DA20" i="127"/>
  <c r="CZ20" i="127"/>
  <c r="CX20" i="127"/>
  <c r="CW20" i="127"/>
  <c r="CT20" i="127"/>
  <c r="CS20" i="127"/>
  <c r="CP20" i="127"/>
  <c r="Z20" i="127"/>
  <c r="CR20" i="127" s="1"/>
  <c r="DS19" i="127"/>
  <c r="DA19" i="127"/>
  <c r="CZ19" i="127"/>
  <c r="CX19" i="127"/>
  <c r="CW19" i="127"/>
  <c r="CT19" i="127"/>
  <c r="CS19" i="127"/>
  <c r="CP19" i="127"/>
  <c r="Z19" i="127"/>
  <c r="CR19" i="127" s="1"/>
  <c r="DS18" i="127"/>
  <c r="CX18" i="127"/>
  <c r="CW18" i="127"/>
  <c r="CT18" i="127"/>
  <c r="CS18" i="127"/>
  <c r="CP18" i="127"/>
  <c r="Z18" i="127"/>
  <c r="C18" i="127" s="1"/>
  <c r="DS17" i="127"/>
  <c r="DN17" i="127"/>
  <c r="DM17" i="127"/>
  <c r="DJ17" i="127"/>
  <c r="DI17" i="127"/>
  <c r="DG17" i="127"/>
  <c r="DF17" i="127"/>
  <c r="DD17" i="127"/>
  <c r="DC17" i="127"/>
  <c r="DA17" i="127"/>
  <c r="CZ17" i="127"/>
  <c r="CX17" i="127"/>
  <c r="CW17" i="127"/>
  <c r="CT17" i="127"/>
  <c r="CS17" i="127"/>
  <c r="CP17" i="127"/>
  <c r="Z17" i="127"/>
  <c r="CR17" i="127" s="1"/>
  <c r="DS16" i="127"/>
  <c r="DN16" i="127"/>
  <c r="DM16" i="127"/>
  <c r="DJ16" i="127"/>
  <c r="DI16" i="127"/>
  <c r="DG16" i="127"/>
  <c r="DF16" i="127"/>
  <c r="DD16" i="127"/>
  <c r="DC16" i="127"/>
  <c r="DA16" i="127"/>
  <c r="CZ16" i="127"/>
  <c r="CX16" i="127"/>
  <c r="CW16" i="127"/>
  <c r="CT16" i="127"/>
  <c r="CS16" i="127"/>
  <c r="CP16" i="127"/>
  <c r="Z16" i="127"/>
  <c r="C16" i="127" s="1"/>
  <c r="DS15" i="127"/>
  <c r="DN15" i="127"/>
  <c r="DM15" i="127"/>
  <c r="DJ15" i="127"/>
  <c r="DI15" i="127"/>
  <c r="DG15" i="127"/>
  <c r="DF15" i="127"/>
  <c r="DD15" i="127"/>
  <c r="DC15" i="127"/>
  <c r="DA15" i="127"/>
  <c r="CZ15" i="127"/>
  <c r="CX15" i="127"/>
  <c r="CW15" i="127"/>
  <c r="CT15" i="127"/>
  <c r="CS15" i="127"/>
  <c r="CP15" i="127"/>
  <c r="Z15" i="127"/>
  <c r="CR15" i="127" s="1"/>
  <c r="DS14" i="127"/>
  <c r="DN14" i="127"/>
  <c r="DM14" i="127"/>
  <c r="DJ14" i="127"/>
  <c r="DI14" i="127"/>
  <c r="DG14" i="127"/>
  <c r="DF14" i="127"/>
  <c r="DD14" i="127"/>
  <c r="DC14" i="127"/>
  <c r="DA14" i="127"/>
  <c r="CZ14" i="127"/>
  <c r="CX14" i="127"/>
  <c r="CW14" i="127"/>
  <c r="CT14" i="127"/>
  <c r="CS14" i="127"/>
  <c r="CP14" i="127"/>
  <c r="Z14" i="127"/>
  <c r="C14" i="127" s="1"/>
  <c r="DS13" i="127"/>
  <c r="DN13" i="127"/>
  <c r="DM13" i="127"/>
  <c r="DJ13" i="127"/>
  <c r="DI13" i="127"/>
  <c r="CT13" i="127"/>
  <c r="CS13" i="127"/>
  <c r="CP13" i="127"/>
  <c r="Z13" i="127"/>
  <c r="CR13" i="127" s="1"/>
  <c r="DS12" i="127"/>
  <c r="CT12" i="127"/>
  <c r="CS12" i="127"/>
  <c r="CP12" i="127"/>
  <c r="Z12" i="127"/>
  <c r="CR12" i="127" s="1"/>
  <c r="DS11" i="127"/>
  <c r="DN11" i="127"/>
  <c r="DM11" i="127"/>
  <c r="DJ11" i="127"/>
  <c r="DI11" i="127"/>
  <c r="DG11" i="127"/>
  <c r="DF11" i="127"/>
  <c r="DD11" i="127"/>
  <c r="DC11" i="127"/>
  <c r="DA11" i="127"/>
  <c r="CZ11" i="127"/>
  <c r="CX11" i="127"/>
  <c r="CW11" i="127"/>
  <c r="CT11" i="127"/>
  <c r="CS11" i="127"/>
  <c r="CP11" i="127"/>
  <c r="Z11" i="127"/>
  <c r="C11" i="127" s="1"/>
  <c r="DS10" i="127"/>
  <c r="DN10" i="127"/>
  <c r="DM10" i="127"/>
  <c r="DJ10" i="127"/>
  <c r="DI10" i="127"/>
  <c r="DG10" i="127"/>
  <c r="DF10" i="127"/>
  <c r="DD10" i="127"/>
  <c r="DC10" i="127"/>
  <c r="DA10" i="127"/>
  <c r="CZ10" i="127"/>
  <c r="CX10" i="127"/>
  <c r="CW10" i="127"/>
  <c r="CT10" i="127"/>
  <c r="CS10" i="127"/>
  <c r="CP10" i="127"/>
  <c r="Z10" i="127"/>
  <c r="CR10" i="127" s="1"/>
  <c r="DS9" i="127"/>
  <c r="DN9" i="127"/>
  <c r="DM9" i="127"/>
  <c r="DJ9" i="127"/>
  <c r="DI9" i="127"/>
  <c r="DG9" i="127"/>
  <c r="DF9" i="127"/>
  <c r="DD9" i="127"/>
  <c r="DC9" i="127"/>
  <c r="DA9" i="127"/>
  <c r="CZ9" i="127"/>
  <c r="CX9" i="127"/>
  <c r="CW9" i="127"/>
  <c r="CT9" i="127"/>
  <c r="CS9" i="127"/>
  <c r="CP9" i="127"/>
  <c r="Z9" i="127"/>
  <c r="C9" i="127" s="1"/>
  <c r="DS8" i="127"/>
  <c r="DN8" i="127"/>
  <c r="DM8" i="127"/>
  <c r="DJ8" i="127"/>
  <c r="DI8" i="127"/>
  <c r="DG8" i="127"/>
  <c r="DF8" i="127"/>
  <c r="DD8" i="127"/>
  <c r="DC8" i="127"/>
  <c r="DA8" i="127"/>
  <c r="CZ8" i="127"/>
  <c r="CX8" i="127"/>
  <c r="CW8" i="127"/>
  <c r="CT8" i="127"/>
  <c r="CS8" i="127"/>
  <c r="CP8" i="127"/>
  <c r="Z8" i="127"/>
  <c r="CR8" i="127" s="1"/>
  <c r="DS7" i="127"/>
  <c r="DN7" i="127"/>
  <c r="DM7" i="127"/>
  <c r="DJ7" i="127"/>
  <c r="DI7" i="127"/>
  <c r="DG7" i="127"/>
  <c r="DF7" i="127"/>
  <c r="DD7" i="127"/>
  <c r="DC7" i="127"/>
  <c r="DA7" i="127"/>
  <c r="CZ7" i="127"/>
  <c r="CX7" i="127"/>
  <c r="CW7" i="127"/>
  <c r="CT7" i="127"/>
  <c r="CS7" i="127"/>
  <c r="CP7" i="127"/>
  <c r="Z7" i="127"/>
  <c r="C7" i="127" s="1"/>
  <c r="DS6" i="127"/>
  <c r="DN6" i="127"/>
  <c r="DM6" i="127"/>
  <c r="DJ6" i="127"/>
  <c r="DI6" i="127"/>
  <c r="DG6" i="127"/>
  <c r="DF6" i="127"/>
  <c r="DD6" i="127"/>
  <c r="DC6" i="127"/>
  <c r="DA6" i="127"/>
  <c r="CZ6" i="127"/>
  <c r="CX6" i="127"/>
  <c r="CW6" i="127"/>
  <c r="CT6" i="127"/>
  <c r="CS6" i="127"/>
  <c r="CP6" i="127"/>
  <c r="Z6" i="127"/>
  <c r="CR6" i="127" s="1"/>
  <c r="DS5" i="127"/>
  <c r="DN5" i="127"/>
  <c r="DM5" i="127"/>
  <c r="DJ5" i="127"/>
  <c r="DI5" i="127"/>
  <c r="DG5" i="127"/>
  <c r="DF5" i="127"/>
  <c r="DD5" i="127"/>
  <c r="DC5" i="127"/>
  <c r="DA5" i="127"/>
  <c r="CZ5" i="127"/>
  <c r="CX5" i="127"/>
  <c r="CW5" i="127"/>
  <c r="CT5" i="127"/>
  <c r="CS5" i="127"/>
  <c r="CP5" i="127"/>
  <c r="Z5" i="127"/>
  <c r="C5" i="127" s="1"/>
  <c r="CO10" i="127" l="1"/>
  <c r="CO99" i="127"/>
  <c r="C101" i="127"/>
  <c r="CO104" i="127"/>
  <c r="CO133" i="127"/>
  <c r="CO55" i="127"/>
  <c r="CO80" i="127"/>
  <c r="CO77" i="127"/>
  <c r="CO64" i="127"/>
  <c r="CO5" i="127"/>
  <c r="C22" i="127"/>
  <c r="CO46" i="127"/>
  <c r="CO52" i="127"/>
  <c r="C68" i="127"/>
  <c r="C72" i="127"/>
  <c r="CO74" i="127"/>
  <c r="C75" i="127"/>
  <c r="CR102" i="127"/>
  <c r="C103" i="127"/>
  <c r="C132" i="127"/>
  <c r="CO100" i="127"/>
  <c r="CO14" i="127"/>
  <c r="CO11" i="127"/>
  <c r="C58" i="127"/>
  <c r="C85" i="127"/>
  <c r="C117" i="127"/>
  <c r="CO93" i="127"/>
  <c r="CO129" i="127"/>
  <c r="CO13" i="127"/>
  <c r="CO115" i="127"/>
  <c r="CO31" i="127"/>
  <c r="CO36" i="127"/>
  <c r="CO97" i="127"/>
  <c r="CO24" i="127"/>
  <c r="CO38" i="127"/>
  <c r="CO70" i="127"/>
  <c r="CO75" i="127"/>
  <c r="CO103" i="127"/>
  <c r="CO45" i="127"/>
  <c r="C23" i="127"/>
  <c r="CO40" i="127"/>
  <c r="CR41" i="127"/>
  <c r="CO61" i="127"/>
  <c r="CO96" i="127"/>
  <c r="CO111" i="127"/>
  <c r="CO143" i="127"/>
  <c r="C20" i="127"/>
  <c r="CO33" i="127"/>
  <c r="C51" i="127"/>
  <c r="CO72" i="127"/>
  <c r="C81" i="127"/>
  <c r="CR87" i="127"/>
  <c r="C94" i="127"/>
  <c r="CO105" i="127"/>
  <c r="CR124" i="127"/>
  <c r="CO108" i="127"/>
  <c r="CR118" i="127"/>
  <c r="C119" i="127"/>
  <c r="CO56" i="127"/>
  <c r="CO27" i="127"/>
  <c r="C61" i="127"/>
  <c r="CR73" i="127"/>
  <c r="C74" i="127"/>
  <c r="C78" i="127"/>
  <c r="C90" i="127"/>
  <c r="CO49" i="127"/>
  <c r="CR60" i="127"/>
  <c r="CR141" i="127"/>
  <c r="CR89" i="127"/>
  <c r="CO131" i="127"/>
  <c r="CO8" i="127"/>
  <c r="CR24" i="127"/>
  <c r="C42" i="127"/>
  <c r="CR49" i="127"/>
  <c r="C50" i="127"/>
  <c r="C52" i="127"/>
  <c r="C67" i="127"/>
  <c r="CO79" i="127"/>
  <c r="CR82" i="127"/>
  <c r="C83" i="127"/>
  <c r="C88" i="127"/>
  <c r="C92" i="127"/>
  <c r="C107" i="127"/>
  <c r="CO123" i="127"/>
  <c r="CO137" i="127"/>
  <c r="CO59" i="127"/>
  <c r="CR54" i="127"/>
  <c r="CR77" i="127"/>
  <c r="CR84" i="127"/>
  <c r="C19" i="127"/>
  <c r="CO22" i="127"/>
  <c r="CO29" i="127"/>
  <c r="CO30" i="127"/>
  <c r="C45" i="127"/>
  <c r="CR48" i="127"/>
  <c r="CR53" i="127"/>
  <c r="CO60" i="127"/>
  <c r="CO63" i="127"/>
  <c r="CR70" i="127"/>
  <c r="CO84" i="127"/>
  <c r="CO125" i="127"/>
  <c r="CR126" i="127"/>
  <c r="CO98" i="127"/>
  <c r="CO6" i="127"/>
  <c r="CO126" i="127"/>
  <c r="CO132" i="127"/>
  <c r="CO9" i="127"/>
  <c r="CO69" i="127"/>
  <c r="CO42" i="127"/>
  <c r="CR108" i="127"/>
  <c r="CO140" i="127"/>
  <c r="CO44" i="127"/>
  <c r="C46" i="127"/>
  <c r="CO48" i="127"/>
  <c r="CO66" i="127"/>
  <c r="CR79" i="127"/>
  <c r="CO85" i="127"/>
  <c r="CO90" i="127"/>
  <c r="CR95" i="127"/>
  <c r="C96" i="127"/>
  <c r="C97" i="127"/>
  <c r="CR104" i="127"/>
  <c r="C105" i="127"/>
  <c r="CO109" i="127"/>
  <c r="CO112" i="127"/>
  <c r="CR114" i="127"/>
  <c r="C115" i="127"/>
  <c r="CO127" i="127"/>
  <c r="O157" i="127"/>
  <c r="CO21" i="127"/>
  <c r="CO39" i="127"/>
  <c r="CO94" i="127"/>
  <c r="CO120" i="127"/>
  <c r="CO135" i="127"/>
  <c r="CO7" i="127"/>
  <c r="CO16" i="127"/>
  <c r="CO50" i="127"/>
  <c r="CO54" i="127"/>
  <c r="CO57" i="127"/>
  <c r="CO82" i="127"/>
  <c r="CO101" i="127"/>
  <c r="CO106" i="127"/>
  <c r="CO110" i="127"/>
  <c r="CO117" i="127"/>
  <c r="CO122" i="127"/>
  <c r="CO18" i="127"/>
  <c r="CO19" i="127"/>
  <c r="CO25" i="127"/>
  <c r="CO32" i="127"/>
  <c r="CO35" i="127"/>
  <c r="CO53" i="127"/>
  <c r="CO58" i="127"/>
  <c r="CO65" i="127"/>
  <c r="CO76" i="127"/>
  <c r="CO83" i="127"/>
  <c r="CO88" i="127"/>
  <c r="CO92" i="127"/>
  <c r="CO102" i="127"/>
  <c r="CO124" i="127"/>
  <c r="CO130" i="127"/>
  <c r="O158" i="127"/>
  <c r="CO43" i="127"/>
  <c r="CO119" i="127"/>
  <c r="CO17" i="127"/>
  <c r="CO26" i="127"/>
  <c r="CO41" i="127"/>
  <c r="C47" i="127"/>
  <c r="CR55" i="127"/>
  <c r="C56" i="127"/>
  <c r="C59" i="127"/>
  <c r="CO62" i="127"/>
  <c r="C64" i="127"/>
  <c r="CO73" i="127"/>
  <c r="C76" i="127"/>
  <c r="C80" i="127"/>
  <c r="CO86" i="127"/>
  <c r="CO87" i="127"/>
  <c r="CO91" i="127"/>
  <c r="CO95" i="127"/>
  <c r="CO107" i="127"/>
  <c r="CO113" i="127"/>
  <c r="CO114" i="127"/>
  <c r="CO116" i="127"/>
  <c r="CR120" i="127"/>
  <c r="C121" i="127"/>
  <c r="C128" i="127"/>
  <c r="CR130" i="127"/>
  <c r="CO136" i="127"/>
  <c r="C138" i="127"/>
  <c r="CO141" i="127"/>
  <c r="CO28" i="127"/>
  <c r="CO51" i="127"/>
  <c r="CR57" i="127"/>
  <c r="CO78" i="127"/>
  <c r="CR93" i="127"/>
  <c r="CO118" i="127"/>
  <c r="CO134" i="127"/>
  <c r="CO142" i="127"/>
  <c r="CR44" i="127"/>
  <c r="CR100" i="127"/>
  <c r="C21" i="127"/>
  <c r="CO23" i="127"/>
  <c r="CO34" i="127"/>
  <c r="CO37" i="127"/>
  <c r="CO89" i="127"/>
  <c r="CR98" i="127"/>
  <c r="CO128" i="127"/>
  <c r="CO138" i="127"/>
  <c r="CO12" i="127"/>
  <c r="CO15" i="127"/>
  <c r="CO20" i="127"/>
  <c r="CO47" i="127"/>
  <c r="CR65" i="127"/>
  <c r="C66" i="127"/>
  <c r="CO81" i="127"/>
  <c r="CR106" i="127"/>
  <c r="CR112" i="127"/>
  <c r="C113" i="127"/>
  <c r="C116" i="127"/>
  <c r="CO139" i="127"/>
  <c r="CR5" i="127"/>
  <c r="C6" i="127"/>
  <c r="CR7" i="127"/>
  <c r="C8" i="127"/>
  <c r="CR9" i="127"/>
  <c r="C10" i="127"/>
  <c r="CR11" i="127"/>
  <c r="C12" i="127"/>
  <c r="C13" i="127"/>
  <c r="CR14" i="127"/>
  <c r="C15" i="127"/>
  <c r="CR16" i="127"/>
  <c r="C17" i="127"/>
  <c r="CR18" i="127"/>
  <c r="CR25" i="127"/>
  <c r="C26" i="127"/>
  <c r="CR27" i="127"/>
  <c r="C28" i="127"/>
  <c r="CR29" i="127"/>
  <c r="C30" i="127"/>
  <c r="CR31" i="127"/>
  <c r="C32" i="127"/>
  <c r="CR33" i="127"/>
  <c r="C34" i="127"/>
  <c r="C35" i="127"/>
  <c r="CR36" i="127"/>
  <c r="C37" i="127"/>
  <c r="CR38" i="127"/>
  <c r="CR123" i="127"/>
  <c r="CR125" i="127"/>
  <c r="CR127" i="127"/>
  <c r="CR129" i="127"/>
  <c r="CR131" i="127"/>
  <c r="CR133" i="127"/>
  <c r="CR135" i="127"/>
  <c r="CR140" i="127"/>
  <c r="C157" i="127" l="1"/>
  <c r="C158" i="127"/>
  <c r="CS5" i="125"/>
  <c r="CT18" i="125"/>
  <c r="CW6" i="125" l="1"/>
  <c r="CX6" i="125"/>
  <c r="CW7" i="125"/>
  <c r="CX7" i="125"/>
  <c r="CW8" i="125"/>
  <c r="CX8" i="125"/>
  <c r="CW9" i="125"/>
  <c r="CX9" i="125"/>
  <c r="CW10" i="125"/>
  <c r="CX10" i="125"/>
  <c r="CW11" i="125"/>
  <c r="CX11" i="125"/>
  <c r="CW14" i="125"/>
  <c r="CX14" i="125"/>
  <c r="CW15" i="125"/>
  <c r="CX15" i="125"/>
  <c r="CW16" i="125"/>
  <c r="CX16" i="125"/>
  <c r="CW17" i="125"/>
  <c r="CX17" i="125"/>
  <c r="CW18" i="125"/>
  <c r="CX18" i="125"/>
  <c r="CW19" i="125"/>
  <c r="CX19" i="125"/>
  <c r="CW20" i="125"/>
  <c r="CX20" i="125"/>
  <c r="CW21" i="125"/>
  <c r="CX21" i="125"/>
  <c r="CW22" i="125"/>
  <c r="CX22" i="125"/>
  <c r="CW23" i="125"/>
  <c r="CX23" i="125"/>
  <c r="CW24" i="125"/>
  <c r="CX24" i="125"/>
  <c r="CW25" i="125"/>
  <c r="CX25" i="125"/>
  <c r="CW26" i="125"/>
  <c r="CX26" i="125"/>
  <c r="CW27" i="125"/>
  <c r="CX27" i="125"/>
  <c r="CW28" i="125"/>
  <c r="CX28" i="125"/>
  <c r="CW29" i="125"/>
  <c r="CX29" i="125"/>
  <c r="CW30" i="125"/>
  <c r="CX30" i="125"/>
  <c r="CW31" i="125"/>
  <c r="CX31" i="125"/>
  <c r="CW32" i="125"/>
  <c r="CX32" i="125"/>
  <c r="CW33" i="125"/>
  <c r="CX33" i="125"/>
  <c r="CW35" i="125"/>
  <c r="CX35" i="125"/>
  <c r="CW36" i="125"/>
  <c r="CX36" i="125"/>
  <c r="CW37" i="125"/>
  <c r="CX37" i="125"/>
  <c r="CW38" i="125"/>
  <c r="CX38" i="125"/>
  <c r="CW39" i="125"/>
  <c r="CX39" i="125"/>
  <c r="CW40" i="125"/>
  <c r="CX40" i="125"/>
  <c r="CW41" i="125"/>
  <c r="CX41" i="125"/>
  <c r="CW42" i="125"/>
  <c r="CX42" i="125"/>
  <c r="CW43" i="125"/>
  <c r="CX43" i="125"/>
  <c r="CW44" i="125"/>
  <c r="CX44" i="125"/>
  <c r="CW45" i="125"/>
  <c r="CX45" i="125"/>
  <c r="CW46" i="125"/>
  <c r="CX46" i="125"/>
  <c r="CW47" i="125"/>
  <c r="CX47" i="125"/>
  <c r="CW48" i="125"/>
  <c r="CX48" i="125"/>
  <c r="CW49" i="125"/>
  <c r="CX49" i="125"/>
  <c r="CW50" i="125"/>
  <c r="CX50" i="125"/>
  <c r="CW51" i="125"/>
  <c r="CX51" i="125"/>
  <c r="CW52" i="125"/>
  <c r="CX52" i="125"/>
  <c r="CW54" i="125"/>
  <c r="CX54" i="125"/>
  <c r="CW55" i="125"/>
  <c r="CX55" i="125"/>
  <c r="CW56" i="125"/>
  <c r="CX56" i="125"/>
  <c r="CW57" i="125"/>
  <c r="CX57" i="125"/>
  <c r="CW58" i="125"/>
  <c r="CX58" i="125"/>
  <c r="CW59" i="125"/>
  <c r="CX59" i="125"/>
  <c r="CW60" i="125"/>
  <c r="CX60" i="125"/>
  <c r="CW61" i="125"/>
  <c r="CX61" i="125"/>
  <c r="CW62" i="125"/>
  <c r="CX62" i="125"/>
  <c r="CW63" i="125"/>
  <c r="CX63" i="125"/>
  <c r="CW64" i="125"/>
  <c r="CX64" i="125"/>
  <c r="CW65" i="125"/>
  <c r="CX65" i="125"/>
  <c r="CW66" i="125"/>
  <c r="CX66" i="125"/>
  <c r="CW67" i="125"/>
  <c r="CX67" i="125"/>
  <c r="CW68" i="125"/>
  <c r="CX68" i="125"/>
  <c r="CW69" i="125"/>
  <c r="CX69" i="125"/>
  <c r="CW70" i="125"/>
  <c r="CX70" i="125"/>
  <c r="CW71" i="125"/>
  <c r="CX71" i="125"/>
  <c r="CW72" i="125"/>
  <c r="CX72" i="125"/>
  <c r="CW73" i="125"/>
  <c r="CX73" i="125"/>
  <c r="CW74" i="125"/>
  <c r="CX74" i="125"/>
  <c r="CW75" i="125"/>
  <c r="CX75" i="125"/>
  <c r="CW76" i="125"/>
  <c r="CX76" i="125"/>
  <c r="CW77" i="125"/>
  <c r="CX77" i="125"/>
  <c r="CW78" i="125"/>
  <c r="CX78" i="125"/>
  <c r="CW79" i="125"/>
  <c r="CX79" i="125"/>
  <c r="CW80" i="125"/>
  <c r="CX80" i="125"/>
  <c r="CW81" i="125"/>
  <c r="CX81" i="125"/>
  <c r="CW82" i="125"/>
  <c r="CX82" i="125"/>
  <c r="CW83" i="125"/>
  <c r="CX83" i="125"/>
  <c r="CW84" i="125"/>
  <c r="CX84" i="125"/>
  <c r="CW85" i="125"/>
  <c r="CX85" i="125"/>
  <c r="CW86" i="125"/>
  <c r="CX86" i="125"/>
  <c r="CW87" i="125"/>
  <c r="CX87" i="125"/>
  <c r="CW88" i="125"/>
  <c r="CX88" i="125"/>
  <c r="CW89" i="125"/>
  <c r="CX89" i="125"/>
  <c r="CW90" i="125"/>
  <c r="CX90" i="125"/>
  <c r="CW91" i="125"/>
  <c r="CX91" i="125"/>
  <c r="CW92" i="125"/>
  <c r="CX92" i="125"/>
  <c r="CW93" i="125"/>
  <c r="CX93" i="125"/>
  <c r="CW94" i="125"/>
  <c r="CX94" i="125"/>
  <c r="CW95" i="125"/>
  <c r="CX95" i="125"/>
  <c r="CW96" i="125"/>
  <c r="CX96" i="125"/>
  <c r="CW97" i="125"/>
  <c r="CX97" i="125"/>
  <c r="CW98" i="125"/>
  <c r="CX98" i="125"/>
  <c r="CW99" i="125"/>
  <c r="CX99" i="125"/>
  <c r="CW100" i="125"/>
  <c r="CX100" i="125"/>
  <c r="CW101" i="125"/>
  <c r="CX101" i="125"/>
  <c r="CW102" i="125"/>
  <c r="CX102" i="125"/>
  <c r="CW103" i="125"/>
  <c r="CX103" i="125"/>
  <c r="CW104" i="125"/>
  <c r="CX104" i="125"/>
  <c r="CW105" i="125"/>
  <c r="CX105" i="125"/>
  <c r="CW106" i="125"/>
  <c r="CX106" i="125"/>
  <c r="CW107" i="125"/>
  <c r="CX107" i="125"/>
  <c r="CW108" i="125"/>
  <c r="CX108" i="125"/>
  <c r="CW109" i="125"/>
  <c r="CX109" i="125"/>
  <c r="CW110" i="125"/>
  <c r="CX110" i="125"/>
  <c r="CW111" i="125"/>
  <c r="CX111" i="125"/>
  <c r="CW112" i="125"/>
  <c r="CX112" i="125"/>
  <c r="CW113" i="125"/>
  <c r="CX113" i="125"/>
  <c r="CW114" i="125"/>
  <c r="CX114" i="125"/>
  <c r="CW115" i="125"/>
  <c r="CX115" i="125"/>
  <c r="CW116" i="125"/>
  <c r="CX116" i="125"/>
  <c r="CW117" i="125"/>
  <c r="CX117" i="125"/>
  <c r="CW118" i="125"/>
  <c r="CX118" i="125"/>
  <c r="CW119" i="125"/>
  <c r="CX119" i="125"/>
  <c r="CW120" i="125"/>
  <c r="CX120" i="125"/>
  <c r="CW121" i="125"/>
  <c r="CX121" i="125"/>
  <c r="CW122" i="125"/>
  <c r="CX122" i="125"/>
  <c r="CW123" i="125"/>
  <c r="CX123" i="125"/>
  <c r="CW124" i="125"/>
  <c r="CX124" i="125"/>
  <c r="CW125" i="125"/>
  <c r="CX125" i="125"/>
  <c r="CW126" i="125"/>
  <c r="CX126" i="125"/>
  <c r="CW127" i="125"/>
  <c r="CX127" i="125"/>
  <c r="CW128" i="125"/>
  <c r="CX128" i="125"/>
  <c r="CW129" i="125"/>
  <c r="CX129" i="125"/>
  <c r="CW130" i="125"/>
  <c r="CX130" i="125"/>
  <c r="CW131" i="125"/>
  <c r="CX131" i="125"/>
  <c r="CW132" i="125"/>
  <c r="CX132" i="125"/>
  <c r="CW133" i="125"/>
  <c r="CX133" i="125"/>
  <c r="CW134" i="125"/>
  <c r="CX134" i="125"/>
  <c r="CW135" i="125"/>
  <c r="CX135" i="125"/>
  <c r="CW136" i="125"/>
  <c r="CX136" i="125"/>
  <c r="CW137" i="125"/>
  <c r="CX137" i="125"/>
  <c r="CW138" i="125"/>
  <c r="CX138" i="125"/>
  <c r="CW139" i="125"/>
  <c r="CX139" i="125"/>
  <c r="CW140" i="125"/>
  <c r="CX140" i="125"/>
  <c r="CW141" i="125"/>
  <c r="CX141" i="125"/>
  <c r="CW142" i="125"/>
  <c r="CX142" i="125"/>
  <c r="CX5" i="125"/>
  <c r="CW5" i="125"/>
  <c r="CO143" i="125" l="1"/>
  <c r="CO144" i="125"/>
  <c r="CO145" i="125"/>
  <c r="CO146" i="125"/>
  <c r="CO147" i="125"/>
  <c r="CO148" i="125"/>
  <c r="CO149" i="125"/>
  <c r="CO150" i="125"/>
  <c r="CO151" i="125"/>
  <c r="CO152" i="125"/>
  <c r="CO153" i="125"/>
  <c r="CO154" i="125"/>
  <c r="CO155" i="125"/>
  <c r="CO156" i="125"/>
  <c r="CO157" i="125"/>
  <c r="CO158" i="125"/>
  <c r="CO159" i="125"/>
  <c r="CO160" i="125"/>
  <c r="CO161" i="125"/>
  <c r="CO162" i="125"/>
  <c r="CO163" i="125"/>
  <c r="CT6" i="125"/>
  <c r="CT7" i="125"/>
  <c r="CT8" i="125"/>
  <c r="CT9" i="125"/>
  <c r="CT10" i="125"/>
  <c r="CT11" i="125"/>
  <c r="CT12" i="125"/>
  <c r="CT13" i="125"/>
  <c r="CT14" i="125"/>
  <c r="CT15" i="125"/>
  <c r="CT16" i="125"/>
  <c r="CT17" i="125"/>
  <c r="CT19" i="125"/>
  <c r="CT20" i="125"/>
  <c r="CT21" i="125"/>
  <c r="CT22" i="125"/>
  <c r="CT23" i="125"/>
  <c r="CT24" i="125"/>
  <c r="CT25" i="125"/>
  <c r="CT26" i="125"/>
  <c r="CT27" i="125"/>
  <c r="CT28" i="125"/>
  <c r="CT29" i="125"/>
  <c r="CT30" i="125"/>
  <c r="CT31" i="125"/>
  <c r="CT32" i="125"/>
  <c r="CT33" i="125"/>
  <c r="CT34" i="125"/>
  <c r="CT35" i="125"/>
  <c r="CT36" i="125"/>
  <c r="CT37" i="125"/>
  <c r="CT38" i="125"/>
  <c r="CT39" i="125"/>
  <c r="CT40" i="125"/>
  <c r="CT41" i="125"/>
  <c r="CT42" i="125"/>
  <c r="CT43" i="125"/>
  <c r="CT44" i="125"/>
  <c r="CT45" i="125"/>
  <c r="CT46" i="125"/>
  <c r="CT47" i="125"/>
  <c r="CT48" i="125"/>
  <c r="CT49" i="125"/>
  <c r="CT50" i="125"/>
  <c r="CT51" i="125"/>
  <c r="CT52" i="125"/>
  <c r="CT53" i="125"/>
  <c r="CT54" i="125"/>
  <c r="CT55" i="125"/>
  <c r="CT56" i="125"/>
  <c r="CT57" i="125"/>
  <c r="CT58" i="125"/>
  <c r="CT59" i="125"/>
  <c r="CT60" i="125"/>
  <c r="CT61" i="125"/>
  <c r="CT62" i="125"/>
  <c r="CT63" i="125"/>
  <c r="CT64" i="125"/>
  <c r="CT65" i="125"/>
  <c r="CT66" i="125"/>
  <c r="CT67" i="125"/>
  <c r="CT68" i="125"/>
  <c r="CT69" i="125"/>
  <c r="CT70" i="125"/>
  <c r="CT71" i="125"/>
  <c r="CT72" i="125"/>
  <c r="CT73" i="125"/>
  <c r="CT74" i="125"/>
  <c r="CT75" i="125"/>
  <c r="CT76" i="125"/>
  <c r="CT77" i="125"/>
  <c r="CT78" i="125"/>
  <c r="CT79" i="125"/>
  <c r="CT80" i="125"/>
  <c r="CT81" i="125"/>
  <c r="CT82" i="125"/>
  <c r="CT83" i="125"/>
  <c r="CT84" i="125"/>
  <c r="CT85" i="125"/>
  <c r="CT86" i="125"/>
  <c r="CT87" i="125"/>
  <c r="CT88" i="125"/>
  <c r="CT89" i="125"/>
  <c r="CT90" i="125"/>
  <c r="CT91" i="125"/>
  <c r="CT92" i="125"/>
  <c r="CT93" i="125"/>
  <c r="CT94" i="125"/>
  <c r="CT95" i="125"/>
  <c r="CT96" i="125"/>
  <c r="CT97" i="125"/>
  <c r="CT98" i="125"/>
  <c r="CT99" i="125"/>
  <c r="CT100" i="125"/>
  <c r="CT101" i="125"/>
  <c r="CT102" i="125"/>
  <c r="CT103" i="125"/>
  <c r="CT104" i="125"/>
  <c r="CT105" i="125"/>
  <c r="CT106" i="125"/>
  <c r="CT107" i="125"/>
  <c r="CT108" i="125"/>
  <c r="CT109" i="125"/>
  <c r="CT110" i="125"/>
  <c r="CT111" i="125"/>
  <c r="CT112" i="125"/>
  <c r="CT113" i="125"/>
  <c r="CT114" i="125"/>
  <c r="CT115" i="125"/>
  <c r="CT116" i="125"/>
  <c r="CT117" i="125"/>
  <c r="CT118" i="125"/>
  <c r="CT119" i="125"/>
  <c r="CT120" i="125"/>
  <c r="CT121" i="125"/>
  <c r="CT122" i="125"/>
  <c r="CT123" i="125"/>
  <c r="CT124" i="125"/>
  <c r="CT125" i="125"/>
  <c r="CT126" i="125"/>
  <c r="CT127" i="125"/>
  <c r="CT128" i="125"/>
  <c r="CT129" i="125"/>
  <c r="CT130" i="125"/>
  <c r="CT131" i="125"/>
  <c r="CT132" i="125"/>
  <c r="CT133" i="125"/>
  <c r="CT134" i="125"/>
  <c r="CT135" i="125"/>
  <c r="CT136" i="125"/>
  <c r="CT137" i="125"/>
  <c r="CT138" i="125"/>
  <c r="CT139" i="125"/>
  <c r="CT140" i="125"/>
  <c r="CT141" i="125"/>
  <c r="CT142" i="125"/>
  <c r="CT5" i="125"/>
  <c r="N150" i="126"/>
  <c r="M150" i="126"/>
  <c r="L150" i="126"/>
  <c r="K150" i="126"/>
  <c r="J150" i="126"/>
  <c r="I150" i="126"/>
  <c r="H150" i="126"/>
  <c r="G150" i="126"/>
  <c r="F150" i="126"/>
  <c r="E150" i="126"/>
  <c r="D150" i="126"/>
  <c r="B150" i="126"/>
  <c r="A150" i="126"/>
  <c r="N149" i="126"/>
  <c r="M149" i="126"/>
  <c r="L149" i="126"/>
  <c r="K149" i="126"/>
  <c r="J149" i="126"/>
  <c r="I149" i="126"/>
  <c r="H149" i="126"/>
  <c r="G149" i="126"/>
  <c r="F149" i="126"/>
  <c r="E149" i="126"/>
  <c r="D149" i="126"/>
  <c r="B149" i="126"/>
  <c r="A149" i="126"/>
  <c r="T148" i="126"/>
  <c r="DP147" i="126"/>
  <c r="CP147" i="126"/>
  <c r="C147" i="126"/>
  <c r="DP146" i="126"/>
  <c r="CP146" i="126"/>
  <c r="C146" i="126"/>
  <c r="DP145" i="126"/>
  <c r="CP145" i="126"/>
  <c r="C145" i="126"/>
  <c r="DP144" i="126"/>
  <c r="CP144" i="126"/>
  <c r="C144" i="126"/>
  <c r="DP143" i="126"/>
  <c r="CP143" i="126"/>
  <c r="C143" i="126"/>
  <c r="DP142" i="126"/>
  <c r="CP142" i="126"/>
  <c r="C142" i="126"/>
  <c r="DP141" i="126"/>
  <c r="CP141" i="126"/>
  <c r="C141" i="126"/>
  <c r="DP140" i="126"/>
  <c r="CP140" i="126"/>
  <c r="C140" i="126"/>
  <c r="CP139" i="126"/>
  <c r="C139" i="126"/>
  <c r="DP138" i="126"/>
  <c r="CP138" i="126"/>
  <c r="C138" i="126"/>
  <c r="DP137" i="126"/>
  <c r="CP137" i="126"/>
  <c r="C137" i="126"/>
  <c r="DP136" i="126"/>
  <c r="CP136" i="126"/>
  <c r="C136" i="126"/>
  <c r="DP135" i="126"/>
  <c r="DK135" i="126"/>
  <c r="DJ135" i="126"/>
  <c r="DG135" i="126"/>
  <c r="DF135" i="126"/>
  <c r="DD135" i="126"/>
  <c r="DC135" i="126"/>
  <c r="DA135" i="126"/>
  <c r="CZ135" i="126"/>
  <c r="CX135" i="126"/>
  <c r="CW135" i="126"/>
  <c r="CU135" i="126"/>
  <c r="CP135" i="126"/>
  <c r="Z135" i="126"/>
  <c r="CR135" i="126" s="1"/>
  <c r="C135" i="126"/>
  <c r="DP134" i="126"/>
  <c r="DK134" i="126"/>
  <c r="DJ134" i="126"/>
  <c r="DG134" i="126"/>
  <c r="DF134" i="126"/>
  <c r="DD134" i="126"/>
  <c r="DC134" i="126"/>
  <c r="DA134" i="126"/>
  <c r="CZ134" i="126"/>
  <c r="CX134" i="126"/>
  <c r="CW134" i="126"/>
  <c r="CU134" i="126"/>
  <c r="CP134" i="126"/>
  <c r="Z134" i="126"/>
  <c r="CR134" i="126" s="1"/>
  <c r="C134" i="126"/>
  <c r="DP133" i="126"/>
  <c r="DK133" i="126"/>
  <c r="DJ133" i="126"/>
  <c r="DG133" i="126"/>
  <c r="DF133" i="126"/>
  <c r="DD133" i="126"/>
  <c r="DC133" i="126"/>
  <c r="DA133" i="126"/>
  <c r="CZ133" i="126"/>
  <c r="CX133" i="126"/>
  <c r="CW133" i="126"/>
  <c r="CU133" i="126"/>
  <c r="CP133" i="126"/>
  <c r="Z133" i="126"/>
  <c r="CR133" i="126" s="1"/>
  <c r="DP132" i="126"/>
  <c r="DK132" i="126"/>
  <c r="DJ132" i="126"/>
  <c r="DG132" i="126"/>
  <c r="DF132" i="126"/>
  <c r="DD132" i="126"/>
  <c r="DC132" i="126"/>
  <c r="DA132" i="126"/>
  <c r="CZ132" i="126"/>
  <c r="CX132" i="126"/>
  <c r="CW132" i="126"/>
  <c r="CU132" i="126"/>
  <c r="CP132" i="126"/>
  <c r="Z132" i="126"/>
  <c r="CR132" i="126" s="1"/>
  <c r="DP131" i="126"/>
  <c r="DK131" i="126"/>
  <c r="DJ131" i="126"/>
  <c r="DG131" i="126"/>
  <c r="DF131" i="126"/>
  <c r="DD131" i="126"/>
  <c r="DC131" i="126"/>
  <c r="DA131" i="126"/>
  <c r="CZ131" i="126"/>
  <c r="CX131" i="126"/>
  <c r="CW131" i="126"/>
  <c r="CU131" i="126"/>
  <c r="CP131" i="126"/>
  <c r="Z131" i="126"/>
  <c r="CR131" i="126" s="1"/>
  <c r="C131" i="126"/>
  <c r="DP130" i="126"/>
  <c r="DK130" i="126"/>
  <c r="DJ130" i="126"/>
  <c r="DG130" i="126"/>
  <c r="DF130" i="126"/>
  <c r="DD130" i="126"/>
  <c r="DC130" i="126"/>
  <c r="DA130" i="126"/>
  <c r="CZ130" i="126"/>
  <c r="CX130" i="126"/>
  <c r="CW130" i="126"/>
  <c r="CU130" i="126"/>
  <c r="CP130" i="126"/>
  <c r="Z130" i="126"/>
  <c r="CR130" i="126" s="1"/>
  <c r="C130" i="126"/>
  <c r="DP129" i="126"/>
  <c r="DK129" i="126"/>
  <c r="DJ129" i="126"/>
  <c r="DG129" i="126"/>
  <c r="DF129" i="126"/>
  <c r="DD129" i="126"/>
  <c r="DC129" i="126"/>
  <c r="DA129" i="126"/>
  <c r="CZ129" i="126"/>
  <c r="CX129" i="126"/>
  <c r="CW129" i="126"/>
  <c r="CU129" i="126"/>
  <c r="CP129" i="126"/>
  <c r="Z129" i="126"/>
  <c r="CR129" i="126" s="1"/>
  <c r="DP128" i="126"/>
  <c r="DK128" i="126"/>
  <c r="DJ128" i="126"/>
  <c r="DG128" i="126"/>
  <c r="DF128" i="126"/>
  <c r="DD128" i="126"/>
  <c r="DC128" i="126"/>
  <c r="DA128" i="126"/>
  <c r="CZ128" i="126"/>
  <c r="CX128" i="126"/>
  <c r="CW128" i="126"/>
  <c r="CU128" i="126"/>
  <c r="CP128" i="126"/>
  <c r="Z128" i="126"/>
  <c r="CR128" i="126" s="1"/>
  <c r="C128" i="126"/>
  <c r="DP127" i="126"/>
  <c r="DK127" i="126"/>
  <c r="DJ127" i="126"/>
  <c r="DG127" i="126"/>
  <c r="DF127" i="126"/>
  <c r="DD127" i="126"/>
  <c r="DC127" i="126"/>
  <c r="DA127" i="126"/>
  <c r="CZ127" i="126"/>
  <c r="CX127" i="126"/>
  <c r="CW127" i="126"/>
  <c r="CU127" i="126"/>
  <c r="CP127" i="126"/>
  <c r="Z127" i="126"/>
  <c r="CR127" i="126" s="1"/>
  <c r="C127" i="126"/>
  <c r="DP126" i="126"/>
  <c r="DK126" i="126"/>
  <c r="DJ126" i="126"/>
  <c r="DG126" i="126"/>
  <c r="DF126" i="126"/>
  <c r="DD126" i="126"/>
  <c r="DC126" i="126"/>
  <c r="DA126" i="126"/>
  <c r="CZ126" i="126"/>
  <c r="CX126" i="126"/>
  <c r="CW126" i="126"/>
  <c r="CU126" i="126"/>
  <c r="CP126" i="126"/>
  <c r="Z126" i="126"/>
  <c r="CR126" i="126" s="1"/>
  <c r="C126" i="126"/>
  <c r="DP125" i="126"/>
  <c r="DA125" i="126"/>
  <c r="CZ125" i="126"/>
  <c r="CX125" i="126"/>
  <c r="CW125" i="126"/>
  <c r="CU125" i="126"/>
  <c r="CP125" i="126"/>
  <c r="Z125" i="126"/>
  <c r="CR125" i="126" s="1"/>
  <c r="DP124" i="126"/>
  <c r="DK124" i="126"/>
  <c r="DJ124" i="126"/>
  <c r="DG124" i="126"/>
  <c r="DF124" i="126"/>
  <c r="DD124" i="126"/>
  <c r="DC124" i="126"/>
  <c r="DA124" i="126"/>
  <c r="CZ124" i="126"/>
  <c r="CX124" i="126"/>
  <c r="CW124" i="126"/>
  <c r="CU124" i="126"/>
  <c r="CP124" i="126"/>
  <c r="Z124" i="126"/>
  <c r="CR124" i="126" s="1"/>
  <c r="DP123" i="126"/>
  <c r="DK123" i="126"/>
  <c r="DJ123" i="126"/>
  <c r="DG123" i="126"/>
  <c r="DF123" i="126"/>
  <c r="DD123" i="126"/>
  <c r="DC123" i="126"/>
  <c r="DA123" i="126"/>
  <c r="CZ123" i="126"/>
  <c r="CX123" i="126"/>
  <c r="CW123" i="126"/>
  <c r="CU123" i="126"/>
  <c r="CP123" i="126"/>
  <c r="Z123" i="126"/>
  <c r="CR123" i="126" s="1"/>
  <c r="DP122" i="126"/>
  <c r="DK122" i="126"/>
  <c r="DJ122" i="126"/>
  <c r="DG122" i="126"/>
  <c r="DF122" i="126"/>
  <c r="DD122" i="126"/>
  <c r="DC122" i="126"/>
  <c r="DA122" i="126"/>
  <c r="CZ122" i="126"/>
  <c r="CX122" i="126"/>
  <c r="CW122" i="126"/>
  <c r="CU122" i="126"/>
  <c r="CP122" i="126"/>
  <c r="Z122" i="126"/>
  <c r="CR122" i="126" s="1"/>
  <c r="C122" i="126"/>
  <c r="DP121" i="126"/>
  <c r="DK121" i="126"/>
  <c r="DJ121" i="126"/>
  <c r="DG121" i="126"/>
  <c r="DF121" i="126"/>
  <c r="DD121" i="126"/>
  <c r="DC121" i="126"/>
  <c r="DA121" i="126"/>
  <c r="CZ121" i="126"/>
  <c r="CX121" i="126"/>
  <c r="CW121" i="126"/>
  <c r="CU121" i="126"/>
  <c r="CP121" i="126"/>
  <c r="Z121" i="126"/>
  <c r="CR121" i="126" s="1"/>
  <c r="DP120" i="126"/>
  <c r="DK120" i="126"/>
  <c r="DJ120" i="126"/>
  <c r="DG120" i="126"/>
  <c r="DF120" i="126"/>
  <c r="DD120" i="126"/>
  <c r="DC120" i="126"/>
  <c r="DA120" i="126"/>
  <c r="CZ120" i="126"/>
  <c r="CX120" i="126"/>
  <c r="CW120" i="126"/>
  <c r="CU120" i="126"/>
  <c r="CP120" i="126"/>
  <c r="Z120" i="126"/>
  <c r="CR120" i="126" s="1"/>
  <c r="C120" i="126"/>
  <c r="DP119" i="126"/>
  <c r="DK119" i="126"/>
  <c r="DJ119" i="126"/>
  <c r="DG119" i="126"/>
  <c r="DF119" i="126"/>
  <c r="DD119" i="126"/>
  <c r="DC119" i="126"/>
  <c r="DA119" i="126"/>
  <c r="CZ119" i="126"/>
  <c r="CX119" i="126"/>
  <c r="CW119" i="126"/>
  <c r="CU119" i="126"/>
  <c r="CP119" i="126"/>
  <c r="Z119" i="126"/>
  <c r="CR119" i="126" s="1"/>
  <c r="DP118" i="126"/>
  <c r="DK118" i="126"/>
  <c r="DJ118" i="126"/>
  <c r="DG118" i="126"/>
  <c r="DF118" i="126"/>
  <c r="DD118" i="126"/>
  <c r="DC118" i="126"/>
  <c r="DA118" i="126"/>
  <c r="CZ118" i="126"/>
  <c r="CX118" i="126"/>
  <c r="CW118" i="126"/>
  <c r="CU118" i="126"/>
  <c r="CP118" i="126"/>
  <c r="Z118" i="126"/>
  <c r="CR118" i="126" s="1"/>
  <c r="C118" i="126"/>
  <c r="DP117" i="126"/>
  <c r="DK117" i="126"/>
  <c r="DJ117" i="126"/>
  <c r="DG117" i="126"/>
  <c r="DF117" i="126"/>
  <c r="DD117" i="126"/>
  <c r="DC117" i="126"/>
  <c r="DA117" i="126"/>
  <c r="CZ117" i="126"/>
  <c r="CX117" i="126"/>
  <c r="CW117" i="126"/>
  <c r="CU117" i="126"/>
  <c r="CP117" i="126"/>
  <c r="Z117" i="126"/>
  <c r="CR117" i="126" s="1"/>
  <c r="DP116" i="126"/>
  <c r="DK116" i="126"/>
  <c r="DJ116" i="126"/>
  <c r="DG116" i="126"/>
  <c r="DF116" i="126"/>
  <c r="DD116" i="126"/>
  <c r="DC116" i="126"/>
  <c r="DA116" i="126"/>
  <c r="CZ116" i="126"/>
  <c r="CX116" i="126"/>
  <c r="CW116" i="126"/>
  <c r="CU116" i="126"/>
  <c r="CP116" i="126"/>
  <c r="Z116" i="126"/>
  <c r="CR116" i="126" s="1"/>
  <c r="C116" i="126"/>
  <c r="DP115" i="126"/>
  <c r="DK115" i="126"/>
  <c r="DJ115" i="126"/>
  <c r="DG115" i="126"/>
  <c r="DF115" i="126"/>
  <c r="DD115" i="126"/>
  <c r="DC115" i="126"/>
  <c r="DA115" i="126"/>
  <c r="CZ115" i="126"/>
  <c r="CX115" i="126"/>
  <c r="CW115" i="126"/>
  <c r="CU115" i="126"/>
  <c r="CP115" i="126"/>
  <c r="Z115" i="126"/>
  <c r="CR115" i="126" s="1"/>
  <c r="DP114" i="126"/>
  <c r="DK114" i="126"/>
  <c r="DJ114" i="126"/>
  <c r="DG114" i="126"/>
  <c r="DF114" i="126"/>
  <c r="DD114" i="126"/>
  <c r="DC114" i="126"/>
  <c r="DA114" i="126"/>
  <c r="CZ114" i="126"/>
  <c r="CX114" i="126"/>
  <c r="CW114" i="126"/>
  <c r="CU114" i="126"/>
  <c r="CP114" i="126"/>
  <c r="Z114" i="126"/>
  <c r="CR114" i="126" s="1"/>
  <c r="C114" i="126"/>
  <c r="DP113" i="126"/>
  <c r="DK113" i="126"/>
  <c r="DJ113" i="126"/>
  <c r="DG113" i="126"/>
  <c r="DF113" i="126"/>
  <c r="DD113" i="126"/>
  <c r="DC113" i="126"/>
  <c r="CX113" i="126"/>
  <c r="CW113" i="126"/>
  <c r="CU113" i="126"/>
  <c r="CP113" i="126"/>
  <c r="Z113" i="126"/>
  <c r="CR113" i="126" s="1"/>
  <c r="DP112" i="126"/>
  <c r="DK112" i="126"/>
  <c r="DJ112" i="126"/>
  <c r="DG112" i="126"/>
  <c r="DF112" i="126"/>
  <c r="DD112" i="126"/>
  <c r="DC112" i="126"/>
  <c r="DA112" i="126"/>
  <c r="CZ112" i="126"/>
  <c r="CX112" i="126"/>
  <c r="CW112" i="126"/>
  <c r="CU112" i="126"/>
  <c r="CP112" i="126"/>
  <c r="Z112" i="126"/>
  <c r="CR112" i="126" s="1"/>
  <c r="DP111" i="126"/>
  <c r="DK111" i="126"/>
  <c r="DJ111" i="126"/>
  <c r="DG111" i="126"/>
  <c r="DF111" i="126"/>
  <c r="DD111" i="126"/>
  <c r="DC111" i="126"/>
  <c r="DA111" i="126"/>
  <c r="CZ111" i="126"/>
  <c r="CX111" i="126"/>
  <c r="CW111" i="126"/>
  <c r="CU111" i="126"/>
  <c r="CP111" i="126"/>
  <c r="Z111" i="126"/>
  <c r="CR111" i="126" s="1"/>
  <c r="C111" i="126"/>
  <c r="DP110" i="126"/>
  <c r="DK110" i="126"/>
  <c r="DJ110" i="126"/>
  <c r="DG110" i="126"/>
  <c r="DF110" i="126"/>
  <c r="DD110" i="126"/>
  <c r="DC110" i="126"/>
  <c r="DA110" i="126"/>
  <c r="CZ110" i="126"/>
  <c r="CX110" i="126"/>
  <c r="CW110" i="126"/>
  <c r="CU110" i="126"/>
  <c r="CP110" i="126"/>
  <c r="Z110" i="126"/>
  <c r="CR110" i="126" s="1"/>
  <c r="C110" i="126"/>
  <c r="DP109" i="126"/>
  <c r="DK109" i="126"/>
  <c r="DJ109" i="126"/>
  <c r="DG109" i="126"/>
  <c r="DF109" i="126"/>
  <c r="DD109" i="126"/>
  <c r="DC109" i="126"/>
  <c r="DA109" i="126"/>
  <c r="CZ109" i="126"/>
  <c r="CX109" i="126"/>
  <c r="CW109" i="126"/>
  <c r="CU109" i="126"/>
  <c r="CP109" i="126"/>
  <c r="Z109" i="126"/>
  <c r="CR109" i="126" s="1"/>
  <c r="DP108" i="126"/>
  <c r="CX108" i="126"/>
  <c r="CW108" i="126"/>
  <c r="CU108" i="126"/>
  <c r="CP108" i="126"/>
  <c r="Z108" i="126"/>
  <c r="CR108" i="126" s="1"/>
  <c r="C108" i="126"/>
  <c r="DP107" i="126"/>
  <c r="CX107" i="126"/>
  <c r="CW107" i="126"/>
  <c r="CU107" i="126"/>
  <c r="CP107" i="126"/>
  <c r="Z107" i="126"/>
  <c r="CR107" i="126" s="1"/>
  <c r="C107" i="126"/>
  <c r="DP106" i="126"/>
  <c r="DK106" i="126"/>
  <c r="DJ106" i="126"/>
  <c r="DA106" i="126"/>
  <c r="CZ106" i="126"/>
  <c r="CX106" i="126"/>
  <c r="CW106" i="126"/>
  <c r="CU106" i="126"/>
  <c r="CP106" i="126"/>
  <c r="Z106" i="126"/>
  <c r="CR106" i="126" s="1"/>
  <c r="C106" i="126"/>
  <c r="DP105" i="126"/>
  <c r="DK105" i="126"/>
  <c r="DJ105" i="126"/>
  <c r="DA105" i="126"/>
  <c r="CZ105" i="126"/>
  <c r="CX105" i="126"/>
  <c r="CW105" i="126"/>
  <c r="CU105" i="126"/>
  <c r="CP105" i="126"/>
  <c r="Z105" i="126"/>
  <c r="CR105" i="126" s="1"/>
  <c r="DP104" i="126"/>
  <c r="DK104" i="126"/>
  <c r="DJ104" i="126"/>
  <c r="DG104" i="126"/>
  <c r="DF104" i="126"/>
  <c r="DD104" i="126"/>
  <c r="DC104" i="126"/>
  <c r="DA104" i="126"/>
  <c r="CZ104" i="126"/>
  <c r="CX104" i="126"/>
  <c r="CW104" i="126"/>
  <c r="CU104" i="126"/>
  <c r="CP104" i="126"/>
  <c r="Z104" i="126"/>
  <c r="CR104" i="126" s="1"/>
  <c r="DP103" i="126"/>
  <c r="CX103" i="126"/>
  <c r="CW103" i="126"/>
  <c r="CU103" i="126"/>
  <c r="CP103" i="126"/>
  <c r="Z103" i="126"/>
  <c r="CR103" i="126" s="1"/>
  <c r="C103" i="126"/>
  <c r="DP102" i="126"/>
  <c r="DK102" i="126"/>
  <c r="DJ102" i="126"/>
  <c r="DG102" i="126"/>
  <c r="DF102" i="126"/>
  <c r="DD102" i="126"/>
  <c r="DC102" i="126"/>
  <c r="CX102" i="126"/>
  <c r="CW102" i="126"/>
  <c r="CU102" i="126"/>
  <c r="CP102" i="126"/>
  <c r="Z102" i="126"/>
  <c r="CR102" i="126" s="1"/>
  <c r="DP101" i="126"/>
  <c r="DK101" i="126"/>
  <c r="DJ101" i="126"/>
  <c r="DG101" i="126"/>
  <c r="DF101" i="126"/>
  <c r="DD101" i="126"/>
  <c r="DC101" i="126"/>
  <c r="DA101" i="126"/>
  <c r="CZ101" i="126"/>
  <c r="CX101" i="126"/>
  <c r="CW101" i="126"/>
  <c r="CU101" i="126"/>
  <c r="CP101" i="126"/>
  <c r="Z101" i="126"/>
  <c r="CR101" i="126" s="1"/>
  <c r="DP100" i="126"/>
  <c r="DK100" i="126"/>
  <c r="DJ100" i="126"/>
  <c r="DG100" i="126"/>
  <c r="DF100" i="126"/>
  <c r="DD100" i="126"/>
  <c r="DC100" i="126"/>
  <c r="DA100" i="126"/>
  <c r="CZ100" i="126"/>
  <c r="CX100" i="126"/>
  <c r="CW100" i="126"/>
  <c r="CU100" i="126"/>
  <c r="CP100" i="126"/>
  <c r="Z100" i="126"/>
  <c r="CR100" i="126" s="1"/>
  <c r="DP99" i="126"/>
  <c r="CX99" i="126"/>
  <c r="CW99" i="126"/>
  <c r="CU99" i="126"/>
  <c r="CP99" i="126"/>
  <c r="Z99" i="126"/>
  <c r="CR99" i="126" s="1"/>
  <c r="DP98" i="126"/>
  <c r="CX98" i="126"/>
  <c r="CW98" i="126"/>
  <c r="CU98" i="126"/>
  <c r="CP98" i="126"/>
  <c r="Z98" i="126"/>
  <c r="CR98" i="126" s="1"/>
  <c r="DP97" i="126"/>
  <c r="DK97" i="126"/>
  <c r="DJ97" i="126"/>
  <c r="DG97" i="126"/>
  <c r="DF97" i="126"/>
  <c r="DD97" i="126"/>
  <c r="DC97" i="126"/>
  <c r="DA97" i="126"/>
  <c r="CZ97" i="126"/>
  <c r="CX97" i="126"/>
  <c r="CW97" i="126"/>
  <c r="CU97" i="126"/>
  <c r="CP97" i="126"/>
  <c r="Z97" i="126"/>
  <c r="CR97" i="126" s="1"/>
  <c r="DP96" i="126"/>
  <c r="DK96" i="126"/>
  <c r="DJ96" i="126"/>
  <c r="DG96" i="126"/>
  <c r="DF96" i="126"/>
  <c r="DD96" i="126"/>
  <c r="DC96" i="126"/>
  <c r="DA96" i="126"/>
  <c r="CZ96" i="126"/>
  <c r="CX96" i="126"/>
  <c r="CW96" i="126"/>
  <c r="CU96" i="126"/>
  <c r="CP96" i="126"/>
  <c r="Z96" i="126"/>
  <c r="CR96" i="126" s="1"/>
  <c r="DP95" i="126"/>
  <c r="DK95" i="126"/>
  <c r="DJ95" i="126"/>
  <c r="DG95" i="126"/>
  <c r="DF95" i="126"/>
  <c r="DD95" i="126"/>
  <c r="DC95" i="126"/>
  <c r="DA95" i="126"/>
  <c r="CZ95" i="126"/>
  <c r="CX95" i="126"/>
  <c r="CW95" i="126"/>
  <c r="CU95" i="126"/>
  <c r="CP95" i="126"/>
  <c r="Z95" i="126"/>
  <c r="CR95" i="126" s="1"/>
  <c r="DP94" i="126"/>
  <c r="DK94" i="126"/>
  <c r="DJ94" i="126"/>
  <c r="DG94" i="126"/>
  <c r="DF94" i="126"/>
  <c r="DD94" i="126"/>
  <c r="DC94" i="126"/>
  <c r="DA94" i="126"/>
  <c r="CZ94" i="126"/>
  <c r="CX94" i="126"/>
  <c r="CW94" i="126"/>
  <c r="CU94" i="126"/>
  <c r="CP94" i="126"/>
  <c r="Z94" i="126"/>
  <c r="CR94" i="126" s="1"/>
  <c r="DP93" i="126"/>
  <c r="DK93" i="126"/>
  <c r="DJ93" i="126"/>
  <c r="DG93" i="126"/>
  <c r="DF93" i="126"/>
  <c r="DD93" i="126"/>
  <c r="DC93" i="126"/>
  <c r="DA93" i="126"/>
  <c r="CZ93" i="126"/>
  <c r="CX93" i="126"/>
  <c r="CW93" i="126"/>
  <c r="CU93" i="126"/>
  <c r="CP93" i="126"/>
  <c r="Z93" i="126"/>
  <c r="CR93" i="126" s="1"/>
  <c r="DP92" i="126"/>
  <c r="DK92" i="126"/>
  <c r="DJ92" i="126"/>
  <c r="DG92" i="126"/>
  <c r="DF92" i="126"/>
  <c r="DD92" i="126"/>
  <c r="DC92" i="126"/>
  <c r="DA92" i="126"/>
  <c r="CZ92" i="126"/>
  <c r="CX92" i="126"/>
  <c r="CW92" i="126"/>
  <c r="CU92" i="126"/>
  <c r="CP92" i="126"/>
  <c r="Z92" i="126"/>
  <c r="CR92" i="126" s="1"/>
  <c r="DP91" i="126"/>
  <c r="DK91" i="126"/>
  <c r="DJ91" i="126"/>
  <c r="DG91" i="126"/>
  <c r="DF91" i="126"/>
  <c r="DD91" i="126"/>
  <c r="DC91" i="126"/>
  <c r="DA91" i="126"/>
  <c r="CZ91" i="126"/>
  <c r="CX91" i="126"/>
  <c r="CW91" i="126"/>
  <c r="CU91" i="126"/>
  <c r="CP91" i="126"/>
  <c r="Z91" i="126"/>
  <c r="CR91" i="126" s="1"/>
  <c r="DP90" i="126"/>
  <c r="DK90" i="126"/>
  <c r="DJ90" i="126"/>
  <c r="DG90" i="126"/>
  <c r="DF90" i="126"/>
  <c r="DD90" i="126"/>
  <c r="DC90" i="126"/>
  <c r="DA90" i="126"/>
  <c r="CZ90" i="126"/>
  <c r="CX90" i="126"/>
  <c r="CW90" i="126"/>
  <c r="CU90" i="126"/>
  <c r="CP90" i="126"/>
  <c r="Z90" i="126"/>
  <c r="CR90" i="126" s="1"/>
  <c r="DP89" i="126"/>
  <c r="DK89" i="126"/>
  <c r="DJ89" i="126"/>
  <c r="DG89" i="126"/>
  <c r="DF89" i="126"/>
  <c r="DD89" i="126"/>
  <c r="DC89" i="126"/>
  <c r="DA89" i="126"/>
  <c r="CZ89" i="126"/>
  <c r="CX89" i="126"/>
  <c r="CW89" i="126"/>
  <c r="CU89" i="126"/>
  <c r="CP89" i="126"/>
  <c r="Z89" i="126"/>
  <c r="CR89" i="126" s="1"/>
  <c r="DP88" i="126"/>
  <c r="DK88" i="126"/>
  <c r="DJ88" i="126"/>
  <c r="DG88" i="126"/>
  <c r="DF88" i="126"/>
  <c r="DD88" i="126"/>
  <c r="DC88" i="126"/>
  <c r="DA88" i="126"/>
  <c r="CZ88" i="126"/>
  <c r="CX88" i="126"/>
  <c r="CW88" i="126"/>
  <c r="CU88" i="126"/>
  <c r="CP88" i="126"/>
  <c r="Z88" i="126"/>
  <c r="CR88" i="126" s="1"/>
  <c r="DP87" i="126"/>
  <c r="DK87" i="126"/>
  <c r="DJ87" i="126"/>
  <c r="DG87" i="126"/>
  <c r="DF87" i="126"/>
  <c r="DD87" i="126"/>
  <c r="DC87" i="126"/>
  <c r="DA87" i="126"/>
  <c r="CZ87" i="126"/>
  <c r="CX87" i="126"/>
  <c r="CW87" i="126"/>
  <c r="CU87" i="126"/>
  <c r="CP87" i="126"/>
  <c r="Z87" i="126"/>
  <c r="CR87" i="126" s="1"/>
  <c r="DP86" i="126"/>
  <c r="DK86" i="126"/>
  <c r="DJ86" i="126"/>
  <c r="DG86" i="126"/>
  <c r="DF86" i="126"/>
  <c r="DD86" i="126"/>
  <c r="DC86" i="126"/>
  <c r="DA86" i="126"/>
  <c r="CZ86" i="126"/>
  <c r="CX86" i="126"/>
  <c r="CW86" i="126"/>
  <c r="CU86" i="126"/>
  <c r="CP86" i="126"/>
  <c r="Z86" i="126"/>
  <c r="CR86" i="126" s="1"/>
  <c r="DP85" i="126"/>
  <c r="DK85" i="126"/>
  <c r="DJ85" i="126"/>
  <c r="DG85" i="126"/>
  <c r="DF85" i="126"/>
  <c r="DD85" i="126"/>
  <c r="DC85" i="126"/>
  <c r="DA85" i="126"/>
  <c r="CZ85" i="126"/>
  <c r="CX85" i="126"/>
  <c r="CW85" i="126"/>
  <c r="CU85" i="126"/>
  <c r="CP85" i="126"/>
  <c r="Z85" i="126"/>
  <c r="CR85" i="126" s="1"/>
  <c r="DP84" i="126"/>
  <c r="DK84" i="126"/>
  <c r="DJ84" i="126"/>
  <c r="DG84" i="126"/>
  <c r="DF84" i="126"/>
  <c r="DD84" i="126"/>
  <c r="DC84" i="126"/>
  <c r="DA84" i="126"/>
  <c r="CZ84" i="126"/>
  <c r="CX84" i="126"/>
  <c r="CW84" i="126"/>
  <c r="CU84" i="126"/>
  <c r="CP84" i="126"/>
  <c r="Z84" i="126"/>
  <c r="CR84" i="126" s="1"/>
  <c r="DP83" i="126"/>
  <c r="DK83" i="126"/>
  <c r="DJ83" i="126"/>
  <c r="DG83" i="126"/>
  <c r="DF83" i="126"/>
  <c r="DD83" i="126"/>
  <c r="DC83" i="126"/>
  <c r="DA83" i="126"/>
  <c r="CZ83" i="126"/>
  <c r="CX83" i="126"/>
  <c r="CW83" i="126"/>
  <c r="CU83" i="126"/>
  <c r="CP83" i="126"/>
  <c r="Z83" i="126"/>
  <c r="CR83" i="126" s="1"/>
  <c r="DP82" i="126"/>
  <c r="DK82" i="126"/>
  <c r="DJ82" i="126"/>
  <c r="DG82" i="126"/>
  <c r="DF82" i="126"/>
  <c r="DD82" i="126"/>
  <c r="DC82" i="126"/>
  <c r="DA82" i="126"/>
  <c r="CZ82" i="126"/>
  <c r="CX82" i="126"/>
  <c r="CW82" i="126"/>
  <c r="CU82" i="126"/>
  <c r="CP82" i="126"/>
  <c r="Z82" i="126"/>
  <c r="CR82" i="126" s="1"/>
  <c r="DP81" i="126"/>
  <c r="DK81" i="126"/>
  <c r="DJ81" i="126"/>
  <c r="DG81" i="126"/>
  <c r="DF81" i="126"/>
  <c r="DD81" i="126"/>
  <c r="DC81" i="126"/>
  <c r="DA81" i="126"/>
  <c r="CZ81" i="126"/>
  <c r="CX81" i="126"/>
  <c r="CW81" i="126"/>
  <c r="CU81" i="126"/>
  <c r="CP81" i="126"/>
  <c r="Z81" i="126"/>
  <c r="CR81" i="126" s="1"/>
  <c r="DP80" i="126"/>
  <c r="DK80" i="126"/>
  <c r="DJ80" i="126"/>
  <c r="DG80" i="126"/>
  <c r="DF80" i="126"/>
  <c r="DD80" i="126"/>
  <c r="DC80" i="126"/>
  <c r="DA80" i="126"/>
  <c r="CZ80" i="126"/>
  <c r="CX80" i="126"/>
  <c r="CW80" i="126"/>
  <c r="CU80" i="126"/>
  <c r="CP80" i="126"/>
  <c r="Z80" i="126"/>
  <c r="CR80" i="126" s="1"/>
  <c r="DP79" i="126"/>
  <c r="DK79" i="126"/>
  <c r="DJ79" i="126"/>
  <c r="DG79" i="126"/>
  <c r="DF79" i="126"/>
  <c r="DD79" i="126"/>
  <c r="DC79" i="126"/>
  <c r="DA79" i="126"/>
  <c r="CZ79" i="126"/>
  <c r="CX79" i="126"/>
  <c r="CW79" i="126"/>
  <c r="CU79" i="126"/>
  <c r="CP79" i="126"/>
  <c r="Z79" i="126"/>
  <c r="CR79" i="126" s="1"/>
  <c r="DP78" i="126"/>
  <c r="DK78" i="126"/>
  <c r="DJ78" i="126"/>
  <c r="DG78" i="126"/>
  <c r="DF78" i="126"/>
  <c r="DD78" i="126"/>
  <c r="DC78" i="126"/>
  <c r="DA78" i="126"/>
  <c r="CZ78" i="126"/>
  <c r="CX78" i="126"/>
  <c r="CW78" i="126"/>
  <c r="CU78" i="126"/>
  <c r="CP78" i="126"/>
  <c r="Z78" i="126"/>
  <c r="CR78" i="126" s="1"/>
  <c r="DP77" i="126"/>
  <c r="DK77" i="126"/>
  <c r="DJ77" i="126"/>
  <c r="DG77" i="126"/>
  <c r="DF77" i="126"/>
  <c r="DD77" i="126"/>
  <c r="DC77" i="126"/>
  <c r="DA77" i="126"/>
  <c r="CZ77" i="126"/>
  <c r="CX77" i="126"/>
  <c r="CW77" i="126"/>
  <c r="CU77" i="126"/>
  <c r="CP77" i="126"/>
  <c r="Z77" i="126"/>
  <c r="CR77" i="126" s="1"/>
  <c r="DP76" i="126"/>
  <c r="DK76" i="126"/>
  <c r="DJ76" i="126"/>
  <c r="DG76" i="126"/>
  <c r="DF76" i="126"/>
  <c r="DD76" i="126"/>
  <c r="DC76" i="126"/>
  <c r="DA76" i="126"/>
  <c r="CZ76" i="126"/>
  <c r="CX76" i="126"/>
  <c r="CW76" i="126"/>
  <c r="CU76" i="126"/>
  <c r="CP76" i="126"/>
  <c r="Z76" i="126"/>
  <c r="CR76" i="126" s="1"/>
  <c r="DP75" i="126"/>
  <c r="CX75" i="126"/>
  <c r="CW75" i="126"/>
  <c r="CU75" i="126"/>
  <c r="CP75" i="126"/>
  <c r="Z75" i="126"/>
  <c r="CR75" i="126" s="1"/>
  <c r="DP74" i="126"/>
  <c r="CX74" i="126"/>
  <c r="CW74" i="126"/>
  <c r="CU74" i="126"/>
  <c r="CP74" i="126"/>
  <c r="Z74" i="126"/>
  <c r="CR74" i="126" s="1"/>
  <c r="DP73" i="126"/>
  <c r="CX73" i="126"/>
  <c r="CW73" i="126"/>
  <c r="CU73" i="126"/>
  <c r="CP73" i="126"/>
  <c r="Z73" i="126"/>
  <c r="CR73" i="126" s="1"/>
  <c r="DP72" i="126"/>
  <c r="CX72" i="126"/>
  <c r="CW72" i="126"/>
  <c r="CU72" i="126"/>
  <c r="CP72" i="126"/>
  <c r="Z72" i="126"/>
  <c r="CR72" i="126" s="1"/>
  <c r="DP71" i="126"/>
  <c r="DA71" i="126"/>
  <c r="CZ71" i="126"/>
  <c r="CX71" i="126"/>
  <c r="CW71" i="126"/>
  <c r="CU71" i="126"/>
  <c r="CR71" i="126"/>
  <c r="CP71" i="126"/>
  <c r="Z71" i="126"/>
  <c r="C71" i="126"/>
  <c r="DP70" i="126"/>
  <c r="CX70" i="126"/>
  <c r="CW70" i="126"/>
  <c r="CU70" i="126"/>
  <c r="CR70" i="126"/>
  <c r="CP70" i="126"/>
  <c r="Z70" i="126"/>
  <c r="C70" i="126"/>
  <c r="DP69" i="126"/>
  <c r="CX69" i="126"/>
  <c r="CW69" i="126"/>
  <c r="CU69" i="126"/>
  <c r="CR69" i="126"/>
  <c r="CP69" i="126"/>
  <c r="Z69" i="126"/>
  <c r="C69" i="126"/>
  <c r="DP68" i="126"/>
  <c r="DA68" i="126"/>
  <c r="CZ68" i="126"/>
  <c r="CX68" i="126"/>
  <c r="CW68" i="126"/>
  <c r="CU68" i="126"/>
  <c r="CP68" i="126"/>
  <c r="Z68" i="126"/>
  <c r="CR68" i="126" s="1"/>
  <c r="C68" i="126"/>
  <c r="DP67" i="126"/>
  <c r="DA67" i="126"/>
  <c r="CZ67" i="126"/>
  <c r="CX67" i="126"/>
  <c r="CW67" i="126"/>
  <c r="CU67" i="126"/>
  <c r="CP67" i="126"/>
  <c r="Z67" i="126"/>
  <c r="CR67" i="126" s="1"/>
  <c r="DP66" i="126"/>
  <c r="DA66" i="126"/>
  <c r="CZ66" i="126"/>
  <c r="CX66" i="126"/>
  <c r="CW66" i="126"/>
  <c r="CU66" i="126"/>
  <c r="CP66" i="126"/>
  <c r="Z66" i="126"/>
  <c r="CR66" i="126" s="1"/>
  <c r="DP65" i="126"/>
  <c r="DA65" i="126"/>
  <c r="CZ65" i="126"/>
  <c r="CX65" i="126"/>
  <c r="CW65" i="126"/>
  <c r="CU65" i="126"/>
  <c r="CP65" i="126"/>
  <c r="Z65" i="126"/>
  <c r="C65" i="126" s="1"/>
  <c r="DP64" i="126"/>
  <c r="CX64" i="126"/>
  <c r="CW64" i="126"/>
  <c r="CU64" i="126"/>
  <c r="CP64" i="126"/>
  <c r="Z64" i="126"/>
  <c r="C64" i="126" s="1"/>
  <c r="DP63" i="126"/>
  <c r="DK63" i="126"/>
  <c r="DJ63" i="126"/>
  <c r="DG63" i="126"/>
  <c r="DF63" i="126"/>
  <c r="DD63" i="126"/>
  <c r="DC63" i="126"/>
  <c r="CX63" i="126"/>
  <c r="CW63" i="126"/>
  <c r="CU63" i="126"/>
  <c r="CP63" i="126"/>
  <c r="Z63" i="126"/>
  <c r="CR63" i="126" s="1"/>
  <c r="DP62" i="126"/>
  <c r="DK62" i="126"/>
  <c r="DJ62" i="126"/>
  <c r="DG62" i="126"/>
  <c r="DF62" i="126"/>
  <c r="DD62" i="126"/>
  <c r="DC62" i="126"/>
  <c r="DA62" i="126"/>
  <c r="CZ62" i="126"/>
  <c r="CX62" i="126"/>
  <c r="CW62" i="126"/>
  <c r="CU62" i="126"/>
  <c r="CP62" i="126"/>
  <c r="Z62" i="126"/>
  <c r="CR62" i="126" s="1"/>
  <c r="DP61" i="126"/>
  <c r="DK61" i="126"/>
  <c r="DJ61" i="126"/>
  <c r="DG61" i="126"/>
  <c r="DF61" i="126"/>
  <c r="DD61" i="126"/>
  <c r="DC61" i="126"/>
  <c r="DA61" i="126"/>
  <c r="CZ61" i="126"/>
  <c r="CX61" i="126"/>
  <c r="CW61" i="126"/>
  <c r="CU61" i="126"/>
  <c r="CP61" i="126"/>
  <c r="Z61" i="126"/>
  <c r="CR61" i="126" s="1"/>
  <c r="DP60" i="126"/>
  <c r="CX60" i="126"/>
  <c r="CW60" i="126"/>
  <c r="CU60" i="126"/>
  <c r="CP60" i="126"/>
  <c r="Z60" i="126"/>
  <c r="CR60" i="126" s="1"/>
  <c r="DP59" i="126"/>
  <c r="DA59" i="126"/>
  <c r="CZ59" i="126"/>
  <c r="CX59" i="126"/>
  <c r="CW59" i="126"/>
  <c r="CU59" i="126"/>
  <c r="CP59" i="126"/>
  <c r="Z59" i="126"/>
  <c r="C59" i="126" s="1"/>
  <c r="DP58" i="126"/>
  <c r="DK58" i="126"/>
  <c r="DJ58" i="126"/>
  <c r="DG58" i="126"/>
  <c r="DF58" i="126"/>
  <c r="DD58" i="126"/>
  <c r="DC58" i="126"/>
  <c r="DA58" i="126"/>
  <c r="CZ58" i="126"/>
  <c r="CX58" i="126"/>
  <c r="CW58" i="126"/>
  <c r="CU58" i="126"/>
  <c r="CP58" i="126"/>
  <c r="Z58" i="126"/>
  <c r="C58" i="126" s="1"/>
  <c r="DP57" i="126"/>
  <c r="DK57" i="126"/>
  <c r="DJ57" i="126"/>
  <c r="DG57" i="126"/>
  <c r="DF57" i="126"/>
  <c r="DD57" i="126"/>
  <c r="DC57" i="126"/>
  <c r="DA57" i="126"/>
  <c r="CZ57" i="126"/>
  <c r="CX57" i="126"/>
  <c r="CW57" i="126"/>
  <c r="CU57" i="126"/>
  <c r="CP57" i="126"/>
  <c r="Z57" i="126"/>
  <c r="C57" i="126" s="1"/>
  <c r="DP56" i="126"/>
  <c r="DA56" i="126"/>
  <c r="CZ56" i="126"/>
  <c r="CX56" i="126"/>
  <c r="CW56" i="126"/>
  <c r="CU56" i="126"/>
  <c r="CP56" i="126"/>
  <c r="Z56" i="126"/>
  <c r="CR56" i="126" s="1"/>
  <c r="DP55" i="126"/>
  <c r="DK55" i="126"/>
  <c r="DJ55" i="126"/>
  <c r="DG55" i="126"/>
  <c r="DF55" i="126"/>
  <c r="DD55" i="126"/>
  <c r="DC55" i="126"/>
  <c r="DA55" i="126"/>
  <c r="CZ55" i="126"/>
  <c r="CX55" i="126"/>
  <c r="CW55" i="126"/>
  <c r="CU55" i="126"/>
  <c r="CP55" i="126"/>
  <c r="Z55" i="126"/>
  <c r="CR55" i="126" s="1"/>
  <c r="DP54" i="126"/>
  <c r="DK54" i="126"/>
  <c r="DJ54" i="126"/>
  <c r="DG54" i="126"/>
  <c r="DF54" i="126"/>
  <c r="DD54" i="126"/>
  <c r="DC54" i="126"/>
  <c r="DA54" i="126"/>
  <c r="CZ54" i="126"/>
  <c r="CX54" i="126"/>
  <c r="CW54" i="126"/>
  <c r="CU54" i="126"/>
  <c r="CP54" i="126"/>
  <c r="Z54" i="126"/>
  <c r="CR54" i="126" s="1"/>
  <c r="C54" i="126"/>
  <c r="DP53" i="126"/>
  <c r="DA53" i="126"/>
  <c r="CZ53" i="126"/>
  <c r="CX53" i="126"/>
  <c r="CW53" i="126"/>
  <c r="CU53" i="126"/>
  <c r="CR53" i="126"/>
  <c r="CP53" i="126"/>
  <c r="Z53" i="126"/>
  <c r="C53" i="126" s="1"/>
  <c r="DP52" i="126"/>
  <c r="DK52" i="126"/>
  <c r="DJ52" i="126"/>
  <c r="DG52" i="126"/>
  <c r="DF52" i="126"/>
  <c r="DD52" i="126"/>
  <c r="DC52" i="126"/>
  <c r="DA52" i="126"/>
  <c r="CZ52" i="126"/>
  <c r="CX52" i="126"/>
  <c r="CW52" i="126"/>
  <c r="CU52" i="126"/>
  <c r="CP52" i="126"/>
  <c r="Z52" i="126"/>
  <c r="C52" i="126" s="1"/>
  <c r="DP51" i="126"/>
  <c r="DK51" i="126"/>
  <c r="DJ51" i="126"/>
  <c r="DG51" i="126"/>
  <c r="DF51" i="126"/>
  <c r="DD51" i="126"/>
  <c r="DC51" i="126"/>
  <c r="DA51" i="126"/>
  <c r="CZ51" i="126"/>
  <c r="CX51" i="126"/>
  <c r="CW51" i="126"/>
  <c r="CU51" i="126"/>
  <c r="CR51" i="126"/>
  <c r="CP51" i="126"/>
  <c r="Z51" i="126"/>
  <c r="C51" i="126" s="1"/>
  <c r="DP50" i="126"/>
  <c r="CX50" i="126"/>
  <c r="CW50" i="126"/>
  <c r="CU50" i="126"/>
  <c r="CR50" i="126"/>
  <c r="CP50" i="126"/>
  <c r="Z50" i="126"/>
  <c r="C50" i="126" s="1"/>
  <c r="DP49" i="126"/>
  <c r="CX49" i="126"/>
  <c r="CW49" i="126"/>
  <c r="CU49" i="126"/>
  <c r="CP49" i="126"/>
  <c r="Z49" i="126"/>
  <c r="C49" i="126" s="1"/>
  <c r="DP48" i="126"/>
  <c r="DK48" i="126"/>
  <c r="DJ48" i="126"/>
  <c r="DG48" i="126"/>
  <c r="DF48" i="126"/>
  <c r="DD48" i="126"/>
  <c r="DC48" i="126"/>
  <c r="DA48" i="126"/>
  <c r="CZ48" i="126"/>
  <c r="CX48" i="126"/>
  <c r="CW48" i="126"/>
  <c r="CU48" i="126"/>
  <c r="CP48" i="126"/>
  <c r="Z48" i="126"/>
  <c r="C48" i="126" s="1"/>
  <c r="DP47" i="126"/>
  <c r="DK47" i="126"/>
  <c r="DJ47" i="126"/>
  <c r="DG47" i="126"/>
  <c r="DF47" i="126"/>
  <c r="DD47" i="126"/>
  <c r="DC47" i="126"/>
  <c r="DA47" i="126"/>
  <c r="CZ47" i="126"/>
  <c r="CU47" i="126"/>
  <c r="CP47" i="126"/>
  <c r="Z47" i="126"/>
  <c r="CR47" i="126" s="1"/>
  <c r="DP46" i="126"/>
  <c r="DK46" i="126"/>
  <c r="DJ46" i="126"/>
  <c r="DG46" i="126"/>
  <c r="DF46" i="126"/>
  <c r="DD46" i="126"/>
  <c r="DC46" i="126"/>
  <c r="DA46" i="126"/>
  <c r="CZ46" i="126"/>
  <c r="CX46" i="126"/>
  <c r="CW46" i="126"/>
  <c r="CU46" i="126"/>
  <c r="CP46" i="126"/>
  <c r="Z46" i="126"/>
  <c r="CR46" i="126" s="1"/>
  <c r="C46" i="126"/>
  <c r="DP45" i="126"/>
  <c r="CX45" i="126"/>
  <c r="CW45" i="126"/>
  <c r="CU45" i="126"/>
  <c r="CP45" i="126"/>
  <c r="Z45" i="126"/>
  <c r="CR45" i="126" s="1"/>
  <c r="C45" i="126"/>
  <c r="DP44" i="126"/>
  <c r="DK44" i="126"/>
  <c r="DJ44" i="126"/>
  <c r="DG44" i="126"/>
  <c r="DF44" i="126"/>
  <c r="DD44" i="126"/>
  <c r="DC44" i="126"/>
  <c r="DA44" i="126"/>
  <c r="CZ44" i="126"/>
  <c r="CX44" i="126"/>
  <c r="CW44" i="126"/>
  <c r="CU44" i="126"/>
  <c r="CP44" i="126"/>
  <c r="Z44" i="126"/>
  <c r="CR44" i="126" s="1"/>
  <c r="DP43" i="126"/>
  <c r="DK43" i="126"/>
  <c r="DJ43" i="126"/>
  <c r="DG43" i="126"/>
  <c r="DF43" i="126"/>
  <c r="DD43" i="126"/>
  <c r="DC43" i="126"/>
  <c r="DA43" i="126"/>
  <c r="CZ43" i="126"/>
  <c r="CX43" i="126"/>
  <c r="CW43" i="126"/>
  <c r="CU43" i="126"/>
  <c r="CP43" i="126"/>
  <c r="Z43" i="126"/>
  <c r="CR43" i="126" s="1"/>
  <c r="C43" i="126"/>
  <c r="DP42" i="126"/>
  <c r="DK42" i="126"/>
  <c r="DJ42" i="126"/>
  <c r="DG42" i="126"/>
  <c r="DF42" i="126"/>
  <c r="DD42" i="126"/>
  <c r="DC42" i="126"/>
  <c r="DA42" i="126"/>
  <c r="CZ42" i="126"/>
  <c r="CX42" i="126"/>
  <c r="CW42" i="126"/>
  <c r="CU42" i="126"/>
  <c r="CP42" i="126"/>
  <c r="Z42" i="126"/>
  <c r="CR42" i="126" s="1"/>
  <c r="DP41" i="126"/>
  <c r="DK41" i="126"/>
  <c r="DJ41" i="126"/>
  <c r="DG41" i="126"/>
  <c r="DF41" i="126"/>
  <c r="DD41" i="126"/>
  <c r="DC41" i="126"/>
  <c r="DA41" i="126"/>
  <c r="CZ41" i="126"/>
  <c r="CX41" i="126"/>
  <c r="CW41" i="126"/>
  <c r="CU41" i="126"/>
  <c r="CP41" i="126"/>
  <c r="Z41" i="126"/>
  <c r="CR41" i="126" s="1"/>
  <c r="DP40" i="126"/>
  <c r="DA40" i="126"/>
  <c r="CZ40" i="126"/>
  <c r="CX40" i="126"/>
  <c r="CW40" i="126"/>
  <c r="CU40" i="126"/>
  <c r="CR40" i="126"/>
  <c r="CP40" i="126"/>
  <c r="Z40" i="126"/>
  <c r="DP39" i="126"/>
  <c r="DK39" i="126"/>
  <c r="DJ39" i="126"/>
  <c r="DD39" i="126"/>
  <c r="DC39" i="126"/>
  <c r="DA39" i="126"/>
  <c r="CZ39" i="126"/>
  <c r="CX39" i="126"/>
  <c r="CW39" i="126"/>
  <c r="CU39" i="126"/>
  <c r="CP39" i="126"/>
  <c r="Z39" i="126"/>
  <c r="CR39" i="126" s="1"/>
  <c r="C39" i="126"/>
  <c r="DP38" i="126"/>
  <c r="DK38" i="126"/>
  <c r="DJ38" i="126"/>
  <c r="DG38" i="126"/>
  <c r="DF38" i="126"/>
  <c r="DD38" i="126"/>
  <c r="DC38" i="126"/>
  <c r="DA38" i="126"/>
  <c r="CZ38" i="126"/>
  <c r="CX38" i="126"/>
  <c r="CW38" i="126"/>
  <c r="CU38" i="126"/>
  <c r="CP38" i="126"/>
  <c r="Z38" i="126"/>
  <c r="CR38" i="126" s="1"/>
  <c r="DP37" i="126"/>
  <c r="DK37" i="126"/>
  <c r="DJ37" i="126"/>
  <c r="DG37" i="126"/>
  <c r="DF37" i="126"/>
  <c r="DD37" i="126"/>
  <c r="DC37" i="126"/>
  <c r="DA37" i="126"/>
  <c r="CZ37" i="126"/>
  <c r="CX37" i="126"/>
  <c r="CW37" i="126"/>
  <c r="CU37" i="126"/>
  <c r="CP37" i="126"/>
  <c r="Z37" i="126"/>
  <c r="CR37" i="126" s="1"/>
  <c r="C37" i="126"/>
  <c r="DP36" i="126"/>
  <c r="DK36" i="126"/>
  <c r="DJ36" i="126"/>
  <c r="DG36" i="126"/>
  <c r="DF36" i="126"/>
  <c r="DD36" i="126"/>
  <c r="DC36" i="126"/>
  <c r="DA36" i="126"/>
  <c r="CZ36" i="126"/>
  <c r="CX36" i="126"/>
  <c r="CW36" i="126"/>
  <c r="CU36" i="126"/>
  <c r="CP36" i="126"/>
  <c r="Z36" i="126"/>
  <c r="CR36" i="126" s="1"/>
  <c r="C36" i="126"/>
  <c r="DP35" i="126"/>
  <c r="DK35" i="126"/>
  <c r="DJ35" i="126"/>
  <c r="DG35" i="126"/>
  <c r="DF35" i="126"/>
  <c r="DD35" i="126"/>
  <c r="DC35" i="126"/>
  <c r="DA35" i="126"/>
  <c r="CZ35" i="126"/>
  <c r="CX35" i="126"/>
  <c r="CW35" i="126"/>
  <c r="CU35" i="126"/>
  <c r="CP35" i="126"/>
  <c r="Z35" i="126"/>
  <c r="CR35" i="126" s="1"/>
  <c r="C35" i="126"/>
  <c r="DP34" i="126"/>
  <c r="CX34" i="126"/>
  <c r="CW34" i="126"/>
  <c r="CU34" i="126"/>
  <c r="CP34" i="126"/>
  <c r="Z34" i="126"/>
  <c r="CR34" i="126" s="1"/>
  <c r="DP33" i="126"/>
  <c r="DK33" i="126"/>
  <c r="DJ33" i="126"/>
  <c r="DG33" i="126"/>
  <c r="DF33" i="126"/>
  <c r="DD33" i="126"/>
  <c r="DC33" i="126"/>
  <c r="DA33" i="126"/>
  <c r="CZ33" i="126"/>
  <c r="CX33" i="126"/>
  <c r="CW33" i="126"/>
  <c r="CU33" i="126"/>
  <c r="CP33" i="126"/>
  <c r="Z33" i="126"/>
  <c r="CR33" i="126" s="1"/>
  <c r="DP32" i="126"/>
  <c r="DK32" i="126"/>
  <c r="DJ32" i="126"/>
  <c r="DG32" i="126"/>
  <c r="DF32" i="126"/>
  <c r="DD32" i="126"/>
  <c r="DC32" i="126"/>
  <c r="DA32" i="126"/>
  <c r="CZ32" i="126"/>
  <c r="CX32" i="126"/>
  <c r="CW32" i="126"/>
  <c r="CU32" i="126"/>
  <c r="CP32" i="126"/>
  <c r="Z32" i="126"/>
  <c r="CR32" i="126" s="1"/>
  <c r="DP31" i="126"/>
  <c r="DK31" i="126"/>
  <c r="DJ31" i="126"/>
  <c r="DG31" i="126"/>
  <c r="DF31" i="126"/>
  <c r="DD31" i="126"/>
  <c r="DC31" i="126"/>
  <c r="DA31" i="126"/>
  <c r="CZ31" i="126"/>
  <c r="CX31" i="126"/>
  <c r="CW31" i="126"/>
  <c r="CU31" i="126"/>
  <c r="CP31" i="126"/>
  <c r="Z31" i="126"/>
  <c r="CR31" i="126" s="1"/>
  <c r="C31" i="126"/>
  <c r="DP30" i="126"/>
  <c r="DK30" i="126"/>
  <c r="DJ30" i="126"/>
  <c r="DG30" i="126"/>
  <c r="DF30" i="126"/>
  <c r="DD30" i="126"/>
  <c r="DC30" i="126"/>
  <c r="DA30" i="126"/>
  <c r="CZ30" i="126"/>
  <c r="CX30" i="126"/>
  <c r="CW30" i="126"/>
  <c r="CU30" i="126"/>
  <c r="CP30" i="126"/>
  <c r="Z30" i="126"/>
  <c r="CR30" i="126" s="1"/>
  <c r="C30" i="126"/>
  <c r="DP29" i="126"/>
  <c r="CU29" i="126"/>
  <c r="CR29" i="126"/>
  <c r="CP29" i="126"/>
  <c r="Z29" i="126"/>
  <c r="C29" i="126" s="1"/>
  <c r="DP28" i="126"/>
  <c r="DK28" i="126"/>
  <c r="DJ28" i="126"/>
  <c r="DG28" i="126"/>
  <c r="DF28" i="126"/>
  <c r="DD28" i="126"/>
  <c r="DC28" i="126"/>
  <c r="DA28" i="126"/>
  <c r="CZ28" i="126"/>
  <c r="CX28" i="126"/>
  <c r="CW28" i="126"/>
  <c r="CU28" i="126"/>
  <c r="CP28" i="126"/>
  <c r="Z28" i="126"/>
  <c r="C28" i="126" s="1"/>
  <c r="DP27" i="126"/>
  <c r="DK27" i="126"/>
  <c r="DJ27" i="126"/>
  <c r="DG27" i="126"/>
  <c r="DF27" i="126"/>
  <c r="DD27" i="126"/>
  <c r="DC27" i="126"/>
  <c r="DA27" i="126"/>
  <c r="CZ27" i="126"/>
  <c r="CX27" i="126"/>
  <c r="CW27" i="126"/>
  <c r="CU27" i="126"/>
  <c r="CR27" i="126"/>
  <c r="CP27" i="126"/>
  <c r="Z27" i="126"/>
  <c r="C27" i="126" s="1"/>
  <c r="DP26" i="126"/>
  <c r="DK26" i="126"/>
  <c r="DJ26" i="126"/>
  <c r="DG26" i="126"/>
  <c r="DF26" i="126"/>
  <c r="DD26" i="126"/>
  <c r="DC26" i="126"/>
  <c r="DA26" i="126"/>
  <c r="CZ26" i="126"/>
  <c r="CX26" i="126"/>
  <c r="CW26" i="126"/>
  <c r="CU26" i="126"/>
  <c r="CP26" i="126"/>
  <c r="Z26" i="126"/>
  <c r="C26" i="126" s="1"/>
  <c r="DP25" i="126"/>
  <c r="DK25" i="126"/>
  <c r="DJ25" i="126"/>
  <c r="DG25" i="126"/>
  <c r="DF25" i="126"/>
  <c r="DD25" i="126"/>
  <c r="DC25" i="126"/>
  <c r="DA25" i="126"/>
  <c r="CZ25" i="126"/>
  <c r="CX25" i="126"/>
  <c r="CW25" i="126"/>
  <c r="CU25" i="126"/>
  <c r="CP25" i="126"/>
  <c r="Z25" i="126"/>
  <c r="C25" i="126" s="1"/>
  <c r="DP24" i="126"/>
  <c r="DK24" i="126"/>
  <c r="DJ24" i="126"/>
  <c r="DG24" i="126"/>
  <c r="DF24" i="126"/>
  <c r="DD24" i="126"/>
  <c r="DC24" i="126"/>
  <c r="DA24" i="126"/>
  <c r="CZ24" i="126"/>
  <c r="CX24" i="126"/>
  <c r="CW24" i="126"/>
  <c r="CU24" i="126"/>
  <c r="CP24" i="126"/>
  <c r="Z24" i="126"/>
  <c r="C24" i="126" s="1"/>
  <c r="DP23" i="126"/>
  <c r="DK23" i="126"/>
  <c r="DJ23" i="126"/>
  <c r="DG23" i="126"/>
  <c r="DF23" i="126"/>
  <c r="DD23" i="126"/>
  <c r="DC23" i="126"/>
  <c r="DA23" i="126"/>
  <c r="CZ23" i="126"/>
  <c r="CX23" i="126"/>
  <c r="CW23" i="126"/>
  <c r="CU23" i="126"/>
  <c r="CP23" i="126"/>
  <c r="Z23" i="126"/>
  <c r="C23" i="126" s="1"/>
  <c r="DP22" i="126"/>
  <c r="DK22" i="126"/>
  <c r="DJ22" i="126"/>
  <c r="DG22" i="126"/>
  <c r="DF22" i="126"/>
  <c r="DD22" i="126"/>
  <c r="DC22" i="126"/>
  <c r="DA22" i="126"/>
  <c r="CZ22" i="126"/>
  <c r="CX22" i="126"/>
  <c r="CW22" i="126"/>
  <c r="CU22" i="126"/>
  <c r="CP22" i="126"/>
  <c r="Z22" i="126"/>
  <c r="C22" i="126" s="1"/>
  <c r="DP21" i="126"/>
  <c r="DK21" i="126"/>
  <c r="DJ21" i="126"/>
  <c r="DG21" i="126"/>
  <c r="DF21" i="126"/>
  <c r="DD21" i="126"/>
  <c r="DC21" i="126"/>
  <c r="DA21" i="126"/>
  <c r="CZ21" i="126"/>
  <c r="CX21" i="126"/>
  <c r="CW21" i="126"/>
  <c r="CU21" i="126"/>
  <c r="CP21" i="126"/>
  <c r="Z21" i="126"/>
  <c r="C21" i="126" s="1"/>
  <c r="DP20" i="126"/>
  <c r="DK20" i="126"/>
  <c r="DJ20" i="126"/>
  <c r="DG20" i="126"/>
  <c r="DF20" i="126"/>
  <c r="DD20" i="126"/>
  <c r="DC20" i="126"/>
  <c r="DA20" i="126"/>
  <c r="CZ20" i="126"/>
  <c r="CX20" i="126"/>
  <c r="CW20" i="126"/>
  <c r="CU20" i="126"/>
  <c r="CP20" i="126"/>
  <c r="Z20" i="126"/>
  <c r="C20" i="126" s="1"/>
  <c r="DP19" i="126"/>
  <c r="DK19" i="126"/>
  <c r="DJ19" i="126"/>
  <c r="DG19" i="126"/>
  <c r="DF19" i="126"/>
  <c r="DD19" i="126"/>
  <c r="DC19" i="126"/>
  <c r="DA19" i="126"/>
  <c r="CZ19" i="126"/>
  <c r="CX19" i="126"/>
  <c r="CW19" i="126"/>
  <c r="CU19" i="126"/>
  <c r="CR19" i="126"/>
  <c r="CP19" i="126"/>
  <c r="Z19" i="126"/>
  <c r="C19" i="126" s="1"/>
  <c r="DP18" i="126"/>
  <c r="DK18" i="126"/>
  <c r="DJ18" i="126"/>
  <c r="DG18" i="126"/>
  <c r="DF18" i="126"/>
  <c r="DD18" i="126"/>
  <c r="DC18" i="126"/>
  <c r="DA18" i="126"/>
  <c r="CZ18" i="126"/>
  <c r="CX18" i="126"/>
  <c r="CW18" i="126"/>
  <c r="CU18" i="126"/>
  <c r="CP18" i="126"/>
  <c r="Z18" i="126"/>
  <c r="C18" i="126" s="1"/>
  <c r="DP17" i="126"/>
  <c r="CX17" i="126"/>
  <c r="CW17" i="126"/>
  <c r="CU17" i="126"/>
  <c r="CP17" i="126"/>
  <c r="Z17" i="126"/>
  <c r="C17" i="126" s="1"/>
  <c r="DP16" i="126"/>
  <c r="DK16" i="126"/>
  <c r="DJ16" i="126"/>
  <c r="DG16" i="126"/>
  <c r="DF16" i="126"/>
  <c r="DD16" i="126"/>
  <c r="DC16" i="126"/>
  <c r="DA16" i="126"/>
  <c r="CZ16" i="126"/>
  <c r="CX16" i="126"/>
  <c r="CW16" i="126"/>
  <c r="CU16" i="126"/>
  <c r="CP16" i="126"/>
  <c r="Z16" i="126"/>
  <c r="C16" i="126" s="1"/>
  <c r="DP15" i="126"/>
  <c r="DK15" i="126"/>
  <c r="DJ15" i="126"/>
  <c r="DG15" i="126"/>
  <c r="DF15" i="126"/>
  <c r="DD15" i="126"/>
  <c r="DC15" i="126"/>
  <c r="DA15" i="126"/>
  <c r="CZ15" i="126"/>
  <c r="CX15" i="126"/>
  <c r="CW15" i="126"/>
  <c r="CU15" i="126"/>
  <c r="CP15" i="126"/>
  <c r="Z15" i="126"/>
  <c r="C15" i="126" s="1"/>
  <c r="DP14" i="126"/>
  <c r="DK14" i="126"/>
  <c r="DJ14" i="126"/>
  <c r="DG14" i="126"/>
  <c r="DF14" i="126"/>
  <c r="DD14" i="126"/>
  <c r="DC14" i="126"/>
  <c r="DA14" i="126"/>
  <c r="CZ14" i="126"/>
  <c r="CX14" i="126"/>
  <c r="CW14" i="126"/>
  <c r="CU14" i="126"/>
  <c r="CP14" i="126"/>
  <c r="Z14" i="126"/>
  <c r="C14" i="126" s="1"/>
  <c r="DP13" i="126"/>
  <c r="DK13" i="126"/>
  <c r="DJ13" i="126"/>
  <c r="DG13" i="126"/>
  <c r="DF13" i="126"/>
  <c r="DD13" i="126"/>
  <c r="DC13" i="126"/>
  <c r="DA13" i="126"/>
  <c r="CZ13" i="126"/>
  <c r="CX13" i="126"/>
  <c r="CW13" i="126"/>
  <c r="CU13" i="126"/>
  <c r="CR13" i="126"/>
  <c r="CP13" i="126"/>
  <c r="Z13" i="126"/>
  <c r="C13" i="126" s="1"/>
  <c r="DP12" i="126"/>
  <c r="DK12" i="126"/>
  <c r="DJ12" i="126"/>
  <c r="DG12" i="126"/>
  <c r="DF12" i="126"/>
  <c r="CU12" i="126"/>
  <c r="CP12" i="126"/>
  <c r="Z12" i="126"/>
  <c r="CR12" i="126" s="1"/>
  <c r="C12" i="126"/>
  <c r="DP11" i="126"/>
  <c r="CU11" i="126"/>
  <c r="CP11" i="126"/>
  <c r="Z11" i="126"/>
  <c r="C11" i="126" s="1"/>
  <c r="DP10" i="126"/>
  <c r="DK10" i="126"/>
  <c r="DJ10" i="126"/>
  <c r="DG10" i="126"/>
  <c r="DF10" i="126"/>
  <c r="DD10" i="126"/>
  <c r="DC10" i="126"/>
  <c r="DA10" i="126"/>
  <c r="CZ10" i="126"/>
  <c r="CX10" i="126"/>
  <c r="CW10" i="126"/>
  <c r="CU10" i="126"/>
  <c r="CP10" i="126"/>
  <c r="Z10" i="126"/>
  <c r="C10" i="126" s="1"/>
  <c r="DP9" i="126"/>
  <c r="DK9" i="126"/>
  <c r="DJ9" i="126"/>
  <c r="DG9" i="126"/>
  <c r="DF9" i="126"/>
  <c r="DD9" i="126"/>
  <c r="DC9" i="126"/>
  <c r="DA9" i="126"/>
  <c r="CZ9" i="126"/>
  <c r="CX9" i="126"/>
  <c r="CW9" i="126"/>
  <c r="CU9" i="126"/>
  <c r="CP9" i="126"/>
  <c r="Z9" i="126"/>
  <c r="C9" i="126" s="1"/>
  <c r="DP8" i="126"/>
  <c r="DK8" i="126"/>
  <c r="DJ8" i="126"/>
  <c r="DG8" i="126"/>
  <c r="DF8" i="126"/>
  <c r="DD8" i="126"/>
  <c r="DC8" i="126"/>
  <c r="DA8" i="126"/>
  <c r="CZ8" i="126"/>
  <c r="CX8" i="126"/>
  <c r="CW8" i="126"/>
  <c r="CU8" i="126"/>
  <c r="CP8" i="126"/>
  <c r="Z8" i="126"/>
  <c r="C8" i="126" s="1"/>
  <c r="DP7" i="126"/>
  <c r="DK7" i="126"/>
  <c r="DJ7" i="126"/>
  <c r="DG7" i="126"/>
  <c r="DF7" i="126"/>
  <c r="DD7" i="126"/>
  <c r="DC7" i="126"/>
  <c r="DA7" i="126"/>
  <c r="CZ7" i="126"/>
  <c r="CX7" i="126"/>
  <c r="CW7" i="126"/>
  <c r="CU7" i="126"/>
  <c r="CP7" i="126"/>
  <c r="Z7" i="126"/>
  <c r="C7" i="126" s="1"/>
  <c r="DP6" i="126"/>
  <c r="DK6" i="126"/>
  <c r="DJ6" i="126"/>
  <c r="DG6" i="126"/>
  <c r="DF6" i="126"/>
  <c r="DD6" i="126"/>
  <c r="DC6" i="126"/>
  <c r="DA6" i="126"/>
  <c r="CZ6" i="126"/>
  <c r="CX6" i="126"/>
  <c r="CW6" i="126"/>
  <c r="CU6" i="126"/>
  <c r="CP6" i="126"/>
  <c r="Z6" i="126"/>
  <c r="C6" i="126" s="1"/>
  <c r="DP5" i="126"/>
  <c r="DK5" i="126"/>
  <c r="DJ5" i="126"/>
  <c r="DG5" i="126"/>
  <c r="DF5" i="126"/>
  <c r="DD5" i="126"/>
  <c r="DC5" i="126"/>
  <c r="DA5" i="126"/>
  <c r="CZ5" i="126"/>
  <c r="CU5" i="126"/>
  <c r="CP5" i="126"/>
  <c r="Z5" i="126"/>
  <c r="CR5" i="126" s="1"/>
  <c r="DA5" i="125"/>
  <c r="CR20" i="126" l="1"/>
  <c r="C47" i="126"/>
  <c r="C104" i="126"/>
  <c r="C112" i="126"/>
  <c r="C123" i="126"/>
  <c r="C132" i="126"/>
  <c r="CO65" i="125"/>
  <c r="O149" i="126"/>
  <c r="CR28" i="126"/>
  <c r="C32" i="126"/>
  <c r="C38" i="126"/>
  <c r="C44" i="126"/>
  <c r="CR52" i="126"/>
  <c r="C109" i="126"/>
  <c r="C115" i="126"/>
  <c r="C129" i="126"/>
  <c r="CR11" i="126"/>
  <c r="CR49" i="126"/>
  <c r="CR21" i="126"/>
  <c r="CR48" i="126"/>
  <c r="C105" i="126"/>
  <c r="C113" i="126"/>
  <c r="C124" i="126"/>
  <c r="C133" i="126"/>
  <c r="C67" i="126"/>
  <c r="C117" i="126"/>
  <c r="C125" i="126"/>
  <c r="CR10" i="126"/>
  <c r="CR9" i="126"/>
  <c r="CR16" i="126"/>
  <c r="CR24" i="126"/>
  <c r="CR15" i="126"/>
  <c r="CR23" i="126"/>
  <c r="C121" i="126"/>
  <c r="O150" i="126"/>
  <c r="CR18" i="126"/>
  <c r="CR26" i="126"/>
  <c r="CR57" i="126"/>
  <c r="CR64" i="126"/>
  <c r="CR65" i="126"/>
  <c r="CR17" i="126"/>
  <c r="CR25" i="126"/>
  <c r="CR8" i="126"/>
  <c r="CR7" i="126"/>
  <c r="CR6" i="126"/>
  <c r="CR14" i="126"/>
  <c r="CR22" i="126"/>
  <c r="C34" i="126"/>
  <c r="C42" i="126"/>
  <c r="C56" i="126"/>
  <c r="CR58" i="126"/>
  <c r="CR59" i="126"/>
  <c r="C5" i="126"/>
  <c r="C33" i="126"/>
  <c r="C41" i="126"/>
  <c r="C55" i="126"/>
  <c r="C119" i="126"/>
  <c r="C60" i="126"/>
  <c r="C61" i="126"/>
  <c r="C62" i="126"/>
  <c r="C63" i="126"/>
  <c r="C66" i="126"/>
  <c r="C72" i="126"/>
  <c r="C73" i="126"/>
  <c r="C74" i="126"/>
  <c r="C75" i="126"/>
  <c r="C76" i="126"/>
  <c r="C77" i="126"/>
  <c r="C78" i="126"/>
  <c r="C79" i="126"/>
  <c r="C80" i="126"/>
  <c r="C81" i="126"/>
  <c r="C82" i="126"/>
  <c r="C83" i="126"/>
  <c r="C84" i="126"/>
  <c r="C85" i="126"/>
  <c r="C86" i="126"/>
  <c r="C87" i="126"/>
  <c r="C88" i="126"/>
  <c r="C89" i="126"/>
  <c r="C90" i="126"/>
  <c r="C91" i="126"/>
  <c r="C92" i="126"/>
  <c r="C93" i="126"/>
  <c r="C94" i="126"/>
  <c r="C95" i="126"/>
  <c r="C96" i="126"/>
  <c r="C97" i="126"/>
  <c r="C98" i="126"/>
  <c r="C99" i="126"/>
  <c r="C100" i="126"/>
  <c r="C101" i="126"/>
  <c r="C102" i="126"/>
  <c r="CP143" i="125"/>
  <c r="C143" i="125"/>
  <c r="Z135" i="125"/>
  <c r="CR135" i="125" s="1"/>
  <c r="DS139" i="125"/>
  <c r="CS139" i="125"/>
  <c r="CO139" i="125" s="1"/>
  <c r="CP139" i="125"/>
  <c r="Z139" i="125"/>
  <c r="CR139" i="125" s="1"/>
  <c r="N157" i="125"/>
  <c r="M157" i="125"/>
  <c r="L157" i="125"/>
  <c r="K157" i="125"/>
  <c r="J157" i="125"/>
  <c r="I157" i="125"/>
  <c r="H157" i="125"/>
  <c r="G157" i="125"/>
  <c r="F157" i="125"/>
  <c r="E157" i="125"/>
  <c r="D157" i="125"/>
  <c r="B157" i="125"/>
  <c r="A157" i="125"/>
  <c r="N156" i="125"/>
  <c r="M156" i="125"/>
  <c r="L156" i="125"/>
  <c r="K156" i="125"/>
  <c r="J156" i="125"/>
  <c r="I156" i="125"/>
  <c r="H156" i="125"/>
  <c r="G156" i="125"/>
  <c r="F156" i="125"/>
  <c r="E156" i="125"/>
  <c r="D156" i="125"/>
  <c r="B156" i="125"/>
  <c r="A156" i="125"/>
  <c r="T155" i="125"/>
  <c r="DS154" i="125"/>
  <c r="CP154" i="125"/>
  <c r="C154" i="125"/>
  <c r="DS153" i="125"/>
  <c r="CP153" i="125"/>
  <c r="C153" i="125"/>
  <c r="DS152" i="125"/>
  <c r="CP152" i="125"/>
  <c r="C152" i="125"/>
  <c r="DS151" i="125"/>
  <c r="CP151" i="125"/>
  <c r="C151" i="125"/>
  <c r="DS150" i="125"/>
  <c r="CP150" i="125"/>
  <c r="C150" i="125"/>
  <c r="DS149" i="125"/>
  <c r="CP149" i="125"/>
  <c r="C149" i="125"/>
  <c r="DS148" i="125"/>
  <c r="CP148" i="125"/>
  <c r="C148" i="125"/>
  <c r="DS147" i="125"/>
  <c r="CP147" i="125"/>
  <c r="C147" i="125"/>
  <c r="DS146" i="125"/>
  <c r="CP146" i="125"/>
  <c r="C146" i="125"/>
  <c r="DS145" i="125"/>
  <c r="CP145" i="125"/>
  <c r="C145" i="125"/>
  <c r="CP144" i="125"/>
  <c r="C144" i="125"/>
  <c r="DS142" i="125"/>
  <c r="DN142" i="125"/>
  <c r="DM142" i="125"/>
  <c r="DJ142" i="125"/>
  <c r="DI142" i="125"/>
  <c r="DG142" i="125"/>
  <c r="DF142" i="125"/>
  <c r="DD142" i="125"/>
  <c r="DC142" i="125"/>
  <c r="DA142" i="125"/>
  <c r="CZ142" i="125"/>
  <c r="CS142" i="125"/>
  <c r="CO142" i="125" s="1"/>
  <c r="CP142" i="125"/>
  <c r="Z142" i="125"/>
  <c r="CR142" i="125" s="1"/>
  <c r="DS141" i="125"/>
  <c r="DN141" i="125"/>
  <c r="DM141" i="125"/>
  <c r="DJ141" i="125"/>
  <c r="DI141" i="125"/>
  <c r="DG141" i="125"/>
  <c r="DF141" i="125"/>
  <c r="DD141" i="125"/>
  <c r="DC141" i="125"/>
  <c r="DA141" i="125"/>
  <c r="CZ141" i="125"/>
  <c r="CS141" i="125"/>
  <c r="CO141" i="125" s="1"/>
  <c r="CP141" i="125"/>
  <c r="Z141" i="125"/>
  <c r="CR141" i="125" s="1"/>
  <c r="DS140" i="125"/>
  <c r="DN140" i="125"/>
  <c r="DM140" i="125"/>
  <c r="DJ140" i="125"/>
  <c r="DI140" i="125"/>
  <c r="DG140" i="125"/>
  <c r="DF140" i="125"/>
  <c r="DD140" i="125"/>
  <c r="DC140" i="125"/>
  <c r="DA140" i="125"/>
  <c r="CZ140" i="125"/>
  <c r="CS140" i="125"/>
  <c r="CO140" i="125" s="1"/>
  <c r="CP140" i="125"/>
  <c r="Z140" i="125"/>
  <c r="CR140" i="125" s="1"/>
  <c r="DS135" i="125"/>
  <c r="CS135" i="125"/>
  <c r="CO135" i="125" s="1"/>
  <c r="CP135" i="125"/>
  <c r="DS138" i="125"/>
  <c r="DN138" i="125"/>
  <c r="DM138" i="125"/>
  <c r="DJ138" i="125"/>
  <c r="DI138" i="125"/>
  <c r="DG138" i="125"/>
  <c r="DF138" i="125"/>
  <c r="DD138" i="125"/>
  <c r="DC138" i="125"/>
  <c r="DA138" i="125"/>
  <c r="CZ138" i="125"/>
  <c r="CS138" i="125"/>
  <c r="CO138" i="125" s="1"/>
  <c r="CP138" i="125"/>
  <c r="Z138" i="125"/>
  <c r="CR138" i="125" s="1"/>
  <c r="DS137" i="125"/>
  <c r="CS137" i="125"/>
  <c r="CO137" i="125" s="1"/>
  <c r="CP137" i="125"/>
  <c r="Z137" i="125"/>
  <c r="CR137" i="125" s="1"/>
  <c r="DS136" i="125"/>
  <c r="DN136" i="125"/>
  <c r="DM136" i="125"/>
  <c r="DJ136" i="125"/>
  <c r="DI136" i="125"/>
  <c r="DG136" i="125"/>
  <c r="DF136" i="125"/>
  <c r="DD136" i="125"/>
  <c r="DC136" i="125"/>
  <c r="DA136" i="125"/>
  <c r="CZ136" i="125"/>
  <c r="CS136" i="125"/>
  <c r="CO136" i="125" s="1"/>
  <c r="CP136" i="125"/>
  <c r="Z136" i="125"/>
  <c r="CR136" i="125" s="1"/>
  <c r="DS134" i="125"/>
  <c r="DN134" i="125"/>
  <c r="DM134" i="125"/>
  <c r="DJ134" i="125"/>
  <c r="DI134" i="125"/>
  <c r="DG134" i="125"/>
  <c r="DF134" i="125"/>
  <c r="DD134" i="125"/>
  <c r="DC134" i="125"/>
  <c r="DA134" i="125"/>
  <c r="CZ134" i="125"/>
  <c r="CS134" i="125"/>
  <c r="CO134" i="125" s="1"/>
  <c r="CP134" i="125"/>
  <c r="Z134" i="125"/>
  <c r="CR134" i="125" s="1"/>
  <c r="DS133" i="125"/>
  <c r="DN133" i="125"/>
  <c r="DM133" i="125"/>
  <c r="DJ133" i="125"/>
  <c r="DI133" i="125"/>
  <c r="DG133" i="125"/>
  <c r="DF133" i="125"/>
  <c r="DD133" i="125"/>
  <c r="DC133" i="125"/>
  <c r="DA133" i="125"/>
  <c r="CZ133" i="125"/>
  <c r="CS133" i="125"/>
  <c r="CO133" i="125" s="1"/>
  <c r="CP133" i="125"/>
  <c r="Z133" i="125"/>
  <c r="CR133" i="125" s="1"/>
  <c r="DS132" i="125"/>
  <c r="DN132" i="125"/>
  <c r="DM132" i="125"/>
  <c r="DJ132" i="125"/>
  <c r="DI132" i="125"/>
  <c r="DG132" i="125"/>
  <c r="DF132" i="125"/>
  <c r="DD132" i="125"/>
  <c r="DC132" i="125"/>
  <c r="DA132" i="125"/>
  <c r="CZ132" i="125"/>
  <c r="CS132" i="125"/>
  <c r="CO132" i="125" s="1"/>
  <c r="CP132" i="125"/>
  <c r="Z132" i="125"/>
  <c r="CR132" i="125" s="1"/>
  <c r="DS131" i="125"/>
  <c r="DN131" i="125"/>
  <c r="DM131" i="125"/>
  <c r="DJ131" i="125"/>
  <c r="DI131" i="125"/>
  <c r="DG131" i="125"/>
  <c r="DF131" i="125"/>
  <c r="DD131" i="125"/>
  <c r="DC131" i="125"/>
  <c r="DA131" i="125"/>
  <c r="CZ131" i="125"/>
  <c r="CS131" i="125"/>
  <c r="CO131" i="125" s="1"/>
  <c r="CP131" i="125"/>
  <c r="Z131" i="125"/>
  <c r="CR131" i="125" s="1"/>
  <c r="DS130" i="125"/>
  <c r="DN130" i="125"/>
  <c r="DM130" i="125"/>
  <c r="DJ130" i="125"/>
  <c r="DI130" i="125"/>
  <c r="DG130" i="125"/>
  <c r="DF130" i="125"/>
  <c r="DD130" i="125"/>
  <c r="DC130" i="125"/>
  <c r="DA130" i="125"/>
  <c r="CZ130" i="125"/>
  <c r="CS130" i="125"/>
  <c r="CO130" i="125" s="1"/>
  <c r="CP130" i="125"/>
  <c r="Z130" i="125"/>
  <c r="CR130" i="125" s="1"/>
  <c r="DS129" i="125"/>
  <c r="DN129" i="125"/>
  <c r="DM129" i="125"/>
  <c r="DJ129" i="125"/>
  <c r="DI129" i="125"/>
  <c r="DG129" i="125"/>
  <c r="DF129" i="125"/>
  <c r="DD129" i="125"/>
  <c r="DC129" i="125"/>
  <c r="DA129" i="125"/>
  <c r="CZ129" i="125"/>
  <c r="CS129" i="125"/>
  <c r="CO129" i="125" s="1"/>
  <c r="CP129" i="125"/>
  <c r="Z129" i="125"/>
  <c r="CR129" i="125" s="1"/>
  <c r="DS128" i="125"/>
  <c r="DN128" i="125"/>
  <c r="DM128" i="125"/>
  <c r="DJ128" i="125"/>
  <c r="DI128" i="125"/>
  <c r="DG128" i="125"/>
  <c r="DF128" i="125"/>
  <c r="DD128" i="125"/>
  <c r="DC128" i="125"/>
  <c r="DA128" i="125"/>
  <c r="CZ128" i="125"/>
  <c r="CS128" i="125"/>
  <c r="CO128" i="125" s="1"/>
  <c r="CP128" i="125"/>
  <c r="Z128" i="125"/>
  <c r="CR128" i="125" s="1"/>
  <c r="DS127" i="125"/>
  <c r="DN127" i="125"/>
  <c r="DM127" i="125"/>
  <c r="DJ127" i="125"/>
  <c r="DI127" i="125"/>
  <c r="DG127" i="125"/>
  <c r="DF127" i="125"/>
  <c r="DD127" i="125"/>
  <c r="DC127" i="125"/>
  <c r="DA127" i="125"/>
  <c r="CZ127" i="125"/>
  <c r="CS127" i="125"/>
  <c r="CO127" i="125" s="1"/>
  <c r="CP127" i="125"/>
  <c r="Z127" i="125"/>
  <c r="CR127" i="125" s="1"/>
  <c r="DS126" i="125"/>
  <c r="DN126" i="125"/>
  <c r="DM126" i="125"/>
  <c r="DJ126" i="125"/>
  <c r="DI126" i="125"/>
  <c r="DG126" i="125"/>
  <c r="DF126" i="125"/>
  <c r="DD126" i="125"/>
  <c r="DC126" i="125"/>
  <c r="DA126" i="125"/>
  <c r="CZ126" i="125"/>
  <c r="CS126" i="125"/>
  <c r="CO126" i="125" s="1"/>
  <c r="CP126" i="125"/>
  <c r="Z126" i="125"/>
  <c r="CR126" i="125" s="1"/>
  <c r="DS125" i="125"/>
  <c r="DN125" i="125"/>
  <c r="DM125" i="125"/>
  <c r="DJ125" i="125"/>
  <c r="DI125" i="125"/>
  <c r="DG125" i="125"/>
  <c r="DF125" i="125"/>
  <c r="DD125" i="125"/>
  <c r="DC125" i="125"/>
  <c r="DA125" i="125"/>
  <c r="CZ125" i="125"/>
  <c r="CS125" i="125"/>
  <c r="CO125" i="125" s="1"/>
  <c r="CP125" i="125"/>
  <c r="Z125" i="125"/>
  <c r="CR125" i="125" s="1"/>
  <c r="DS124" i="125"/>
  <c r="DN124" i="125"/>
  <c r="DM124" i="125"/>
  <c r="DJ124" i="125"/>
  <c r="DI124" i="125"/>
  <c r="DG124" i="125"/>
  <c r="DF124" i="125"/>
  <c r="DD124" i="125"/>
  <c r="DC124" i="125"/>
  <c r="DA124" i="125"/>
  <c r="CZ124" i="125"/>
  <c r="CS124" i="125"/>
  <c r="CO124" i="125" s="1"/>
  <c r="CP124" i="125"/>
  <c r="Z124" i="125"/>
  <c r="CR124" i="125" s="1"/>
  <c r="DS123" i="125"/>
  <c r="DN123" i="125"/>
  <c r="DM123" i="125"/>
  <c r="DJ123" i="125"/>
  <c r="DI123" i="125"/>
  <c r="DG123" i="125"/>
  <c r="DF123" i="125"/>
  <c r="DD123" i="125"/>
  <c r="DC123" i="125"/>
  <c r="DA123" i="125"/>
  <c r="CZ123" i="125"/>
  <c r="CS123" i="125"/>
  <c r="CO123" i="125" s="1"/>
  <c r="CP123" i="125"/>
  <c r="Z123" i="125"/>
  <c r="CR123" i="125" s="1"/>
  <c r="DS122" i="125"/>
  <c r="DN122" i="125"/>
  <c r="DM122" i="125"/>
  <c r="DJ122" i="125"/>
  <c r="DI122" i="125"/>
  <c r="DG122" i="125"/>
  <c r="DF122" i="125"/>
  <c r="DD122" i="125"/>
  <c r="DC122" i="125"/>
  <c r="DA122" i="125"/>
  <c r="CZ122" i="125"/>
  <c r="CS122" i="125"/>
  <c r="CO122" i="125" s="1"/>
  <c r="CP122" i="125"/>
  <c r="Z122" i="125"/>
  <c r="CR122" i="125" s="1"/>
  <c r="DS121" i="125"/>
  <c r="DN121" i="125"/>
  <c r="DM121" i="125"/>
  <c r="DJ121" i="125"/>
  <c r="DI121" i="125"/>
  <c r="DG121" i="125"/>
  <c r="DF121" i="125"/>
  <c r="DA121" i="125"/>
  <c r="CZ121" i="125"/>
  <c r="CS121" i="125"/>
  <c r="CO121" i="125" s="1"/>
  <c r="CP121" i="125"/>
  <c r="Z121" i="125"/>
  <c r="C121" i="125" s="1"/>
  <c r="DS120" i="125"/>
  <c r="DN120" i="125"/>
  <c r="DM120" i="125"/>
  <c r="DJ120" i="125"/>
  <c r="DI120" i="125"/>
  <c r="DG120" i="125"/>
  <c r="DF120" i="125"/>
  <c r="DD120" i="125"/>
  <c r="DC120" i="125"/>
  <c r="DA120" i="125"/>
  <c r="CZ120" i="125"/>
  <c r="CS120" i="125"/>
  <c r="CO120" i="125" s="1"/>
  <c r="CP120" i="125"/>
  <c r="Z120" i="125"/>
  <c r="CR120" i="125" s="1"/>
  <c r="DS119" i="125"/>
  <c r="DN119" i="125"/>
  <c r="DM119" i="125"/>
  <c r="DJ119" i="125"/>
  <c r="DI119" i="125"/>
  <c r="DG119" i="125"/>
  <c r="DF119" i="125"/>
  <c r="DD119" i="125"/>
  <c r="DC119" i="125"/>
  <c r="DA119" i="125"/>
  <c r="CZ119" i="125"/>
  <c r="CS119" i="125"/>
  <c r="CO119" i="125" s="1"/>
  <c r="CP119" i="125"/>
  <c r="Z119" i="125"/>
  <c r="CR119" i="125" s="1"/>
  <c r="DS118" i="125"/>
  <c r="DN118" i="125"/>
  <c r="DM118" i="125"/>
  <c r="DJ118" i="125"/>
  <c r="DI118" i="125"/>
  <c r="DG118" i="125"/>
  <c r="DF118" i="125"/>
  <c r="DD118" i="125"/>
  <c r="DC118" i="125"/>
  <c r="DA118" i="125"/>
  <c r="CZ118" i="125"/>
  <c r="CS118" i="125"/>
  <c r="CO118" i="125" s="1"/>
  <c r="CP118" i="125"/>
  <c r="Z118" i="125"/>
  <c r="CR118" i="125" s="1"/>
  <c r="DS117" i="125"/>
  <c r="DN117" i="125"/>
  <c r="DM117" i="125"/>
  <c r="DJ117" i="125"/>
  <c r="DI117" i="125"/>
  <c r="DG117" i="125"/>
  <c r="DF117" i="125"/>
  <c r="DD117" i="125"/>
  <c r="DC117" i="125"/>
  <c r="DA117" i="125"/>
  <c r="CZ117" i="125"/>
  <c r="CS117" i="125"/>
  <c r="CO117" i="125" s="1"/>
  <c r="CP117" i="125"/>
  <c r="Z117" i="125"/>
  <c r="CR117" i="125" s="1"/>
  <c r="DS116" i="125"/>
  <c r="CS116" i="125"/>
  <c r="CO116" i="125" s="1"/>
  <c r="CP116" i="125"/>
  <c r="Z116" i="125"/>
  <c r="CR116" i="125" s="1"/>
  <c r="DS115" i="125"/>
  <c r="DA115" i="125"/>
  <c r="CS115" i="125"/>
  <c r="CO115" i="125" s="1"/>
  <c r="CP115" i="125"/>
  <c r="Z115" i="125"/>
  <c r="CR115" i="125" s="1"/>
  <c r="DS114" i="125"/>
  <c r="DN114" i="125"/>
  <c r="DM114" i="125"/>
  <c r="DD114" i="125"/>
  <c r="DC114" i="125"/>
  <c r="DA114" i="125"/>
  <c r="CZ114" i="125"/>
  <c r="CS114" i="125"/>
  <c r="CO114" i="125" s="1"/>
  <c r="CP114" i="125"/>
  <c r="Z114" i="125"/>
  <c r="C114" i="125" s="1"/>
  <c r="DS113" i="125"/>
  <c r="DN113" i="125"/>
  <c r="DM113" i="125"/>
  <c r="DJ113" i="125"/>
  <c r="DI113" i="125"/>
  <c r="DG113" i="125"/>
  <c r="DF113" i="125"/>
  <c r="DD113" i="125"/>
  <c r="DC113" i="125"/>
  <c r="DA113" i="125"/>
  <c r="CZ113" i="125"/>
  <c r="CS113" i="125"/>
  <c r="CO113" i="125" s="1"/>
  <c r="CP113" i="125"/>
  <c r="Z113" i="125"/>
  <c r="C113" i="125" s="1"/>
  <c r="DS112" i="125"/>
  <c r="DN112" i="125"/>
  <c r="DM112" i="125"/>
  <c r="DJ112" i="125"/>
  <c r="DI112" i="125"/>
  <c r="DG112" i="125"/>
  <c r="DF112" i="125"/>
  <c r="DA112" i="125"/>
  <c r="CZ112" i="125"/>
  <c r="CS112" i="125"/>
  <c r="CO112" i="125" s="1"/>
  <c r="CP112" i="125"/>
  <c r="Z112" i="125"/>
  <c r="CR112" i="125" s="1"/>
  <c r="DS111" i="125"/>
  <c r="DN111" i="125"/>
  <c r="DM111" i="125"/>
  <c r="DJ111" i="125"/>
  <c r="DI111" i="125"/>
  <c r="DG111" i="125"/>
  <c r="DF111" i="125"/>
  <c r="DD111" i="125"/>
  <c r="DC111" i="125"/>
  <c r="DA111" i="125"/>
  <c r="CZ111" i="125"/>
  <c r="CS111" i="125"/>
  <c r="CO111" i="125" s="1"/>
  <c r="CP111" i="125"/>
  <c r="Z111" i="125"/>
  <c r="CR111" i="125" s="1"/>
  <c r="DS110" i="125"/>
  <c r="DN110" i="125"/>
  <c r="DM110" i="125"/>
  <c r="DD110" i="125"/>
  <c r="DC110" i="125"/>
  <c r="DA110" i="125"/>
  <c r="CZ110" i="125"/>
  <c r="CS110" i="125"/>
  <c r="CO110" i="125" s="1"/>
  <c r="CP110" i="125"/>
  <c r="Z110" i="125"/>
  <c r="CR110" i="125" s="1"/>
  <c r="DS109" i="125"/>
  <c r="CS109" i="125"/>
  <c r="CO109" i="125" s="1"/>
  <c r="CP109" i="125"/>
  <c r="Z109" i="125"/>
  <c r="CR109" i="125" s="1"/>
  <c r="DS108" i="125"/>
  <c r="DN108" i="125"/>
  <c r="DM108" i="125"/>
  <c r="DJ108" i="125"/>
  <c r="DI108" i="125"/>
  <c r="DG108" i="125"/>
  <c r="DF108" i="125"/>
  <c r="DD108" i="125"/>
  <c r="DC108" i="125"/>
  <c r="DA108" i="125"/>
  <c r="CZ108" i="125"/>
  <c r="CS108" i="125"/>
  <c r="CO108" i="125" s="1"/>
  <c r="CP108" i="125"/>
  <c r="Z108" i="125"/>
  <c r="CR108" i="125" s="1"/>
  <c r="DS107" i="125"/>
  <c r="DA107" i="125"/>
  <c r="CZ107" i="125"/>
  <c r="CS107" i="125"/>
  <c r="CO107" i="125" s="1"/>
  <c r="CP107" i="125"/>
  <c r="Z107" i="125"/>
  <c r="CR107" i="125" s="1"/>
  <c r="DS106" i="125"/>
  <c r="DA106" i="125"/>
  <c r="CZ106" i="125"/>
  <c r="CS106" i="125"/>
  <c r="CO106" i="125" s="1"/>
  <c r="CP106" i="125"/>
  <c r="Z106" i="125"/>
  <c r="CR106" i="125" s="1"/>
  <c r="DS105" i="125"/>
  <c r="DN105" i="125"/>
  <c r="DM105" i="125"/>
  <c r="DJ105" i="125"/>
  <c r="DI105" i="125"/>
  <c r="DG105" i="125"/>
  <c r="DF105" i="125"/>
  <c r="DD105" i="125"/>
  <c r="DC105" i="125"/>
  <c r="DA105" i="125"/>
  <c r="CZ105" i="125"/>
  <c r="CS105" i="125"/>
  <c r="CO105" i="125" s="1"/>
  <c r="CP105" i="125"/>
  <c r="Z105" i="125"/>
  <c r="CR105" i="125" s="1"/>
  <c r="DS104" i="125"/>
  <c r="CS104" i="125"/>
  <c r="CO104" i="125" s="1"/>
  <c r="CP104" i="125"/>
  <c r="Z104" i="125"/>
  <c r="DS103" i="125"/>
  <c r="DN103" i="125"/>
  <c r="DM103" i="125"/>
  <c r="DJ103" i="125"/>
  <c r="DI103" i="125"/>
  <c r="DG103" i="125"/>
  <c r="DF103" i="125"/>
  <c r="DD103" i="125"/>
  <c r="DC103" i="125"/>
  <c r="DA103" i="125"/>
  <c r="CZ103" i="125"/>
  <c r="CS103" i="125"/>
  <c r="CO103" i="125" s="1"/>
  <c r="CP103" i="125"/>
  <c r="Z103" i="125"/>
  <c r="CR103" i="125" s="1"/>
  <c r="DS102" i="125"/>
  <c r="DN102" i="125"/>
  <c r="DM102" i="125"/>
  <c r="DJ102" i="125"/>
  <c r="DI102" i="125"/>
  <c r="DG102" i="125"/>
  <c r="DF102" i="125"/>
  <c r="DD102" i="125"/>
  <c r="DC102" i="125"/>
  <c r="DA102" i="125"/>
  <c r="CZ102" i="125"/>
  <c r="CS102" i="125"/>
  <c r="CO102" i="125" s="1"/>
  <c r="CP102" i="125"/>
  <c r="Z102" i="125"/>
  <c r="CR102" i="125" s="1"/>
  <c r="DS101" i="125"/>
  <c r="DN101" i="125"/>
  <c r="DM101" i="125"/>
  <c r="DJ101" i="125"/>
  <c r="DI101" i="125"/>
  <c r="DG101" i="125"/>
  <c r="DF101" i="125"/>
  <c r="DD101" i="125"/>
  <c r="DC101" i="125"/>
  <c r="DA101" i="125"/>
  <c r="CZ101" i="125"/>
  <c r="CS101" i="125"/>
  <c r="CO101" i="125" s="1"/>
  <c r="CP101" i="125"/>
  <c r="Z101" i="125"/>
  <c r="CR101" i="125" s="1"/>
  <c r="DS100" i="125"/>
  <c r="DN100" i="125"/>
  <c r="DM100" i="125"/>
  <c r="DJ100" i="125"/>
  <c r="DI100" i="125"/>
  <c r="DG100" i="125"/>
  <c r="DF100" i="125"/>
  <c r="DD100" i="125"/>
  <c r="DC100" i="125"/>
  <c r="DA100" i="125"/>
  <c r="CZ100" i="125"/>
  <c r="CS100" i="125"/>
  <c r="CO100" i="125" s="1"/>
  <c r="CP100" i="125"/>
  <c r="Z100" i="125"/>
  <c r="CR100" i="125" s="1"/>
  <c r="DS99" i="125"/>
  <c r="DN99" i="125"/>
  <c r="DM99" i="125"/>
  <c r="DJ99" i="125"/>
  <c r="DI99" i="125"/>
  <c r="DG99" i="125"/>
  <c r="DF99" i="125"/>
  <c r="DD99" i="125"/>
  <c r="DC99" i="125"/>
  <c r="DA99" i="125"/>
  <c r="CZ99" i="125"/>
  <c r="CS99" i="125"/>
  <c r="CO99" i="125" s="1"/>
  <c r="CP99" i="125"/>
  <c r="Z99" i="125"/>
  <c r="CR99" i="125" s="1"/>
  <c r="DS98" i="125"/>
  <c r="DN98" i="125"/>
  <c r="DM98" i="125"/>
  <c r="DJ98" i="125"/>
  <c r="DI98" i="125"/>
  <c r="DG98" i="125"/>
  <c r="DF98" i="125"/>
  <c r="DD98" i="125"/>
  <c r="DC98" i="125"/>
  <c r="DA98" i="125"/>
  <c r="CZ98" i="125"/>
  <c r="CS98" i="125"/>
  <c r="CO98" i="125" s="1"/>
  <c r="CP98" i="125"/>
  <c r="Z98" i="125"/>
  <c r="CR98" i="125" s="1"/>
  <c r="DS97" i="125"/>
  <c r="DN97" i="125"/>
  <c r="DM97" i="125"/>
  <c r="DJ97" i="125"/>
  <c r="DI97" i="125"/>
  <c r="DG97" i="125"/>
  <c r="DF97" i="125"/>
  <c r="DD97" i="125"/>
  <c r="DC97" i="125"/>
  <c r="DA97" i="125"/>
  <c r="CZ97" i="125"/>
  <c r="CS97" i="125"/>
  <c r="CO97" i="125" s="1"/>
  <c r="CP97" i="125"/>
  <c r="Z97" i="125"/>
  <c r="CR97" i="125" s="1"/>
  <c r="DS96" i="125"/>
  <c r="DN96" i="125"/>
  <c r="DM96" i="125"/>
  <c r="DJ96" i="125"/>
  <c r="DI96" i="125"/>
  <c r="DG96" i="125"/>
  <c r="DF96" i="125"/>
  <c r="DD96" i="125"/>
  <c r="DC96" i="125"/>
  <c r="DA96" i="125"/>
  <c r="CZ96" i="125"/>
  <c r="CS96" i="125"/>
  <c r="CO96" i="125" s="1"/>
  <c r="CP96" i="125"/>
  <c r="Z96" i="125"/>
  <c r="CR96" i="125" s="1"/>
  <c r="DS95" i="125"/>
  <c r="CS95" i="125"/>
  <c r="CO95" i="125" s="1"/>
  <c r="CP95" i="125"/>
  <c r="Z95" i="125"/>
  <c r="CR95" i="125" s="1"/>
  <c r="DS94" i="125"/>
  <c r="DN94" i="125"/>
  <c r="DM94" i="125"/>
  <c r="DJ94" i="125"/>
  <c r="DI94" i="125"/>
  <c r="DG94" i="125"/>
  <c r="DF94" i="125"/>
  <c r="DD94" i="125"/>
  <c r="DC94" i="125"/>
  <c r="DA94" i="125"/>
  <c r="CZ94" i="125"/>
  <c r="CS94" i="125"/>
  <c r="CO94" i="125" s="1"/>
  <c r="CP94" i="125"/>
  <c r="Z94" i="125"/>
  <c r="CR94" i="125" s="1"/>
  <c r="DS93" i="125"/>
  <c r="DN93" i="125"/>
  <c r="DM93" i="125"/>
  <c r="DJ93" i="125"/>
  <c r="DI93" i="125"/>
  <c r="DG93" i="125"/>
  <c r="DF93" i="125"/>
  <c r="DD93" i="125"/>
  <c r="DC93" i="125"/>
  <c r="DA93" i="125"/>
  <c r="CZ93" i="125"/>
  <c r="CS93" i="125"/>
  <c r="CO93" i="125" s="1"/>
  <c r="CP93" i="125"/>
  <c r="Z93" i="125"/>
  <c r="CR93" i="125" s="1"/>
  <c r="DS92" i="125"/>
  <c r="DN92" i="125"/>
  <c r="DM92" i="125"/>
  <c r="DJ92" i="125"/>
  <c r="DI92" i="125"/>
  <c r="DG92" i="125"/>
  <c r="DF92" i="125"/>
  <c r="DD92" i="125"/>
  <c r="DC92" i="125"/>
  <c r="DA92" i="125"/>
  <c r="CZ92" i="125"/>
  <c r="CS92" i="125"/>
  <c r="CO92" i="125" s="1"/>
  <c r="CP92" i="125"/>
  <c r="Z92" i="125"/>
  <c r="CR92" i="125" s="1"/>
  <c r="DS91" i="125"/>
  <c r="DN91" i="125"/>
  <c r="DM91" i="125"/>
  <c r="DJ91" i="125"/>
  <c r="DI91" i="125"/>
  <c r="DG91" i="125"/>
  <c r="DF91" i="125"/>
  <c r="DD91" i="125"/>
  <c r="DC91" i="125"/>
  <c r="DA91" i="125"/>
  <c r="CZ91" i="125"/>
  <c r="CS91" i="125"/>
  <c r="CO91" i="125" s="1"/>
  <c r="CP91" i="125"/>
  <c r="Z91" i="125"/>
  <c r="CR91" i="125" s="1"/>
  <c r="DS90" i="125"/>
  <c r="DN90" i="125"/>
  <c r="DM90" i="125"/>
  <c r="DJ90" i="125"/>
  <c r="DI90" i="125"/>
  <c r="DG90" i="125"/>
  <c r="DF90" i="125"/>
  <c r="DD90" i="125"/>
  <c r="DC90" i="125"/>
  <c r="DA90" i="125"/>
  <c r="CZ90" i="125"/>
  <c r="CS90" i="125"/>
  <c r="CO90" i="125" s="1"/>
  <c r="CP90" i="125"/>
  <c r="Z90" i="125"/>
  <c r="CR90" i="125" s="1"/>
  <c r="DS89" i="125"/>
  <c r="DN89" i="125"/>
  <c r="DM89" i="125"/>
  <c r="DJ89" i="125"/>
  <c r="DI89" i="125"/>
  <c r="DG89" i="125"/>
  <c r="DF89" i="125"/>
  <c r="DD89" i="125"/>
  <c r="DC89" i="125"/>
  <c r="DA89" i="125"/>
  <c r="CZ89" i="125"/>
  <c r="CS89" i="125"/>
  <c r="CO89" i="125" s="1"/>
  <c r="CP89" i="125"/>
  <c r="Z89" i="125"/>
  <c r="CR89" i="125" s="1"/>
  <c r="DS88" i="125"/>
  <c r="DN88" i="125"/>
  <c r="DM88" i="125"/>
  <c r="DJ88" i="125"/>
  <c r="DI88" i="125"/>
  <c r="DG88" i="125"/>
  <c r="DF88" i="125"/>
  <c r="DD88" i="125"/>
  <c r="DC88" i="125"/>
  <c r="DA88" i="125"/>
  <c r="CZ88" i="125"/>
  <c r="CS88" i="125"/>
  <c r="CO88" i="125" s="1"/>
  <c r="CP88" i="125"/>
  <c r="Z88" i="125"/>
  <c r="CR88" i="125" s="1"/>
  <c r="DS87" i="125"/>
  <c r="DN87" i="125"/>
  <c r="DM87" i="125"/>
  <c r="DJ87" i="125"/>
  <c r="DI87" i="125"/>
  <c r="DG87" i="125"/>
  <c r="DF87" i="125"/>
  <c r="DD87" i="125"/>
  <c r="DC87" i="125"/>
  <c r="DA87" i="125"/>
  <c r="CZ87" i="125"/>
  <c r="CS87" i="125"/>
  <c r="CO87" i="125" s="1"/>
  <c r="CP87" i="125"/>
  <c r="Z87" i="125"/>
  <c r="CR87" i="125" s="1"/>
  <c r="DS86" i="125"/>
  <c r="DN86" i="125"/>
  <c r="DM86" i="125"/>
  <c r="DJ86" i="125"/>
  <c r="DI86" i="125"/>
  <c r="DG86" i="125"/>
  <c r="DF86" i="125"/>
  <c r="DD86" i="125"/>
  <c r="DC86" i="125"/>
  <c r="DA86" i="125"/>
  <c r="CZ86" i="125"/>
  <c r="CS86" i="125"/>
  <c r="CO86" i="125" s="1"/>
  <c r="CP86" i="125"/>
  <c r="Z86" i="125"/>
  <c r="CR86" i="125" s="1"/>
  <c r="DS85" i="125"/>
  <c r="CS85" i="125"/>
  <c r="CO85" i="125" s="1"/>
  <c r="CP85" i="125"/>
  <c r="Z85" i="125"/>
  <c r="C85" i="125" s="1"/>
  <c r="DS84" i="125"/>
  <c r="DN84" i="125"/>
  <c r="DM84" i="125"/>
  <c r="DJ84" i="125"/>
  <c r="DI84" i="125"/>
  <c r="DG84" i="125"/>
  <c r="DF84" i="125"/>
  <c r="DD84" i="125"/>
  <c r="DC84" i="125"/>
  <c r="DA84" i="125"/>
  <c r="CZ84" i="125"/>
  <c r="CS84" i="125"/>
  <c r="CO84" i="125" s="1"/>
  <c r="CP84" i="125"/>
  <c r="Z84" i="125"/>
  <c r="C84" i="125" s="1"/>
  <c r="DS83" i="125"/>
  <c r="CS83" i="125"/>
  <c r="CO83" i="125" s="1"/>
  <c r="CP83" i="125"/>
  <c r="Z83" i="125"/>
  <c r="C83" i="125" s="1"/>
  <c r="DS82" i="125"/>
  <c r="DN82" i="125"/>
  <c r="DM82" i="125"/>
  <c r="DJ82" i="125"/>
  <c r="DI82" i="125"/>
  <c r="DG82" i="125"/>
  <c r="DF82" i="125"/>
  <c r="DD82" i="125"/>
  <c r="DC82" i="125"/>
  <c r="DA82" i="125"/>
  <c r="CZ82" i="125"/>
  <c r="CS82" i="125"/>
  <c r="CO82" i="125" s="1"/>
  <c r="CP82" i="125"/>
  <c r="Z82" i="125"/>
  <c r="C82" i="125" s="1"/>
  <c r="DS81" i="125"/>
  <c r="DN81" i="125"/>
  <c r="DM81" i="125"/>
  <c r="DJ81" i="125"/>
  <c r="DI81" i="125"/>
  <c r="DG81" i="125"/>
  <c r="DF81" i="125"/>
  <c r="DD81" i="125"/>
  <c r="DC81" i="125"/>
  <c r="DA81" i="125"/>
  <c r="CZ81" i="125"/>
  <c r="CS81" i="125"/>
  <c r="CO81" i="125" s="1"/>
  <c r="CP81" i="125"/>
  <c r="Z81" i="125"/>
  <c r="C81" i="125" s="1"/>
  <c r="DS80" i="125"/>
  <c r="DA80" i="125"/>
  <c r="CZ80" i="125"/>
  <c r="CS80" i="125"/>
  <c r="CO80" i="125" s="1"/>
  <c r="CP80" i="125"/>
  <c r="Z80" i="125"/>
  <c r="C80" i="125" s="1"/>
  <c r="DS79" i="125"/>
  <c r="CS79" i="125"/>
  <c r="CO79" i="125" s="1"/>
  <c r="CP79" i="125"/>
  <c r="Z79" i="125"/>
  <c r="C79" i="125" s="1"/>
  <c r="DS78" i="125"/>
  <c r="CS78" i="125"/>
  <c r="CO78" i="125" s="1"/>
  <c r="CP78" i="125"/>
  <c r="Z78" i="125"/>
  <c r="C78" i="125" s="1"/>
  <c r="DS77" i="125"/>
  <c r="CS77" i="125"/>
  <c r="CO77" i="125" s="1"/>
  <c r="CP77" i="125"/>
  <c r="Z77" i="125"/>
  <c r="C77" i="125" s="1"/>
  <c r="DS76" i="125"/>
  <c r="DA76" i="125"/>
  <c r="CZ76" i="125"/>
  <c r="CS76" i="125"/>
  <c r="CO76" i="125" s="1"/>
  <c r="CP76" i="125"/>
  <c r="Z76" i="125"/>
  <c r="C76" i="125" s="1"/>
  <c r="DS75" i="125"/>
  <c r="DA75" i="125"/>
  <c r="CZ75" i="125"/>
  <c r="CS75" i="125"/>
  <c r="CO75" i="125" s="1"/>
  <c r="CP75" i="125"/>
  <c r="Z75" i="125"/>
  <c r="C75" i="125" s="1"/>
  <c r="DS74" i="125"/>
  <c r="DA74" i="125"/>
  <c r="CZ74" i="125"/>
  <c r="CS74" i="125"/>
  <c r="CO74" i="125" s="1"/>
  <c r="CP74" i="125"/>
  <c r="Z74" i="125"/>
  <c r="CR74" i="125" s="1"/>
  <c r="DS73" i="125"/>
  <c r="DD73" i="125"/>
  <c r="DC73" i="125"/>
  <c r="DA73" i="125"/>
  <c r="CZ73" i="125"/>
  <c r="CS73" i="125"/>
  <c r="CO73" i="125" s="1"/>
  <c r="CP73" i="125"/>
  <c r="Z73" i="125"/>
  <c r="CR73" i="125" s="1"/>
  <c r="DS72" i="125"/>
  <c r="DA72" i="125"/>
  <c r="CZ72" i="125"/>
  <c r="CS72" i="125"/>
  <c r="CO72" i="125" s="1"/>
  <c r="CP72" i="125"/>
  <c r="Z72" i="125"/>
  <c r="CR72" i="125" s="1"/>
  <c r="DS71" i="125"/>
  <c r="DD71" i="125"/>
  <c r="DC71" i="125"/>
  <c r="DA71" i="125"/>
  <c r="CZ71" i="125"/>
  <c r="CS71" i="125"/>
  <c r="CO71" i="125" s="1"/>
  <c r="CP71" i="125"/>
  <c r="Z71" i="125"/>
  <c r="CR71" i="125" s="1"/>
  <c r="DS70" i="125"/>
  <c r="CS70" i="125"/>
  <c r="CO70" i="125" s="1"/>
  <c r="CP70" i="125"/>
  <c r="Z70" i="125"/>
  <c r="CR70" i="125" s="1"/>
  <c r="DS69" i="125"/>
  <c r="DD69" i="125"/>
  <c r="DC69" i="125"/>
  <c r="DA69" i="125"/>
  <c r="CZ69" i="125"/>
  <c r="CS69" i="125"/>
  <c r="CO69" i="125" s="1"/>
  <c r="CP69" i="125"/>
  <c r="Z69" i="125"/>
  <c r="C69" i="125" s="1"/>
  <c r="DS68" i="125"/>
  <c r="DD68" i="125"/>
  <c r="DC68" i="125"/>
  <c r="DA68" i="125"/>
  <c r="CZ68" i="125"/>
  <c r="CS68" i="125"/>
  <c r="CO68" i="125" s="1"/>
  <c r="CP68" i="125"/>
  <c r="Z68" i="125"/>
  <c r="CR68" i="125" s="1"/>
  <c r="DS67" i="125"/>
  <c r="CS67" i="125"/>
  <c r="CO67" i="125" s="1"/>
  <c r="CP67" i="125"/>
  <c r="Z67" i="125"/>
  <c r="CR67" i="125" s="1"/>
  <c r="DS66" i="125"/>
  <c r="DD66" i="125"/>
  <c r="DC66" i="125"/>
  <c r="DA66" i="125"/>
  <c r="CZ66" i="125"/>
  <c r="CS66" i="125"/>
  <c r="CO66" i="125" s="1"/>
  <c r="CP66" i="125"/>
  <c r="Z66" i="125"/>
  <c r="CR66" i="125" s="1"/>
  <c r="DS65" i="125"/>
  <c r="DA65" i="125"/>
  <c r="CZ65" i="125"/>
  <c r="CS65" i="125"/>
  <c r="CP65" i="125"/>
  <c r="Z65" i="125"/>
  <c r="CR65" i="125" s="1"/>
  <c r="DS64" i="125"/>
  <c r="DN64" i="125"/>
  <c r="DM64" i="125"/>
  <c r="DJ64" i="125"/>
  <c r="DI64" i="125"/>
  <c r="DG64" i="125"/>
  <c r="DF64" i="125"/>
  <c r="DD64" i="125"/>
  <c r="DC64" i="125"/>
  <c r="DA64" i="125"/>
  <c r="CZ64" i="125"/>
  <c r="CS64" i="125"/>
  <c r="CO64" i="125" s="1"/>
  <c r="CP64" i="125"/>
  <c r="Z64" i="125"/>
  <c r="CR64" i="125" s="1"/>
  <c r="DS63" i="125"/>
  <c r="DN63" i="125"/>
  <c r="DM63" i="125"/>
  <c r="DJ63" i="125"/>
  <c r="DI63" i="125"/>
  <c r="DG63" i="125"/>
  <c r="DF63" i="125"/>
  <c r="DA63" i="125"/>
  <c r="CZ63" i="125"/>
  <c r="CS63" i="125"/>
  <c r="CO63" i="125" s="1"/>
  <c r="CP63" i="125"/>
  <c r="Z63" i="125"/>
  <c r="C63" i="125" s="1"/>
  <c r="DS62" i="125"/>
  <c r="DN62" i="125"/>
  <c r="DM62" i="125"/>
  <c r="DJ62" i="125"/>
  <c r="DI62" i="125"/>
  <c r="DG62" i="125"/>
  <c r="DF62" i="125"/>
  <c r="DD62" i="125"/>
  <c r="DC62" i="125"/>
  <c r="DA62" i="125"/>
  <c r="CZ62" i="125"/>
  <c r="CS62" i="125"/>
  <c r="CO62" i="125" s="1"/>
  <c r="CP62" i="125"/>
  <c r="Z62" i="125"/>
  <c r="C62" i="125" s="1"/>
  <c r="DS61" i="125"/>
  <c r="DA61" i="125"/>
  <c r="CZ61" i="125"/>
  <c r="CS61" i="125"/>
  <c r="CO61" i="125" s="1"/>
  <c r="CP61" i="125"/>
  <c r="Z61" i="125"/>
  <c r="C61" i="125" s="1"/>
  <c r="DS60" i="125"/>
  <c r="DN60" i="125"/>
  <c r="DM60" i="125"/>
  <c r="DJ60" i="125"/>
  <c r="DI60" i="125"/>
  <c r="DG60" i="125"/>
  <c r="DF60" i="125"/>
  <c r="DD60" i="125"/>
  <c r="DC60" i="125"/>
  <c r="DA60" i="125"/>
  <c r="CZ60" i="125"/>
  <c r="CS60" i="125"/>
  <c r="CO60" i="125" s="1"/>
  <c r="CP60" i="125"/>
  <c r="Z60" i="125"/>
  <c r="C60" i="125" s="1"/>
  <c r="DS59" i="125"/>
  <c r="DN59" i="125"/>
  <c r="DM59" i="125"/>
  <c r="DJ59" i="125"/>
  <c r="DI59" i="125"/>
  <c r="DG59" i="125"/>
  <c r="DF59" i="125"/>
  <c r="DD59" i="125"/>
  <c r="DC59" i="125"/>
  <c r="DA59" i="125"/>
  <c r="CZ59" i="125"/>
  <c r="CS59" i="125"/>
  <c r="CO59" i="125" s="1"/>
  <c r="CP59" i="125"/>
  <c r="Z59" i="125"/>
  <c r="C59" i="125" s="1"/>
  <c r="DS58" i="125"/>
  <c r="DD58" i="125"/>
  <c r="DC58" i="125"/>
  <c r="DA58" i="125"/>
  <c r="CZ58" i="125"/>
  <c r="CS58" i="125"/>
  <c r="CO58" i="125" s="1"/>
  <c r="CP58" i="125"/>
  <c r="Z58" i="125"/>
  <c r="CR58" i="125" s="1"/>
  <c r="DS57" i="125"/>
  <c r="DN57" i="125"/>
  <c r="DM57" i="125"/>
  <c r="DJ57" i="125"/>
  <c r="DI57" i="125"/>
  <c r="DG57" i="125"/>
  <c r="DF57" i="125"/>
  <c r="DD57" i="125"/>
  <c r="DC57" i="125"/>
  <c r="DA57" i="125"/>
  <c r="CZ57" i="125"/>
  <c r="CS57" i="125"/>
  <c r="CO57" i="125" s="1"/>
  <c r="CP57" i="125"/>
  <c r="Z57" i="125"/>
  <c r="CR57" i="125" s="1"/>
  <c r="DS56" i="125"/>
  <c r="CS56" i="125"/>
  <c r="CO56" i="125" s="1"/>
  <c r="CP56" i="125"/>
  <c r="Z56" i="125"/>
  <c r="CR56" i="125" s="1"/>
  <c r="DS55" i="125"/>
  <c r="DN55" i="125"/>
  <c r="DM55" i="125"/>
  <c r="DJ55" i="125"/>
  <c r="DI55" i="125"/>
  <c r="DG55" i="125"/>
  <c r="DF55" i="125"/>
  <c r="DD55" i="125"/>
  <c r="DC55" i="125"/>
  <c r="DA55" i="125"/>
  <c r="CZ55" i="125"/>
  <c r="CS55" i="125"/>
  <c r="CO55" i="125" s="1"/>
  <c r="CP55" i="125"/>
  <c r="Z55" i="125"/>
  <c r="CR55" i="125" s="1"/>
  <c r="DS54" i="125"/>
  <c r="CS54" i="125"/>
  <c r="CO54" i="125" s="1"/>
  <c r="CP54" i="125"/>
  <c r="Z54" i="125"/>
  <c r="CR54" i="125" s="1"/>
  <c r="DS53" i="125"/>
  <c r="DN53" i="125"/>
  <c r="DM53" i="125"/>
  <c r="DJ53" i="125"/>
  <c r="DI53" i="125"/>
  <c r="DG53" i="125"/>
  <c r="DF53" i="125"/>
  <c r="DD53" i="125"/>
  <c r="DC53" i="125"/>
  <c r="CS53" i="125"/>
  <c r="CO53" i="125" s="1"/>
  <c r="CP53" i="125"/>
  <c r="Z53" i="125"/>
  <c r="CR53" i="125" s="1"/>
  <c r="DS52" i="125"/>
  <c r="DN52" i="125"/>
  <c r="DM52" i="125"/>
  <c r="DJ52" i="125"/>
  <c r="DI52" i="125"/>
  <c r="DG52" i="125"/>
  <c r="DF52" i="125"/>
  <c r="DD52" i="125"/>
  <c r="DC52" i="125"/>
  <c r="DA52" i="125"/>
  <c r="CZ52" i="125"/>
  <c r="CS52" i="125"/>
  <c r="CO52" i="125" s="1"/>
  <c r="CP52" i="125"/>
  <c r="Z52" i="125"/>
  <c r="CR52" i="125" s="1"/>
  <c r="DS51" i="125"/>
  <c r="DD51" i="125"/>
  <c r="DC51" i="125"/>
  <c r="DA51" i="125"/>
  <c r="CZ51" i="125"/>
  <c r="CS51" i="125"/>
  <c r="CO51" i="125" s="1"/>
  <c r="CP51" i="125"/>
  <c r="Z51" i="125"/>
  <c r="C51" i="125" s="1"/>
  <c r="DS50" i="125"/>
  <c r="DN50" i="125"/>
  <c r="DM50" i="125"/>
  <c r="DJ50" i="125"/>
  <c r="DI50" i="125"/>
  <c r="DG50" i="125"/>
  <c r="DF50" i="125"/>
  <c r="DD50" i="125"/>
  <c r="DC50" i="125"/>
  <c r="DA50" i="125"/>
  <c r="CZ50" i="125"/>
  <c r="CS50" i="125"/>
  <c r="CO50" i="125" s="1"/>
  <c r="CP50" i="125"/>
  <c r="Z50" i="125"/>
  <c r="C50" i="125" s="1"/>
  <c r="DS49" i="125"/>
  <c r="DA49" i="125"/>
  <c r="CZ49" i="125"/>
  <c r="CS49" i="125"/>
  <c r="CO49" i="125" s="1"/>
  <c r="CP49" i="125"/>
  <c r="Z49" i="125"/>
  <c r="C49" i="125" s="1"/>
  <c r="DS48" i="125"/>
  <c r="DN48" i="125"/>
  <c r="DM48" i="125"/>
  <c r="DJ48" i="125"/>
  <c r="DI48" i="125"/>
  <c r="DG48" i="125"/>
  <c r="DF48" i="125"/>
  <c r="DD48" i="125"/>
  <c r="DC48" i="125"/>
  <c r="DA48" i="125"/>
  <c r="CZ48" i="125"/>
  <c r="CS48" i="125"/>
  <c r="CO48" i="125" s="1"/>
  <c r="CP48" i="125"/>
  <c r="Z48" i="125"/>
  <c r="C48" i="125" s="1"/>
  <c r="DS47" i="125"/>
  <c r="DA47" i="125"/>
  <c r="CZ47" i="125"/>
  <c r="CS47" i="125"/>
  <c r="CO47" i="125" s="1"/>
  <c r="CP47" i="125"/>
  <c r="Z47" i="125"/>
  <c r="C47" i="125" s="1"/>
  <c r="DS46" i="125"/>
  <c r="DN46" i="125"/>
  <c r="DM46" i="125"/>
  <c r="DJ46" i="125"/>
  <c r="DI46" i="125"/>
  <c r="DG46" i="125"/>
  <c r="DF46" i="125"/>
  <c r="DD46" i="125"/>
  <c r="DC46" i="125"/>
  <c r="DA46" i="125"/>
  <c r="CZ46" i="125"/>
  <c r="CS46" i="125"/>
  <c r="CO46" i="125" s="1"/>
  <c r="CP46" i="125"/>
  <c r="Z46" i="125"/>
  <c r="C46" i="125" s="1"/>
  <c r="DS45" i="125"/>
  <c r="DA45" i="125"/>
  <c r="CZ45" i="125"/>
  <c r="CS45" i="125"/>
  <c r="CO45" i="125" s="1"/>
  <c r="CP45" i="125"/>
  <c r="Z45" i="125"/>
  <c r="C45" i="125" s="1"/>
  <c r="DS44" i="125"/>
  <c r="DN44" i="125"/>
  <c r="DM44" i="125"/>
  <c r="DJ44" i="125"/>
  <c r="DI44" i="125"/>
  <c r="DG44" i="125"/>
  <c r="DF44" i="125"/>
  <c r="DD44" i="125"/>
  <c r="DC44" i="125"/>
  <c r="DA44" i="125"/>
  <c r="CZ44" i="125"/>
  <c r="CS44" i="125"/>
  <c r="CO44" i="125" s="1"/>
  <c r="CP44" i="125"/>
  <c r="Z44" i="125"/>
  <c r="C44" i="125" s="1"/>
  <c r="DS43" i="125"/>
  <c r="DN43" i="125"/>
  <c r="DM43" i="125"/>
  <c r="DJ43" i="125"/>
  <c r="DI43" i="125"/>
  <c r="DG43" i="125"/>
  <c r="DF43" i="125"/>
  <c r="DD43" i="125"/>
  <c r="DC43" i="125"/>
  <c r="DA43" i="125"/>
  <c r="CZ43" i="125"/>
  <c r="CS43" i="125"/>
  <c r="CO43" i="125" s="1"/>
  <c r="CP43" i="125"/>
  <c r="Z43" i="125"/>
  <c r="C43" i="125" s="1"/>
  <c r="DS42" i="125"/>
  <c r="DN42" i="125"/>
  <c r="DM42" i="125"/>
  <c r="DJ42" i="125"/>
  <c r="DI42" i="125"/>
  <c r="DG42" i="125"/>
  <c r="DF42" i="125"/>
  <c r="DD42" i="125"/>
  <c r="DC42" i="125"/>
  <c r="DA42" i="125"/>
  <c r="CZ42" i="125"/>
  <c r="CS42" i="125"/>
  <c r="CO42" i="125" s="1"/>
  <c r="CP42" i="125"/>
  <c r="Z42" i="125"/>
  <c r="C42" i="125" s="1"/>
  <c r="DS41" i="125"/>
  <c r="DN41" i="125"/>
  <c r="DM41" i="125"/>
  <c r="DJ41" i="125"/>
  <c r="DI41" i="125"/>
  <c r="DG41" i="125"/>
  <c r="DF41" i="125"/>
  <c r="DD41" i="125"/>
  <c r="DC41" i="125"/>
  <c r="DA41" i="125"/>
  <c r="CZ41" i="125"/>
  <c r="CS41" i="125"/>
  <c r="CO41" i="125" s="1"/>
  <c r="CP41" i="125"/>
  <c r="Z41" i="125"/>
  <c r="C41" i="125" s="1"/>
  <c r="DS40" i="125"/>
  <c r="DN40" i="125"/>
  <c r="DM40" i="125"/>
  <c r="DJ40" i="125"/>
  <c r="DI40" i="125"/>
  <c r="DG40" i="125"/>
  <c r="DF40" i="125"/>
  <c r="DD40" i="125"/>
  <c r="DC40" i="125"/>
  <c r="DA40" i="125"/>
  <c r="CZ40" i="125"/>
  <c r="CS40" i="125"/>
  <c r="CO40" i="125" s="1"/>
  <c r="CP40" i="125"/>
  <c r="Z40" i="125"/>
  <c r="C40" i="125" s="1"/>
  <c r="DS39" i="125"/>
  <c r="DD39" i="125"/>
  <c r="DC39" i="125"/>
  <c r="DA39" i="125"/>
  <c r="CZ39" i="125"/>
  <c r="CS39" i="125"/>
  <c r="CO39" i="125" s="1"/>
  <c r="CP39" i="125"/>
  <c r="Z39" i="125"/>
  <c r="CR39" i="125" s="1"/>
  <c r="DS38" i="125"/>
  <c r="DN38" i="125"/>
  <c r="DM38" i="125"/>
  <c r="DG38" i="125"/>
  <c r="DF38" i="125"/>
  <c r="DD38" i="125"/>
  <c r="DC38" i="125"/>
  <c r="DA38" i="125"/>
  <c r="CZ38" i="125"/>
  <c r="CS38" i="125"/>
  <c r="CO38" i="125" s="1"/>
  <c r="CP38" i="125"/>
  <c r="Z38" i="125"/>
  <c r="C38" i="125" s="1"/>
  <c r="DS37" i="125"/>
  <c r="DN37" i="125"/>
  <c r="DM37" i="125"/>
  <c r="DJ37" i="125"/>
  <c r="DI37" i="125"/>
  <c r="DG37" i="125"/>
  <c r="DF37" i="125"/>
  <c r="DD37" i="125"/>
  <c r="DC37" i="125"/>
  <c r="DA37" i="125"/>
  <c r="CZ37" i="125"/>
  <c r="CS37" i="125"/>
  <c r="CO37" i="125" s="1"/>
  <c r="CP37" i="125"/>
  <c r="Z37" i="125"/>
  <c r="C37" i="125" s="1"/>
  <c r="DS36" i="125"/>
  <c r="DN36" i="125"/>
  <c r="DM36" i="125"/>
  <c r="DJ36" i="125"/>
  <c r="DI36" i="125"/>
  <c r="DG36" i="125"/>
  <c r="DF36" i="125"/>
  <c r="DD36" i="125"/>
  <c r="DC36" i="125"/>
  <c r="DA36" i="125"/>
  <c r="CZ36" i="125"/>
  <c r="CS36" i="125"/>
  <c r="CO36" i="125" s="1"/>
  <c r="CP36" i="125"/>
  <c r="Z36" i="125"/>
  <c r="C36" i="125" s="1"/>
  <c r="DS35" i="125"/>
  <c r="DN35" i="125"/>
  <c r="DM35" i="125"/>
  <c r="DJ35" i="125"/>
  <c r="DI35" i="125"/>
  <c r="DG35" i="125"/>
  <c r="DF35" i="125"/>
  <c r="DD35" i="125"/>
  <c r="DC35" i="125"/>
  <c r="DA35" i="125"/>
  <c r="CZ35" i="125"/>
  <c r="CS35" i="125"/>
  <c r="CO35" i="125" s="1"/>
  <c r="CP35" i="125"/>
  <c r="Z35" i="125"/>
  <c r="C35" i="125" s="1"/>
  <c r="DS34" i="125"/>
  <c r="CS34" i="125"/>
  <c r="CO34" i="125" s="1"/>
  <c r="CP34" i="125"/>
  <c r="Z34" i="125"/>
  <c r="C34" i="125" s="1"/>
  <c r="DS33" i="125"/>
  <c r="DN33" i="125"/>
  <c r="DM33" i="125"/>
  <c r="DJ33" i="125"/>
  <c r="DI33" i="125"/>
  <c r="DG33" i="125"/>
  <c r="DF33" i="125"/>
  <c r="DD33" i="125"/>
  <c r="DC33" i="125"/>
  <c r="DA33" i="125"/>
  <c r="CZ33" i="125"/>
  <c r="CS33" i="125"/>
  <c r="CO33" i="125" s="1"/>
  <c r="CP33" i="125"/>
  <c r="Z33" i="125"/>
  <c r="C33" i="125" s="1"/>
  <c r="DS32" i="125"/>
  <c r="DN32" i="125"/>
  <c r="DM32" i="125"/>
  <c r="DJ32" i="125"/>
  <c r="DI32" i="125"/>
  <c r="DG32" i="125"/>
  <c r="DF32" i="125"/>
  <c r="DD32" i="125"/>
  <c r="DC32" i="125"/>
  <c r="DA32" i="125"/>
  <c r="CZ32" i="125"/>
  <c r="CS32" i="125"/>
  <c r="CO32" i="125" s="1"/>
  <c r="CP32" i="125"/>
  <c r="Z32" i="125"/>
  <c r="C32" i="125" s="1"/>
  <c r="DS31" i="125"/>
  <c r="DN31" i="125"/>
  <c r="DM31" i="125"/>
  <c r="DJ31" i="125"/>
  <c r="DI31" i="125"/>
  <c r="DG31" i="125"/>
  <c r="DF31" i="125"/>
  <c r="DD31" i="125"/>
  <c r="DC31" i="125"/>
  <c r="DA31" i="125"/>
  <c r="CZ31" i="125"/>
  <c r="CS31" i="125"/>
  <c r="CO31" i="125" s="1"/>
  <c r="CP31" i="125"/>
  <c r="Z31" i="125"/>
  <c r="C31" i="125" s="1"/>
  <c r="DS30" i="125"/>
  <c r="DN30" i="125"/>
  <c r="DM30" i="125"/>
  <c r="DJ30" i="125"/>
  <c r="DI30" i="125"/>
  <c r="DG30" i="125"/>
  <c r="DF30" i="125"/>
  <c r="DD30" i="125"/>
  <c r="DC30" i="125"/>
  <c r="DA30" i="125"/>
  <c r="CZ30" i="125"/>
  <c r="CS30" i="125"/>
  <c r="CO30" i="125" s="1"/>
  <c r="CP30" i="125"/>
  <c r="Z30" i="125"/>
  <c r="C30" i="125" s="1"/>
  <c r="DS29" i="125"/>
  <c r="DA29" i="125"/>
  <c r="CZ29" i="125"/>
  <c r="CS29" i="125"/>
  <c r="CO29" i="125" s="1"/>
  <c r="CP29" i="125"/>
  <c r="Z29" i="125"/>
  <c r="C29" i="125" s="1"/>
  <c r="DS28" i="125"/>
  <c r="DN28" i="125"/>
  <c r="DM28" i="125"/>
  <c r="DJ28" i="125"/>
  <c r="DI28" i="125"/>
  <c r="DG28" i="125"/>
  <c r="DF28" i="125"/>
  <c r="DD28" i="125"/>
  <c r="DC28" i="125"/>
  <c r="DA28" i="125"/>
  <c r="CZ28" i="125"/>
  <c r="CS28" i="125"/>
  <c r="CO28" i="125" s="1"/>
  <c r="CP28" i="125"/>
  <c r="Z28" i="125"/>
  <c r="C28" i="125" s="1"/>
  <c r="DS27" i="125"/>
  <c r="DN27" i="125"/>
  <c r="DM27" i="125"/>
  <c r="DJ27" i="125"/>
  <c r="DI27" i="125"/>
  <c r="DG27" i="125"/>
  <c r="DF27" i="125"/>
  <c r="DD27" i="125"/>
  <c r="DC27" i="125"/>
  <c r="DA27" i="125"/>
  <c r="CZ27" i="125"/>
  <c r="CS27" i="125"/>
  <c r="CO27" i="125" s="1"/>
  <c r="CP27" i="125"/>
  <c r="Z27" i="125"/>
  <c r="C27" i="125" s="1"/>
  <c r="DS26" i="125"/>
  <c r="DN26" i="125"/>
  <c r="DM26" i="125"/>
  <c r="DJ26" i="125"/>
  <c r="DI26" i="125"/>
  <c r="DG26" i="125"/>
  <c r="DF26" i="125"/>
  <c r="DD26" i="125"/>
  <c r="DC26" i="125"/>
  <c r="DA26" i="125"/>
  <c r="CZ26" i="125"/>
  <c r="CS26" i="125"/>
  <c r="CO26" i="125" s="1"/>
  <c r="CP26" i="125"/>
  <c r="Z26" i="125"/>
  <c r="C26" i="125" s="1"/>
  <c r="DS25" i="125"/>
  <c r="DN25" i="125"/>
  <c r="DM25" i="125"/>
  <c r="DJ25" i="125"/>
  <c r="DI25" i="125"/>
  <c r="DG25" i="125"/>
  <c r="DF25" i="125"/>
  <c r="DD25" i="125"/>
  <c r="DC25" i="125"/>
  <c r="DA25" i="125"/>
  <c r="CZ25" i="125"/>
  <c r="CS25" i="125"/>
  <c r="CO25" i="125" s="1"/>
  <c r="CP25" i="125"/>
  <c r="Z25" i="125"/>
  <c r="C25" i="125" s="1"/>
  <c r="DS24" i="125"/>
  <c r="CS24" i="125"/>
  <c r="CO24" i="125" s="1"/>
  <c r="CP24" i="125"/>
  <c r="Z24" i="125"/>
  <c r="CR24" i="125" s="1"/>
  <c r="DS23" i="125"/>
  <c r="DN23" i="125"/>
  <c r="DM23" i="125"/>
  <c r="DJ23" i="125"/>
  <c r="DI23" i="125"/>
  <c r="DG23" i="125"/>
  <c r="DF23" i="125"/>
  <c r="DD23" i="125"/>
  <c r="DC23" i="125"/>
  <c r="DA23" i="125"/>
  <c r="CZ23" i="125"/>
  <c r="CS23" i="125"/>
  <c r="CO23" i="125" s="1"/>
  <c r="CP23" i="125"/>
  <c r="Z23" i="125"/>
  <c r="CR23" i="125" s="1"/>
  <c r="DS22" i="125"/>
  <c r="DN22" i="125"/>
  <c r="DM22" i="125"/>
  <c r="DJ22" i="125"/>
  <c r="DI22" i="125"/>
  <c r="DG22" i="125"/>
  <c r="DF22" i="125"/>
  <c r="DD22" i="125"/>
  <c r="DC22" i="125"/>
  <c r="DA22" i="125"/>
  <c r="CZ22" i="125"/>
  <c r="CS22" i="125"/>
  <c r="CO22" i="125" s="1"/>
  <c r="CP22" i="125"/>
  <c r="Z22" i="125"/>
  <c r="CR22" i="125" s="1"/>
  <c r="DS21" i="125"/>
  <c r="DN21" i="125"/>
  <c r="DM21" i="125"/>
  <c r="DJ21" i="125"/>
  <c r="DI21" i="125"/>
  <c r="DG21" i="125"/>
  <c r="DF21" i="125"/>
  <c r="DD21" i="125"/>
  <c r="DC21" i="125"/>
  <c r="DA21" i="125"/>
  <c r="CZ21" i="125"/>
  <c r="CS21" i="125"/>
  <c r="CO21" i="125" s="1"/>
  <c r="CP21" i="125"/>
  <c r="Z21" i="125"/>
  <c r="CR21" i="125" s="1"/>
  <c r="DS20" i="125"/>
  <c r="DN20" i="125"/>
  <c r="DM20" i="125"/>
  <c r="DJ20" i="125"/>
  <c r="DI20" i="125"/>
  <c r="DG20" i="125"/>
  <c r="DF20" i="125"/>
  <c r="DD20" i="125"/>
  <c r="DC20" i="125"/>
  <c r="DA20" i="125"/>
  <c r="CZ20" i="125"/>
  <c r="CS20" i="125"/>
  <c r="CO20" i="125" s="1"/>
  <c r="CP20" i="125"/>
  <c r="Z20" i="125"/>
  <c r="CR20" i="125" s="1"/>
  <c r="DS19" i="125"/>
  <c r="DA19" i="125"/>
  <c r="CZ19" i="125"/>
  <c r="CS19" i="125"/>
  <c r="CO19" i="125" s="1"/>
  <c r="CP19" i="125"/>
  <c r="Z19" i="125"/>
  <c r="CR19" i="125" s="1"/>
  <c r="DS18" i="125"/>
  <c r="CS18" i="125"/>
  <c r="CO18" i="125" s="1"/>
  <c r="CP18" i="125"/>
  <c r="Z18" i="125"/>
  <c r="CR18" i="125" s="1"/>
  <c r="DS17" i="125"/>
  <c r="DN17" i="125"/>
  <c r="DM17" i="125"/>
  <c r="DJ17" i="125"/>
  <c r="DI17" i="125"/>
  <c r="DG17" i="125"/>
  <c r="DF17" i="125"/>
  <c r="DD17" i="125"/>
  <c r="DC17" i="125"/>
  <c r="DA17" i="125"/>
  <c r="CZ17" i="125"/>
  <c r="CS17" i="125"/>
  <c r="CO17" i="125" s="1"/>
  <c r="CP17" i="125"/>
  <c r="Z17" i="125"/>
  <c r="CR17" i="125" s="1"/>
  <c r="DS16" i="125"/>
  <c r="DN16" i="125"/>
  <c r="DM16" i="125"/>
  <c r="DJ16" i="125"/>
  <c r="DI16" i="125"/>
  <c r="DG16" i="125"/>
  <c r="DF16" i="125"/>
  <c r="DD16" i="125"/>
  <c r="DC16" i="125"/>
  <c r="DA16" i="125"/>
  <c r="CZ16" i="125"/>
  <c r="CS16" i="125"/>
  <c r="CO16" i="125" s="1"/>
  <c r="CP16" i="125"/>
  <c r="Z16" i="125"/>
  <c r="CR16" i="125" s="1"/>
  <c r="DS15" i="125"/>
  <c r="DN15" i="125"/>
  <c r="DM15" i="125"/>
  <c r="DJ15" i="125"/>
  <c r="DI15" i="125"/>
  <c r="DG15" i="125"/>
  <c r="DF15" i="125"/>
  <c r="DD15" i="125"/>
  <c r="DC15" i="125"/>
  <c r="DA15" i="125"/>
  <c r="CZ15" i="125"/>
  <c r="CS15" i="125"/>
  <c r="CO15" i="125" s="1"/>
  <c r="CP15" i="125"/>
  <c r="Z15" i="125"/>
  <c r="CR15" i="125" s="1"/>
  <c r="DS14" i="125"/>
  <c r="DN14" i="125"/>
  <c r="DM14" i="125"/>
  <c r="DJ14" i="125"/>
  <c r="DI14" i="125"/>
  <c r="DG14" i="125"/>
  <c r="DF14" i="125"/>
  <c r="DD14" i="125"/>
  <c r="DC14" i="125"/>
  <c r="DA14" i="125"/>
  <c r="CZ14" i="125"/>
  <c r="CS14" i="125"/>
  <c r="CO14" i="125" s="1"/>
  <c r="CP14" i="125"/>
  <c r="Z14" i="125"/>
  <c r="CR14" i="125" s="1"/>
  <c r="DS13" i="125"/>
  <c r="DN13" i="125"/>
  <c r="DM13" i="125"/>
  <c r="DJ13" i="125"/>
  <c r="DI13" i="125"/>
  <c r="CS13" i="125"/>
  <c r="CO13" i="125" s="1"/>
  <c r="CP13" i="125"/>
  <c r="Z13" i="125"/>
  <c r="C13" i="125" s="1"/>
  <c r="DS12" i="125"/>
  <c r="CS12" i="125"/>
  <c r="CO12" i="125" s="1"/>
  <c r="CP12" i="125"/>
  <c r="Z12" i="125"/>
  <c r="CR12" i="125" s="1"/>
  <c r="DS11" i="125"/>
  <c r="DN11" i="125"/>
  <c r="DM11" i="125"/>
  <c r="DJ11" i="125"/>
  <c r="DI11" i="125"/>
  <c r="DG11" i="125"/>
  <c r="DF11" i="125"/>
  <c r="DD11" i="125"/>
  <c r="DC11" i="125"/>
  <c r="DA11" i="125"/>
  <c r="CZ11" i="125"/>
  <c r="CS11" i="125"/>
  <c r="CO11" i="125" s="1"/>
  <c r="CP11" i="125"/>
  <c r="Z11" i="125"/>
  <c r="CR11" i="125" s="1"/>
  <c r="DS10" i="125"/>
  <c r="DN10" i="125"/>
  <c r="DM10" i="125"/>
  <c r="DJ10" i="125"/>
  <c r="DI10" i="125"/>
  <c r="DG10" i="125"/>
  <c r="DF10" i="125"/>
  <c r="DD10" i="125"/>
  <c r="DC10" i="125"/>
  <c r="DA10" i="125"/>
  <c r="CZ10" i="125"/>
  <c r="CS10" i="125"/>
  <c r="CO10" i="125" s="1"/>
  <c r="CP10" i="125"/>
  <c r="Z10" i="125"/>
  <c r="CR10" i="125" s="1"/>
  <c r="DS9" i="125"/>
  <c r="DN9" i="125"/>
  <c r="DM9" i="125"/>
  <c r="DJ9" i="125"/>
  <c r="DI9" i="125"/>
  <c r="DG9" i="125"/>
  <c r="DF9" i="125"/>
  <c r="DD9" i="125"/>
  <c r="DC9" i="125"/>
  <c r="DA9" i="125"/>
  <c r="CZ9" i="125"/>
  <c r="CS9" i="125"/>
  <c r="CO9" i="125" s="1"/>
  <c r="CP9" i="125"/>
  <c r="Z9" i="125"/>
  <c r="CR9" i="125" s="1"/>
  <c r="DS8" i="125"/>
  <c r="DN8" i="125"/>
  <c r="DM8" i="125"/>
  <c r="DJ8" i="125"/>
  <c r="DI8" i="125"/>
  <c r="DG8" i="125"/>
  <c r="DF8" i="125"/>
  <c r="DD8" i="125"/>
  <c r="DC8" i="125"/>
  <c r="DA8" i="125"/>
  <c r="CZ8" i="125"/>
  <c r="CS8" i="125"/>
  <c r="CO8" i="125" s="1"/>
  <c r="CP8" i="125"/>
  <c r="Z8" i="125"/>
  <c r="CR8" i="125" s="1"/>
  <c r="DS7" i="125"/>
  <c r="DN7" i="125"/>
  <c r="DM7" i="125"/>
  <c r="DJ7" i="125"/>
  <c r="DI7" i="125"/>
  <c r="DG7" i="125"/>
  <c r="DF7" i="125"/>
  <c r="DD7" i="125"/>
  <c r="DC7" i="125"/>
  <c r="DA7" i="125"/>
  <c r="CZ7" i="125"/>
  <c r="CS7" i="125"/>
  <c r="CO7" i="125" s="1"/>
  <c r="CP7" i="125"/>
  <c r="Z7" i="125"/>
  <c r="CR7" i="125" s="1"/>
  <c r="DS6" i="125"/>
  <c r="DN6" i="125"/>
  <c r="DM6" i="125"/>
  <c r="DJ6" i="125"/>
  <c r="DI6" i="125"/>
  <c r="DG6" i="125"/>
  <c r="DF6" i="125"/>
  <c r="DD6" i="125"/>
  <c r="DC6" i="125"/>
  <c r="DA6" i="125"/>
  <c r="CZ6" i="125"/>
  <c r="CS6" i="125"/>
  <c r="CO6" i="125" s="1"/>
  <c r="CP6" i="125"/>
  <c r="Z6" i="125"/>
  <c r="CR6" i="125" s="1"/>
  <c r="DS5" i="125"/>
  <c r="DN5" i="125"/>
  <c r="DM5" i="125"/>
  <c r="DJ5" i="125"/>
  <c r="DI5" i="125"/>
  <c r="DG5" i="125"/>
  <c r="DF5" i="125"/>
  <c r="DD5" i="125"/>
  <c r="DC5" i="125"/>
  <c r="CZ5" i="125"/>
  <c r="CO5" i="125"/>
  <c r="CP5" i="125"/>
  <c r="Z5" i="125"/>
  <c r="CR5" i="125" s="1"/>
  <c r="C71" i="125" l="1"/>
  <c r="C73" i="125"/>
  <c r="C127" i="125"/>
  <c r="C54" i="125"/>
  <c r="C104" i="125"/>
  <c r="CR104" i="125"/>
  <c r="C136" i="125"/>
  <c r="C138" i="125"/>
  <c r="C52" i="125"/>
  <c r="C90" i="125"/>
  <c r="C150" i="126"/>
  <c r="C149" i="126"/>
  <c r="C130" i="125"/>
  <c r="C18" i="125"/>
  <c r="C94" i="125"/>
  <c r="C102" i="125"/>
  <c r="C133" i="125"/>
  <c r="C7" i="125"/>
  <c r="C66" i="125"/>
  <c r="C92" i="125"/>
  <c r="C10" i="125"/>
  <c r="C22" i="125"/>
  <c r="C64" i="125"/>
  <c r="C109" i="125"/>
  <c r="CR30" i="125"/>
  <c r="C88" i="125"/>
  <c r="C110" i="125"/>
  <c r="C118" i="125"/>
  <c r="C141" i="125"/>
  <c r="C139" i="125"/>
  <c r="C93" i="125"/>
  <c r="C98" i="125"/>
  <c r="C103" i="125"/>
  <c r="C108" i="125"/>
  <c r="C14" i="125"/>
  <c r="C68" i="125"/>
  <c r="C106" i="125"/>
  <c r="C115" i="125"/>
  <c r="C120" i="125"/>
  <c r="O156" i="125"/>
  <c r="C8" i="125"/>
  <c r="C19" i="125"/>
  <c r="C24" i="125"/>
  <c r="C53" i="125"/>
  <c r="C65" i="125"/>
  <c r="C67" i="125"/>
  <c r="C91" i="125"/>
  <c r="C97" i="125"/>
  <c r="C135" i="125"/>
  <c r="C6" i="125"/>
  <c r="C131" i="125"/>
  <c r="C137" i="125"/>
  <c r="CR29" i="125"/>
  <c r="C11" i="125"/>
  <c r="C16" i="125"/>
  <c r="C87" i="125"/>
  <c r="C100" i="125"/>
  <c r="C107" i="125"/>
  <c r="C129" i="125"/>
  <c r="C142" i="125"/>
  <c r="CR85" i="125"/>
  <c r="C55" i="125"/>
  <c r="C56" i="125"/>
  <c r="C57" i="125"/>
  <c r="C58" i="125"/>
  <c r="C134" i="125"/>
  <c r="CR83" i="125"/>
  <c r="CR33" i="125"/>
  <c r="CR45" i="125"/>
  <c r="C105" i="125"/>
  <c r="C119" i="125"/>
  <c r="CR75" i="125"/>
  <c r="CR76" i="125"/>
  <c r="CR77" i="125"/>
  <c r="CR78" i="125"/>
  <c r="CR79" i="125"/>
  <c r="CR80" i="125"/>
  <c r="CR81" i="125"/>
  <c r="CR82" i="125"/>
  <c r="CR32" i="125"/>
  <c r="CR44" i="125"/>
  <c r="CR84" i="125"/>
  <c r="C9" i="125"/>
  <c r="C15" i="125"/>
  <c r="CR31" i="125"/>
  <c r="C86" i="125"/>
  <c r="C101" i="125"/>
  <c r="C117" i="125"/>
  <c r="C122" i="125"/>
  <c r="C140" i="125"/>
  <c r="CR50" i="125"/>
  <c r="CR41" i="125"/>
  <c r="CR49" i="125"/>
  <c r="C89" i="125"/>
  <c r="C99" i="125"/>
  <c r="C116" i="125"/>
  <c r="C123" i="125"/>
  <c r="C128" i="125"/>
  <c r="CR26" i="125"/>
  <c r="CR40" i="125"/>
  <c r="CR48" i="125"/>
  <c r="CR34" i="125"/>
  <c r="CR51" i="125"/>
  <c r="CR121" i="125"/>
  <c r="CR47" i="125"/>
  <c r="C96" i="125"/>
  <c r="CR27" i="125"/>
  <c r="CR43" i="125"/>
  <c r="CR42" i="125"/>
  <c r="C17" i="125"/>
  <c r="C23" i="125"/>
  <c r="CR46" i="125"/>
  <c r="C70" i="125"/>
  <c r="C72" i="125"/>
  <c r="C74" i="125"/>
  <c r="C95" i="125"/>
  <c r="O157" i="125"/>
  <c r="CR59" i="125"/>
  <c r="CR38" i="125"/>
  <c r="CR37" i="125"/>
  <c r="CR25" i="125"/>
  <c r="CR36" i="125"/>
  <c r="C126" i="125"/>
  <c r="CR60" i="125"/>
  <c r="CR61" i="125"/>
  <c r="C5" i="125"/>
  <c r="CR13" i="125"/>
  <c r="C21" i="125"/>
  <c r="CR35" i="125"/>
  <c r="C112" i="125"/>
  <c r="C125" i="125"/>
  <c r="CR62" i="125"/>
  <c r="CR63" i="125"/>
  <c r="C12" i="125"/>
  <c r="C20" i="125"/>
  <c r="CR28" i="125"/>
  <c r="C111" i="125"/>
  <c r="C124" i="125"/>
  <c r="C132" i="125"/>
  <c r="CR69" i="125"/>
  <c r="CR114" i="125"/>
  <c r="CR113" i="125"/>
  <c r="DO96" i="124"/>
  <c r="DJ96" i="124"/>
  <c r="DI96" i="124"/>
  <c r="DF96" i="124"/>
  <c r="DE96" i="124"/>
  <c r="DC96" i="124"/>
  <c r="DB96" i="124"/>
  <c r="CZ96" i="124"/>
  <c r="CY96" i="124"/>
  <c r="CW96" i="124"/>
  <c r="CV96" i="124"/>
  <c r="CS96" i="124"/>
  <c r="CP96" i="124"/>
  <c r="Z96" i="124"/>
  <c r="CR96" i="124" s="1"/>
  <c r="C96" i="124"/>
  <c r="DO84" i="124"/>
  <c r="DJ84" i="124"/>
  <c r="DI84" i="124"/>
  <c r="DF84" i="124"/>
  <c r="DE84" i="124"/>
  <c r="DC84" i="124"/>
  <c r="DB84" i="124"/>
  <c r="CZ84" i="124"/>
  <c r="CY84" i="124"/>
  <c r="CW84" i="124"/>
  <c r="CV84" i="124"/>
  <c r="CS84" i="124"/>
  <c r="CP84" i="124"/>
  <c r="Z84" i="124"/>
  <c r="CR84" i="124" s="1"/>
  <c r="C84" i="124"/>
  <c r="N157" i="124"/>
  <c r="M157" i="124"/>
  <c r="L157" i="124"/>
  <c r="K157" i="124"/>
  <c r="J157" i="124"/>
  <c r="I157" i="124"/>
  <c r="H157" i="124"/>
  <c r="G157" i="124"/>
  <c r="F157" i="124"/>
  <c r="E157" i="124"/>
  <c r="D157" i="124"/>
  <c r="B157" i="124"/>
  <c r="A157" i="124"/>
  <c r="N156" i="124"/>
  <c r="M156" i="124"/>
  <c r="L156" i="124"/>
  <c r="K156" i="124"/>
  <c r="J156" i="124"/>
  <c r="I156" i="124"/>
  <c r="H156" i="124"/>
  <c r="G156" i="124"/>
  <c r="F156" i="124"/>
  <c r="E156" i="124"/>
  <c r="D156" i="124"/>
  <c r="B156" i="124"/>
  <c r="A156" i="124"/>
  <c r="T155" i="124"/>
  <c r="DO154" i="124"/>
  <c r="CP154" i="124"/>
  <c r="C154" i="124"/>
  <c r="DO153" i="124"/>
  <c r="CP153" i="124"/>
  <c r="C153" i="124"/>
  <c r="DO152" i="124"/>
  <c r="CP152" i="124"/>
  <c r="C152" i="124"/>
  <c r="DO151" i="124"/>
  <c r="CP151" i="124"/>
  <c r="C151" i="124"/>
  <c r="DO150" i="124"/>
  <c r="CP150" i="124"/>
  <c r="C150" i="124"/>
  <c r="DO149" i="124"/>
  <c r="CP149" i="124"/>
  <c r="C149" i="124"/>
  <c r="DO148" i="124"/>
  <c r="CP148" i="124"/>
  <c r="C148" i="124"/>
  <c r="DO147" i="124"/>
  <c r="CP147" i="124"/>
  <c r="C147" i="124"/>
  <c r="DO146" i="124"/>
  <c r="CP146" i="124"/>
  <c r="C146" i="124"/>
  <c r="DO145" i="124"/>
  <c r="CP145" i="124"/>
  <c r="C145" i="124"/>
  <c r="CP144" i="124"/>
  <c r="C144" i="124"/>
  <c r="DO143" i="124"/>
  <c r="DJ143" i="124"/>
  <c r="DI143" i="124"/>
  <c r="DF143" i="124"/>
  <c r="DE143" i="124"/>
  <c r="DC143" i="124"/>
  <c r="DB143" i="124"/>
  <c r="CZ143" i="124"/>
  <c r="CY143" i="124"/>
  <c r="CW143" i="124"/>
  <c r="CV143" i="124"/>
  <c r="CS143" i="124"/>
  <c r="CR143" i="124"/>
  <c r="CP143" i="124"/>
  <c r="Z143" i="124"/>
  <c r="C143" i="124" s="1"/>
  <c r="DO142" i="124"/>
  <c r="DJ142" i="124"/>
  <c r="DI142" i="124"/>
  <c r="DF142" i="124"/>
  <c r="DE142" i="124"/>
  <c r="DC142" i="124"/>
  <c r="DB142" i="124"/>
  <c r="CZ142" i="124"/>
  <c r="CY142" i="124"/>
  <c r="CW142" i="124"/>
  <c r="CV142" i="124"/>
  <c r="CS142" i="124"/>
  <c r="CP142" i="124"/>
  <c r="Z142" i="124"/>
  <c r="C142" i="124" s="1"/>
  <c r="DO141" i="124"/>
  <c r="DJ141" i="124"/>
  <c r="DI141" i="124"/>
  <c r="DF141" i="124"/>
  <c r="DE141" i="124"/>
  <c r="DC141" i="124"/>
  <c r="DB141" i="124"/>
  <c r="CZ141" i="124"/>
  <c r="CY141" i="124"/>
  <c r="CW141" i="124"/>
  <c r="CV141" i="124"/>
  <c r="CS141" i="124"/>
  <c r="CP141" i="124"/>
  <c r="Z141" i="124"/>
  <c r="C141" i="124" s="1"/>
  <c r="DO140" i="124"/>
  <c r="CW140" i="124"/>
  <c r="CV140" i="124"/>
  <c r="CS140" i="124"/>
  <c r="CP140" i="124"/>
  <c r="Z140" i="124"/>
  <c r="C140" i="124" s="1"/>
  <c r="DO139" i="124"/>
  <c r="DJ139" i="124"/>
  <c r="DI139" i="124"/>
  <c r="DF139" i="124"/>
  <c r="DE139" i="124"/>
  <c r="DC139" i="124"/>
  <c r="DB139" i="124"/>
  <c r="CZ139" i="124"/>
  <c r="CY139" i="124"/>
  <c r="CW139" i="124"/>
  <c r="CV139" i="124"/>
  <c r="CS139" i="124"/>
  <c r="CP139" i="124"/>
  <c r="Z139" i="124"/>
  <c r="C139" i="124" s="1"/>
  <c r="DO138" i="124"/>
  <c r="DJ138" i="124"/>
  <c r="DI138" i="124"/>
  <c r="DF138" i="124"/>
  <c r="DE138" i="124"/>
  <c r="DC138" i="124"/>
  <c r="DB138" i="124"/>
  <c r="CZ138" i="124"/>
  <c r="CY138" i="124"/>
  <c r="CW138" i="124"/>
  <c r="CV138" i="124"/>
  <c r="CS138" i="124"/>
  <c r="CP138" i="124"/>
  <c r="Z138" i="124"/>
  <c r="C138" i="124" s="1"/>
  <c r="DO137" i="124"/>
  <c r="DJ137" i="124"/>
  <c r="DI137" i="124"/>
  <c r="DF137" i="124"/>
  <c r="DE137" i="124"/>
  <c r="DC137" i="124"/>
  <c r="DB137" i="124"/>
  <c r="CZ137" i="124"/>
  <c r="CY137" i="124"/>
  <c r="CW137" i="124"/>
  <c r="CV137" i="124"/>
  <c r="CS137" i="124"/>
  <c r="CP137" i="124"/>
  <c r="Z137" i="124"/>
  <c r="C137" i="124" s="1"/>
  <c r="DO136" i="124"/>
  <c r="DJ136" i="124"/>
  <c r="DI136" i="124"/>
  <c r="DF136" i="124"/>
  <c r="DE136" i="124"/>
  <c r="DC136" i="124"/>
  <c r="DB136" i="124"/>
  <c r="CZ136" i="124"/>
  <c r="CY136" i="124"/>
  <c r="CW136" i="124"/>
  <c r="CV136" i="124"/>
  <c r="CS136" i="124"/>
  <c r="CP136" i="124"/>
  <c r="Z136" i="124"/>
  <c r="C136" i="124" s="1"/>
  <c r="DO135" i="124"/>
  <c r="DJ135" i="124"/>
  <c r="DI135" i="124"/>
  <c r="DF135" i="124"/>
  <c r="DE135" i="124"/>
  <c r="DC135" i="124"/>
  <c r="DB135" i="124"/>
  <c r="CZ135" i="124"/>
  <c r="CY135" i="124"/>
  <c r="CW135" i="124"/>
  <c r="CV135" i="124"/>
  <c r="CS135" i="124"/>
  <c r="CP135" i="124"/>
  <c r="Z135" i="124"/>
  <c r="C135" i="124" s="1"/>
  <c r="DO134" i="124"/>
  <c r="DJ134" i="124"/>
  <c r="DI134" i="124"/>
  <c r="DF134" i="124"/>
  <c r="DE134" i="124"/>
  <c r="DC134" i="124"/>
  <c r="DB134" i="124"/>
  <c r="CZ134" i="124"/>
  <c r="CY134" i="124"/>
  <c r="CW134" i="124"/>
  <c r="CV134" i="124"/>
  <c r="CS134" i="124"/>
  <c r="CP134" i="124"/>
  <c r="Z134" i="124"/>
  <c r="C134" i="124" s="1"/>
  <c r="DO133" i="124"/>
  <c r="DJ133" i="124"/>
  <c r="DI133" i="124"/>
  <c r="DF133" i="124"/>
  <c r="DE133" i="124"/>
  <c r="DC133" i="124"/>
  <c r="DB133" i="124"/>
  <c r="CZ133" i="124"/>
  <c r="CY133" i="124"/>
  <c r="CW133" i="124"/>
  <c r="CV133" i="124"/>
  <c r="CS133" i="124"/>
  <c r="CP133" i="124"/>
  <c r="Z133" i="124"/>
  <c r="C133" i="124" s="1"/>
  <c r="DO132" i="124"/>
  <c r="DJ132" i="124"/>
  <c r="DI132" i="124"/>
  <c r="DF132" i="124"/>
  <c r="DE132" i="124"/>
  <c r="DC132" i="124"/>
  <c r="DB132" i="124"/>
  <c r="CZ132" i="124"/>
  <c r="CY132" i="124"/>
  <c r="CW132" i="124"/>
  <c r="CV132" i="124"/>
  <c r="CS132" i="124"/>
  <c r="CP132" i="124"/>
  <c r="Z132" i="124"/>
  <c r="C132" i="124" s="1"/>
  <c r="DO131" i="124"/>
  <c r="DJ131" i="124"/>
  <c r="DI131" i="124"/>
  <c r="DF131" i="124"/>
  <c r="DE131" i="124"/>
  <c r="DC131" i="124"/>
  <c r="DB131" i="124"/>
  <c r="CZ131" i="124"/>
  <c r="CY131" i="124"/>
  <c r="CW131" i="124"/>
  <c r="CV131" i="124"/>
  <c r="CS131" i="124"/>
  <c r="CP131" i="124"/>
  <c r="Z131" i="124"/>
  <c r="C131" i="124" s="1"/>
  <c r="DO130" i="124"/>
  <c r="DJ130" i="124"/>
  <c r="DI130" i="124"/>
  <c r="DF130" i="124"/>
  <c r="DE130" i="124"/>
  <c r="DC130" i="124"/>
  <c r="DB130" i="124"/>
  <c r="CZ130" i="124"/>
  <c r="CY130" i="124"/>
  <c r="CW130" i="124"/>
  <c r="CV130" i="124"/>
  <c r="CS130" i="124"/>
  <c r="CP130" i="124"/>
  <c r="Z130" i="124"/>
  <c r="C130" i="124" s="1"/>
  <c r="DO129" i="124"/>
  <c r="DJ129" i="124"/>
  <c r="DI129" i="124"/>
  <c r="DF129" i="124"/>
  <c r="DE129" i="124"/>
  <c r="DC129" i="124"/>
  <c r="DB129" i="124"/>
  <c r="CZ129" i="124"/>
  <c r="CY129" i="124"/>
  <c r="CW129" i="124"/>
  <c r="CV129" i="124"/>
  <c r="CS129" i="124"/>
  <c r="CP129" i="124"/>
  <c r="Z129" i="124"/>
  <c r="C129" i="124" s="1"/>
  <c r="DO128" i="124"/>
  <c r="DJ128" i="124"/>
  <c r="DI128" i="124"/>
  <c r="DF128" i="124"/>
  <c r="DE128" i="124"/>
  <c r="DC128" i="124"/>
  <c r="DB128" i="124"/>
  <c r="CZ128" i="124"/>
  <c r="CY128" i="124"/>
  <c r="CW128" i="124"/>
  <c r="CV128" i="124"/>
  <c r="CS128" i="124"/>
  <c r="CP128" i="124"/>
  <c r="Z128" i="124"/>
  <c r="C128" i="124" s="1"/>
  <c r="DO127" i="124"/>
  <c r="DJ127" i="124"/>
  <c r="DI127" i="124"/>
  <c r="DF127" i="124"/>
  <c r="DE127" i="124"/>
  <c r="DC127" i="124"/>
  <c r="DB127" i="124"/>
  <c r="CZ127" i="124"/>
  <c r="CY127" i="124"/>
  <c r="CW127" i="124"/>
  <c r="CV127" i="124"/>
  <c r="CS127" i="124"/>
  <c r="CP127" i="124"/>
  <c r="Z127" i="124"/>
  <c r="C127" i="124" s="1"/>
  <c r="DO126" i="124"/>
  <c r="DJ126" i="124"/>
  <c r="DI126" i="124"/>
  <c r="DF126" i="124"/>
  <c r="DE126" i="124"/>
  <c r="DC126" i="124"/>
  <c r="DB126" i="124"/>
  <c r="CZ126" i="124"/>
  <c r="CY126" i="124"/>
  <c r="CW126" i="124"/>
  <c r="CV126" i="124"/>
  <c r="CS126" i="124"/>
  <c r="CP126" i="124"/>
  <c r="Z126" i="124"/>
  <c r="C126" i="124" s="1"/>
  <c r="DO125" i="124"/>
  <c r="DJ125" i="124"/>
  <c r="DI125" i="124"/>
  <c r="DF125" i="124"/>
  <c r="DE125" i="124"/>
  <c r="DC125" i="124"/>
  <c r="DB125" i="124"/>
  <c r="CZ125" i="124"/>
  <c r="CY125" i="124"/>
  <c r="CW125" i="124"/>
  <c r="CV125" i="124"/>
  <c r="CS125" i="124"/>
  <c r="CP125" i="124"/>
  <c r="Z125" i="124"/>
  <c r="C125" i="124" s="1"/>
  <c r="DO124" i="124"/>
  <c r="DJ124" i="124"/>
  <c r="DI124" i="124"/>
  <c r="DF124" i="124"/>
  <c r="DE124" i="124"/>
  <c r="DC124" i="124"/>
  <c r="DB124" i="124"/>
  <c r="CZ124" i="124"/>
  <c r="CY124" i="124"/>
  <c r="CW124" i="124"/>
  <c r="CV124" i="124"/>
  <c r="CS124" i="124"/>
  <c r="CP124" i="124"/>
  <c r="Z124" i="124"/>
  <c r="C124" i="124" s="1"/>
  <c r="DO123" i="124"/>
  <c r="DJ123" i="124"/>
  <c r="DI123" i="124"/>
  <c r="DF123" i="124"/>
  <c r="DE123" i="124"/>
  <c r="DC123" i="124"/>
  <c r="DB123" i="124"/>
  <c r="CZ123" i="124"/>
  <c r="CY123" i="124"/>
  <c r="CW123" i="124"/>
  <c r="CV123" i="124"/>
  <c r="CS123" i="124"/>
  <c r="CP123" i="124"/>
  <c r="Z123" i="124"/>
  <c r="C123" i="124" s="1"/>
  <c r="DO122" i="124"/>
  <c r="DJ122" i="124"/>
  <c r="DI122" i="124"/>
  <c r="DF122" i="124"/>
  <c r="DE122" i="124"/>
  <c r="DC122" i="124"/>
  <c r="DB122" i="124"/>
  <c r="CW122" i="124"/>
  <c r="CV122" i="124"/>
  <c r="CS122" i="124"/>
  <c r="CP122" i="124"/>
  <c r="Z122" i="124"/>
  <c r="CR122" i="124" s="1"/>
  <c r="DO121" i="124"/>
  <c r="DJ121" i="124"/>
  <c r="DI121" i="124"/>
  <c r="DF121" i="124"/>
  <c r="DE121" i="124"/>
  <c r="DC121" i="124"/>
  <c r="DB121" i="124"/>
  <c r="CZ121" i="124"/>
  <c r="CY121" i="124"/>
  <c r="CW121" i="124"/>
  <c r="CV121" i="124"/>
  <c r="CS121" i="124"/>
  <c r="CP121" i="124"/>
  <c r="Z121" i="124"/>
  <c r="CR121" i="124" s="1"/>
  <c r="DO120" i="124"/>
  <c r="DJ120" i="124"/>
  <c r="DI120" i="124"/>
  <c r="DF120" i="124"/>
  <c r="DE120" i="124"/>
  <c r="DC120" i="124"/>
  <c r="DB120" i="124"/>
  <c r="CZ120" i="124"/>
  <c r="CY120" i="124"/>
  <c r="CW120" i="124"/>
  <c r="CV120" i="124"/>
  <c r="CS120" i="124"/>
  <c r="CP120" i="124"/>
  <c r="Z120" i="124"/>
  <c r="CR120" i="124" s="1"/>
  <c r="DO119" i="124"/>
  <c r="DJ119" i="124"/>
  <c r="DI119" i="124"/>
  <c r="DF119" i="124"/>
  <c r="DE119" i="124"/>
  <c r="DC119" i="124"/>
  <c r="DB119" i="124"/>
  <c r="CZ119" i="124"/>
  <c r="CY119" i="124"/>
  <c r="CW119" i="124"/>
  <c r="CV119" i="124"/>
  <c r="CS119" i="124"/>
  <c r="CP119" i="124"/>
  <c r="Z119" i="124"/>
  <c r="CR119" i="124" s="1"/>
  <c r="DO118" i="124"/>
  <c r="DJ118" i="124"/>
  <c r="DI118" i="124"/>
  <c r="DF118" i="124"/>
  <c r="DE118" i="124"/>
  <c r="DC118" i="124"/>
  <c r="DB118" i="124"/>
  <c r="CZ118" i="124"/>
  <c r="CY118" i="124"/>
  <c r="CW118" i="124"/>
  <c r="CV118" i="124"/>
  <c r="CS118" i="124"/>
  <c r="CP118" i="124"/>
  <c r="Z118" i="124"/>
  <c r="CR118" i="124" s="1"/>
  <c r="DO117" i="124"/>
  <c r="CW117" i="124"/>
  <c r="CV117" i="124"/>
  <c r="CS117" i="124"/>
  <c r="CP117" i="124"/>
  <c r="Z117" i="124"/>
  <c r="CR117" i="124" s="1"/>
  <c r="DO116" i="124"/>
  <c r="CW116" i="124"/>
  <c r="CV116" i="124"/>
  <c r="CS116" i="124"/>
  <c r="CP116" i="124"/>
  <c r="Z116" i="124"/>
  <c r="CR116" i="124" s="1"/>
  <c r="DO115" i="124"/>
  <c r="DJ115" i="124"/>
  <c r="DI115" i="124"/>
  <c r="CZ115" i="124"/>
  <c r="CY115" i="124"/>
  <c r="CW115" i="124"/>
  <c r="CV115" i="124"/>
  <c r="CS115" i="124"/>
  <c r="CP115" i="124"/>
  <c r="Z115" i="124"/>
  <c r="CR115" i="124" s="1"/>
  <c r="DO114" i="124"/>
  <c r="DJ114" i="124"/>
  <c r="DI114" i="124"/>
  <c r="DF114" i="124"/>
  <c r="DE114" i="124"/>
  <c r="DC114" i="124"/>
  <c r="DB114" i="124"/>
  <c r="CZ114" i="124"/>
  <c r="CY114" i="124"/>
  <c r="CW114" i="124"/>
  <c r="CV114" i="124"/>
  <c r="CS114" i="124"/>
  <c r="CP114" i="124"/>
  <c r="Z114" i="124"/>
  <c r="CR114" i="124" s="1"/>
  <c r="DO113" i="124"/>
  <c r="DJ113" i="124"/>
  <c r="DI113" i="124"/>
  <c r="DF113" i="124"/>
  <c r="DE113" i="124"/>
  <c r="DC113" i="124"/>
  <c r="DB113" i="124"/>
  <c r="CW113" i="124"/>
  <c r="CV113" i="124"/>
  <c r="CS113" i="124"/>
  <c r="CP113" i="124"/>
  <c r="Z113" i="124"/>
  <c r="C113" i="124" s="1"/>
  <c r="DO112" i="124"/>
  <c r="DJ112" i="124"/>
  <c r="DI112" i="124"/>
  <c r="DF112" i="124"/>
  <c r="DE112" i="124"/>
  <c r="DC112" i="124"/>
  <c r="DB112" i="124"/>
  <c r="CZ112" i="124"/>
  <c r="CY112" i="124"/>
  <c r="CW112" i="124"/>
  <c r="CV112" i="124"/>
  <c r="CS112" i="124"/>
  <c r="CP112" i="124"/>
  <c r="Z112" i="124"/>
  <c r="C112" i="124" s="1"/>
  <c r="DO111" i="124"/>
  <c r="DJ111" i="124"/>
  <c r="DI111" i="124"/>
  <c r="CZ111" i="124"/>
  <c r="CY111" i="124"/>
  <c r="CW111" i="124"/>
  <c r="CV111" i="124"/>
  <c r="CS111" i="124"/>
  <c r="CP111" i="124"/>
  <c r="Z111" i="124"/>
  <c r="CR111" i="124" s="1"/>
  <c r="DO110" i="124"/>
  <c r="CW110" i="124"/>
  <c r="CV110" i="124"/>
  <c r="CS110" i="124"/>
  <c r="CP110" i="124"/>
  <c r="Z110" i="124"/>
  <c r="CR110" i="124" s="1"/>
  <c r="DO109" i="124"/>
  <c r="DJ109" i="124"/>
  <c r="DI109" i="124"/>
  <c r="DF109" i="124"/>
  <c r="DE109" i="124"/>
  <c r="DC109" i="124"/>
  <c r="DB109" i="124"/>
  <c r="CZ109" i="124"/>
  <c r="CY109" i="124"/>
  <c r="CW109" i="124"/>
  <c r="CV109" i="124"/>
  <c r="CS109" i="124"/>
  <c r="CP109" i="124"/>
  <c r="Z109" i="124"/>
  <c r="CR109" i="124" s="1"/>
  <c r="DO108" i="124"/>
  <c r="CW108" i="124"/>
  <c r="CV108" i="124"/>
  <c r="CS108" i="124"/>
  <c r="CP108" i="124"/>
  <c r="Z108" i="124"/>
  <c r="CR108" i="124" s="1"/>
  <c r="DO107" i="124"/>
  <c r="CW107" i="124"/>
  <c r="CV107" i="124"/>
  <c r="CS107" i="124"/>
  <c r="CP107" i="124"/>
  <c r="Z107" i="124"/>
  <c r="CR107" i="124" s="1"/>
  <c r="DO106" i="124"/>
  <c r="DJ106" i="124"/>
  <c r="DI106" i="124"/>
  <c r="DF106" i="124"/>
  <c r="DE106" i="124"/>
  <c r="DC106" i="124"/>
  <c r="DB106" i="124"/>
  <c r="CZ106" i="124"/>
  <c r="CY106" i="124"/>
  <c r="CW106" i="124"/>
  <c r="CV106" i="124"/>
  <c r="CS106" i="124"/>
  <c r="CP106" i="124"/>
  <c r="Z106" i="124"/>
  <c r="CR106" i="124" s="1"/>
  <c r="DO105" i="124"/>
  <c r="DJ105" i="124"/>
  <c r="DI105" i="124"/>
  <c r="DF105" i="124"/>
  <c r="DE105" i="124"/>
  <c r="DC105" i="124"/>
  <c r="DB105" i="124"/>
  <c r="CZ105" i="124"/>
  <c r="CY105" i="124"/>
  <c r="CW105" i="124"/>
  <c r="CV105" i="124"/>
  <c r="CS105" i="124"/>
  <c r="CP105" i="124"/>
  <c r="Z105" i="124"/>
  <c r="CR105" i="124" s="1"/>
  <c r="DO104" i="124"/>
  <c r="DJ104" i="124"/>
  <c r="DI104" i="124"/>
  <c r="DF104" i="124"/>
  <c r="DE104" i="124"/>
  <c r="DC104" i="124"/>
  <c r="DB104" i="124"/>
  <c r="CZ104" i="124"/>
  <c r="CY104" i="124"/>
  <c r="CW104" i="124"/>
  <c r="CV104" i="124"/>
  <c r="CS104" i="124"/>
  <c r="CP104" i="124"/>
  <c r="Z104" i="124"/>
  <c r="CR104" i="124" s="1"/>
  <c r="DO103" i="124"/>
  <c r="DJ103" i="124"/>
  <c r="DI103" i="124"/>
  <c r="DF103" i="124"/>
  <c r="DE103" i="124"/>
  <c r="DC103" i="124"/>
  <c r="DB103" i="124"/>
  <c r="CZ103" i="124"/>
  <c r="CY103" i="124"/>
  <c r="CW103" i="124"/>
  <c r="CV103" i="124"/>
  <c r="CS103" i="124"/>
  <c r="CP103" i="124"/>
  <c r="Z103" i="124"/>
  <c r="CR103" i="124" s="1"/>
  <c r="DO102" i="124"/>
  <c r="DJ102" i="124"/>
  <c r="DI102" i="124"/>
  <c r="DF102" i="124"/>
  <c r="DE102" i="124"/>
  <c r="DC102" i="124"/>
  <c r="DB102" i="124"/>
  <c r="CZ102" i="124"/>
  <c r="CY102" i="124"/>
  <c r="CW102" i="124"/>
  <c r="CV102" i="124"/>
  <c r="CS102" i="124"/>
  <c r="CP102" i="124"/>
  <c r="Z102" i="124"/>
  <c r="CR102" i="124" s="1"/>
  <c r="C102" i="124"/>
  <c r="DO101" i="124"/>
  <c r="DJ101" i="124"/>
  <c r="DI101" i="124"/>
  <c r="DF101" i="124"/>
  <c r="DE101" i="124"/>
  <c r="DC101" i="124"/>
  <c r="DB101" i="124"/>
  <c r="CZ101" i="124"/>
  <c r="CY101" i="124"/>
  <c r="CW101" i="124"/>
  <c r="CV101" i="124"/>
  <c r="CS101" i="124"/>
  <c r="CP101" i="124"/>
  <c r="Z101" i="124"/>
  <c r="CR101" i="124" s="1"/>
  <c r="DO100" i="124"/>
  <c r="DJ100" i="124"/>
  <c r="DI100" i="124"/>
  <c r="DF100" i="124"/>
  <c r="DE100" i="124"/>
  <c r="DC100" i="124"/>
  <c r="DB100" i="124"/>
  <c r="CZ100" i="124"/>
  <c r="CY100" i="124"/>
  <c r="CW100" i="124"/>
  <c r="CV100" i="124"/>
  <c r="CS100" i="124"/>
  <c r="CP100" i="124"/>
  <c r="Z100" i="124"/>
  <c r="CR100" i="124" s="1"/>
  <c r="DO99" i="124"/>
  <c r="DJ99" i="124"/>
  <c r="DI99" i="124"/>
  <c r="DF99" i="124"/>
  <c r="DE99" i="124"/>
  <c r="DC99" i="124"/>
  <c r="DB99" i="124"/>
  <c r="CZ99" i="124"/>
  <c r="CY99" i="124"/>
  <c r="CW99" i="124"/>
  <c r="CV99" i="124"/>
  <c r="CS99" i="124"/>
  <c r="CP99" i="124"/>
  <c r="Z99" i="124"/>
  <c r="CR99" i="124" s="1"/>
  <c r="DO98" i="124"/>
  <c r="DJ98" i="124"/>
  <c r="DI98" i="124"/>
  <c r="DF98" i="124"/>
  <c r="DE98" i="124"/>
  <c r="DC98" i="124"/>
  <c r="DB98" i="124"/>
  <c r="CZ98" i="124"/>
  <c r="CY98" i="124"/>
  <c r="CW98" i="124"/>
  <c r="CV98" i="124"/>
  <c r="CS98" i="124"/>
  <c r="CP98" i="124"/>
  <c r="Z98" i="124"/>
  <c r="CR98" i="124" s="1"/>
  <c r="DO97" i="124"/>
  <c r="DJ97" i="124"/>
  <c r="DI97" i="124"/>
  <c r="DF97" i="124"/>
  <c r="DE97" i="124"/>
  <c r="DC97" i="124"/>
  <c r="DB97" i="124"/>
  <c r="CZ97" i="124"/>
  <c r="CY97" i="124"/>
  <c r="CW97" i="124"/>
  <c r="CV97" i="124"/>
  <c r="CS97" i="124"/>
  <c r="CP97" i="124"/>
  <c r="Z97" i="124"/>
  <c r="CR97" i="124" s="1"/>
  <c r="DO95" i="124"/>
  <c r="DJ95" i="124"/>
  <c r="DI95" i="124"/>
  <c r="DF95" i="124"/>
  <c r="DE95" i="124"/>
  <c r="DC95" i="124"/>
  <c r="DB95" i="124"/>
  <c r="CZ95" i="124"/>
  <c r="CY95" i="124"/>
  <c r="CW95" i="124"/>
  <c r="CV95" i="124"/>
  <c r="CS95" i="124"/>
  <c r="CP95" i="124"/>
  <c r="Z95" i="124"/>
  <c r="CR95" i="124" s="1"/>
  <c r="DO94" i="124"/>
  <c r="DJ94" i="124"/>
  <c r="DI94" i="124"/>
  <c r="DF94" i="124"/>
  <c r="DE94" i="124"/>
  <c r="DC94" i="124"/>
  <c r="DB94" i="124"/>
  <c r="CZ94" i="124"/>
  <c r="CY94" i="124"/>
  <c r="CW94" i="124"/>
  <c r="CV94" i="124"/>
  <c r="CS94" i="124"/>
  <c r="CP94" i="124"/>
  <c r="Z94" i="124"/>
  <c r="CR94" i="124" s="1"/>
  <c r="DO93" i="124"/>
  <c r="DJ93" i="124"/>
  <c r="DI93" i="124"/>
  <c r="DF93" i="124"/>
  <c r="DE93" i="124"/>
  <c r="DC93" i="124"/>
  <c r="DB93" i="124"/>
  <c r="CZ93" i="124"/>
  <c r="CY93" i="124"/>
  <c r="CW93" i="124"/>
  <c r="CV93" i="124"/>
  <c r="CS93" i="124"/>
  <c r="CP93" i="124"/>
  <c r="Z93" i="124"/>
  <c r="CR93" i="124" s="1"/>
  <c r="DO92" i="124"/>
  <c r="DJ92" i="124"/>
  <c r="DI92" i="124"/>
  <c r="DF92" i="124"/>
  <c r="DE92" i="124"/>
  <c r="DC92" i="124"/>
  <c r="DB92" i="124"/>
  <c r="CZ92" i="124"/>
  <c r="CY92" i="124"/>
  <c r="CW92" i="124"/>
  <c r="CV92" i="124"/>
  <c r="CS92" i="124"/>
  <c r="CP92" i="124"/>
  <c r="Z92" i="124"/>
  <c r="CR92" i="124" s="1"/>
  <c r="C92" i="124"/>
  <c r="DO91" i="124"/>
  <c r="DJ91" i="124"/>
  <c r="DI91" i="124"/>
  <c r="DF91" i="124"/>
  <c r="DE91" i="124"/>
  <c r="DC91" i="124"/>
  <c r="DB91" i="124"/>
  <c r="CZ91" i="124"/>
  <c r="CY91" i="124"/>
  <c r="CW91" i="124"/>
  <c r="CV91" i="124"/>
  <c r="CS91" i="124"/>
  <c r="CP91" i="124"/>
  <c r="Z91" i="124"/>
  <c r="CR91" i="124" s="1"/>
  <c r="DO90" i="124"/>
  <c r="DJ90" i="124"/>
  <c r="DI90" i="124"/>
  <c r="DF90" i="124"/>
  <c r="DE90" i="124"/>
  <c r="DC90" i="124"/>
  <c r="DB90" i="124"/>
  <c r="CZ90" i="124"/>
  <c r="CY90" i="124"/>
  <c r="CW90" i="124"/>
  <c r="CV90" i="124"/>
  <c r="CS90" i="124"/>
  <c r="CP90" i="124"/>
  <c r="Z90" i="124"/>
  <c r="CR90" i="124" s="1"/>
  <c r="DO89" i="124"/>
  <c r="DJ89" i="124"/>
  <c r="DI89" i="124"/>
  <c r="DF89" i="124"/>
  <c r="DE89" i="124"/>
  <c r="DC89" i="124"/>
  <c r="DB89" i="124"/>
  <c r="CZ89" i="124"/>
  <c r="CY89" i="124"/>
  <c r="CW89" i="124"/>
  <c r="CV89" i="124"/>
  <c r="CS89" i="124"/>
  <c r="CP89" i="124"/>
  <c r="Z89" i="124"/>
  <c r="CR89" i="124" s="1"/>
  <c r="DO88" i="124"/>
  <c r="DJ88" i="124"/>
  <c r="DI88" i="124"/>
  <c r="DF88" i="124"/>
  <c r="DE88" i="124"/>
  <c r="DC88" i="124"/>
  <c r="DB88" i="124"/>
  <c r="CZ88" i="124"/>
  <c r="CY88" i="124"/>
  <c r="CW88" i="124"/>
  <c r="CV88" i="124"/>
  <c r="CS88" i="124"/>
  <c r="CP88" i="124"/>
  <c r="Z88" i="124"/>
  <c r="CR88" i="124" s="1"/>
  <c r="DO87" i="124"/>
  <c r="DJ87" i="124"/>
  <c r="DI87" i="124"/>
  <c r="DF87" i="124"/>
  <c r="DE87" i="124"/>
  <c r="DC87" i="124"/>
  <c r="DB87" i="124"/>
  <c r="CZ87" i="124"/>
  <c r="CY87" i="124"/>
  <c r="CW87" i="124"/>
  <c r="CV87" i="124"/>
  <c r="CS87" i="124"/>
  <c r="CP87" i="124"/>
  <c r="Z87" i="124"/>
  <c r="CR87" i="124" s="1"/>
  <c r="DO86" i="124"/>
  <c r="DJ86" i="124"/>
  <c r="DI86" i="124"/>
  <c r="DF86" i="124"/>
  <c r="DE86" i="124"/>
  <c r="DC86" i="124"/>
  <c r="DB86" i="124"/>
  <c r="CZ86" i="124"/>
  <c r="CY86" i="124"/>
  <c r="CW86" i="124"/>
  <c r="CV86" i="124"/>
  <c r="CS86" i="124"/>
  <c r="CP86" i="124"/>
  <c r="Z86" i="124"/>
  <c r="CR86" i="124" s="1"/>
  <c r="C86" i="124"/>
  <c r="DO85" i="124"/>
  <c r="DJ85" i="124"/>
  <c r="DI85" i="124"/>
  <c r="DF85" i="124"/>
  <c r="DE85" i="124"/>
  <c r="DC85" i="124"/>
  <c r="DB85" i="124"/>
  <c r="CZ85" i="124"/>
  <c r="CY85" i="124"/>
  <c r="CW85" i="124"/>
  <c r="CV85" i="124"/>
  <c r="CS85" i="124"/>
  <c r="CP85" i="124"/>
  <c r="Z85" i="124"/>
  <c r="CR85" i="124" s="1"/>
  <c r="DO83" i="124"/>
  <c r="DJ83" i="124"/>
  <c r="DI83" i="124"/>
  <c r="DF83" i="124"/>
  <c r="DE83" i="124"/>
  <c r="DC83" i="124"/>
  <c r="DB83" i="124"/>
  <c r="CZ83" i="124"/>
  <c r="CY83" i="124"/>
  <c r="CW83" i="124"/>
  <c r="CV83" i="124"/>
  <c r="CS83" i="124"/>
  <c r="CP83" i="124"/>
  <c r="Z83" i="124"/>
  <c r="CR83" i="124" s="1"/>
  <c r="DO82" i="124"/>
  <c r="DJ82" i="124"/>
  <c r="DI82" i="124"/>
  <c r="DF82" i="124"/>
  <c r="DE82" i="124"/>
  <c r="DC82" i="124"/>
  <c r="DB82" i="124"/>
  <c r="CZ82" i="124"/>
  <c r="CY82" i="124"/>
  <c r="CW82" i="124"/>
  <c r="CV82" i="124"/>
  <c r="CS82" i="124"/>
  <c r="CP82" i="124"/>
  <c r="Z82" i="124"/>
  <c r="CR82" i="124" s="1"/>
  <c r="DO81" i="124"/>
  <c r="CW81" i="124"/>
  <c r="CV81" i="124"/>
  <c r="CS81" i="124"/>
  <c r="CP81" i="124"/>
  <c r="Z81" i="124"/>
  <c r="CR81" i="124" s="1"/>
  <c r="DO80" i="124"/>
  <c r="CW80" i="124"/>
  <c r="CV80" i="124"/>
  <c r="CS80" i="124"/>
  <c r="CP80" i="124"/>
  <c r="Z80" i="124"/>
  <c r="CR80" i="124" s="1"/>
  <c r="DO79" i="124"/>
  <c r="CW79" i="124"/>
  <c r="CV79" i="124"/>
  <c r="CS79" i="124"/>
  <c r="CP79" i="124"/>
  <c r="Z79" i="124"/>
  <c r="CR79" i="124" s="1"/>
  <c r="DO78" i="124"/>
  <c r="CW78" i="124"/>
  <c r="CV78" i="124"/>
  <c r="CS78" i="124"/>
  <c r="CP78" i="124"/>
  <c r="Z78" i="124"/>
  <c r="CR78" i="124" s="1"/>
  <c r="DO77" i="124"/>
  <c r="CW77" i="124"/>
  <c r="CV77" i="124"/>
  <c r="CS77" i="124"/>
  <c r="CP77" i="124"/>
  <c r="Z77" i="124"/>
  <c r="CR77" i="124" s="1"/>
  <c r="DO76" i="124"/>
  <c r="CW76" i="124"/>
  <c r="CV76" i="124"/>
  <c r="CS76" i="124"/>
  <c r="CP76" i="124"/>
  <c r="Z76" i="124"/>
  <c r="CR76" i="124" s="1"/>
  <c r="DO75" i="124"/>
  <c r="CW75" i="124"/>
  <c r="CV75" i="124"/>
  <c r="CS75" i="124"/>
  <c r="CP75" i="124"/>
  <c r="Z75" i="124"/>
  <c r="CR75" i="124" s="1"/>
  <c r="DO74" i="124"/>
  <c r="CZ74" i="124"/>
  <c r="CY74" i="124"/>
  <c r="CW74" i="124"/>
  <c r="CV74" i="124"/>
  <c r="CS74" i="124"/>
  <c r="CP74" i="124"/>
  <c r="Z74" i="124"/>
  <c r="CR74" i="124" s="1"/>
  <c r="DO73" i="124"/>
  <c r="CW73" i="124"/>
  <c r="CV73" i="124"/>
  <c r="CS73" i="124"/>
  <c r="CP73" i="124"/>
  <c r="Z73" i="124"/>
  <c r="CR73" i="124" s="1"/>
  <c r="DO72" i="124"/>
  <c r="CZ72" i="124"/>
  <c r="CY72" i="124"/>
  <c r="CW72" i="124"/>
  <c r="CV72" i="124"/>
  <c r="CS72" i="124"/>
  <c r="CP72" i="124"/>
  <c r="Z72" i="124"/>
  <c r="CR72" i="124" s="1"/>
  <c r="DO71" i="124"/>
  <c r="CW71" i="124"/>
  <c r="CV71" i="124"/>
  <c r="CS71" i="124"/>
  <c r="CP71" i="124"/>
  <c r="Z71" i="124"/>
  <c r="CR71" i="124" s="1"/>
  <c r="DO70" i="124"/>
  <c r="CZ70" i="124"/>
  <c r="CY70" i="124"/>
  <c r="CW70" i="124"/>
  <c r="CV70" i="124"/>
  <c r="CS70" i="124"/>
  <c r="CP70" i="124"/>
  <c r="Z70" i="124"/>
  <c r="CR70" i="124" s="1"/>
  <c r="DO69" i="124"/>
  <c r="CZ69" i="124"/>
  <c r="CY69" i="124"/>
  <c r="CW69" i="124"/>
  <c r="CV69" i="124"/>
  <c r="CS69" i="124"/>
  <c r="CP69" i="124"/>
  <c r="Z69" i="124"/>
  <c r="CR69" i="124" s="1"/>
  <c r="DO68" i="124"/>
  <c r="CW68" i="124"/>
  <c r="CV68" i="124"/>
  <c r="CS68" i="124"/>
  <c r="CP68" i="124"/>
  <c r="Z68" i="124"/>
  <c r="CR68" i="124" s="1"/>
  <c r="DO67" i="124"/>
  <c r="CZ67" i="124"/>
  <c r="CY67" i="124"/>
  <c r="CW67" i="124"/>
  <c r="CV67" i="124"/>
  <c r="CS67" i="124"/>
  <c r="CP67" i="124"/>
  <c r="Z67" i="124"/>
  <c r="CR67" i="124" s="1"/>
  <c r="DO66" i="124"/>
  <c r="CW66" i="124"/>
  <c r="CV66" i="124"/>
  <c r="CS66" i="124"/>
  <c r="CP66" i="124"/>
  <c r="Z66" i="124"/>
  <c r="CR66" i="124" s="1"/>
  <c r="DO65" i="124"/>
  <c r="DJ65" i="124"/>
  <c r="DI65" i="124"/>
  <c r="DF65" i="124"/>
  <c r="DE65" i="124"/>
  <c r="DC65" i="124"/>
  <c r="DB65" i="124"/>
  <c r="CZ65" i="124"/>
  <c r="CY65" i="124"/>
  <c r="CW65" i="124"/>
  <c r="CV65" i="124"/>
  <c r="CS65" i="124"/>
  <c r="CP65" i="124"/>
  <c r="Z65" i="124"/>
  <c r="CR65" i="124" s="1"/>
  <c r="DO64" i="124"/>
  <c r="DJ64" i="124"/>
  <c r="DI64" i="124"/>
  <c r="DF64" i="124"/>
  <c r="DE64" i="124"/>
  <c r="DC64" i="124"/>
  <c r="DB64" i="124"/>
  <c r="CW64" i="124"/>
  <c r="CV64" i="124"/>
  <c r="CS64" i="124"/>
  <c r="CP64" i="124"/>
  <c r="Z64" i="124"/>
  <c r="CR64" i="124" s="1"/>
  <c r="DO63" i="124"/>
  <c r="DJ63" i="124"/>
  <c r="DI63" i="124"/>
  <c r="DF63" i="124"/>
  <c r="DE63" i="124"/>
  <c r="DC63" i="124"/>
  <c r="DB63" i="124"/>
  <c r="CZ63" i="124"/>
  <c r="CY63" i="124"/>
  <c r="CW63" i="124"/>
  <c r="CV63" i="124"/>
  <c r="CS63" i="124"/>
  <c r="CP63" i="124"/>
  <c r="Z63" i="124"/>
  <c r="CR63" i="124" s="1"/>
  <c r="DO62" i="124"/>
  <c r="CW62" i="124"/>
  <c r="CV62" i="124"/>
  <c r="CS62" i="124"/>
  <c r="CP62" i="124"/>
  <c r="Z62" i="124"/>
  <c r="CR62" i="124" s="1"/>
  <c r="DO61" i="124"/>
  <c r="DJ61" i="124"/>
  <c r="DI61" i="124"/>
  <c r="DF61" i="124"/>
  <c r="DE61" i="124"/>
  <c r="DC61" i="124"/>
  <c r="DB61" i="124"/>
  <c r="CZ61" i="124"/>
  <c r="CY61" i="124"/>
  <c r="CW61" i="124"/>
  <c r="CV61" i="124"/>
  <c r="CS61" i="124"/>
  <c r="CP61" i="124"/>
  <c r="Z61" i="124"/>
  <c r="CR61" i="124" s="1"/>
  <c r="DO60" i="124"/>
  <c r="DJ60" i="124"/>
  <c r="DI60" i="124"/>
  <c r="DF60" i="124"/>
  <c r="DE60" i="124"/>
  <c r="DC60" i="124"/>
  <c r="DB60" i="124"/>
  <c r="CZ60" i="124"/>
  <c r="CY60" i="124"/>
  <c r="CW60" i="124"/>
  <c r="CV60" i="124"/>
  <c r="CS60" i="124"/>
  <c r="CP60" i="124"/>
  <c r="Z60" i="124"/>
  <c r="CR60" i="124" s="1"/>
  <c r="DO59" i="124"/>
  <c r="CZ59" i="124"/>
  <c r="CY59" i="124"/>
  <c r="CW59" i="124"/>
  <c r="CV59" i="124"/>
  <c r="CS59" i="124"/>
  <c r="CP59" i="124"/>
  <c r="Z59" i="124"/>
  <c r="CR59" i="124" s="1"/>
  <c r="DO58" i="124"/>
  <c r="DJ58" i="124"/>
  <c r="DI58" i="124"/>
  <c r="DF58" i="124"/>
  <c r="DE58" i="124"/>
  <c r="DC58" i="124"/>
  <c r="DB58" i="124"/>
  <c r="CZ58" i="124"/>
  <c r="CY58" i="124"/>
  <c r="CW58" i="124"/>
  <c r="CV58" i="124"/>
  <c r="CS58" i="124"/>
  <c r="CP58" i="124"/>
  <c r="Z58" i="124"/>
  <c r="CR58" i="124" s="1"/>
  <c r="DO57" i="124"/>
  <c r="CW57" i="124"/>
  <c r="CV57" i="124"/>
  <c r="CS57" i="124"/>
  <c r="CP57" i="124"/>
  <c r="Z57" i="124"/>
  <c r="CR57" i="124" s="1"/>
  <c r="DO56" i="124"/>
  <c r="DJ56" i="124"/>
  <c r="DI56" i="124"/>
  <c r="DF56" i="124"/>
  <c r="DE56" i="124"/>
  <c r="DC56" i="124"/>
  <c r="DB56" i="124"/>
  <c r="CZ56" i="124"/>
  <c r="CY56" i="124"/>
  <c r="CW56" i="124"/>
  <c r="CV56" i="124"/>
  <c r="CS56" i="124"/>
  <c r="CP56" i="124"/>
  <c r="Z56" i="124"/>
  <c r="CR56" i="124" s="1"/>
  <c r="DO55" i="124"/>
  <c r="CZ55" i="124"/>
  <c r="CY55" i="124"/>
  <c r="CW55" i="124"/>
  <c r="CV55" i="124"/>
  <c r="CS55" i="124"/>
  <c r="CP55" i="124"/>
  <c r="Z55" i="124"/>
  <c r="C55" i="124" s="1"/>
  <c r="DO54" i="124"/>
  <c r="DJ54" i="124"/>
  <c r="DI54" i="124"/>
  <c r="DF54" i="124"/>
  <c r="DE54" i="124"/>
  <c r="DC54" i="124"/>
  <c r="DB54" i="124"/>
  <c r="CW54" i="124"/>
  <c r="CV54" i="124"/>
  <c r="CS54" i="124"/>
  <c r="CP54" i="124"/>
  <c r="Z54" i="124"/>
  <c r="CR54" i="124" s="1"/>
  <c r="DO53" i="124"/>
  <c r="DJ53" i="124"/>
  <c r="DI53" i="124"/>
  <c r="DF53" i="124"/>
  <c r="DE53" i="124"/>
  <c r="DC53" i="124"/>
  <c r="DB53" i="124"/>
  <c r="CZ53" i="124"/>
  <c r="CY53" i="124"/>
  <c r="CS53" i="124"/>
  <c r="CP53" i="124"/>
  <c r="Z53" i="124"/>
  <c r="CR53" i="124" s="1"/>
  <c r="DO52" i="124"/>
  <c r="DJ52" i="124"/>
  <c r="DI52" i="124"/>
  <c r="DF52" i="124"/>
  <c r="DE52" i="124"/>
  <c r="DC52" i="124"/>
  <c r="DB52" i="124"/>
  <c r="CZ52" i="124"/>
  <c r="CY52" i="124"/>
  <c r="CW52" i="124"/>
  <c r="CV52" i="124"/>
  <c r="CS52" i="124"/>
  <c r="CP52" i="124"/>
  <c r="Z52" i="124"/>
  <c r="CR52" i="124" s="1"/>
  <c r="DO51" i="124"/>
  <c r="CZ51" i="124"/>
  <c r="CY51" i="124"/>
  <c r="CW51" i="124"/>
  <c r="CV51" i="124"/>
  <c r="CS51" i="124"/>
  <c r="CP51" i="124"/>
  <c r="Z51" i="124"/>
  <c r="C51" i="124" s="1"/>
  <c r="DO50" i="124"/>
  <c r="DJ50" i="124"/>
  <c r="DI50" i="124"/>
  <c r="DF50" i="124"/>
  <c r="DE50" i="124"/>
  <c r="DC50" i="124"/>
  <c r="DB50" i="124"/>
  <c r="CZ50" i="124"/>
  <c r="CY50" i="124"/>
  <c r="CW50" i="124"/>
  <c r="CV50" i="124"/>
  <c r="CS50" i="124"/>
  <c r="CP50" i="124"/>
  <c r="Z50" i="124"/>
  <c r="C50" i="124" s="1"/>
  <c r="DO49" i="124"/>
  <c r="CW49" i="124"/>
  <c r="CV49" i="124"/>
  <c r="CS49" i="124"/>
  <c r="CP49" i="124"/>
  <c r="Z49" i="124"/>
  <c r="C49" i="124" s="1"/>
  <c r="DO48" i="124"/>
  <c r="DJ48" i="124"/>
  <c r="DI48" i="124"/>
  <c r="DF48" i="124"/>
  <c r="DE48" i="124"/>
  <c r="DC48" i="124"/>
  <c r="DB48" i="124"/>
  <c r="CZ48" i="124"/>
  <c r="CY48" i="124"/>
  <c r="CW48" i="124"/>
  <c r="CV48" i="124"/>
  <c r="CS48" i="124"/>
  <c r="CP48" i="124"/>
  <c r="Z48" i="124"/>
  <c r="C48" i="124" s="1"/>
  <c r="DO47" i="124"/>
  <c r="CW47" i="124"/>
  <c r="CV47" i="124"/>
  <c r="CS47" i="124"/>
  <c r="CP47" i="124"/>
  <c r="Z47" i="124"/>
  <c r="C47" i="124" s="1"/>
  <c r="DO46" i="124"/>
  <c r="DJ46" i="124"/>
  <c r="DI46" i="124"/>
  <c r="DF46" i="124"/>
  <c r="DE46" i="124"/>
  <c r="DC46" i="124"/>
  <c r="DB46" i="124"/>
  <c r="CZ46" i="124"/>
  <c r="CY46" i="124"/>
  <c r="CW46" i="124"/>
  <c r="CV46" i="124"/>
  <c r="CS46" i="124"/>
  <c r="CR46" i="124"/>
  <c r="CP46" i="124"/>
  <c r="Z46" i="124"/>
  <c r="C46" i="124" s="1"/>
  <c r="DO45" i="124"/>
  <c r="CW45" i="124"/>
  <c r="CV45" i="124"/>
  <c r="CS45" i="124"/>
  <c r="CR45" i="124"/>
  <c r="CP45" i="124"/>
  <c r="Z45" i="124"/>
  <c r="C45" i="124" s="1"/>
  <c r="DO44" i="124"/>
  <c r="DJ44" i="124"/>
  <c r="DI44" i="124"/>
  <c r="DF44" i="124"/>
  <c r="DE44" i="124"/>
  <c r="DC44" i="124"/>
  <c r="DB44" i="124"/>
  <c r="CZ44" i="124"/>
  <c r="CY44" i="124"/>
  <c r="CW44" i="124"/>
  <c r="CV44" i="124"/>
  <c r="CS44" i="124"/>
  <c r="CP44" i="124"/>
  <c r="Z44" i="124"/>
  <c r="C44" i="124" s="1"/>
  <c r="DO43" i="124"/>
  <c r="DJ43" i="124"/>
  <c r="DI43" i="124"/>
  <c r="DF43" i="124"/>
  <c r="DE43" i="124"/>
  <c r="DC43" i="124"/>
  <c r="DB43" i="124"/>
  <c r="CZ43" i="124"/>
  <c r="CY43" i="124"/>
  <c r="CW43" i="124"/>
  <c r="CV43" i="124"/>
  <c r="CS43" i="124"/>
  <c r="CP43" i="124"/>
  <c r="Z43" i="124"/>
  <c r="C43" i="124" s="1"/>
  <c r="DO42" i="124"/>
  <c r="DJ42" i="124"/>
  <c r="DI42" i="124"/>
  <c r="DF42" i="124"/>
  <c r="DE42" i="124"/>
  <c r="DC42" i="124"/>
  <c r="DB42" i="124"/>
  <c r="CZ42" i="124"/>
  <c r="CY42" i="124"/>
  <c r="CW42" i="124"/>
  <c r="CV42" i="124"/>
  <c r="CS42" i="124"/>
  <c r="CP42" i="124"/>
  <c r="Z42" i="124"/>
  <c r="C42" i="124" s="1"/>
  <c r="DO41" i="124"/>
  <c r="DJ41" i="124"/>
  <c r="DI41" i="124"/>
  <c r="DF41" i="124"/>
  <c r="DE41" i="124"/>
  <c r="DC41" i="124"/>
  <c r="DB41" i="124"/>
  <c r="CZ41" i="124"/>
  <c r="CY41" i="124"/>
  <c r="CW41" i="124"/>
  <c r="CV41" i="124"/>
  <c r="CS41" i="124"/>
  <c r="CR41" i="124"/>
  <c r="CP41" i="124"/>
  <c r="Z41" i="124"/>
  <c r="C41" i="124" s="1"/>
  <c r="DO40" i="124"/>
  <c r="DJ40" i="124"/>
  <c r="DI40" i="124"/>
  <c r="DF40" i="124"/>
  <c r="DE40" i="124"/>
  <c r="DC40" i="124"/>
  <c r="DB40" i="124"/>
  <c r="CZ40" i="124"/>
  <c r="CY40" i="124"/>
  <c r="CW40" i="124"/>
  <c r="CV40" i="124"/>
  <c r="CS40" i="124"/>
  <c r="CR40" i="124"/>
  <c r="CP40" i="124"/>
  <c r="Z40" i="124"/>
  <c r="C40" i="124" s="1"/>
  <c r="DO39" i="124"/>
  <c r="CZ39" i="124"/>
  <c r="CY39" i="124"/>
  <c r="CW39" i="124"/>
  <c r="CV39" i="124"/>
  <c r="CS39" i="124"/>
  <c r="CP39" i="124"/>
  <c r="Z39" i="124"/>
  <c r="CR39" i="124" s="1"/>
  <c r="DO38" i="124"/>
  <c r="DJ38" i="124"/>
  <c r="DI38" i="124"/>
  <c r="DC38" i="124"/>
  <c r="DB38" i="124"/>
  <c r="CZ38" i="124"/>
  <c r="CY38" i="124"/>
  <c r="CW38" i="124"/>
  <c r="CV38" i="124"/>
  <c r="CS38" i="124"/>
  <c r="CP38" i="124"/>
  <c r="Z38" i="124"/>
  <c r="C38" i="124" s="1"/>
  <c r="DO37" i="124"/>
  <c r="DJ37" i="124"/>
  <c r="DI37" i="124"/>
  <c r="DF37" i="124"/>
  <c r="DE37" i="124"/>
  <c r="DC37" i="124"/>
  <c r="DB37" i="124"/>
  <c r="CZ37" i="124"/>
  <c r="CY37" i="124"/>
  <c r="CW37" i="124"/>
  <c r="CV37" i="124"/>
  <c r="CS37" i="124"/>
  <c r="CP37" i="124"/>
  <c r="Z37" i="124"/>
  <c r="CR37" i="124" s="1"/>
  <c r="DO36" i="124"/>
  <c r="DJ36" i="124"/>
  <c r="DI36" i="124"/>
  <c r="DF36" i="124"/>
  <c r="DE36" i="124"/>
  <c r="DC36" i="124"/>
  <c r="DB36" i="124"/>
  <c r="CZ36" i="124"/>
  <c r="CY36" i="124"/>
  <c r="CW36" i="124"/>
  <c r="CV36" i="124"/>
  <c r="CS36" i="124"/>
  <c r="CP36" i="124"/>
  <c r="Z36" i="124"/>
  <c r="CR36" i="124" s="1"/>
  <c r="DO35" i="124"/>
  <c r="DJ35" i="124"/>
  <c r="DI35" i="124"/>
  <c r="DF35" i="124"/>
  <c r="DE35" i="124"/>
  <c r="DC35" i="124"/>
  <c r="DB35" i="124"/>
  <c r="CZ35" i="124"/>
  <c r="CY35" i="124"/>
  <c r="CW35" i="124"/>
  <c r="CV35" i="124"/>
  <c r="CS35" i="124"/>
  <c r="CP35" i="124"/>
  <c r="Z35" i="124"/>
  <c r="C35" i="124" s="1"/>
  <c r="DO34" i="124"/>
  <c r="CS34" i="124"/>
  <c r="CP34" i="124"/>
  <c r="Z34" i="124"/>
  <c r="CR34" i="124" s="1"/>
  <c r="DO33" i="124"/>
  <c r="DJ33" i="124"/>
  <c r="DI33" i="124"/>
  <c r="DF33" i="124"/>
  <c r="DE33" i="124"/>
  <c r="DC33" i="124"/>
  <c r="DB33" i="124"/>
  <c r="CZ33" i="124"/>
  <c r="CY33" i="124"/>
  <c r="CW33" i="124"/>
  <c r="CV33" i="124"/>
  <c r="CS33" i="124"/>
  <c r="CP33" i="124"/>
  <c r="Z33" i="124"/>
  <c r="CR33" i="124" s="1"/>
  <c r="DO32" i="124"/>
  <c r="DJ32" i="124"/>
  <c r="DI32" i="124"/>
  <c r="DF32" i="124"/>
  <c r="DE32" i="124"/>
  <c r="DC32" i="124"/>
  <c r="DB32" i="124"/>
  <c r="CZ32" i="124"/>
  <c r="CY32" i="124"/>
  <c r="CW32" i="124"/>
  <c r="CV32" i="124"/>
  <c r="CS32" i="124"/>
  <c r="CP32" i="124"/>
  <c r="Z32" i="124"/>
  <c r="CR32" i="124" s="1"/>
  <c r="DO31" i="124"/>
  <c r="DJ31" i="124"/>
  <c r="DI31" i="124"/>
  <c r="DF31" i="124"/>
  <c r="DE31" i="124"/>
  <c r="DC31" i="124"/>
  <c r="DB31" i="124"/>
  <c r="CZ31" i="124"/>
  <c r="CY31" i="124"/>
  <c r="CW31" i="124"/>
  <c r="CV31" i="124"/>
  <c r="CS31" i="124"/>
  <c r="CP31" i="124"/>
  <c r="Z31" i="124"/>
  <c r="CR31" i="124" s="1"/>
  <c r="DO30" i="124"/>
  <c r="DJ30" i="124"/>
  <c r="DI30" i="124"/>
  <c r="DF30" i="124"/>
  <c r="DE30" i="124"/>
  <c r="DC30" i="124"/>
  <c r="DB30" i="124"/>
  <c r="CZ30" i="124"/>
  <c r="CY30" i="124"/>
  <c r="CW30" i="124"/>
  <c r="CV30" i="124"/>
  <c r="CS30" i="124"/>
  <c r="CP30" i="124"/>
  <c r="Z30" i="124"/>
  <c r="CR30" i="124" s="1"/>
  <c r="DO29" i="124"/>
  <c r="CW29" i="124"/>
  <c r="CV29" i="124"/>
  <c r="CS29" i="124"/>
  <c r="CP29" i="124"/>
  <c r="Z29" i="124"/>
  <c r="CR29" i="124" s="1"/>
  <c r="DO28" i="124"/>
  <c r="DJ28" i="124"/>
  <c r="DI28" i="124"/>
  <c r="DF28" i="124"/>
  <c r="DE28" i="124"/>
  <c r="DC28" i="124"/>
  <c r="DB28" i="124"/>
  <c r="CZ28" i="124"/>
  <c r="CY28" i="124"/>
  <c r="CW28" i="124"/>
  <c r="CV28" i="124"/>
  <c r="CS28" i="124"/>
  <c r="CP28" i="124"/>
  <c r="Z28" i="124"/>
  <c r="CR28" i="124" s="1"/>
  <c r="DO27" i="124"/>
  <c r="DJ27" i="124"/>
  <c r="DI27" i="124"/>
  <c r="DF27" i="124"/>
  <c r="DE27" i="124"/>
  <c r="DC27" i="124"/>
  <c r="DB27" i="124"/>
  <c r="CZ27" i="124"/>
  <c r="CY27" i="124"/>
  <c r="CW27" i="124"/>
  <c r="CV27" i="124"/>
  <c r="CS27" i="124"/>
  <c r="CP27" i="124"/>
  <c r="Z27" i="124"/>
  <c r="CR27" i="124" s="1"/>
  <c r="DO26" i="124"/>
  <c r="DJ26" i="124"/>
  <c r="DI26" i="124"/>
  <c r="DF26" i="124"/>
  <c r="DE26" i="124"/>
  <c r="DC26" i="124"/>
  <c r="DB26" i="124"/>
  <c r="CZ26" i="124"/>
  <c r="CY26" i="124"/>
  <c r="CW26" i="124"/>
  <c r="CV26" i="124"/>
  <c r="CS26" i="124"/>
  <c r="CP26" i="124"/>
  <c r="Z26" i="124"/>
  <c r="CR26" i="124" s="1"/>
  <c r="DO25" i="124"/>
  <c r="DJ25" i="124"/>
  <c r="DI25" i="124"/>
  <c r="DF25" i="124"/>
  <c r="DE25" i="124"/>
  <c r="DC25" i="124"/>
  <c r="DB25" i="124"/>
  <c r="CZ25" i="124"/>
  <c r="CY25" i="124"/>
  <c r="CW25" i="124"/>
  <c r="CV25" i="124"/>
  <c r="CS25" i="124"/>
  <c r="CP25" i="124"/>
  <c r="Z25" i="124"/>
  <c r="CR25" i="124" s="1"/>
  <c r="DO24" i="124"/>
  <c r="CS24" i="124"/>
  <c r="CP24" i="124"/>
  <c r="Z24" i="124"/>
  <c r="C24" i="124" s="1"/>
  <c r="DO23" i="124"/>
  <c r="DJ23" i="124"/>
  <c r="DI23" i="124"/>
  <c r="DF23" i="124"/>
  <c r="DE23" i="124"/>
  <c r="DC23" i="124"/>
  <c r="DB23" i="124"/>
  <c r="CZ23" i="124"/>
  <c r="CY23" i="124"/>
  <c r="CW23" i="124"/>
  <c r="CV23" i="124"/>
  <c r="CS23" i="124"/>
  <c r="CP23" i="124"/>
  <c r="Z23" i="124"/>
  <c r="C23" i="124" s="1"/>
  <c r="DO22" i="124"/>
  <c r="DJ22" i="124"/>
  <c r="DI22" i="124"/>
  <c r="DF22" i="124"/>
  <c r="DE22" i="124"/>
  <c r="DC22" i="124"/>
  <c r="DB22" i="124"/>
  <c r="CZ22" i="124"/>
  <c r="CY22" i="124"/>
  <c r="CW22" i="124"/>
  <c r="CV22" i="124"/>
  <c r="CS22" i="124"/>
  <c r="CP22" i="124"/>
  <c r="Z22" i="124"/>
  <c r="C22" i="124" s="1"/>
  <c r="DO21" i="124"/>
  <c r="DJ21" i="124"/>
  <c r="DI21" i="124"/>
  <c r="DF21" i="124"/>
  <c r="DE21" i="124"/>
  <c r="DC21" i="124"/>
  <c r="DB21" i="124"/>
  <c r="CZ21" i="124"/>
  <c r="CY21" i="124"/>
  <c r="CW21" i="124"/>
  <c r="CV21" i="124"/>
  <c r="CS21" i="124"/>
  <c r="CP21" i="124"/>
  <c r="Z21" i="124"/>
  <c r="C21" i="124" s="1"/>
  <c r="DO20" i="124"/>
  <c r="DJ20" i="124"/>
  <c r="DI20" i="124"/>
  <c r="DF20" i="124"/>
  <c r="DE20" i="124"/>
  <c r="DC20" i="124"/>
  <c r="DB20" i="124"/>
  <c r="CZ20" i="124"/>
  <c r="CY20" i="124"/>
  <c r="CW20" i="124"/>
  <c r="CV20" i="124"/>
  <c r="CS20" i="124"/>
  <c r="CP20" i="124"/>
  <c r="Z20" i="124"/>
  <c r="C20" i="124" s="1"/>
  <c r="DO19" i="124"/>
  <c r="CW19" i="124"/>
  <c r="CV19" i="124"/>
  <c r="CS19" i="124"/>
  <c r="CP19" i="124"/>
  <c r="Z19" i="124"/>
  <c r="C19" i="124" s="1"/>
  <c r="DO18" i="124"/>
  <c r="DJ18" i="124"/>
  <c r="DI18" i="124"/>
  <c r="DF18" i="124"/>
  <c r="DE18" i="124"/>
  <c r="DC18" i="124"/>
  <c r="DB18" i="124"/>
  <c r="CZ18" i="124"/>
  <c r="CY18" i="124"/>
  <c r="CW18" i="124"/>
  <c r="CV18" i="124"/>
  <c r="CS18" i="124"/>
  <c r="CP18" i="124"/>
  <c r="Z18" i="124"/>
  <c r="C18" i="124" s="1"/>
  <c r="DO17" i="124"/>
  <c r="DJ17" i="124"/>
  <c r="DI17" i="124"/>
  <c r="DF17" i="124"/>
  <c r="DE17" i="124"/>
  <c r="DC17" i="124"/>
  <c r="DB17" i="124"/>
  <c r="CZ17" i="124"/>
  <c r="CY17" i="124"/>
  <c r="CW17" i="124"/>
  <c r="CV17" i="124"/>
  <c r="CS17" i="124"/>
  <c r="CP17" i="124"/>
  <c r="Z17" i="124"/>
  <c r="C17" i="124" s="1"/>
  <c r="DO16" i="124"/>
  <c r="DJ16" i="124"/>
  <c r="DI16" i="124"/>
  <c r="DF16" i="124"/>
  <c r="DE16" i="124"/>
  <c r="DC16" i="124"/>
  <c r="DB16" i="124"/>
  <c r="CZ16" i="124"/>
  <c r="CY16" i="124"/>
  <c r="CW16" i="124"/>
  <c r="CV16" i="124"/>
  <c r="CS16" i="124"/>
  <c r="CP16" i="124"/>
  <c r="Z16" i="124"/>
  <c r="C16" i="124" s="1"/>
  <c r="DO15" i="124"/>
  <c r="DJ15" i="124"/>
  <c r="DI15" i="124"/>
  <c r="DF15" i="124"/>
  <c r="DE15" i="124"/>
  <c r="DC15" i="124"/>
  <c r="DB15" i="124"/>
  <c r="CZ15" i="124"/>
  <c r="CY15" i="124"/>
  <c r="CW15" i="124"/>
  <c r="CV15" i="124"/>
  <c r="CS15" i="124"/>
  <c r="CP15" i="124"/>
  <c r="Z15" i="124"/>
  <c r="C15" i="124" s="1"/>
  <c r="DO14" i="124"/>
  <c r="DJ14" i="124"/>
  <c r="DI14" i="124"/>
  <c r="DF14" i="124"/>
  <c r="DE14" i="124"/>
  <c r="DC14" i="124"/>
  <c r="DB14" i="124"/>
  <c r="CZ14" i="124"/>
  <c r="CY14" i="124"/>
  <c r="CW14" i="124"/>
  <c r="CV14" i="124"/>
  <c r="CS14" i="124"/>
  <c r="CP14" i="124"/>
  <c r="Z14" i="124"/>
  <c r="C14" i="124" s="1"/>
  <c r="DO13" i="124"/>
  <c r="DJ13" i="124"/>
  <c r="DI13" i="124"/>
  <c r="DF13" i="124"/>
  <c r="DE13" i="124"/>
  <c r="CS13" i="124"/>
  <c r="CP13" i="124"/>
  <c r="Z13" i="124"/>
  <c r="CR13" i="124" s="1"/>
  <c r="DO12" i="124"/>
  <c r="CS12" i="124"/>
  <c r="CP12" i="124"/>
  <c r="Z12" i="124"/>
  <c r="C12" i="124" s="1"/>
  <c r="DO11" i="124"/>
  <c r="DJ11" i="124"/>
  <c r="DI11" i="124"/>
  <c r="DF11" i="124"/>
  <c r="DE11" i="124"/>
  <c r="DC11" i="124"/>
  <c r="DB11" i="124"/>
  <c r="CZ11" i="124"/>
  <c r="CY11" i="124"/>
  <c r="CW11" i="124"/>
  <c r="CV11" i="124"/>
  <c r="CS11" i="124"/>
  <c r="CP11" i="124"/>
  <c r="Z11" i="124"/>
  <c r="C11" i="124" s="1"/>
  <c r="DO10" i="124"/>
  <c r="DJ10" i="124"/>
  <c r="DI10" i="124"/>
  <c r="DF10" i="124"/>
  <c r="DE10" i="124"/>
  <c r="DC10" i="124"/>
  <c r="DB10" i="124"/>
  <c r="CZ10" i="124"/>
  <c r="CY10" i="124"/>
  <c r="CW10" i="124"/>
  <c r="CV10" i="124"/>
  <c r="CS10" i="124"/>
  <c r="CP10" i="124"/>
  <c r="Z10" i="124"/>
  <c r="C10" i="124" s="1"/>
  <c r="DO9" i="124"/>
  <c r="DJ9" i="124"/>
  <c r="DI9" i="124"/>
  <c r="DF9" i="124"/>
  <c r="DE9" i="124"/>
  <c r="DC9" i="124"/>
  <c r="DB9" i="124"/>
  <c r="CZ9" i="124"/>
  <c r="CY9" i="124"/>
  <c r="CW9" i="124"/>
  <c r="CV9" i="124"/>
  <c r="CS9" i="124"/>
  <c r="CP9" i="124"/>
  <c r="Z9" i="124"/>
  <c r="C9" i="124" s="1"/>
  <c r="DO8" i="124"/>
  <c r="DJ8" i="124"/>
  <c r="DI8" i="124"/>
  <c r="DF8" i="124"/>
  <c r="DE8" i="124"/>
  <c r="DC8" i="124"/>
  <c r="DB8" i="124"/>
  <c r="CZ8" i="124"/>
  <c r="CY8" i="124"/>
  <c r="CW8" i="124"/>
  <c r="CV8" i="124"/>
  <c r="CS8" i="124"/>
  <c r="CP8" i="124"/>
  <c r="Z8" i="124"/>
  <c r="C8" i="124" s="1"/>
  <c r="DO7" i="124"/>
  <c r="DJ7" i="124"/>
  <c r="DI7" i="124"/>
  <c r="DF7" i="124"/>
  <c r="DE7" i="124"/>
  <c r="DC7" i="124"/>
  <c r="DB7" i="124"/>
  <c r="CZ7" i="124"/>
  <c r="CY7" i="124"/>
  <c r="CW7" i="124"/>
  <c r="CV7" i="124"/>
  <c r="CS7" i="124"/>
  <c r="CP7" i="124"/>
  <c r="Z7" i="124"/>
  <c r="C7" i="124" s="1"/>
  <c r="DO6" i="124"/>
  <c r="DJ6" i="124"/>
  <c r="DI6" i="124"/>
  <c r="DF6" i="124"/>
  <c r="DE6" i="124"/>
  <c r="DC6" i="124"/>
  <c r="DB6" i="124"/>
  <c r="CZ6" i="124"/>
  <c r="CY6" i="124"/>
  <c r="CW6" i="124"/>
  <c r="CV6" i="124"/>
  <c r="CS6" i="124"/>
  <c r="CP6" i="124"/>
  <c r="Z6" i="124"/>
  <c r="C6" i="124" s="1"/>
  <c r="DO5" i="124"/>
  <c r="DJ5" i="124"/>
  <c r="DI5" i="124"/>
  <c r="DF5" i="124"/>
  <c r="DE5" i="124"/>
  <c r="DC5" i="124"/>
  <c r="DB5" i="124"/>
  <c r="CZ5" i="124"/>
  <c r="CY5" i="124"/>
  <c r="CW5" i="124"/>
  <c r="CV5" i="124"/>
  <c r="CS5" i="124"/>
  <c r="CP5" i="124"/>
  <c r="Z5" i="124"/>
  <c r="C5" i="124" s="1"/>
  <c r="CR49" i="124" l="1"/>
  <c r="C61" i="124"/>
  <c r="C89" i="124"/>
  <c r="CR142" i="124"/>
  <c r="CR50" i="124"/>
  <c r="C64" i="124"/>
  <c r="C97" i="124"/>
  <c r="CR19" i="124"/>
  <c r="CR48" i="124"/>
  <c r="C68" i="124"/>
  <c r="C109" i="124"/>
  <c r="CR42" i="124"/>
  <c r="C56" i="124"/>
  <c r="C62" i="124"/>
  <c r="C66" i="124"/>
  <c r="O156" i="124"/>
  <c r="C156" i="125"/>
  <c r="C157" i="125"/>
  <c r="CR8" i="124"/>
  <c r="C27" i="124"/>
  <c r="CR47" i="124"/>
  <c r="C117" i="124"/>
  <c r="CR44" i="124"/>
  <c r="CR43" i="124"/>
  <c r="CR51" i="124"/>
  <c r="C60" i="124"/>
  <c r="C54" i="124"/>
  <c r="CR55" i="124"/>
  <c r="C63" i="124"/>
  <c r="C70" i="124"/>
  <c r="C72" i="124"/>
  <c r="C103" i="124"/>
  <c r="C114" i="124"/>
  <c r="C121" i="124"/>
  <c r="CR134" i="124"/>
  <c r="CR135" i="124"/>
  <c r="CR136" i="124"/>
  <c r="CR137" i="124"/>
  <c r="C58" i="124"/>
  <c r="C32" i="124"/>
  <c r="C105" i="124"/>
  <c r="C110" i="124"/>
  <c r="C93" i="124"/>
  <c r="CR139" i="124"/>
  <c r="CR140" i="124"/>
  <c r="CR141" i="124"/>
  <c r="C85" i="124"/>
  <c r="CR11" i="124"/>
  <c r="CR24" i="124"/>
  <c r="C31" i="124"/>
  <c r="C67" i="124"/>
  <c r="C69" i="124"/>
  <c r="C83" i="124"/>
  <c r="C111" i="124"/>
  <c r="CR23" i="124"/>
  <c r="C26" i="124"/>
  <c r="C80" i="124"/>
  <c r="C98" i="124"/>
  <c r="CR7" i="124"/>
  <c r="C106" i="124"/>
  <c r="CR16" i="124"/>
  <c r="C59" i="124"/>
  <c r="C77" i="124"/>
  <c r="CR6" i="124"/>
  <c r="CR22" i="124"/>
  <c r="C57" i="124"/>
  <c r="C79" i="124"/>
  <c r="C122" i="124"/>
  <c r="CR123" i="124"/>
  <c r="CR124" i="124"/>
  <c r="CR125" i="124"/>
  <c r="CR126" i="124"/>
  <c r="CR127" i="124"/>
  <c r="CR128" i="124"/>
  <c r="CR129" i="124"/>
  <c r="CR130" i="124"/>
  <c r="CR131" i="124"/>
  <c r="CR132" i="124"/>
  <c r="CR133" i="124"/>
  <c r="CR138" i="124"/>
  <c r="CR15" i="124"/>
  <c r="C34" i="124"/>
  <c r="CR113" i="124"/>
  <c r="CR14" i="124"/>
  <c r="C74" i="124"/>
  <c r="C76" i="124"/>
  <c r="C101" i="124"/>
  <c r="CR112" i="124"/>
  <c r="C119" i="124"/>
  <c r="C71" i="124"/>
  <c r="C73" i="124"/>
  <c r="C75" i="124"/>
  <c r="C88" i="124"/>
  <c r="C94" i="124"/>
  <c r="C115" i="124"/>
  <c r="C118" i="124"/>
  <c r="CR5" i="124"/>
  <c r="CR21" i="124"/>
  <c r="C25" i="124"/>
  <c r="C33" i="124"/>
  <c r="C65" i="124"/>
  <c r="C78" i="124"/>
  <c r="C87" i="124"/>
  <c r="C95" i="124"/>
  <c r="C104" i="124"/>
  <c r="C120" i="124"/>
  <c r="CR12" i="124"/>
  <c r="CR10" i="124"/>
  <c r="CR18" i="124"/>
  <c r="C30" i="124"/>
  <c r="O157" i="124"/>
  <c r="CR20" i="124"/>
  <c r="CR9" i="124"/>
  <c r="C13" i="124"/>
  <c r="CR17" i="124"/>
  <c r="C29" i="124"/>
  <c r="C53" i="124"/>
  <c r="C82" i="124"/>
  <c r="C91" i="124"/>
  <c r="C100" i="124"/>
  <c r="C108" i="124"/>
  <c r="C116" i="124"/>
  <c r="C28" i="124"/>
  <c r="C52" i="124"/>
  <c r="C81" i="124"/>
  <c r="C90" i="124"/>
  <c r="C99" i="124"/>
  <c r="C107" i="124"/>
  <c r="CR35" i="124"/>
  <c r="CR38" i="124"/>
  <c r="C36" i="124"/>
  <c r="C37" i="124"/>
  <c r="DO139" i="123"/>
  <c r="CW139" i="123"/>
  <c r="CV139" i="123"/>
  <c r="CS139" i="123"/>
  <c r="CP139" i="123"/>
  <c r="Z139" i="123"/>
  <c r="CR139" i="123" s="1"/>
  <c r="DO138" i="123"/>
  <c r="DJ138" i="123"/>
  <c r="DI138" i="123"/>
  <c r="DF138" i="123"/>
  <c r="DE138" i="123"/>
  <c r="DC138" i="123"/>
  <c r="DB138" i="123"/>
  <c r="CZ138" i="123"/>
  <c r="CY138" i="123"/>
  <c r="CW138" i="123"/>
  <c r="CV138" i="123"/>
  <c r="CS138" i="123"/>
  <c r="CP138" i="123"/>
  <c r="Z138" i="123"/>
  <c r="CR138" i="123" s="1"/>
  <c r="C157" i="124" l="1"/>
  <c r="C156" i="124"/>
  <c r="C139" i="123"/>
  <c r="C138" i="123"/>
  <c r="N156" i="123"/>
  <c r="M156" i="123"/>
  <c r="L156" i="123"/>
  <c r="K156" i="123"/>
  <c r="J156" i="123"/>
  <c r="I156" i="123"/>
  <c r="H156" i="123"/>
  <c r="G156" i="123"/>
  <c r="F156" i="123"/>
  <c r="E156" i="123"/>
  <c r="D156" i="123"/>
  <c r="B156" i="123"/>
  <c r="A156" i="123"/>
  <c r="N155" i="123"/>
  <c r="M155" i="123"/>
  <c r="L155" i="123"/>
  <c r="K155" i="123"/>
  <c r="J155" i="123"/>
  <c r="I155" i="123"/>
  <c r="H155" i="123"/>
  <c r="G155" i="123"/>
  <c r="F155" i="123"/>
  <c r="E155" i="123"/>
  <c r="D155" i="123"/>
  <c r="B155" i="123"/>
  <c r="A155" i="123"/>
  <c r="T154" i="123"/>
  <c r="DO153" i="123"/>
  <c r="CP153" i="123"/>
  <c r="C153" i="123"/>
  <c r="DO152" i="123"/>
  <c r="CP152" i="123"/>
  <c r="C152" i="123"/>
  <c r="DO151" i="123"/>
  <c r="CP151" i="123"/>
  <c r="C151" i="123"/>
  <c r="DO150" i="123"/>
  <c r="CP150" i="123"/>
  <c r="C150" i="123"/>
  <c r="DO149" i="123"/>
  <c r="CP149" i="123"/>
  <c r="C149" i="123"/>
  <c r="DO148" i="123"/>
  <c r="CP148" i="123"/>
  <c r="C148" i="123"/>
  <c r="DO147" i="123"/>
  <c r="CP147" i="123"/>
  <c r="C147" i="123"/>
  <c r="DO146" i="123"/>
  <c r="CP146" i="123"/>
  <c r="C146" i="123"/>
  <c r="DO145" i="123"/>
  <c r="CP145" i="123"/>
  <c r="C145" i="123"/>
  <c r="DO144" i="123"/>
  <c r="CP144" i="123"/>
  <c r="C144" i="123"/>
  <c r="CP143" i="123"/>
  <c r="C143" i="123"/>
  <c r="DO142" i="123"/>
  <c r="DJ142" i="123"/>
  <c r="DI142" i="123"/>
  <c r="DF142" i="123"/>
  <c r="DE142" i="123"/>
  <c r="DC142" i="123"/>
  <c r="DB142" i="123"/>
  <c r="CZ142" i="123"/>
  <c r="CY142" i="123"/>
  <c r="CW142" i="123"/>
  <c r="CV142" i="123"/>
  <c r="CS142" i="123"/>
  <c r="CP142" i="123"/>
  <c r="Z142" i="123"/>
  <c r="CR142" i="123" s="1"/>
  <c r="DO141" i="123"/>
  <c r="DJ141" i="123"/>
  <c r="DI141" i="123"/>
  <c r="DF141" i="123"/>
  <c r="DE141" i="123"/>
  <c r="DC141" i="123"/>
  <c r="DB141" i="123"/>
  <c r="CZ141" i="123"/>
  <c r="CY141" i="123"/>
  <c r="CW141" i="123"/>
  <c r="CV141" i="123"/>
  <c r="CS141" i="123"/>
  <c r="CP141" i="123"/>
  <c r="Z141" i="123"/>
  <c r="CR141" i="123" s="1"/>
  <c r="DO140" i="123"/>
  <c r="DJ140" i="123"/>
  <c r="DI140" i="123"/>
  <c r="DF140" i="123"/>
  <c r="DE140" i="123"/>
  <c r="DC140" i="123"/>
  <c r="DB140" i="123"/>
  <c r="CZ140" i="123"/>
  <c r="CY140" i="123"/>
  <c r="CW140" i="123"/>
  <c r="CV140" i="123"/>
  <c r="CS140" i="123"/>
  <c r="CP140" i="123"/>
  <c r="Z140" i="123"/>
  <c r="CR140" i="123" s="1"/>
  <c r="DO137" i="123"/>
  <c r="DJ137" i="123"/>
  <c r="DI137" i="123"/>
  <c r="DF137" i="123"/>
  <c r="DE137" i="123"/>
  <c r="DC137" i="123"/>
  <c r="DB137" i="123"/>
  <c r="CZ137" i="123"/>
  <c r="CY137" i="123"/>
  <c r="CW137" i="123"/>
  <c r="CV137" i="123"/>
  <c r="CS137" i="123"/>
  <c r="CP137" i="123"/>
  <c r="Z137" i="123"/>
  <c r="CR137" i="123" s="1"/>
  <c r="DO136" i="123"/>
  <c r="DJ136" i="123"/>
  <c r="DI136" i="123"/>
  <c r="DF136" i="123"/>
  <c r="DE136" i="123"/>
  <c r="DC136" i="123"/>
  <c r="DB136" i="123"/>
  <c r="CZ136" i="123"/>
  <c r="CY136" i="123"/>
  <c r="CW136" i="123"/>
  <c r="CV136" i="123"/>
  <c r="CS136" i="123"/>
  <c r="CP136" i="123"/>
  <c r="Z136" i="123"/>
  <c r="CR136" i="123" s="1"/>
  <c r="DO135" i="123"/>
  <c r="DJ135" i="123"/>
  <c r="DI135" i="123"/>
  <c r="DF135" i="123"/>
  <c r="DE135" i="123"/>
  <c r="DC135" i="123"/>
  <c r="DB135" i="123"/>
  <c r="CZ135" i="123"/>
  <c r="CY135" i="123"/>
  <c r="CW135" i="123"/>
  <c r="CV135" i="123"/>
  <c r="CS135" i="123"/>
  <c r="CP135" i="123"/>
  <c r="Z135" i="123"/>
  <c r="CR135" i="123" s="1"/>
  <c r="DO134" i="123"/>
  <c r="DJ134" i="123"/>
  <c r="DI134" i="123"/>
  <c r="DF134" i="123"/>
  <c r="DE134" i="123"/>
  <c r="DC134" i="123"/>
  <c r="DB134" i="123"/>
  <c r="CZ134" i="123"/>
  <c r="CY134" i="123"/>
  <c r="CW134" i="123"/>
  <c r="CV134" i="123"/>
  <c r="CS134" i="123"/>
  <c r="CP134" i="123"/>
  <c r="Z134" i="123"/>
  <c r="CR134" i="123" s="1"/>
  <c r="DO133" i="123"/>
  <c r="DJ133" i="123"/>
  <c r="DI133" i="123"/>
  <c r="DF133" i="123"/>
  <c r="DE133" i="123"/>
  <c r="DC133" i="123"/>
  <c r="DB133" i="123"/>
  <c r="CZ133" i="123"/>
  <c r="CY133" i="123"/>
  <c r="CW133" i="123"/>
  <c r="CV133" i="123"/>
  <c r="CS133" i="123"/>
  <c r="CP133" i="123"/>
  <c r="Z133" i="123"/>
  <c r="CR133" i="123" s="1"/>
  <c r="DO132" i="123"/>
  <c r="DJ132" i="123"/>
  <c r="DI132" i="123"/>
  <c r="DF132" i="123"/>
  <c r="DE132" i="123"/>
  <c r="DC132" i="123"/>
  <c r="DB132" i="123"/>
  <c r="CZ132" i="123"/>
  <c r="CY132" i="123"/>
  <c r="CW132" i="123"/>
  <c r="CV132" i="123"/>
  <c r="CS132" i="123"/>
  <c r="CP132" i="123"/>
  <c r="Z132" i="123"/>
  <c r="CR132" i="123" s="1"/>
  <c r="DO131" i="123"/>
  <c r="DJ131" i="123"/>
  <c r="DI131" i="123"/>
  <c r="DF131" i="123"/>
  <c r="DE131" i="123"/>
  <c r="DC131" i="123"/>
  <c r="DB131" i="123"/>
  <c r="CZ131" i="123"/>
  <c r="CY131" i="123"/>
  <c r="CW131" i="123"/>
  <c r="CV131" i="123"/>
  <c r="CS131" i="123"/>
  <c r="CP131" i="123"/>
  <c r="Z131" i="123"/>
  <c r="CR131" i="123" s="1"/>
  <c r="DO130" i="123"/>
  <c r="DJ130" i="123"/>
  <c r="DI130" i="123"/>
  <c r="DF130" i="123"/>
  <c r="DE130" i="123"/>
  <c r="DC130" i="123"/>
  <c r="DB130" i="123"/>
  <c r="CZ130" i="123"/>
  <c r="CY130" i="123"/>
  <c r="CW130" i="123"/>
  <c r="CV130" i="123"/>
  <c r="CS130" i="123"/>
  <c r="CP130" i="123"/>
  <c r="Z130" i="123"/>
  <c r="CR130" i="123" s="1"/>
  <c r="DO129" i="123"/>
  <c r="DJ129" i="123"/>
  <c r="DI129" i="123"/>
  <c r="DF129" i="123"/>
  <c r="DE129" i="123"/>
  <c r="DC129" i="123"/>
  <c r="DB129" i="123"/>
  <c r="CZ129" i="123"/>
  <c r="CY129" i="123"/>
  <c r="CW129" i="123"/>
  <c r="CV129" i="123"/>
  <c r="CS129" i="123"/>
  <c r="CP129" i="123"/>
  <c r="Z129" i="123"/>
  <c r="CR129" i="123" s="1"/>
  <c r="DO128" i="123"/>
  <c r="DJ128" i="123"/>
  <c r="DI128" i="123"/>
  <c r="DF128" i="123"/>
  <c r="DE128" i="123"/>
  <c r="DC128" i="123"/>
  <c r="DB128" i="123"/>
  <c r="CZ128" i="123"/>
  <c r="CY128" i="123"/>
  <c r="CW128" i="123"/>
  <c r="CV128" i="123"/>
  <c r="CS128" i="123"/>
  <c r="CP128" i="123"/>
  <c r="Z128" i="123"/>
  <c r="CR128" i="123" s="1"/>
  <c r="DO127" i="123"/>
  <c r="DJ127" i="123"/>
  <c r="DI127" i="123"/>
  <c r="DF127" i="123"/>
  <c r="DE127" i="123"/>
  <c r="DC127" i="123"/>
  <c r="DB127" i="123"/>
  <c r="CZ127" i="123"/>
  <c r="CY127" i="123"/>
  <c r="CW127" i="123"/>
  <c r="CV127" i="123"/>
  <c r="CS127" i="123"/>
  <c r="CP127" i="123"/>
  <c r="Z127" i="123"/>
  <c r="CR127" i="123" s="1"/>
  <c r="DO126" i="123"/>
  <c r="DJ126" i="123"/>
  <c r="DI126" i="123"/>
  <c r="DF126" i="123"/>
  <c r="DE126" i="123"/>
  <c r="DC126" i="123"/>
  <c r="DB126" i="123"/>
  <c r="CZ126" i="123"/>
  <c r="CY126" i="123"/>
  <c r="CW126" i="123"/>
  <c r="CV126" i="123"/>
  <c r="CS126" i="123"/>
  <c r="CP126" i="123"/>
  <c r="Z126" i="123"/>
  <c r="CR126" i="123" s="1"/>
  <c r="DO125" i="123"/>
  <c r="DJ125" i="123"/>
  <c r="DI125" i="123"/>
  <c r="DF125" i="123"/>
  <c r="DE125" i="123"/>
  <c r="DC125" i="123"/>
  <c r="DB125" i="123"/>
  <c r="CZ125" i="123"/>
  <c r="CY125" i="123"/>
  <c r="CW125" i="123"/>
  <c r="CV125" i="123"/>
  <c r="CS125" i="123"/>
  <c r="CP125" i="123"/>
  <c r="Z125" i="123"/>
  <c r="CR125" i="123" s="1"/>
  <c r="DO124" i="123"/>
  <c r="DJ124" i="123"/>
  <c r="DI124" i="123"/>
  <c r="DF124" i="123"/>
  <c r="DE124" i="123"/>
  <c r="DC124" i="123"/>
  <c r="DB124" i="123"/>
  <c r="CZ124" i="123"/>
  <c r="CY124" i="123"/>
  <c r="CW124" i="123"/>
  <c r="CV124" i="123"/>
  <c r="CS124" i="123"/>
  <c r="CP124" i="123"/>
  <c r="Z124" i="123"/>
  <c r="CR124" i="123" s="1"/>
  <c r="DO123" i="123"/>
  <c r="DJ123" i="123"/>
  <c r="DI123" i="123"/>
  <c r="DF123" i="123"/>
  <c r="DE123" i="123"/>
  <c r="DC123" i="123"/>
  <c r="DB123" i="123"/>
  <c r="CZ123" i="123"/>
  <c r="CY123" i="123"/>
  <c r="CW123" i="123"/>
  <c r="CV123" i="123"/>
  <c r="CS123" i="123"/>
  <c r="CP123" i="123"/>
  <c r="Z123" i="123"/>
  <c r="CR123" i="123" s="1"/>
  <c r="DO122" i="123"/>
  <c r="DJ122" i="123"/>
  <c r="DI122" i="123"/>
  <c r="DF122" i="123"/>
  <c r="DE122" i="123"/>
  <c r="DC122" i="123"/>
  <c r="DB122" i="123"/>
  <c r="CZ122" i="123"/>
  <c r="CY122" i="123"/>
  <c r="CW122" i="123"/>
  <c r="CV122" i="123"/>
  <c r="CS122" i="123"/>
  <c r="CP122" i="123"/>
  <c r="Z122" i="123"/>
  <c r="CR122" i="123" s="1"/>
  <c r="DO121" i="123"/>
  <c r="DJ121" i="123"/>
  <c r="DI121" i="123"/>
  <c r="DF121" i="123"/>
  <c r="DE121" i="123"/>
  <c r="DC121" i="123"/>
  <c r="DB121" i="123"/>
  <c r="CW121" i="123"/>
  <c r="CV121" i="123"/>
  <c r="CS121" i="123"/>
  <c r="CP121" i="123"/>
  <c r="Z121" i="123"/>
  <c r="CR121" i="123" s="1"/>
  <c r="DO120" i="123"/>
  <c r="DJ120" i="123"/>
  <c r="DI120" i="123"/>
  <c r="DF120" i="123"/>
  <c r="DE120" i="123"/>
  <c r="DC120" i="123"/>
  <c r="DB120" i="123"/>
  <c r="CZ120" i="123"/>
  <c r="CY120" i="123"/>
  <c r="CW120" i="123"/>
  <c r="CV120" i="123"/>
  <c r="CS120" i="123"/>
  <c r="CP120" i="123"/>
  <c r="Z120" i="123"/>
  <c r="CR120" i="123" s="1"/>
  <c r="DO119" i="123"/>
  <c r="DJ119" i="123"/>
  <c r="DI119" i="123"/>
  <c r="DF119" i="123"/>
  <c r="DE119" i="123"/>
  <c r="DC119" i="123"/>
  <c r="DB119" i="123"/>
  <c r="CZ119" i="123"/>
  <c r="CY119" i="123"/>
  <c r="CW119" i="123"/>
  <c r="CV119" i="123"/>
  <c r="CS119" i="123"/>
  <c r="CP119" i="123"/>
  <c r="Z119" i="123"/>
  <c r="CR119" i="123" s="1"/>
  <c r="DO118" i="123"/>
  <c r="DJ118" i="123"/>
  <c r="DI118" i="123"/>
  <c r="DF118" i="123"/>
  <c r="DE118" i="123"/>
  <c r="DC118" i="123"/>
  <c r="DB118" i="123"/>
  <c r="CZ118" i="123"/>
  <c r="CY118" i="123"/>
  <c r="CW118" i="123"/>
  <c r="CV118" i="123"/>
  <c r="CS118" i="123"/>
  <c r="CP118" i="123"/>
  <c r="Z118" i="123"/>
  <c r="CR118" i="123" s="1"/>
  <c r="DO117" i="123"/>
  <c r="DJ117" i="123"/>
  <c r="DI117" i="123"/>
  <c r="DF117" i="123"/>
  <c r="DE117" i="123"/>
  <c r="DC117" i="123"/>
  <c r="DB117" i="123"/>
  <c r="CZ117" i="123"/>
  <c r="CY117" i="123"/>
  <c r="CW117" i="123"/>
  <c r="CV117" i="123"/>
  <c r="CS117" i="123"/>
  <c r="CP117" i="123"/>
  <c r="Z117" i="123"/>
  <c r="CR117" i="123" s="1"/>
  <c r="DO116" i="123"/>
  <c r="CW116" i="123"/>
  <c r="CV116" i="123"/>
  <c r="CS116" i="123"/>
  <c r="CP116" i="123"/>
  <c r="Z116" i="123"/>
  <c r="CR116" i="123" s="1"/>
  <c r="DO115" i="123"/>
  <c r="CW115" i="123"/>
  <c r="CV115" i="123"/>
  <c r="CS115" i="123"/>
  <c r="CP115" i="123"/>
  <c r="Z115" i="123"/>
  <c r="CR115" i="123" s="1"/>
  <c r="DO114" i="123"/>
  <c r="DJ114" i="123"/>
  <c r="DI114" i="123"/>
  <c r="CZ114" i="123"/>
  <c r="CY114" i="123"/>
  <c r="CW114" i="123"/>
  <c r="CV114" i="123"/>
  <c r="CS114" i="123"/>
  <c r="CP114" i="123"/>
  <c r="Z114" i="123"/>
  <c r="C114" i="123" s="1"/>
  <c r="DO110" i="123"/>
  <c r="DJ110" i="123"/>
  <c r="DI110" i="123"/>
  <c r="CZ110" i="123"/>
  <c r="CY110" i="123"/>
  <c r="CW110" i="123"/>
  <c r="CV110" i="123"/>
  <c r="CS110" i="123"/>
  <c r="CP110" i="123"/>
  <c r="Z110" i="123"/>
  <c r="C110" i="123" s="1"/>
  <c r="DO113" i="123"/>
  <c r="DJ113" i="123"/>
  <c r="DI113" i="123"/>
  <c r="DF113" i="123"/>
  <c r="DE113" i="123"/>
  <c r="DC113" i="123"/>
  <c r="DB113" i="123"/>
  <c r="CZ113" i="123"/>
  <c r="CY113" i="123"/>
  <c r="CW113" i="123"/>
  <c r="CV113" i="123"/>
  <c r="CS113" i="123"/>
  <c r="CP113" i="123"/>
  <c r="Z113" i="123"/>
  <c r="C113" i="123" s="1"/>
  <c r="DO112" i="123"/>
  <c r="DJ112" i="123"/>
  <c r="DI112" i="123"/>
  <c r="DF112" i="123"/>
  <c r="DE112" i="123"/>
  <c r="DC112" i="123"/>
  <c r="DB112" i="123"/>
  <c r="CW112" i="123"/>
  <c r="CV112" i="123"/>
  <c r="CS112" i="123"/>
  <c r="CP112" i="123"/>
  <c r="Z112" i="123"/>
  <c r="CR112" i="123" s="1"/>
  <c r="DO108" i="123"/>
  <c r="DJ108" i="123"/>
  <c r="DI108" i="123"/>
  <c r="DF108" i="123"/>
  <c r="DE108" i="123"/>
  <c r="DC108" i="123"/>
  <c r="DB108" i="123"/>
  <c r="CZ108" i="123"/>
  <c r="CY108" i="123"/>
  <c r="CW108" i="123"/>
  <c r="CV108" i="123"/>
  <c r="CS108" i="123"/>
  <c r="CP108" i="123"/>
  <c r="Z108" i="123"/>
  <c r="CR108" i="123" s="1"/>
  <c r="DO107" i="123"/>
  <c r="CW107" i="123"/>
  <c r="CV107" i="123"/>
  <c r="CS107" i="123"/>
  <c r="CP107" i="123"/>
  <c r="Z107" i="123"/>
  <c r="CR107" i="123" s="1"/>
  <c r="DO111" i="123"/>
  <c r="DJ111" i="123"/>
  <c r="DI111" i="123"/>
  <c r="DF111" i="123"/>
  <c r="DE111" i="123"/>
  <c r="DC111" i="123"/>
  <c r="DB111" i="123"/>
  <c r="CZ111" i="123"/>
  <c r="CY111" i="123"/>
  <c r="CW111" i="123"/>
  <c r="CV111" i="123"/>
  <c r="CS111" i="123"/>
  <c r="CP111" i="123"/>
  <c r="Z111" i="123"/>
  <c r="CR111" i="123" s="1"/>
  <c r="DO109" i="123"/>
  <c r="CW109" i="123"/>
  <c r="CV109" i="123"/>
  <c r="CS109" i="123"/>
  <c r="CP109" i="123"/>
  <c r="Z109" i="123"/>
  <c r="CR109" i="123" s="1"/>
  <c r="DO106" i="123"/>
  <c r="CW106" i="123"/>
  <c r="CV106" i="123"/>
  <c r="CS106" i="123"/>
  <c r="CP106" i="123"/>
  <c r="Z106" i="123"/>
  <c r="CR106" i="123" s="1"/>
  <c r="DO105" i="123"/>
  <c r="DJ105" i="123"/>
  <c r="DI105" i="123"/>
  <c r="DF105" i="123"/>
  <c r="DE105" i="123"/>
  <c r="DC105" i="123"/>
  <c r="DB105" i="123"/>
  <c r="CZ105" i="123"/>
  <c r="CY105" i="123"/>
  <c r="CW105" i="123"/>
  <c r="CV105" i="123"/>
  <c r="CS105" i="123"/>
  <c r="CP105" i="123"/>
  <c r="Z105" i="123"/>
  <c r="CR105" i="123" s="1"/>
  <c r="DO103" i="123"/>
  <c r="DJ103" i="123"/>
  <c r="DI103" i="123"/>
  <c r="DF103" i="123"/>
  <c r="DE103" i="123"/>
  <c r="DC103" i="123"/>
  <c r="DB103" i="123"/>
  <c r="CZ103" i="123"/>
  <c r="CY103" i="123"/>
  <c r="CW103" i="123"/>
  <c r="CV103" i="123"/>
  <c r="CS103" i="123"/>
  <c r="CP103" i="123"/>
  <c r="Z103" i="123"/>
  <c r="CR103" i="123" s="1"/>
  <c r="DO102" i="123"/>
  <c r="DJ102" i="123"/>
  <c r="DI102" i="123"/>
  <c r="DF102" i="123"/>
  <c r="DE102" i="123"/>
  <c r="DC102" i="123"/>
  <c r="DB102" i="123"/>
  <c r="CZ102" i="123"/>
  <c r="CY102" i="123"/>
  <c r="CW102" i="123"/>
  <c r="CV102" i="123"/>
  <c r="CS102" i="123"/>
  <c r="CP102" i="123"/>
  <c r="Z102" i="123"/>
  <c r="CR102" i="123" s="1"/>
  <c r="DO101" i="123"/>
  <c r="DJ101" i="123"/>
  <c r="DI101" i="123"/>
  <c r="DF101" i="123"/>
  <c r="DE101" i="123"/>
  <c r="DC101" i="123"/>
  <c r="DB101" i="123"/>
  <c r="CZ101" i="123"/>
  <c r="CY101" i="123"/>
  <c r="CW101" i="123"/>
  <c r="CV101" i="123"/>
  <c r="CS101" i="123"/>
  <c r="CP101" i="123"/>
  <c r="Z101" i="123"/>
  <c r="CR101" i="123" s="1"/>
  <c r="DO100" i="123"/>
  <c r="DJ100" i="123"/>
  <c r="DI100" i="123"/>
  <c r="DF100" i="123"/>
  <c r="DE100" i="123"/>
  <c r="DC100" i="123"/>
  <c r="DB100" i="123"/>
  <c r="CZ100" i="123"/>
  <c r="CY100" i="123"/>
  <c r="CW100" i="123"/>
  <c r="CV100" i="123"/>
  <c r="CS100" i="123"/>
  <c r="CP100" i="123"/>
  <c r="Z100" i="123"/>
  <c r="CR100" i="123" s="1"/>
  <c r="DO99" i="123"/>
  <c r="DJ99" i="123"/>
  <c r="DI99" i="123"/>
  <c r="DF99" i="123"/>
  <c r="DE99" i="123"/>
  <c r="DC99" i="123"/>
  <c r="DB99" i="123"/>
  <c r="CZ99" i="123"/>
  <c r="CY99" i="123"/>
  <c r="CW99" i="123"/>
  <c r="CV99" i="123"/>
  <c r="CS99" i="123"/>
  <c r="CP99" i="123"/>
  <c r="Z99" i="123"/>
  <c r="CR99" i="123" s="1"/>
  <c r="DO98" i="123"/>
  <c r="DJ98" i="123"/>
  <c r="DI98" i="123"/>
  <c r="DF98" i="123"/>
  <c r="DE98" i="123"/>
  <c r="DC98" i="123"/>
  <c r="DB98" i="123"/>
  <c r="CZ98" i="123"/>
  <c r="CY98" i="123"/>
  <c r="CW98" i="123"/>
  <c r="CV98" i="123"/>
  <c r="CS98" i="123"/>
  <c r="CP98" i="123"/>
  <c r="Z98" i="123"/>
  <c r="CR98" i="123" s="1"/>
  <c r="DO97" i="123"/>
  <c r="DJ97" i="123"/>
  <c r="DI97" i="123"/>
  <c r="DF97" i="123"/>
  <c r="DE97" i="123"/>
  <c r="DC97" i="123"/>
  <c r="DB97" i="123"/>
  <c r="CZ97" i="123"/>
  <c r="CY97" i="123"/>
  <c r="CW97" i="123"/>
  <c r="CV97" i="123"/>
  <c r="CS97" i="123"/>
  <c r="CP97" i="123"/>
  <c r="Z97" i="123"/>
  <c r="CR97" i="123" s="1"/>
  <c r="DO96" i="123"/>
  <c r="DJ96" i="123"/>
  <c r="DI96" i="123"/>
  <c r="DF96" i="123"/>
  <c r="DE96" i="123"/>
  <c r="DC96" i="123"/>
  <c r="DB96" i="123"/>
  <c r="CZ96" i="123"/>
  <c r="CY96" i="123"/>
  <c r="CW96" i="123"/>
  <c r="CV96" i="123"/>
  <c r="CS96" i="123"/>
  <c r="CP96" i="123"/>
  <c r="Z96" i="123"/>
  <c r="CR96" i="123" s="1"/>
  <c r="DO104" i="123"/>
  <c r="DJ104" i="123"/>
  <c r="DI104" i="123"/>
  <c r="DF104" i="123"/>
  <c r="DE104" i="123"/>
  <c r="DC104" i="123"/>
  <c r="DB104" i="123"/>
  <c r="CZ104" i="123"/>
  <c r="CY104" i="123"/>
  <c r="CW104" i="123"/>
  <c r="CV104" i="123"/>
  <c r="CS104" i="123"/>
  <c r="CP104" i="123"/>
  <c r="Z104" i="123"/>
  <c r="CR104" i="123" s="1"/>
  <c r="DO95" i="123"/>
  <c r="DJ95" i="123"/>
  <c r="DI95" i="123"/>
  <c r="DF95" i="123"/>
  <c r="DE95" i="123"/>
  <c r="DC95" i="123"/>
  <c r="DB95" i="123"/>
  <c r="CZ95" i="123"/>
  <c r="CY95" i="123"/>
  <c r="CW95" i="123"/>
  <c r="CV95" i="123"/>
  <c r="CS95" i="123"/>
  <c r="CP95" i="123"/>
  <c r="Z95" i="123"/>
  <c r="CR95" i="123" s="1"/>
  <c r="DO94" i="123"/>
  <c r="DJ94" i="123"/>
  <c r="DI94" i="123"/>
  <c r="DF94" i="123"/>
  <c r="DE94" i="123"/>
  <c r="DC94" i="123"/>
  <c r="DB94" i="123"/>
  <c r="CZ94" i="123"/>
  <c r="CY94" i="123"/>
  <c r="CW94" i="123"/>
  <c r="CV94" i="123"/>
  <c r="CS94" i="123"/>
  <c r="CP94" i="123"/>
  <c r="Z94" i="123"/>
  <c r="CR94" i="123" s="1"/>
  <c r="DO93" i="123"/>
  <c r="DJ93" i="123"/>
  <c r="DI93" i="123"/>
  <c r="DF93" i="123"/>
  <c r="DE93" i="123"/>
  <c r="DC93" i="123"/>
  <c r="DB93" i="123"/>
  <c r="CZ93" i="123"/>
  <c r="CY93" i="123"/>
  <c r="CW93" i="123"/>
  <c r="CV93" i="123"/>
  <c r="CS93" i="123"/>
  <c r="CP93" i="123"/>
  <c r="Z93" i="123"/>
  <c r="CR93" i="123" s="1"/>
  <c r="DO92" i="123"/>
  <c r="DJ92" i="123"/>
  <c r="DI92" i="123"/>
  <c r="DF92" i="123"/>
  <c r="DE92" i="123"/>
  <c r="DC92" i="123"/>
  <c r="DB92" i="123"/>
  <c r="CZ92" i="123"/>
  <c r="CY92" i="123"/>
  <c r="CW92" i="123"/>
  <c r="CV92" i="123"/>
  <c r="CS92" i="123"/>
  <c r="CP92" i="123"/>
  <c r="Z92" i="123"/>
  <c r="CR92" i="123" s="1"/>
  <c r="DO91" i="123"/>
  <c r="DJ91" i="123"/>
  <c r="DI91" i="123"/>
  <c r="DF91" i="123"/>
  <c r="DE91" i="123"/>
  <c r="DC91" i="123"/>
  <c r="DB91" i="123"/>
  <c r="CZ91" i="123"/>
  <c r="CY91" i="123"/>
  <c r="CW91" i="123"/>
  <c r="CV91" i="123"/>
  <c r="CS91" i="123"/>
  <c r="CP91" i="123"/>
  <c r="Z91" i="123"/>
  <c r="CR91" i="123" s="1"/>
  <c r="DO90" i="123"/>
  <c r="DJ90" i="123"/>
  <c r="DI90" i="123"/>
  <c r="DF90" i="123"/>
  <c r="DE90" i="123"/>
  <c r="DC90" i="123"/>
  <c r="DB90" i="123"/>
  <c r="CZ90" i="123"/>
  <c r="CY90" i="123"/>
  <c r="CW90" i="123"/>
  <c r="CV90" i="123"/>
  <c r="CS90" i="123"/>
  <c r="CP90" i="123"/>
  <c r="Z90" i="123"/>
  <c r="CR90" i="123" s="1"/>
  <c r="DO89" i="123"/>
  <c r="DJ89" i="123"/>
  <c r="DI89" i="123"/>
  <c r="DF89" i="123"/>
  <c r="DE89" i="123"/>
  <c r="DC89" i="123"/>
  <c r="DB89" i="123"/>
  <c r="CZ89" i="123"/>
  <c r="CY89" i="123"/>
  <c r="CW89" i="123"/>
  <c r="CV89" i="123"/>
  <c r="CS89" i="123"/>
  <c r="CP89" i="123"/>
  <c r="Z89" i="123"/>
  <c r="CR89" i="123" s="1"/>
  <c r="DO88" i="123"/>
  <c r="DJ88" i="123"/>
  <c r="DI88" i="123"/>
  <c r="DF88" i="123"/>
  <c r="DE88" i="123"/>
  <c r="DC88" i="123"/>
  <c r="DB88" i="123"/>
  <c r="CZ88" i="123"/>
  <c r="CY88" i="123"/>
  <c r="CW88" i="123"/>
  <c r="CV88" i="123"/>
  <c r="CS88" i="123"/>
  <c r="CP88" i="123"/>
  <c r="Z88" i="123"/>
  <c r="CR88" i="123" s="1"/>
  <c r="DO87" i="123"/>
  <c r="DJ87" i="123"/>
  <c r="DI87" i="123"/>
  <c r="DF87" i="123"/>
  <c r="DE87" i="123"/>
  <c r="DC87" i="123"/>
  <c r="DB87" i="123"/>
  <c r="CZ87" i="123"/>
  <c r="CY87" i="123"/>
  <c r="CW87" i="123"/>
  <c r="CV87" i="123"/>
  <c r="CS87" i="123"/>
  <c r="CP87" i="123"/>
  <c r="Z87" i="123"/>
  <c r="CR87" i="123" s="1"/>
  <c r="DO86" i="123"/>
  <c r="DJ86" i="123"/>
  <c r="DI86" i="123"/>
  <c r="DF86" i="123"/>
  <c r="DE86" i="123"/>
  <c r="DC86" i="123"/>
  <c r="DB86" i="123"/>
  <c r="CZ86" i="123"/>
  <c r="CY86" i="123"/>
  <c r="CW86" i="123"/>
  <c r="CV86" i="123"/>
  <c r="CS86" i="123"/>
  <c r="CP86" i="123"/>
  <c r="Z86" i="123"/>
  <c r="CR86" i="123" s="1"/>
  <c r="DO85" i="123"/>
  <c r="DJ85" i="123"/>
  <c r="DI85" i="123"/>
  <c r="DF85" i="123"/>
  <c r="DE85" i="123"/>
  <c r="DC85" i="123"/>
  <c r="DB85" i="123"/>
  <c r="CZ85" i="123"/>
  <c r="CY85" i="123"/>
  <c r="CW85" i="123"/>
  <c r="CV85" i="123"/>
  <c r="CS85" i="123"/>
  <c r="CP85" i="123"/>
  <c r="Z85" i="123"/>
  <c r="CR85" i="123" s="1"/>
  <c r="DO84" i="123"/>
  <c r="DJ84" i="123"/>
  <c r="DI84" i="123"/>
  <c r="DF84" i="123"/>
  <c r="DE84" i="123"/>
  <c r="DC84" i="123"/>
  <c r="DB84" i="123"/>
  <c r="CZ84" i="123"/>
  <c r="CY84" i="123"/>
  <c r="CW84" i="123"/>
  <c r="CV84" i="123"/>
  <c r="CS84" i="123"/>
  <c r="CP84" i="123"/>
  <c r="Z84" i="123"/>
  <c r="CR84" i="123" s="1"/>
  <c r="DO83" i="123"/>
  <c r="DJ83" i="123"/>
  <c r="DI83" i="123"/>
  <c r="DF83" i="123"/>
  <c r="DE83" i="123"/>
  <c r="DC83" i="123"/>
  <c r="DB83" i="123"/>
  <c r="CZ83" i="123"/>
  <c r="CY83" i="123"/>
  <c r="CW83" i="123"/>
  <c r="CV83" i="123"/>
  <c r="CS83" i="123"/>
  <c r="CP83" i="123"/>
  <c r="Z83" i="123"/>
  <c r="CR83" i="123" s="1"/>
  <c r="DO82" i="123"/>
  <c r="CW82" i="123"/>
  <c r="CV82" i="123"/>
  <c r="CS82" i="123"/>
  <c r="CP82" i="123"/>
  <c r="Z82" i="123"/>
  <c r="CR82" i="123" s="1"/>
  <c r="DO81" i="123"/>
  <c r="CW81" i="123"/>
  <c r="CV81" i="123"/>
  <c r="CS81" i="123"/>
  <c r="CP81" i="123"/>
  <c r="Z81" i="123"/>
  <c r="CR81" i="123" s="1"/>
  <c r="DO80" i="123"/>
  <c r="CW80" i="123"/>
  <c r="CV80" i="123"/>
  <c r="CS80" i="123"/>
  <c r="CP80" i="123"/>
  <c r="Z80" i="123"/>
  <c r="CR80" i="123" s="1"/>
  <c r="DO79" i="123"/>
  <c r="CW79" i="123"/>
  <c r="CV79" i="123"/>
  <c r="CS79" i="123"/>
  <c r="CP79" i="123"/>
  <c r="Z79" i="123"/>
  <c r="CR79" i="123" s="1"/>
  <c r="DO78" i="123"/>
  <c r="CW78" i="123"/>
  <c r="CV78" i="123"/>
  <c r="CS78" i="123"/>
  <c r="CP78" i="123"/>
  <c r="Z78" i="123"/>
  <c r="CR78" i="123" s="1"/>
  <c r="DO77" i="123"/>
  <c r="CW77" i="123"/>
  <c r="CV77" i="123"/>
  <c r="CS77" i="123"/>
  <c r="CP77" i="123"/>
  <c r="Z77" i="123"/>
  <c r="CR77" i="123" s="1"/>
  <c r="DO76" i="123"/>
  <c r="CW76" i="123"/>
  <c r="CV76" i="123"/>
  <c r="CS76" i="123"/>
  <c r="CP76" i="123"/>
  <c r="Z76" i="123"/>
  <c r="CR76" i="123" s="1"/>
  <c r="DO75" i="123"/>
  <c r="CZ75" i="123"/>
  <c r="CY75" i="123"/>
  <c r="CW75" i="123"/>
  <c r="CV75" i="123"/>
  <c r="CS75" i="123"/>
  <c r="CP75" i="123"/>
  <c r="Z75" i="123"/>
  <c r="CR75" i="123" s="1"/>
  <c r="DO74" i="123"/>
  <c r="CW74" i="123"/>
  <c r="CV74" i="123"/>
  <c r="CS74" i="123"/>
  <c r="CP74" i="123"/>
  <c r="Z74" i="123"/>
  <c r="CR74" i="123" s="1"/>
  <c r="DO73" i="123"/>
  <c r="CZ73" i="123"/>
  <c r="CY73" i="123"/>
  <c r="CW73" i="123"/>
  <c r="CV73" i="123"/>
  <c r="CS73" i="123"/>
  <c r="CP73" i="123"/>
  <c r="Z73" i="123"/>
  <c r="CR73" i="123" s="1"/>
  <c r="DO71" i="123"/>
  <c r="CZ71" i="123"/>
  <c r="CY71" i="123"/>
  <c r="CW71" i="123"/>
  <c r="CV71" i="123"/>
  <c r="CS71" i="123"/>
  <c r="CP71" i="123"/>
  <c r="Z71" i="123"/>
  <c r="C71" i="123" s="1"/>
  <c r="DO70" i="123"/>
  <c r="CZ70" i="123"/>
  <c r="CY70" i="123"/>
  <c r="CW70" i="123"/>
  <c r="CV70" i="123"/>
  <c r="CS70" i="123"/>
  <c r="CP70" i="123"/>
  <c r="Z70" i="123"/>
  <c r="CR70" i="123" s="1"/>
  <c r="DO69" i="123"/>
  <c r="CW69" i="123"/>
  <c r="CV69" i="123"/>
  <c r="CS69" i="123"/>
  <c r="CP69" i="123"/>
  <c r="Z69" i="123"/>
  <c r="CR69" i="123" s="1"/>
  <c r="DO72" i="123"/>
  <c r="CW72" i="123"/>
  <c r="CV72" i="123"/>
  <c r="CS72" i="123"/>
  <c r="CP72" i="123"/>
  <c r="Z72" i="123"/>
  <c r="CR72" i="123" s="1"/>
  <c r="DO54" i="123"/>
  <c r="DJ54" i="123"/>
  <c r="DI54" i="123"/>
  <c r="DF54" i="123"/>
  <c r="DE54" i="123"/>
  <c r="DC54" i="123"/>
  <c r="DB54" i="123"/>
  <c r="CW54" i="123"/>
  <c r="CV54" i="123"/>
  <c r="CS54" i="123"/>
  <c r="CP54" i="123"/>
  <c r="Z54" i="123"/>
  <c r="C54" i="123" s="1"/>
  <c r="DO68" i="123"/>
  <c r="CZ68" i="123"/>
  <c r="CY68" i="123"/>
  <c r="CW68" i="123"/>
  <c r="CV68" i="123"/>
  <c r="CS68" i="123"/>
  <c r="CP68" i="123"/>
  <c r="Z68" i="123"/>
  <c r="C68" i="123" s="1"/>
  <c r="DO67" i="123"/>
  <c r="CW67" i="123"/>
  <c r="CV67" i="123"/>
  <c r="CS67" i="123"/>
  <c r="CP67" i="123"/>
  <c r="Z67" i="123"/>
  <c r="C67" i="123" s="1"/>
  <c r="DO66" i="123"/>
  <c r="DJ66" i="123"/>
  <c r="DI66" i="123"/>
  <c r="DF66" i="123"/>
  <c r="DE66" i="123"/>
  <c r="DC66" i="123"/>
  <c r="DB66" i="123"/>
  <c r="CZ66" i="123"/>
  <c r="CY66" i="123"/>
  <c r="CW66" i="123"/>
  <c r="CV66" i="123"/>
  <c r="CS66" i="123"/>
  <c r="CP66" i="123"/>
  <c r="Z66" i="123"/>
  <c r="C66" i="123" s="1"/>
  <c r="DO65" i="123"/>
  <c r="DJ65" i="123"/>
  <c r="DI65" i="123"/>
  <c r="DF65" i="123"/>
  <c r="DE65" i="123"/>
  <c r="DC65" i="123"/>
  <c r="DB65" i="123"/>
  <c r="CW65" i="123"/>
  <c r="CV65" i="123"/>
  <c r="CS65" i="123"/>
  <c r="CP65" i="123"/>
  <c r="Z65" i="123"/>
  <c r="C65" i="123" s="1"/>
  <c r="DO64" i="123"/>
  <c r="DJ64" i="123"/>
  <c r="DI64" i="123"/>
  <c r="DF64" i="123"/>
  <c r="DE64" i="123"/>
  <c r="DC64" i="123"/>
  <c r="DB64" i="123"/>
  <c r="CZ64" i="123"/>
  <c r="CY64" i="123"/>
  <c r="CW64" i="123"/>
  <c r="CV64" i="123"/>
  <c r="CS64" i="123"/>
  <c r="CP64" i="123"/>
  <c r="Z64" i="123"/>
  <c r="C64" i="123" s="1"/>
  <c r="DO63" i="123"/>
  <c r="CW63" i="123"/>
  <c r="CV63" i="123"/>
  <c r="CS63" i="123"/>
  <c r="CP63" i="123"/>
  <c r="Z63" i="123"/>
  <c r="C63" i="123" s="1"/>
  <c r="DO62" i="123"/>
  <c r="DJ62" i="123"/>
  <c r="DI62" i="123"/>
  <c r="DF62" i="123"/>
  <c r="DE62" i="123"/>
  <c r="DC62" i="123"/>
  <c r="DB62" i="123"/>
  <c r="CZ62" i="123"/>
  <c r="CY62" i="123"/>
  <c r="CW62" i="123"/>
  <c r="CV62" i="123"/>
  <c r="CS62" i="123"/>
  <c r="CP62" i="123"/>
  <c r="Z62" i="123"/>
  <c r="C62" i="123" s="1"/>
  <c r="DO61" i="123"/>
  <c r="DJ61" i="123"/>
  <c r="DI61" i="123"/>
  <c r="DF61" i="123"/>
  <c r="DE61" i="123"/>
  <c r="DC61" i="123"/>
  <c r="DB61" i="123"/>
  <c r="CZ61" i="123"/>
  <c r="CY61" i="123"/>
  <c r="CW61" i="123"/>
  <c r="CV61" i="123"/>
  <c r="CS61" i="123"/>
  <c r="CP61" i="123"/>
  <c r="Z61" i="123"/>
  <c r="C61" i="123" s="1"/>
  <c r="DO60" i="123"/>
  <c r="CZ60" i="123"/>
  <c r="CY60" i="123"/>
  <c r="CW60" i="123"/>
  <c r="CV60" i="123"/>
  <c r="CS60" i="123"/>
  <c r="CP60" i="123"/>
  <c r="Z60" i="123"/>
  <c r="C60" i="123" s="1"/>
  <c r="DO58" i="123"/>
  <c r="DJ58" i="123"/>
  <c r="DI58" i="123"/>
  <c r="DF58" i="123"/>
  <c r="DE58" i="123"/>
  <c r="DC58" i="123"/>
  <c r="DB58" i="123"/>
  <c r="CZ58" i="123"/>
  <c r="CY58" i="123"/>
  <c r="CW58" i="123"/>
  <c r="CV58" i="123"/>
  <c r="CS58" i="123"/>
  <c r="CP58" i="123"/>
  <c r="Z58" i="123"/>
  <c r="C58" i="123" s="1"/>
  <c r="DO57" i="123"/>
  <c r="CW57" i="123"/>
  <c r="CV57" i="123"/>
  <c r="CS57" i="123"/>
  <c r="CP57" i="123"/>
  <c r="Z57" i="123"/>
  <c r="C57" i="123" s="1"/>
  <c r="DO56" i="123"/>
  <c r="DJ56" i="123"/>
  <c r="DI56" i="123"/>
  <c r="DF56" i="123"/>
  <c r="DE56" i="123"/>
  <c r="DC56" i="123"/>
  <c r="DB56" i="123"/>
  <c r="CZ56" i="123"/>
  <c r="CY56" i="123"/>
  <c r="CW56" i="123"/>
  <c r="CV56" i="123"/>
  <c r="CS56" i="123"/>
  <c r="CP56" i="123"/>
  <c r="Z56" i="123"/>
  <c r="C56" i="123" s="1"/>
  <c r="DO59" i="123"/>
  <c r="CZ59" i="123"/>
  <c r="CY59" i="123"/>
  <c r="CW59" i="123"/>
  <c r="CV59" i="123"/>
  <c r="CS59" i="123"/>
  <c r="CP59" i="123"/>
  <c r="Z59" i="123"/>
  <c r="CR59" i="123" s="1"/>
  <c r="DO55" i="123"/>
  <c r="CZ55" i="123"/>
  <c r="CY55" i="123"/>
  <c r="CW55" i="123"/>
  <c r="CV55" i="123"/>
  <c r="CS55" i="123"/>
  <c r="CP55" i="123"/>
  <c r="Z55" i="123"/>
  <c r="CR55" i="123" s="1"/>
  <c r="DO51" i="123"/>
  <c r="CZ51" i="123"/>
  <c r="CY51" i="123"/>
  <c r="CW51" i="123"/>
  <c r="CV51" i="123"/>
  <c r="CS51" i="123"/>
  <c r="CP51" i="123"/>
  <c r="Z51" i="123"/>
  <c r="C51" i="123" s="1"/>
  <c r="DO50" i="123"/>
  <c r="DJ50" i="123"/>
  <c r="DI50" i="123"/>
  <c r="DF50" i="123"/>
  <c r="DE50" i="123"/>
  <c r="DC50" i="123"/>
  <c r="DB50" i="123"/>
  <c r="CZ50" i="123"/>
  <c r="CY50" i="123"/>
  <c r="CW50" i="123"/>
  <c r="CV50" i="123"/>
  <c r="CS50" i="123"/>
  <c r="CP50" i="123"/>
  <c r="Z50" i="123"/>
  <c r="C50" i="123" s="1"/>
  <c r="DO48" i="123"/>
  <c r="DJ48" i="123"/>
  <c r="DI48" i="123"/>
  <c r="DF48" i="123"/>
  <c r="DE48" i="123"/>
  <c r="DC48" i="123"/>
  <c r="DB48" i="123"/>
  <c r="CZ48" i="123"/>
  <c r="CY48" i="123"/>
  <c r="CW48" i="123"/>
  <c r="CV48" i="123"/>
  <c r="CS48" i="123"/>
  <c r="CP48" i="123"/>
  <c r="Z48" i="123"/>
  <c r="C48" i="123" s="1"/>
  <c r="DO47" i="123"/>
  <c r="CW47" i="123"/>
  <c r="CV47" i="123"/>
  <c r="CS47" i="123"/>
  <c r="CP47" i="123"/>
  <c r="Z47" i="123"/>
  <c r="C47" i="123" s="1"/>
  <c r="DO53" i="123"/>
  <c r="DJ53" i="123"/>
  <c r="DI53" i="123"/>
  <c r="DF53" i="123"/>
  <c r="DE53" i="123"/>
  <c r="DC53" i="123"/>
  <c r="DB53" i="123"/>
  <c r="CZ53" i="123"/>
  <c r="CY53" i="123"/>
  <c r="CS53" i="123"/>
  <c r="CP53" i="123"/>
  <c r="Z53" i="123"/>
  <c r="CR53" i="123" s="1"/>
  <c r="DO43" i="123"/>
  <c r="DJ43" i="123"/>
  <c r="DI43" i="123"/>
  <c r="DF43" i="123"/>
  <c r="DE43" i="123"/>
  <c r="DC43" i="123"/>
  <c r="DB43" i="123"/>
  <c r="CZ43" i="123"/>
  <c r="CY43" i="123"/>
  <c r="CW43" i="123"/>
  <c r="CV43" i="123"/>
  <c r="CS43" i="123"/>
  <c r="CP43" i="123"/>
  <c r="Z43" i="123"/>
  <c r="CR43" i="123" s="1"/>
  <c r="DO44" i="123"/>
  <c r="DJ44" i="123"/>
  <c r="DI44" i="123"/>
  <c r="DF44" i="123"/>
  <c r="DE44" i="123"/>
  <c r="DC44" i="123"/>
  <c r="DB44" i="123"/>
  <c r="CZ44" i="123"/>
  <c r="CY44" i="123"/>
  <c r="CW44" i="123"/>
  <c r="CV44" i="123"/>
  <c r="CS44" i="123"/>
  <c r="CP44" i="123"/>
  <c r="Z44" i="123"/>
  <c r="CR44" i="123" s="1"/>
  <c r="DO42" i="123"/>
  <c r="DJ42" i="123"/>
  <c r="DI42" i="123"/>
  <c r="DF42" i="123"/>
  <c r="DE42" i="123"/>
  <c r="DC42" i="123"/>
  <c r="DB42" i="123"/>
  <c r="CZ42" i="123"/>
  <c r="CY42" i="123"/>
  <c r="CW42" i="123"/>
  <c r="CV42" i="123"/>
  <c r="CS42" i="123"/>
  <c r="CP42" i="123"/>
  <c r="Z42" i="123"/>
  <c r="CR42" i="123" s="1"/>
  <c r="DO39" i="123"/>
  <c r="CZ39" i="123"/>
  <c r="CY39" i="123"/>
  <c r="CW39" i="123"/>
  <c r="CV39" i="123"/>
  <c r="CS39" i="123"/>
  <c r="CP39" i="123"/>
  <c r="Z39" i="123"/>
  <c r="CR39" i="123" s="1"/>
  <c r="DO52" i="123"/>
  <c r="DJ52" i="123"/>
  <c r="DI52" i="123"/>
  <c r="DF52" i="123"/>
  <c r="DE52" i="123"/>
  <c r="DC52" i="123"/>
  <c r="DB52" i="123"/>
  <c r="CZ52" i="123"/>
  <c r="CY52" i="123"/>
  <c r="CW52" i="123"/>
  <c r="CV52" i="123"/>
  <c r="CS52" i="123"/>
  <c r="CP52" i="123"/>
  <c r="Z52" i="123"/>
  <c r="CR52" i="123" s="1"/>
  <c r="DO46" i="123"/>
  <c r="DJ46" i="123"/>
  <c r="DI46" i="123"/>
  <c r="DF46" i="123"/>
  <c r="DE46" i="123"/>
  <c r="DC46" i="123"/>
  <c r="DB46" i="123"/>
  <c r="CZ46" i="123"/>
  <c r="CY46" i="123"/>
  <c r="CW46" i="123"/>
  <c r="CV46" i="123"/>
  <c r="CS46" i="123"/>
  <c r="CP46" i="123"/>
  <c r="Z46" i="123"/>
  <c r="CR46" i="123" s="1"/>
  <c r="DO45" i="123"/>
  <c r="CW45" i="123"/>
  <c r="CV45" i="123"/>
  <c r="CS45" i="123"/>
  <c r="CP45" i="123"/>
  <c r="Z45" i="123"/>
  <c r="CR45" i="123" s="1"/>
  <c r="DO49" i="123"/>
  <c r="CW49" i="123"/>
  <c r="CV49" i="123"/>
  <c r="CS49" i="123"/>
  <c r="CP49" i="123"/>
  <c r="Z49" i="123"/>
  <c r="CR49" i="123" s="1"/>
  <c r="DO41" i="123"/>
  <c r="DJ41" i="123"/>
  <c r="DI41" i="123"/>
  <c r="DF41" i="123"/>
  <c r="DE41" i="123"/>
  <c r="DC41" i="123"/>
  <c r="DB41" i="123"/>
  <c r="CZ41" i="123"/>
  <c r="CY41" i="123"/>
  <c r="CW41" i="123"/>
  <c r="CV41" i="123"/>
  <c r="CS41" i="123"/>
  <c r="CP41" i="123"/>
  <c r="Z41" i="123"/>
  <c r="CR41" i="123" s="1"/>
  <c r="DO40" i="123"/>
  <c r="DJ40" i="123"/>
  <c r="DI40" i="123"/>
  <c r="DF40" i="123"/>
  <c r="DE40" i="123"/>
  <c r="DC40" i="123"/>
  <c r="DB40" i="123"/>
  <c r="CZ40" i="123"/>
  <c r="CY40" i="123"/>
  <c r="CW40" i="123"/>
  <c r="CV40" i="123"/>
  <c r="CS40" i="123"/>
  <c r="CP40" i="123"/>
  <c r="Z40" i="123"/>
  <c r="CR40" i="123" s="1"/>
  <c r="DO37" i="123"/>
  <c r="DJ37" i="123"/>
  <c r="DI37" i="123"/>
  <c r="DF37" i="123"/>
  <c r="DE37" i="123"/>
  <c r="DC37" i="123"/>
  <c r="DB37" i="123"/>
  <c r="CZ37" i="123"/>
  <c r="CY37" i="123"/>
  <c r="CW37" i="123"/>
  <c r="CV37" i="123"/>
  <c r="CS37" i="123"/>
  <c r="CP37" i="123"/>
  <c r="Z37" i="123"/>
  <c r="CR37" i="123" s="1"/>
  <c r="DO38" i="123"/>
  <c r="DJ38" i="123"/>
  <c r="DI38" i="123"/>
  <c r="DC38" i="123"/>
  <c r="DB38" i="123"/>
  <c r="CZ38" i="123"/>
  <c r="CY38" i="123"/>
  <c r="CW38" i="123"/>
  <c r="CV38" i="123"/>
  <c r="CS38" i="123"/>
  <c r="CP38" i="123"/>
  <c r="Z38" i="123"/>
  <c r="CR38" i="123" s="1"/>
  <c r="DO36" i="123"/>
  <c r="DJ36" i="123"/>
  <c r="DI36" i="123"/>
  <c r="DF36" i="123"/>
  <c r="DE36" i="123"/>
  <c r="DC36" i="123"/>
  <c r="DB36" i="123"/>
  <c r="CZ36" i="123"/>
  <c r="CY36" i="123"/>
  <c r="CW36" i="123"/>
  <c r="CV36" i="123"/>
  <c r="CS36" i="123"/>
  <c r="CP36" i="123"/>
  <c r="Z36" i="123"/>
  <c r="CR36" i="123" s="1"/>
  <c r="DO35" i="123"/>
  <c r="DJ35" i="123"/>
  <c r="DI35" i="123"/>
  <c r="DF35" i="123"/>
  <c r="DE35" i="123"/>
  <c r="DC35" i="123"/>
  <c r="DB35" i="123"/>
  <c r="CZ35" i="123"/>
  <c r="CY35" i="123"/>
  <c r="CW35" i="123"/>
  <c r="CV35" i="123"/>
  <c r="CS35" i="123"/>
  <c r="CP35" i="123"/>
  <c r="Z35" i="123"/>
  <c r="CR35" i="123" s="1"/>
  <c r="DO34" i="123"/>
  <c r="CS34" i="123"/>
  <c r="CP34" i="123"/>
  <c r="Z34" i="123"/>
  <c r="CR34" i="123" s="1"/>
  <c r="DO33" i="123"/>
  <c r="DJ33" i="123"/>
  <c r="DI33" i="123"/>
  <c r="DF33" i="123"/>
  <c r="DE33" i="123"/>
  <c r="DC33" i="123"/>
  <c r="DB33" i="123"/>
  <c r="CZ33" i="123"/>
  <c r="CY33" i="123"/>
  <c r="CW33" i="123"/>
  <c r="CV33" i="123"/>
  <c r="CS33" i="123"/>
  <c r="CP33" i="123"/>
  <c r="Z33" i="123"/>
  <c r="CR33" i="123" s="1"/>
  <c r="DO32" i="123"/>
  <c r="DJ32" i="123"/>
  <c r="DI32" i="123"/>
  <c r="DF32" i="123"/>
  <c r="DE32" i="123"/>
  <c r="DC32" i="123"/>
  <c r="DB32" i="123"/>
  <c r="CZ32" i="123"/>
  <c r="CY32" i="123"/>
  <c r="CW32" i="123"/>
  <c r="CV32" i="123"/>
  <c r="CS32" i="123"/>
  <c r="CP32" i="123"/>
  <c r="Z32" i="123"/>
  <c r="CR32" i="123" s="1"/>
  <c r="DO31" i="123"/>
  <c r="DJ31" i="123"/>
  <c r="DI31" i="123"/>
  <c r="DF31" i="123"/>
  <c r="DE31" i="123"/>
  <c r="DC31" i="123"/>
  <c r="DB31" i="123"/>
  <c r="CZ31" i="123"/>
  <c r="CY31" i="123"/>
  <c r="CW31" i="123"/>
  <c r="CV31" i="123"/>
  <c r="CS31" i="123"/>
  <c r="CP31" i="123"/>
  <c r="Z31" i="123"/>
  <c r="CR31" i="123" s="1"/>
  <c r="DO30" i="123"/>
  <c r="DJ30" i="123"/>
  <c r="DI30" i="123"/>
  <c r="DF30" i="123"/>
  <c r="DE30" i="123"/>
  <c r="DC30" i="123"/>
  <c r="DB30" i="123"/>
  <c r="CZ30" i="123"/>
  <c r="CY30" i="123"/>
  <c r="CW30" i="123"/>
  <c r="CV30" i="123"/>
  <c r="CS30" i="123"/>
  <c r="CP30" i="123"/>
  <c r="Z30" i="123"/>
  <c r="CR30" i="123" s="1"/>
  <c r="DO29" i="123"/>
  <c r="CW29" i="123"/>
  <c r="CV29" i="123"/>
  <c r="CS29" i="123"/>
  <c r="CP29" i="123"/>
  <c r="Z29" i="123"/>
  <c r="CR29" i="123" s="1"/>
  <c r="DO28" i="123"/>
  <c r="DJ28" i="123"/>
  <c r="DI28" i="123"/>
  <c r="DF28" i="123"/>
  <c r="DE28" i="123"/>
  <c r="DC28" i="123"/>
  <c r="DB28" i="123"/>
  <c r="CZ28" i="123"/>
  <c r="CY28" i="123"/>
  <c r="CW28" i="123"/>
  <c r="CV28" i="123"/>
  <c r="CS28" i="123"/>
  <c r="CP28" i="123"/>
  <c r="Z28" i="123"/>
  <c r="CR28" i="123" s="1"/>
  <c r="DO27" i="123"/>
  <c r="DJ27" i="123"/>
  <c r="DI27" i="123"/>
  <c r="DF27" i="123"/>
  <c r="DE27" i="123"/>
  <c r="DC27" i="123"/>
  <c r="DB27" i="123"/>
  <c r="CZ27" i="123"/>
  <c r="CY27" i="123"/>
  <c r="CW27" i="123"/>
  <c r="CV27" i="123"/>
  <c r="CS27" i="123"/>
  <c r="CP27" i="123"/>
  <c r="Z27" i="123"/>
  <c r="CR27" i="123" s="1"/>
  <c r="DO10" i="123"/>
  <c r="DJ10" i="123"/>
  <c r="DI10" i="123"/>
  <c r="DF10" i="123"/>
  <c r="DE10" i="123"/>
  <c r="DC10" i="123"/>
  <c r="DB10" i="123"/>
  <c r="CZ10" i="123"/>
  <c r="CY10" i="123"/>
  <c r="CW10" i="123"/>
  <c r="CV10" i="123"/>
  <c r="CS10" i="123"/>
  <c r="CP10" i="123"/>
  <c r="Z10" i="123"/>
  <c r="CR10" i="123" s="1"/>
  <c r="DO26" i="123"/>
  <c r="DJ26" i="123"/>
  <c r="DI26" i="123"/>
  <c r="DF26" i="123"/>
  <c r="DE26" i="123"/>
  <c r="DC26" i="123"/>
  <c r="DB26" i="123"/>
  <c r="CZ26" i="123"/>
  <c r="CY26" i="123"/>
  <c r="CW26" i="123"/>
  <c r="CV26" i="123"/>
  <c r="CS26" i="123"/>
  <c r="CP26" i="123"/>
  <c r="Z26" i="123"/>
  <c r="CR26" i="123" s="1"/>
  <c r="DO9" i="123"/>
  <c r="DJ9" i="123"/>
  <c r="DI9" i="123"/>
  <c r="DF9" i="123"/>
  <c r="DE9" i="123"/>
  <c r="DC9" i="123"/>
  <c r="DB9" i="123"/>
  <c r="CZ9" i="123"/>
  <c r="CY9" i="123"/>
  <c r="CW9" i="123"/>
  <c r="CV9" i="123"/>
  <c r="CS9" i="123"/>
  <c r="CP9" i="123"/>
  <c r="Z9" i="123"/>
  <c r="CR9" i="123" s="1"/>
  <c r="DO25" i="123"/>
  <c r="DJ25" i="123"/>
  <c r="DI25" i="123"/>
  <c r="DF25" i="123"/>
  <c r="DE25" i="123"/>
  <c r="DC25" i="123"/>
  <c r="DB25" i="123"/>
  <c r="CZ25" i="123"/>
  <c r="CY25" i="123"/>
  <c r="CW25" i="123"/>
  <c r="CV25" i="123"/>
  <c r="CS25" i="123"/>
  <c r="CP25" i="123"/>
  <c r="Z25" i="123"/>
  <c r="CR25" i="123" s="1"/>
  <c r="DO24" i="123"/>
  <c r="CS24" i="123"/>
  <c r="CP24" i="123"/>
  <c r="Z24" i="123"/>
  <c r="C24" i="123" s="1"/>
  <c r="DO23" i="123"/>
  <c r="DJ23" i="123"/>
  <c r="DI23" i="123"/>
  <c r="DF23" i="123"/>
  <c r="DE23" i="123"/>
  <c r="DC23" i="123"/>
  <c r="DB23" i="123"/>
  <c r="CZ23" i="123"/>
  <c r="CY23" i="123"/>
  <c r="CW23" i="123"/>
  <c r="CV23" i="123"/>
  <c r="CS23" i="123"/>
  <c r="CP23" i="123"/>
  <c r="Z23" i="123"/>
  <c r="C23" i="123" s="1"/>
  <c r="DO22" i="123"/>
  <c r="DJ22" i="123"/>
  <c r="DI22" i="123"/>
  <c r="DF22" i="123"/>
  <c r="DE22" i="123"/>
  <c r="DC22" i="123"/>
  <c r="DB22" i="123"/>
  <c r="CZ22" i="123"/>
  <c r="CY22" i="123"/>
  <c r="CW22" i="123"/>
  <c r="CV22" i="123"/>
  <c r="CS22" i="123"/>
  <c r="CP22" i="123"/>
  <c r="Z22" i="123"/>
  <c r="C22" i="123" s="1"/>
  <c r="DO21" i="123"/>
  <c r="DJ21" i="123"/>
  <c r="DI21" i="123"/>
  <c r="DF21" i="123"/>
  <c r="DE21" i="123"/>
  <c r="DC21" i="123"/>
  <c r="DB21" i="123"/>
  <c r="CZ21" i="123"/>
  <c r="CY21" i="123"/>
  <c r="CW21" i="123"/>
  <c r="CV21" i="123"/>
  <c r="CS21" i="123"/>
  <c r="CP21" i="123"/>
  <c r="Z21" i="123"/>
  <c r="C21" i="123" s="1"/>
  <c r="DO20" i="123"/>
  <c r="DJ20" i="123"/>
  <c r="DI20" i="123"/>
  <c r="DF20" i="123"/>
  <c r="DE20" i="123"/>
  <c r="DC20" i="123"/>
  <c r="DB20" i="123"/>
  <c r="CZ20" i="123"/>
  <c r="CY20" i="123"/>
  <c r="CW20" i="123"/>
  <c r="CV20" i="123"/>
  <c r="CS20" i="123"/>
  <c r="CP20" i="123"/>
  <c r="Z20" i="123"/>
  <c r="C20" i="123" s="1"/>
  <c r="DO19" i="123"/>
  <c r="CW19" i="123"/>
  <c r="CV19" i="123"/>
  <c r="CS19" i="123"/>
  <c r="CP19" i="123"/>
  <c r="Z19" i="123"/>
  <c r="C19" i="123" s="1"/>
  <c r="DO18" i="123"/>
  <c r="DJ18" i="123"/>
  <c r="DI18" i="123"/>
  <c r="DF18" i="123"/>
  <c r="DE18" i="123"/>
  <c r="DC18" i="123"/>
  <c r="DB18" i="123"/>
  <c r="CZ18" i="123"/>
  <c r="CY18" i="123"/>
  <c r="CW18" i="123"/>
  <c r="CV18" i="123"/>
  <c r="CS18" i="123"/>
  <c r="CP18" i="123"/>
  <c r="Z18" i="123"/>
  <c r="C18" i="123" s="1"/>
  <c r="DO17" i="123"/>
  <c r="DJ17" i="123"/>
  <c r="DI17" i="123"/>
  <c r="DF17" i="123"/>
  <c r="DE17" i="123"/>
  <c r="DC17" i="123"/>
  <c r="DB17" i="123"/>
  <c r="CZ17" i="123"/>
  <c r="CY17" i="123"/>
  <c r="CW17" i="123"/>
  <c r="CV17" i="123"/>
  <c r="CS17" i="123"/>
  <c r="CP17" i="123"/>
  <c r="Z17" i="123"/>
  <c r="C17" i="123" s="1"/>
  <c r="DO16" i="123"/>
  <c r="DJ16" i="123"/>
  <c r="DI16" i="123"/>
  <c r="DF16" i="123"/>
  <c r="DE16" i="123"/>
  <c r="DC16" i="123"/>
  <c r="DB16" i="123"/>
  <c r="CZ16" i="123"/>
  <c r="CY16" i="123"/>
  <c r="CW16" i="123"/>
  <c r="CV16" i="123"/>
  <c r="CS16" i="123"/>
  <c r="CP16" i="123"/>
  <c r="Z16" i="123"/>
  <c r="C16" i="123" s="1"/>
  <c r="DO15" i="123"/>
  <c r="DJ15" i="123"/>
  <c r="DI15" i="123"/>
  <c r="DF15" i="123"/>
  <c r="DE15" i="123"/>
  <c r="DC15" i="123"/>
  <c r="DB15" i="123"/>
  <c r="CZ15" i="123"/>
  <c r="CY15" i="123"/>
  <c r="CW15" i="123"/>
  <c r="CV15" i="123"/>
  <c r="CS15" i="123"/>
  <c r="CP15" i="123"/>
  <c r="Z15" i="123"/>
  <c r="C15" i="123" s="1"/>
  <c r="DO14" i="123"/>
  <c r="DJ14" i="123"/>
  <c r="DI14" i="123"/>
  <c r="DF14" i="123"/>
  <c r="DE14" i="123"/>
  <c r="DC14" i="123"/>
  <c r="DB14" i="123"/>
  <c r="CZ14" i="123"/>
  <c r="CY14" i="123"/>
  <c r="CW14" i="123"/>
  <c r="CV14" i="123"/>
  <c r="CS14" i="123"/>
  <c r="CP14" i="123"/>
  <c r="Z14" i="123"/>
  <c r="C14" i="123" s="1"/>
  <c r="DO13" i="123"/>
  <c r="DJ13" i="123"/>
  <c r="DI13" i="123"/>
  <c r="DF13" i="123"/>
  <c r="DE13" i="123"/>
  <c r="CS13" i="123"/>
  <c r="CP13" i="123"/>
  <c r="Z13" i="123"/>
  <c r="CR13" i="123" s="1"/>
  <c r="DO12" i="123"/>
  <c r="CS12" i="123"/>
  <c r="CP12" i="123"/>
  <c r="Z12" i="123"/>
  <c r="C12" i="123" s="1"/>
  <c r="DO8" i="123"/>
  <c r="DJ8" i="123"/>
  <c r="DI8" i="123"/>
  <c r="DF8" i="123"/>
  <c r="DE8" i="123"/>
  <c r="DC8" i="123"/>
  <c r="DB8" i="123"/>
  <c r="CZ8" i="123"/>
  <c r="CY8" i="123"/>
  <c r="CW8" i="123"/>
  <c r="CV8" i="123"/>
  <c r="CS8" i="123"/>
  <c r="CP8" i="123"/>
  <c r="Z8" i="123"/>
  <c r="C8" i="123" s="1"/>
  <c r="DO7" i="123"/>
  <c r="DJ7" i="123"/>
  <c r="DI7" i="123"/>
  <c r="DF7" i="123"/>
  <c r="DE7" i="123"/>
  <c r="DC7" i="123"/>
  <c r="DB7" i="123"/>
  <c r="CZ7" i="123"/>
  <c r="CY7" i="123"/>
  <c r="CW7" i="123"/>
  <c r="CV7" i="123"/>
  <c r="CS7" i="123"/>
  <c r="CP7" i="123"/>
  <c r="Z7" i="123"/>
  <c r="C7" i="123" s="1"/>
  <c r="DO11" i="123"/>
  <c r="DJ11" i="123"/>
  <c r="DI11" i="123"/>
  <c r="DF11" i="123"/>
  <c r="DE11" i="123"/>
  <c r="DC11" i="123"/>
  <c r="DB11" i="123"/>
  <c r="CZ11" i="123"/>
  <c r="CY11" i="123"/>
  <c r="CW11" i="123"/>
  <c r="CV11" i="123"/>
  <c r="CS11" i="123"/>
  <c r="CP11" i="123"/>
  <c r="Z11" i="123"/>
  <c r="C11" i="123" s="1"/>
  <c r="DO6" i="123"/>
  <c r="DJ6" i="123"/>
  <c r="DI6" i="123"/>
  <c r="DF6" i="123"/>
  <c r="DE6" i="123"/>
  <c r="DC6" i="123"/>
  <c r="DB6" i="123"/>
  <c r="CZ6" i="123"/>
  <c r="CY6" i="123"/>
  <c r="CW6" i="123"/>
  <c r="CV6" i="123"/>
  <c r="CS6" i="123"/>
  <c r="CP6" i="123"/>
  <c r="Z6" i="123"/>
  <c r="C6" i="123" s="1"/>
  <c r="DO5" i="123"/>
  <c r="DJ5" i="123"/>
  <c r="DI5" i="123"/>
  <c r="DF5" i="123"/>
  <c r="DE5" i="123"/>
  <c r="DC5" i="123"/>
  <c r="DB5" i="123"/>
  <c r="CZ5" i="123"/>
  <c r="CY5" i="123"/>
  <c r="CW5" i="123"/>
  <c r="CV5" i="123"/>
  <c r="CS5" i="123"/>
  <c r="CP5" i="123"/>
  <c r="Z5" i="123"/>
  <c r="C5" i="123" s="1"/>
  <c r="C74" i="123" l="1"/>
  <c r="C86" i="123"/>
  <c r="C53" i="123"/>
  <c r="C75" i="123"/>
  <c r="C97" i="123"/>
  <c r="C79" i="123"/>
  <c r="C87" i="123"/>
  <c r="C103" i="123"/>
  <c r="C80" i="123"/>
  <c r="C94" i="123"/>
  <c r="C102" i="123"/>
  <c r="C111" i="123"/>
  <c r="C122" i="123"/>
  <c r="C92" i="123"/>
  <c r="C118" i="123"/>
  <c r="C140" i="123"/>
  <c r="C59" i="123"/>
  <c r="C101" i="123"/>
  <c r="C130" i="123"/>
  <c r="C35" i="123"/>
  <c r="CR19" i="123"/>
  <c r="CR23" i="123"/>
  <c r="C37" i="123"/>
  <c r="C116" i="123"/>
  <c r="CR113" i="123"/>
  <c r="O155" i="123"/>
  <c r="C44" i="123"/>
  <c r="C112" i="123"/>
  <c r="C120" i="123"/>
  <c r="C124" i="123"/>
  <c r="C142" i="123"/>
  <c r="C42" i="123"/>
  <c r="C95" i="123"/>
  <c r="C99" i="123"/>
  <c r="C106" i="123"/>
  <c r="O156" i="123"/>
  <c r="C52" i="123"/>
  <c r="C76" i="123"/>
  <c r="C82" i="123"/>
  <c r="C88" i="123"/>
  <c r="C108" i="123"/>
  <c r="C134" i="123"/>
  <c r="CR66" i="123"/>
  <c r="C123" i="123"/>
  <c r="C49" i="123"/>
  <c r="C78" i="123"/>
  <c r="C84" i="123"/>
  <c r="C90" i="123"/>
  <c r="C104" i="123"/>
  <c r="CR110" i="123"/>
  <c r="C117" i="123"/>
  <c r="C136" i="123"/>
  <c r="CR12" i="123"/>
  <c r="CR68" i="123"/>
  <c r="C77" i="123"/>
  <c r="C85" i="123"/>
  <c r="C93" i="123"/>
  <c r="C100" i="123"/>
  <c r="C107" i="123"/>
  <c r="C115" i="123"/>
  <c r="CR67" i="123"/>
  <c r="C45" i="123"/>
  <c r="C83" i="123"/>
  <c r="C91" i="123"/>
  <c r="C98" i="123"/>
  <c r="C109" i="123"/>
  <c r="C121" i="123"/>
  <c r="C126" i="123"/>
  <c r="C131" i="123"/>
  <c r="CR15" i="123"/>
  <c r="CR20" i="123"/>
  <c r="C36" i="123"/>
  <c r="C41" i="123"/>
  <c r="C81" i="123"/>
  <c r="C89" i="123"/>
  <c r="C96" i="123"/>
  <c r="C105" i="123"/>
  <c r="C119" i="123"/>
  <c r="C129" i="123"/>
  <c r="CR18" i="123"/>
  <c r="CR56" i="123"/>
  <c r="CR57" i="123"/>
  <c r="CR58" i="123"/>
  <c r="CR60" i="123"/>
  <c r="CR7" i="123"/>
  <c r="CR17" i="123"/>
  <c r="C38" i="123"/>
  <c r="C46" i="123"/>
  <c r="C72" i="123"/>
  <c r="C69" i="123"/>
  <c r="C70" i="123"/>
  <c r="C128" i="123"/>
  <c r="C137" i="123"/>
  <c r="CR24" i="123"/>
  <c r="CR6" i="123"/>
  <c r="C55" i="123"/>
  <c r="C73" i="123"/>
  <c r="C127" i="123"/>
  <c r="C135" i="123"/>
  <c r="CR22" i="123"/>
  <c r="CR8" i="123"/>
  <c r="CR11" i="123"/>
  <c r="CR16" i="123"/>
  <c r="CR5" i="123"/>
  <c r="CR14" i="123"/>
  <c r="CR21" i="123"/>
  <c r="C40" i="123"/>
  <c r="C43" i="123"/>
  <c r="C125" i="123"/>
  <c r="C132" i="123"/>
  <c r="C133" i="123"/>
  <c r="C141" i="123"/>
  <c r="CR62" i="123"/>
  <c r="CR63" i="123"/>
  <c r="CR65" i="123"/>
  <c r="C13" i="123"/>
  <c r="C25" i="123"/>
  <c r="C9" i="123"/>
  <c r="C26" i="123"/>
  <c r="C10" i="123"/>
  <c r="C27" i="123"/>
  <c r="C28" i="123"/>
  <c r="C29" i="123"/>
  <c r="C30" i="123"/>
  <c r="C31" i="123"/>
  <c r="C32" i="123"/>
  <c r="C33" i="123"/>
  <c r="C34" i="123"/>
  <c r="CR47" i="123"/>
  <c r="CR48" i="123"/>
  <c r="CR61" i="123"/>
  <c r="CR71" i="123"/>
  <c r="CR114" i="123"/>
  <c r="CR50" i="123"/>
  <c r="CR51" i="123"/>
  <c r="CR64" i="123"/>
  <c r="CR54" i="123"/>
  <c r="CV128" i="122"/>
  <c r="CW128" i="122"/>
  <c r="DO16" i="122"/>
  <c r="DJ16" i="122"/>
  <c r="DI16" i="122"/>
  <c r="DF16" i="122"/>
  <c r="DE16" i="122"/>
  <c r="DC16" i="122"/>
  <c r="DB16" i="122"/>
  <c r="CZ16" i="122"/>
  <c r="CY16" i="122"/>
  <c r="CW16" i="122"/>
  <c r="CV16" i="122"/>
  <c r="CS16" i="122"/>
  <c r="CP16" i="122"/>
  <c r="Z16" i="122"/>
  <c r="CR16" i="122" s="1"/>
  <c r="DO54" i="122"/>
  <c r="CZ54" i="122"/>
  <c r="CY54" i="122"/>
  <c r="CW54" i="122"/>
  <c r="CV54" i="122"/>
  <c r="CS54" i="122"/>
  <c r="CP54" i="122"/>
  <c r="Z54" i="122"/>
  <c r="C54" i="122" s="1"/>
  <c r="DO128" i="122"/>
  <c r="DJ128" i="122"/>
  <c r="DI128" i="122"/>
  <c r="DF128" i="122"/>
  <c r="DE128" i="122"/>
  <c r="DC128" i="122"/>
  <c r="DB128" i="122"/>
  <c r="CZ128" i="122"/>
  <c r="CY128" i="122"/>
  <c r="CS128" i="122"/>
  <c r="CP128" i="122"/>
  <c r="Z128" i="122"/>
  <c r="CR128" i="122" s="1"/>
  <c r="C128" i="122"/>
  <c r="DO96" i="122"/>
  <c r="DJ96" i="122"/>
  <c r="DI96" i="122"/>
  <c r="DF96" i="122"/>
  <c r="DE96" i="122"/>
  <c r="DC96" i="122"/>
  <c r="DB96" i="122"/>
  <c r="CZ96" i="122"/>
  <c r="CY96" i="122"/>
  <c r="CW96" i="122"/>
  <c r="CV96" i="122"/>
  <c r="CS96" i="122"/>
  <c r="CP96" i="122"/>
  <c r="Z96" i="122"/>
  <c r="CR96" i="122" s="1"/>
  <c r="DO80" i="122"/>
  <c r="CW80" i="122"/>
  <c r="CV80" i="122"/>
  <c r="CS80" i="122"/>
  <c r="CP80" i="122"/>
  <c r="Z80" i="122"/>
  <c r="CR80" i="122" s="1"/>
  <c r="N159" i="122"/>
  <c r="M159" i="122"/>
  <c r="L159" i="122"/>
  <c r="K159" i="122"/>
  <c r="J159" i="122"/>
  <c r="I159" i="122"/>
  <c r="H159" i="122"/>
  <c r="G159" i="122"/>
  <c r="F159" i="122"/>
  <c r="E159" i="122"/>
  <c r="D159" i="122"/>
  <c r="B159" i="122"/>
  <c r="A159" i="122"/>
  <c r="N158" i="122"/>
  <c r="M158" i="122"/>
  <c r="L158" i="122"/>
  <c r="K158" i="122"/>
  <c r="J158" i="122"/>
  <c r="I158" i="122"/>
  <c r="H158" i="122"/>
  <c r="G158" i="122"/>
  <c r="F158" i="122"/>
  <c r="E158" i="122"/>
  <c r="D158" i="122"/>
  <c r="B158" i="122"/>
  <c r="A158" i="122"/>
  <c r="T157" i="122"/>
  <c r="DO156" i="122"/>
  <c r="CP156" i="122"/>
  <c r="C156" i="122"/>
  <c r="DO155" i="122"/>
  <c r="CP155" i="122"/>
  <c r="C155" i="122"/>
  <c r="DO154" i="122"/>
  <c r="CP154" i="122"/>
  <c r="C154" i="122"/>
  <c r="DO153" i="122"/>
  <c r="CP153" i="122"/>
  <c r="C153" i="122"/>
  <c r="DO152" i="122"/>
  <c r="CP152" i="122"/>
  <c r="C152" i="122"/>
  <c r="DO151" i="122"/>
  <c r="CP151" i="122"/>
  <c r="C151" i="122"/>
  <c r="DO150" i="122"/>
  <c r="CP150" i="122"/>
  <c r="C150" i="122"/>
  <c r="DO149" i="122"/>
  <c r="CP149" i="122"/>
  <c r="C149" i="122"/>
  <c r="DO148" i="122"/>
  <c r="CP148" i="122"/>
  <c r="C148" i="122"/>
  <c r="DO147" i="122"/>
  <c r="CP147" i="122"/>
  <c r="C147" i="122"/>
  <c r="CP146" i="122"/>
  <c r="C146" i="122"/>
  <c r="DO145" i="122"/>
  <c r="DJ145" i="122"/>
  <c r="DI145" i="122"/>
  <c r="DF145" i="122"/>
  <c r="DE145" i="122"/>
  <c r="DC145" i="122"/>
  <c r="DB145" i="122"/>
  <c r="CZ145" i="122"/>
  <c r="CY145" i="122"/>
  <c r="CW145" i="122"/>
  <c r="CV145" i="122"/>
  <c r="CS145" i="122"/>
  <c r="CP145" i="122"/>
  <c r="Z145" i="122"/>
  <c r="CR145" i="122" s="1"/>
  <c r="DO144" i="122"/>
  <c r="DJ144" i="122"/>
  <c r="DI144" i="122"/>
  <c r="DF144" i="122"/>
  <c r="DE144" i="122"/>
  <c r="DC144" i="122"/>
  <c r="DB144" i="122"/>
  <c r="CZ144" i="122"/>
  <c r="CY144" i="122"/>
  <c r="CW144" i="122"/>
  <c r="CV144" i="122"/>
  <c r="CS144" i="122"/>
  <c r="CP144" i="122"/>
  <c r="Z144" i="122"/>
  <c r="CR144" i="122" s="1"/>
  <c r="DO143" i="122"/>
  <c r="DJ143" i="122"/>
  <c r="DI143" i="122"/>
  <c r="DF143" i="122"/>
  <c r="DE143" i="122"/>
  <c r="DC143" i="122"/>
  <c r="DB143" i="122"/>
  <c r="CZ143" i="122"/>
  <c r="CY143" i="122"/>
  <c r="CW143" i="122"/>
  <c r="CV143" i="122"/>
  <c r="CS143" i="122"/>
  <c r="CP143" i="122"/>
  <c r="Z143" i="122"/>
  <c r="CR143" i="122" s="1"/>
  <c r="DO142" i="122"/>
  <c r="CW142" i="122"/>
  <c r="CV142" i="122"/>
  <c r="CS142" i="122"/>
  <c r="CP142" i="122"/>
  <c r="Z142" i="122"/>
  <c r="CR142" i="122" s="1"/>
  <c r="DO139" i="122"/>
  <c r="DJ139" i="122"/>
  <c r="DI139" i="122"/>
  <c r="DF139" i="122"/>
  <c r="DE139" i="122"/>
  <c r="DC139" i="122"/>
  <c r="DB139" i="122"/>
  <c r="CZ139" i="122"/>
  <c r="CY139" i="122"/>
  <c r="CW139" i="122"/>
  <c r="CV139" i="122"/>
  <c r="CS139" i="122"/>
  <c r="CP139" i="122"/>
  <c r="Z139" i="122"/>
  <c r="CR139" i="122" s="1"/>
  <c r="DO141" i="122"/>
  <c r="DJ141" i="122"/>
  <c r="DI141" i="122"/>
  <c r="DF141" i="122"/>
  <c r="DE141" i="122"/>
  <c r="DC141" i="122"/>
  <c r="DB141" i="122"/>
  <c r="CZ141" i="122"/>
  <c r="CY141" i="122"/>
  <c r="CW141" i="122"/>
  <c r="CV141" i="122"/>
  <c r="CS141" i="122"/>
  <c r="CP141" i="122"/>
  <c r="Z141" i="122"/>
  <c r="CR141" i="122" s="1"/>
  <c r="DO140" i="122"/>
  <c r="DJ140" i="122"/>
  <c r="DI140" i="122"/>
  <c r="DF140" i="122"/>
  <c r="DE140" i="122"/>
  <c r="DC140" i="122"/>
  <c r="DB140" i="122"/>
  <c r="CZ140" i="122"/>
  <c r="CY140" i="122"/>
  <c r="CW140" i="122"/>
  <c r="CV140" i="122"/>
  <c r="CS140" i="122"/>
  <c r="CP140" i="122"/>
  <c r="Z140" i="122"/>
  <c r="CR140" i="122" s="1"/>
  <c r="DO138" i="122"/>
  <c r="DJ138" i="122"/>
  <c r="DI138" i="122"/>
  <c r="DF138" i="122"/>
  <c r="DE138" i="122"/>
  <c r="DC138" i="122"/>
  <c r="DB138" i="122"/>
  <c r="CZ138" i="122"/>
  <c r="CY138" i="122"/>
  <c r="CW138" i="122"/>
  <c r="CV138" i="122"/>
  <c r="CS138" i="122"/>
  <c r="CP138" i="122"/>
  <c r="Z138" i="122"/>
  <c r="CR138" i="122" s="1"/>
  <c r="DO137" i="122"/>
  <c r="DJ137" i="122"/>
  <c r="DI137" i="122"/>
  <c r="DF137" i="122"/>
  <c r="DE137" i="122"/>
  <c r="DC137" i="122"/>
  <c r="DB137" i="122"/>
  <c r="CZ137" i="122"/>
  <c r="CY137" i="122"/>
  <c r="CW137" i="122"/>
  <c r="CV137" i="122"/>
  <c r="CS137" i="122"/>
  <c r="CP137" i="122"/>
  <c r="Z137" i="122"/>
  <c r="CR137" i="122" s="1"/>
  <c r="DO136" i="122"/>
  <c r="DJ136" i="122"/>
  <c r="DI136" i="122"/>
  <c r="DF136" i="122"/>
  <c r="DE136" i="122"/>
  <c r="DC136" i="122"/>
  <c r="DB136" i="122"/>
  <c r="CZ136" i="122"/>
  <c r="CY136" i="122"/>
  <c r="CW136" i="122"/>
  <c r="CV136" i="122"/>
  <c r="CS136" i="122"/>
  <c r="CP136" i="122"/>
  <c r="Z136" i="122"/>
  <c r="CR136" i="122" s="1"/>
  <c r="DO135" i="122"/>
  <c r="CZ135" i="122"/>
  <c r="CY135" i="122"/>
  <c r="CW135" i="122"/>
  <c r="CV135" i="122"/>
  <c r="CS135" i="122"/>
  <c r="CP135" i="122"/>
  <c r="Z135" i="122"/>
  <c r="CR135" i="122" s="1"/>
  <c r="DO134" i="122"/>
  <c r="DJ134" i="122"/>
  <c r="DI134" i="122"/>
  <c r="DF134" i="122"/>
  <c r="DE134" i="122"/>
  <c r="DC134" i="122"/>
  <c r="DB134" i="122"/>
  <c r="CZ134" i="122"/>
  <c r="CY134" i="122"/>
  <c r="CW134" i="122"/>
  <c r="CV134" i="122"/>
  <c r="CS134" i="122"/>
  <c r="CP134" i="122"/>
  <c r="Z134" i="122"/>
  <c r="CR134" i="122" s="1"/>
  <c r="DO133" i="122"/>
  <c r="DJ133" i="122"/>
  <c r="DI133" i="122"/>
  <c r="DF133" i="122"/>
  <c r="DE133" i="122"/>
  <c r="DC133" i="122"/>
  <c r="DB133" i="122"/>
  <c r="CZ133" i="122"/>
  <c r="CY133" i="122"/>
  <c r="CW133" i="122"/>
  <c r="CV133" i="122"/>
  <c r="CS133" i="122"/>
  <c r="CP133" i="122"/>
  <c r="Z133" i="122"/>
  <c r="CR133" i="122" s="1"/>
  <c r="DO132" i="122"/>
  <c r="DJ132" i="122"/>
  <c r="DI132" i="122"/>
  <c r="DF132" i="122"/>
  <c r="DE132" i="122"/>
  <c r="DC132" i="122"/>
  <c r="DB132" i="122"/>
  <c r="CZ132" i="122"/>
  <c r="CY132" i="122"/>
  <c r="CW132" i="122"/>
  <c r="CV132" i="122"/>
  <c r="CS132" i="122"/>
  <c r="CP132" i="122"/>
  <c r="Z132" i="122"/>
  <c r="CR132" i="122" s="1"/>
  <c r="DO131" i="122"/>
  <c r="DJ131" i="122"/>
  <c r="DI131" i="122"/>
  <c r="DF131" i="122"/>
  <c r="DE131" i="122"/>
  <c r="DC131" i="122"/>
  <c r="DB131" i="122"/>
  <c r="CZ131" i="122"/>
  <c r="CY131" i="122"/>
  <c r="CW131" i="122"/>
  <c r="CV131" i="122"/>
  <c r="CS131" i="122"/>
  <c r="CP131" i="122"/>
  <c r="Z131" i="122"/>
  <c r="CR131" i="122" s="1"/>
  <c r="DO130" i="122"/>
  <c r="DJ130" i="122"/>
  <c r="DI130" i="122"/>
  <c r="DF130" i="122"/>
  <c r="DE130" i="122"/>
  <c r="DC130" i="122"/>
  <c r="DB130" i="122"/>
  <c r="CZ130" i="122"/>
  <c r="CY130" i="122"/>
  <c r="CW130" i="122"/>
  <c r="CV130" i="122"/>
  <c r="CS130" i="122"/>
  <c r="CP130" i="122"/>
  <c r="Z130" i="122"/>
  <c r="CR130" i="122" s="1"/>
  <c r="DO129" i="122"/>
  <c r="DJ129" i="122"/>
  <c r="DI129" i="122"/>
  <c r="DF129" i="122"/>
  <c r="DE129" i="122"/>
  <c r="DC129" i="122"/>
  <c r="DB129" i="122"/>
  <c r="CZ129" i="122"/>
  <c r="CY129" i="122"/>
  <c r="CW129" i="122"/>
  <c r="CV129" i="122"/>
  <c r="CS129" i="122"/>
  <c r="CP129" i="122"/>
  <c r="Z129" i="122"/>
  <c r="CR129" i="122" s="1"/>
  <c r="DO127" i="122"/>
  <c r="DJ127" i="122"/>
  <c r="DI127" i="122"/>
  <c r="DF127" i="122"/>
  <c r="DE127" i="122"/>
  <c r="DC127" i="122"/>
  <c r="DB127" i="122"/>
  <c r="CZ127" i="122"/>
  <c r="CY127" i="122"/>
  <c r="CW127" i="122"/>
  <c r="CV127" i="122"/>
  <c r="CS127" i="122"/>
  <c r="CP127" i="122"/>
  <c r="Z127" i="122"/>
  <c r="CR127" i="122" s="1"/>
  <c r="DO126" i="122"/>
  <c r="DJ126" i="122"/>
  <c r="DI126" i="122"/>
  <c r="DF126" i="122"/>
  <c r="DE126" i="122"/>
  <c r="DC126" i="122"/>
  <c r="DB126" i="122"/>
  <c r="CZ126" i="122"/>
  <c r="CY126" i="122"/>
  <c r="CW126" i="122"/>
  <c r="CV126" i="122"/>
  <c r="CS126" i="122"/>
  <c r="CP126" i="122"/>
  <c r="Z126" i="122"/>
  <c r="CR126" i="122" s="1"/>
  <c r="DO125" i="122"/>
  <c r="DJ125" i="122"/>
  <c r="DI125" i="122"/>
  <c r="DF125" i="122"/>
  <c r="DE125" i="122"/>
  <c r="DC125" i="122"/>
  <c r="DB125" i="122"/>
  <c r="CZ125" i="122"/>
  <c r="CY125" i="122"/>
  <c r="CW125" i="122"/>
  <c r="CV125" i="122"/>
  <c r="CS125" i="122"/>
  <c r="CP125" i="122"/>
  <c r="Z125" i="122"/>
  <c r="CR125" i="122" s="1"/>
  <c r="DO124" i="122"/>
  <c r="DJ124" i="122"/>
  <c r="DI124" i="122"/>
  <c r="DF124" i="122"/>
  <c r="DE124" i="122"/>
  <c r="DC124" i="122"/>
  <c r="DB124" i="122"/>
  <c r="CZ124" i="122"/>
  <c r="CY124" i="122"/>
  <c r="CW124" i="122"/>
  <c r="CV124" i="122"/>
  <c r="CS124" i="122"/>
  <c r="CP124" i="122"/>
  <c r="Z124" i="122"/>
  <c r="CR124" i="122" s="1"/>
  <c r="DO123" i="122"/>
  <c r="DJ123" i="122"/>
  <c r="DI123" i="122"/>
  <c r="DF123" i="122"/>
  <c r="DE123" i="122"/>
  <c r="DC123" i="122"/>
  <c r="DB123" i="122"/>
  <c r="CZ123" i="122"/>
  <c r="CY123" i="122"/>
  <c r="CW123" i="122"/>
  <c r="CV123" i="122"/>
  <c r="CS123" i="122"/>
  <c r="CP123" i="122"/>
  <c r="Z123" i="122"/>
  <c r="CR123" i="122" s="1"/>
  <c r="DO122" i="122"/>
  <c r="DJ122" i="122"/>
  <c r="DI122" i="122"/>
  <c r="DF122" i="122"/>
  <c r="DE122" i="122"/>
  <c r="DC122" i="122"/>
  <c r="DB122" i="122"/>
  <c r="CW122" i="122"/>
  <c r="CV122" i="122"/>
  <c r="CS122" i="122"/>
  <c r="CP122" i="122"/>
  <c r="Z122" i="122"/>
  <c r="CR122" i="122" s="1"/>
  <c r="DO121" i="122"/>
  <c r="DJ121" i="122"/>
  <c r="DI121" i="122"/>
  <c r="DF121" i="122"/>
  <c r="DE121" i="122"/>
  <c r="DC121" i="122"/>
  <c r="DB121" i="122"/>
  <c r="CZ121" i="122"/>
  <c r="CY121" i="122"/>
  <c r="CW121" i="122"/>
  <c r="CV121" i="122"/>
  <c r="CS121" i="122"/>
  <c r="CP121" i="122"/>
  <c r="Z121" i="122"/>
  <c r="CR121" i="122" s="1"/>
  <c r="DO120" i="122"/>
  <c r="DJ120" i="122"/>
  <c r="DI120" i="122"/>
  <c r="DF120" i="122"/>
  <c r="DE120" i="122"/>
  <c r="DC120" i="122"/>
  <c r="DB120" i="122"/>
  <c r="CZ120" i="122"/>
  <c r="CY120" i="122"/>
  <c r="CW120" i="122"/>
  <c r="CV120" i="122"/>
  <c r="CS120" i="122"/>
  <c r="CP120" i="122"/>
  <c r="Z120" i="122"/>
  <c r="CR120" i="122" s="1"/>
  <c r="DO119" i="122"/>
  <c r="DJ119" i="122"/>
  <c r="DI119" i="122"/>
  <c r="DF119" i="122"/>
  <c r="DE119" i="122"/>
  <c r="DC119" i="122"/>
  <c r="DB119" i="122"/>
  <c r="CZ119" i="122"/>
  <c r="CY119" i="122"/>
  <c r="CW119" i="122"/>
  <c r="CV119" i="122"/>
  <c r="CS119" i="122"/>
  <c r="CP119" i="122"/>
  <c r="Z119" i="122"/>
  <c r="CR119" i="122" s="1"/>
  <c r="DO118" i="122"/>
  <c r="DJ118" i="122"/>
  <c r="DI118" i="122"/>
  <c r="DF118" i="122"/>
  <c r="DE118" i="122"/>
  <c r="DC118" i="122"/>
  <c r="DB118" i="122"/>
  <c r="CZ118" i="122"/>
  <c r="CY118" i="122"/>
  <c r="CW118" i="122"/>
  <c r="CV118" i="122"/>
  <c r="CS118" i="122"/>
  <c r="CP118" i="122"/>
  <c r="Z118" i="122"/>
  <c r="CR118" i="122" s="1"/>
  <c r="DO117" i="122"/>
  <c r="CW117" i="122"/>
  <c r="CV117" i="122"/>
  <c r="CS117" i="122"/>
  <c r="CP117" i="122"/>
  <c r="Z117" i="122"/>
  <c r="CR117" i="122" s="1"/>
  <c r="DO116" i="122"/>
  <c r="CW116" i="122"/>
  <c r="CV116" i="122"/>
  <c r="CS116" i="122"/>
  <c r="CP116" i="122"/>
  <c r="Z116" i="122"/>
  <c r="CR116" i="122" s="1"/>
  <c r="DO115" i="122"/>
  <c r="DJ115" i="122"/>
  <c r="DI115" i="122"/>
  <c r="CZ115" i="122"/>
  <c r="CY115" i="122"/>
  <c r="CW115" i="122"/>
  <c r="CV115" i="122"/>
  <c r="CS115" i="122"/>
  <c r="CP115" i="122"/>
  <c r="Z115" i="122"/>
  <c r="CR115" i="122" s="1"/>
  <c r="DO114" i="122"/>
  <c r="DJ114" i="122"/>
  <c r="DI114" i="122"/>
  <c r="CZ114" i="122"/>
  <c r="CY114" i="122"/>
  <c r="CW114" i="122"/>
  <c r="CV114" i="122"/>
  <c r="CS114" i="122"/>
  <c r="CP114" i="122"/>
  <c r="Z114" i="122"/>
  <c r="CR114" i="122" s="1"/>
  <c r="DO113" i="122"/>
  <c r="DJ113" i="122"/>
  <c r="DI113" i="122"/>
  <c r="DF113" i="122"/>
  <c r="DE113" i="122"/>
  <c r="DC113" i="122"/>
  <c r="DB113" i="122"/>
  <c r="CZ113" i="122"/>
  <c r="CY113" i="122"/>
  <c r="CW113" i="122"/>
  <c r="CV113" i="122"/>
  <c r="CS113" i="122"/>
  <c r="CP113" i="122"/>
  <c r="Z113" i="122"/>
  <c r="CR113" i="122" s="1"/>
  <c r="DO112" i="122"/>
  <c r="DJ112" i="122"/>
  <c r="DI112" i="122"/>
  <c r="DF112" i="122"/>
  <c r="DE112" i="122"/>
  <c r="DC112" i="122"/>
  <c r="DB112" i="122"/>
  <c r="CW112" i="122"/>
  <c r="CV112" i="122"/>
  <c r="CS112" i="122"/>
  <c r="CP112" i="122"/>
  <c r="Z112" i="122"/>
  <c r="CR112" i="122" s="1"/>
  <c r="DO111" i="122"/>
  <c r="DJ111" i="122"/>
  <c r="DI111" i="122"/>
  <c r="DF111" i="122"/>
  <c r="DE111" i="122"/>
  <c r="DC111" i="122"/>
  <c r="DB111" i="122"/>
  <c r="CZ111" i="122"/>
  <c r="CY111" i="122"/>
  <c r="CW111" i="122"/>
  <c r="CV111" i="122"/>
  <c r="CS111" i="122"/>
  <c r="CP111" i="122"/>
  <c r="Z111" i="122"/>
  <c r="CR111" i="122" s="1"/>
  <c r="DO110" i="122"/>
  <c r="DJ110" i="122"/>
  <c r="DI110" i="122"/>
  <c r="DF110" i="122"/>
  <c r="DE110" i="122"/>
  <c r="DC110" i="122"/>
  <c r="DB110" i="122"/>
  <c r="CZ110" i="122"/>
  <c r="CY110" i="122"/>
  <c r="CW110" i="122"/>
  <c r="CV110" i="122"/>
  <c r="CS110" i="122"/>
  <c r="CP110" i="122"/>
  <c r="Z110" i="122"/>
  <c r="CR110" i="122" s="1"/>
  <c r="DO109" i="122"/>
  <c r="CW109" i="122"/>
  <c r="CV109" i="122"/>
  <c r="CS109" i="122"/>
  <c r="CP109" i="122"/>
  <c r="Z109" i="122"/>
  <c r="C109" i="122" s="1"/>
  <c r="DO108" i="122"/>
  <c r="DJ108" i="122"/>
  <c r="DI108" i="122"/>
  <c r="DF108" i="122"/>
  <c r="DE108" i="122"/>
  <c r="DC108" i="122"/>
  <c r="DB108" i="122"/>
  <c r="CZ108" i="122"/>
  <c r="CY108" i="122"/>
  <c r="CW108" i="122"/>
  <c r="CV108" i="122"/>
  <c r="CS108" i="122"/>
  <c r="CP108" i="122"/>
  <c r="Z108" i="122"/>
  <c r="CR108" i="122" s="1"/>
  <c r="DO107" i="122"/>
  <c r="CW107" i="122"/>
  <c r="CV107" i="122"/>
  <c r="CS107" i="122"/>
  <c r="CP107" i="122"/>
  <c r="Z107" i="122"/>
  <c r="CR107" i="122" s="1"/>
  <c r="DO106" i="122"/>
  <c r="CW106" i="122"/>
  <c r="CV106" i="122"/>
  <c r="CS106" i="122"/>
  <c r="CP106" i="122"/>
  <c r="Z106" i="122"/>
  <c r="CR106" i="122" s="1"/>
  <c r="DO105" i="122"/>
  <c r="DJ105" i="122"/>
  <c r="DI105" i="122"/>
  <c r="DF105" i="122"/>
  <c r="DE105" i="122"/>
  <c r="DC105" i="122"/>
  <c r="DB105" i="122"/>
  <c r="CZ105" i="122"/>
  <c r="CY105" i="122"/>
  <c r="CW105" i="122"/>
  <c r="CV105" i="122"/>
  <c r="CS105" i="122"/>
  <c r="CP105" i="122"/>
  <c r="Z105" i="122"/>
  <c r="CR105" i="122" s="1"/>
  <c r="DO104" i="122"/>
  <c r="DJ104" i="122"/>
  <c r="DI104" i="122"/>
  <c r="DF104" i="122"/>
  <c r="DE104" i="122"/>
  <c r="DC104" i="122"/>
  <c r="DB104" i="122"/>
  <c r="CZ104" i="122"/>
  <c r="CY104" i="122"/>
  <c r="CW104" i="122"/>
  <c r="CV104" i="122"/>
  <c r="CS104" i="122"/>
  <c r="CP104" i="122"/>
  <c r="Z104" i="122"/>
  <c r="CR104" i="122" s="1"/>
  <c r="DO103" i="122"/>
  <c r="DJ103" i="122"/>
  <c r="DI103" i="122"/>
  <c r="DF103" i="122"/>
  <c r="DE103" i="122"/>
  <c r="DC103" i="122"/>
  <c r="DB103" i="122"/>
  <c r="CZ103" i="122"/>
  <c r="CY103" i="122"/>
  <c r="CW103" i="122"/>
  <c r="CV103" i="122"/>
  <c r="CS103" i="122"/>
  <c r="CP103" i="122"/>
  <c r="Z103" i="122"/>
  <c r="CR103" i="122" s="1"/>
  <c r="DO102" i="122"/>
  <c r="DJ102" i="122"/>
  <c r="DI102" i="122"/>
  <c r="DF102" i="122"/>
  <c r="DE102" i="122"/>
  <c r="DC102" i="122"/>
  <c r="DB102" i="122"/>
  <c r="CZ102" i="122"/>
  <c r="CY102" i="122"/>
  <c r="CW102" i="122"/>
  <c r="CV102" i="122"/>
  <c r="CS102" i="122"/>
  <c r="CP102" i="122"/>
  <c r="Z102" i="122"/>
  <c r="CR102" i="122" s="1"/>
  <c r="DO101" i="122"/>
  <c r="DJ101" i="122"/>
  <c r="DI101" i="122"/>
  <c r="DF101" i="122"/>
  <c r="DE101" i="122"/>
  <c r="DC101" i="122"/>
  <c r="DB101" i="122"/>
  <c r="CZ101" i="122"/>
  <c r="CY101" i="122"/>
  <c r="CW101" i="122"/>
  <c r="CV101" i="122"/>
  <c r="CS101" i="122"/>
  <c r="CP101" i="122"/>
  <c r="Z101" i="122"/>
  <c r="CR101" i="122" s="1"/>
  <c r="DO100" i="122"/>
  <c r="DJ100" i="122"/>
  <c r="DI100" i="122"/>
  <c r="DF100" i="122"/>
  <c r="DE100" i="122"/>
  <c r="DC100" i="122"/>
  <c r="DB100" i="122"/>
  <c r="CZ100" i="122"/>
  <c r="CY100" i="122"/>
  <c r="CW100" i="122"/>
  <c r="CV100" i="122"/>
  <c r="CS100" i="122"/>
  <c r="CP100" i="122"/>
  <c r="Z100" i="122"/>
  <c r="CR100" i="122" s="1"/>
  <c r="DO99" i="122"/>
  <c r="DJ99" i="122"/>
  <c r="DI99" i="122"/>
  <c r="DF99" i="122"/>
  <c r="DE99" i="122"/>
  <c r="DC99" i="122"/>
  <c r="DB99" i="122"/>
  <c r="CZ99" i="122"/>
  <c r="CY99" i="122"/>
  <c r="CW99" i="122"/>
  <c r="CV99" i="122"/>
  <c r="CS99" i="122"/>
  <c r="CP99" i="122"/>
  <c r="Z99" i="122"/>
  <c r="CR99" i="122" s="1"/>
  <c r="DO98" i="122"/>
  <c r="DJ98" i="122"/>
  <c r="DI98" i="122"/>
  <c r="DF98" i="122"/>
  <c r="DE98" i="122"/>
  <c r="DC98" i="122"/>
  <c r="DB98" i="122"/>
  <c r="CZ98" i="122"/>
  <c r="CY98" i="122"/>
  <c r="CW98" i="122"/>
  <c r="CV98" i="122"/>
  <c r="CS98" i="122"/>
  <c r="CP98" i="122"/>
  <c r="Z98" i="122"/>
  <c r="CR98" i="122" s="1"/>
  <c r="DO97" i="122"/>
  <c r="DJ97" i="122"/>
  <c r="DI97" i="122"/>
  <c r="DF97" i="122"/>
  <c r="DE97" i="122"/>
  <c r="DC97" i="122"/>
  <c r="DB97" i="122"/>
  <c r="CZ97" i="122"/>
  <c r="CY97" i="122"/>
  <c r="CW97" i="122"/>
  <c r="CV97" i="122"/>
  <c r="CS97" i="122"/>
  <c r="CP97" i="122"/>
  <c r="Z97" i="122"/>
  <c r="CR97" i="122" s="1"/>
  <c r="DO95" i="122"/>
  <c r="DJ95" i="122"/>
  <c r="DI95" i="122"/>
  <c r="DF95" i="122"/>
  <c r="DE95" i="122"/>
  <c r="DC95" i="122"/>
  <c r="DB95" i="122"/>
  <c r="CZ95" i="122"/>
  <c r="CY95" i="122"/>
  <c r="CW95" i="122"/>
  <c r="CV95" i="122"/>
  <c r="CS95" i="122"/>
  <c r="CP95" i="122"/>
  <c r="Z95" i="122"/>
  <c r="CR95" i="122" s="1"/>
  <c r="DO94" i="122"/>
  <c r="DJ94" i="122"/>
  <c r="DI94" i="122"/>
  <c r="DF94" i="122"/>
  <c r="DE94" i="122"/>
  <c r="DC94" i="122"/>
  <c r="DB94" i="122"/>
  <c r="CZ94" i="122"/>
  <c r="CY94" i="122"/>
  <c r="CW94" i="122"/>
  <c r="CV94" i="122"/>
  <c r="CS94" i="122"/>
  <c r="CP94" i="122"/>
  <c r="Z94" i="122"/>
  <c r="CR94" i="122" s="1"/>
  <c r="DO93" i="122"/>
  <c r="DJ93" i="122"/>
  <c r="DI93" i="122"/>
  <c r="DF93" i="122"/>
  <c r="DE93" i="122"/>
  <c r="DC93" i="122"/>
  <c r="DB93" i="122"/>
  <c r="CZ93" i="122"/>
  <c r="CY93" i="122"/>
  <c r="CW93" i="122"/>
  <c r="CV93" i="122"/>
  <c r="CS93" i="122"/>
  <c r="CP93" i="122"/>
  <c r="Z93" i="122"/>
  <c r="CR93" i="122" s="1"/>
  <c r="DO92" i="122"/>
  <c r="DJ92" i="122"/>
  <c r="DI92" i="122"/>
  <c r="DF92" i="122"/>
  <c r="DE92" i="122"/>
  <c r="DC92" i="122"/>
  <c r="DB92" i="122"/>
  <c r="CZ92" i="122"/>
  <c r="CY92" i="122"/>
  <c r="CW92" i="122"/>
  <c r="CV92" i="122"/>
  <c r="CS92" i="122"/>
  <c r="CP92" i="122"/>
  <c r="Z92" i="122"/>
  <c r="CR92" i="122" s="1"/>
  <c r="DO91" i="122"/>
  <c r="DJ91" i="122"/>
  <c r="DI91" i="122"/>
  <c r="DF91" i="122"/>
  <c r="DE91" i="122"/>
  <c r="DC91" i="122"/>
  <c r="DB91" i="122"/>
  <c r="CZ91" i="122"/>
  <c r="CY91" i="122"/>
  <c r="CW91" i="122"/>
  <c r="CV91" i="122"/>
  <c r="CS91" i="122"/>
  <c r="CP91" i="122"/>
  <c r="Z91" i="122"/>
  <c r="CR91" i="122" s="1"/>
  <c r="DO90" i="122"/>
  <c r="DJ90" i="122"/>
  <c r="DI90" i="122"/>
  <c r="DF90" i="122"/>
  <c r="DE90" i="122"/>
  <c r="DC90" i="122"/>
  <c r="DB90" i="122"/>
  <c r="CZ90" i="122"/>
  <c r="CY90" i="122"/>
  <c r="CW90" i="122"/>
  <c r="CV90" i="122"/>
  <c r="CS90" i="122"/>
  <c r="CP90" i="122"/>
  <c r="Z90" i="122"/>
  <c r="CR90" i="122" s="1"/>
  <c r="DO89" i="122"/>
  <c r="DJ89" i="122"/>
  <c r="DI89" i="122"/>
  <c r="DF89" i="122"/>
  <c r="DE89" i="122"/>
  <c r="DC89" i="122"/>
  <c r="DB89" i="122"/>
  <c r="CZ89" i="122"/>
  <c r="CY89" i="122"/>
  <c r="CW89" i="122"/>
  <c r="CV89" i="122"/>
  <c r="CS89" i="122"/>
  <c r="CP89" i="122"/>
  <c r="Z89" i="122"/>
  <c r="C89" i="122" s="1"/>
  <c r="DO88" i="122"/>
  <c r="DJ88" i="122"/>
  <c r="DI88" i="122"/>
  <c r="DF88" i="122"/>
  <c r="DE88" i="122"/>
  <c r="DC88" i="122"/>
  <c r="DB88" i="122"/>
  <c r="CZ88" i="122"/>
  <c r="CY88" i="122"/>
  <c r="CW88" i="122"/>
  <c r="CV88" i="122"/>
  <c r="CS88" i="122"/>
  <c r="CP88" i="122"/>
  <c r="Z88" i="122"/>
  <c r="CR88" i="122" s="1"/>
  <c r="DO87" i="122"/>
  <c r="DJ87" i="122"/>
  <c r="DI87" i="122"/>
  <c r="DF87" i="122"/>
  <c r="DE87" i="122"/>
  <c r="DC87" i="122"/>
  <c r="DB87" i="122"/>
  <c r="CZ87" i="122"/>
  <c r="CY87" i="122"/>
  <c r="CW87" i="122"/>
  <c r="CV87" i="122"/>
  <c r="CS87" i="122"/>
  <c r="CP87" i="122"/>
  <c r="Z87" i="122"/>
  <c r="CR87" i="122" s="1"/>
  <c r="DO86" i="122"/>
  <c r="DJ86" i="122"/>
  <c r="DI86" i="122"/>
  <c r="DF86" i="122"/>
  <c r="DE86" i="122"/>
  <c r="DC86" i="122"/>
  <c r="DB86" i="122"/>
  <c r="CZ86" i="122"/>
  <c r="CY86" i="122"/>
  <c r="CW86" i="122"/>
  <c r="CV86" i="122"/>
  <c r="CS86" i="122"/>
  <c r="CP86" i="122"/>
  <c r="Z86" i="122"/>
  <c r="C86" i="122" s="1"/>
  <c r="DO85" i="122"/>
  <c r="DJ85" i="122"/>
  <c r="DI85" i="122"/>
  <c r="DF85" i="122"/>
  <c r="DE85" i="122"/>
  <c r="DC85" i="122"/>
  <c r="DB85" i="122"/>
  <c r="CZ85" i="122"/>
  <c r="CY85" i="122"/>
  <c r="CW85" i="122"/>
  <c r="CV85" i="122"/>
  <c r="CS85" i="122"/>
  <c r="CP85" i="122"/>
  <c r="Z85" i="122"/>
  <c r="C85" i="122" s="1"/>
  <c r="DO84" i="122"/>
  <c r="DJ84" i="122"/>
  <c r="DI84" i="122"/>
  <c r="DF84" i="122"/>
  <c r="DE84" i="122"/>
  <c r="DC84" i="122"/>
  <c r="DB84" i="122"/>
  <c r="CZ84" i="122"/>
  <c r="CY84" i="122"/>
  <c r="CW84" i="122"/>
  <c r="CV84" i="122"/>
  <c r="CS84" i="122"/>
  <c r="CP84" i="122"/>
  <c r="Z84" i="122"/>
  <c r="CR84" i="122" s="1"/>
  <c r="DO83" i="122"/>
  <c r="DJ83" i="122"/>
  <c r="DI83" i="122"/>
  <c r="DF83" i="122"/>
  <c r="DE83" i="122"/>
  <c r="DC83" i="122"/>
  <c r="DB83" i="122"/>
  <c r="CZ83" i="122"/>
  <c r="CY83" i="122"/>
  <c r="CW83" i="122"/>
  <c r="CV83" i="122"/>
  <c r="CS83" i="122"/>
  <c r="CP83" i="122"/>
  <c r="Z83" i="122"/>
  <c r="CR83" i="122" s="1"/>
  <c r="DO82" i="122"/>
  <c r="CW82" i="122"/>
  <c r="CV82" i="122"/>
  <c r="CS82" i="122"/>
  <c r="CP82" i="122"/>
  <c r="Z82" i="122"/>
  <c r="CR82" i="122" s="1"/>
  <c r="DO81" i="122"/>
  <c r="CW81" i="122"/>
  <c r="CV81" i="122"/>
  <c r="CS81" i="122"/>
  <c r="CP81" i="122"/>
  <c r="Z81" i="122"/>
  <c r="CR81" i="122" s="1"/>
  <c r="DO79" i="122"/>
  <c r="CW79" i="122"/>
  <c r="CV79" i="122"/>
  <c r="CS79" i="122"/>
  <c r="CP79" i="122"/>
  <c r="Z79" i="122"/>
  <c r="CR79" i="122" s="1"/>
  <c r="DO78" i="122"/>
  <c r="CW78" i="122"/>
  <c r="CV78" i="122"/>
  <c r="CS78" i="122"/>
  <c r="CP78" i="122"/>
  <c r="Z78" i="122"/>
  <c r="CR78" i="122" s="1"/>
  <c r="DO77" i="122"/>
  <c r="CW77" i="122"/>
  <c r="CV77" i="122"/>
  <c r="CS77" i="122"/>
  <c r="CP77" i="122"/>
  <c r="Z77" i="122"/>
  <c r="CR77" i="122" s="1"/>
  <c r="DO76" i="122"/>
  <c r="CW76" i="122"/>
  <c r="CV76" i="122"/>
  <c r="CS76" i="122"/>
  <c r="CP76" i="122"/>
  <c r="Z76" i="122"/>
  <c r="CR76" i="122" s="1"/>
  <c r="DO75" i="122"/>
  <c r="CZ75" i="122"/>
  <c r="CY75" i="122"/>
  <c r="CW75" i="122"/>
  <c r="CV75" i="122"/>
  <c r="CS75" i="122"/>
  <c r="CP75" i="122"/>
  <c r="Z75" i="122"/>
  <c r="CR75" i="122" s="1"/>
  <c r="DO74" i="122"/>
  <c r="CW74" i="122"/>
  <c r="CV74" i="122"/>
  <c r="CS74" i="122"/>
  <c r="CP74" i="122"/>
  <c r="Z74" i="122"/>
  <c r="CR74" i="122" s="1"/>
  <c r="DO73" i="122"/>
  <c r="CZ73" i="122"/>
  <c r="CY73" i="122"/>
  <c r="CW73" i="122"/>
  <c r="CV73" i="122"/>
  <c r="CS73" i="122"/>
  <c r="CP73" i="122"/>
  <c r="Z73" i="122"/>
  <c r="CR73" i="122" s="1"/>
  <c r="DO72" i="122"/>
  <c r="CZ72" i="122"/>
  <c r="CY72" i="122"/>
  <c r="CW72" i="122"/>
  <c r="CV72" i="122"/>
  <c r="CS72" i="122"/>
  <c r="CP72" i="122"/>
  <c r="Z72" i="122"/>
  <c r="C72" i="122" s="1"/>
  <c r="DO71" i="122"/>
  <c r="CZ71" i="122"/>
  <c r="CY71" i="122"/>
  <c r="CW71" i="122"/>
  <c r="CV71" i="122"/>
  <c r="CS71" i="122"/>
  <c r="CP71" i="122"/>
  <c r="Z71" i="122"/>
  <c r="CR71" i="122" s="1"/>
  <c r="DO70" i="122"/>
  <c r="CW70" i="122"/>
  <c r="CV70" i="122"/>
  <c r="CS70" i="122"/>
  <c r="CP70" i="122"/>
  <c r="Z70" i="122"/>
  <c r="CR70" i="122" s="1"/>
  <c r="DO69" i="122"/>
  <c r="CW69" i="122"/>
  <c r="CV69" i="122"/>
  <c r="CS69" i="122"/>
  <c r="CP69" i="122"/>
  <c r="Z69" i="122"/>
  <c r="CR69" i="122" s="1"/>
  <c r="DO68" i="122"/>
  <c r="DJ68" i="122"/>
  <c r="DI68" i="122"/>
  <c r="DF68" i="122"/>
  <c r="DE68" i="122"/>
  <c r="DC68" i="122"/>
  <c r="DB68" i="122"/>
  <c r="CW68" i="122"/>
  <c r="CV68" i="122"/>
  <c r="CS68" i="122"/>
  <c r="CP68" i="122"/>
  <c r="Z68" i="122"/>
  <c r="C68" i="122" s="1"/>
  <c r="DO67" i="122"/>
  <c r="CZ67" i="122"/>
  <c r="CY67" i="122"/>
  <c r="CW67" i="122"/>
  <c r="CV67" i="122"/>
  <c r="CS67" i="122"/>
  <c r="CP67" i="122"/>
  <c r="Z67" i="122"/>
  <c r="CR67" i="122" s="1"/>
  <c r="DO66" i="122"/>
  <c r="CW66" i="122"/>
  <c r="CV66" i="122"/>
  <c r="CS66" i="122"/>
  <c r="CP66" i="122"/>
  <c r="Z66" i="122"/>
  <c r="CR66" i="122" s="1"/>
  <c r="DO65" i="122"/>
  <c r="DJ65" i="122"/>
  <c r="DI65" i="122"/>
  <c r="DF65" i="122"/>
  <c r="DE65" i="122"/>
  <c r="DC65" i="122"/>
  <c r="DB65" i="122"/>
  <c r="CZ65" i="122"/>
  <c r="CY65" i="122"/>
  <c r="CW65" i="122"/>
  <c r="CV65" i="122"/>
  <c r="CS65" i="122"/>
  <c r="CP65" i="122"/>
  <c r="Z65" i="122"/>
  <c r="CR65" i="122" s="1"/>
  <c r="DO64" i="122"/>
  <c r="DJ64" i="122"/>
  <c r="DI64" i="122"/>
  <c r="DF64" i="122"/>
  <c r="DE64" i="122"/>
  <c r="DC64" i="122"/>
  <c r="DB64" i="122"/>
  <c r="CW64" i="122"/>
  <c r="CV64" i="122"/>
  <c r="CS64" i="122"/>
  <c r="CP64" i="122"/>
  <c r="Z64" i="122"/>
  <c r="C64" i="122" s="1"/>
  <c r="DO63" i="122"/>
  <c r="DJ63" i="122"/>
  <c r="DI63" i="122"/>
  <c r="DF63" i="122"/>
  <c r="DE63" i="122"/>
  <c r="DC63" i="122"/>
  <c r="DB63" i="122"/>
  <c r="CZ63" i="122"/>
  <c r="CY63" i="122"/>
  <c r="CW63" i="122"/>
  <c r="CV63" i="122"/>
  <c r="CS63" i="122"/>
  <c r="CP63" i="122"/>
  <c r="Z63" i="122"/>
  <c r="C63" i="122" s="1"/>
  <c r="DO62" i="122"/>
  <c r="CW62" i="122"/>
  <c r="CV62" i="122"/>
  <c r="CS62" i="122"/>
  <c r="CP62" i="122"/>
  <c r="Z62" i="122"/>
  <c r="C62" i="122" s="1"/>
  <c r="DO61" i="122"/>
  <c r="DJ61" i="122"/>
  <c r="DI61" i="122"/>
  <c r="DF61" i="122"/>
  <c r="DE61" i="122"/>
  <c r="DC61" i="122"/>
  <c r="DB61" i="122"/>
  <c r="CZ61" i="122"/>
  <c r="CY61" i="122"/>
  <c r="CW61" i="122"/>
  <c r="CV61" i="122"/>
  <c r="CS61" i="122"/>
  <c r="CP61" i="122"/>
  <c r="Z61" i="122"/>
  <c r="C61" i="122" s="1"/>
  <c r="DO60" i="122"/>
  <c r="DJ60" i="122"/>
  <c r="DI60" i="122"/>
  <c r="DF60" i="122"/>
  <c r="DE60" i="122"/>
  <c r="DC60" i="122"/>
  <c r="DB60" i="122"/>
  <c r="CZ60" i="122"/>
  <c r="CY60" i="122"/>
  <c r="CW60" i="122"/>
  <c r="CV60" i="122"/>
  <c r="CS60" i="122"/>
  <c r="CP60" i="122"/>
  <c r="Z60" i="122"/>
  <c r="C60" i="122" s="1"/>
  <c r="DO59" i="122"/>
  <c r="CZ59" i="122"/>
  <c r="CY59" i="122"/>
  <c r="CW59" i="122"/>
  <c r="CV59" i="122"/>
  <c r="CS59" i="122"/>
  <c r="CP59" i="122"/>
  <c r="Z59" i="122"/>
  <c r="CR59" i="122" s="1"/>
  <c r="DO58" i="122"/>
  <c r="DJ58" i="122"/>
  <c r="DI58" i="122"/>
  <c r="DF58" i="122"/>
  <c r="DE58" i="122"/>
  <c r="DC58" i="122"/>
  <c r="DB58" i="122"/>
  <c r="CZ58" i="122"/>
  <c r="CY58" i="122"/>
  <c r="CW58" i="122"/>
  <c r="CV58" i="122"/>
  <c r="CS58" i="122"/>
  <c r="CP58" i="122"/>
  <c r="Z58" i="122"/>
  <c r="CR58" i="122" s="1"/>
  <c r="DO57" i="122"/>
  <c r="CW57" i="122"/>
  <c r="CV57" i="122"/>
  <c r="CS57" i="122"/>
  <c r="CP57" i="122"/>
  <c r="Z57" i="122"/>
  <c r="CR57" i="122" s="1"/>
  <c r="DO56" i="122"/>
  <c r="DJ56" i="122"/>
  <c r="DI56" i="122"/>
  <c r="DF56" i="122"/>
  <c r="DE56" i="122"/>
  <c r="DC56" i="122"/>
  <c r="DB56" i="122"/>
  <c r="CZ56" i="122"/>
  <c r="CY56" i="122"/>
  <c r="CW56" i="122"/>
  <c r="CV56" i="122"/>
  <c r="CS56" i="122"/>
  <c r="CP56" i="122"/>
  <c r="Z56" i="122"/>
  <c r="CR56" i="122" s="1"/>
  <c r="DO55" i="122"/>
  <c r="CZ55" i="122"/>
  <c r="CY55" i="122"/>
  <c r="CW55" i="122"/>
  <c r="CV55" i="122"/>
  <c r="CS55" i="122"/>
  <c r="CP55" i="122"/>
  <c r="Z55" i="122"/>
  <c r="CR55" i="122" s="1"/>
  <c r="DO53" i="122"/>
  <c r="CZ53" i="122"/>
  <c r="CY53" i="122"/>
  <c r="CW53" i="122"/>
  <c r="CV53" i="122"/>
  <c r="CS53" i="122"/>
  <c r="CP53" i="122"/>
  <c r="Z53" i="122"/>
  <c r="CR53" i="122" s="1"/>
  <c r="DO52" i="122"/>
  <c r="DJ52" i="122"/>
  <c r="DI52" i="122"/>
  <c r="DF52" i="122"/>
  <c r="DE52" i="122"/>
  <c r="DC52" i="122"/>
  <c r="DB52" i="122"/>
  <c r="CZ52" i="122"/>
  <c r="CY52" i="122"/>
  <c r="CW52" i="122"/>
  <c r="CV52" i="122"/>
  <c r="CS52" i="122"/>
  <c r="CP52" i="122"/>
  <c r="Z52" i="122"/>
  <c r="CR52" i="122" s="1"/>
  <c r="DO51" i="122"/>
  <c r="DJ51" i="122"/>
  <c r="DI51" i="122"/>
  <c r="DF51" i="122"/>
  <c r="DE51" i="122"/>
  <c r="DC51" i="122"/>
  <c r="DB51" i="122"/>
  <c r="CZ51" i="122"/>
  <c r="CY51" i="122"/>
  <c r="CW51" i="122"/>
  <c r="CV51" i="122"/>
  <c r="CS51" i="122"/>
  <c r="CP51" i="122"/>
  <c r="Z51" i="122"/>
  <c r="CR51" i="122" s="1"/>
  <c r="DO50" i="122"/>
  <c r="CW50" i="122"/>
  <c r="CV50" i="122"/>
  <c r="CS50" i="122"/>
  <c r="CP50" i="122"/>
  <c r="Z50" i="122"/>
  <c r="CR50" i="122" s="1"/>
  <c r="DO49" i="122"/>
  <c r="DJ49" i="122"/>
  <c r="DI49" i="122"/>
  <c r="DF49" i="122"/>
  <c r="DE49" i="122"/>
  <c r="DC49" i="122"/>
  <c r="DB49" i="122"/>
  <c r="CZ49" i="122"/>
  <c r="CY49" i="122"/>
  <c r="CS49" i="122"/>
  <c r="CP49" i="122"/>
  <c r="Z49" i="122"/>
  <c r="CR49" i="122" s="1"/>
  <c r="DO47" i="122"/>
  <c r="DJ47" i="122"/>
  <c r="DI47" i="122"/>
  <c r="DF47" i="122"/>
  <c r="DE47" i="122"/>
  <c r="DC47" i="122"/>
  <c r="DB47" i="122"/>
  <c r="CZ47" i="122"/>
  <c r="CY47" i="122"/>
  <c r="CW47" i="122"/>
  <c r="CV47" i="122"/>
  <c r="CS47" i="122"/>
  <c r="CP47" i="122"/>
  <c r="Z47" i="122"/>
  <c r="CR47" i="122" s="1"/>
  <c r="DO48" i="122"/>
  <c r="DJ48" i="122"/>
  <c r="DI48" i="122"/>
  <c r="DF48" i="122"/>
  <c r="DE48" i="122"/>
  <c r="DC48" i="122"/>
  <c r="DB48" i="122"/>
  <c r="CZ48" i="122"/>
  <c r="CY48" i="122"/>
  <c r="CW48" i="122"/>
  <c r="CV48" i="122"/>
  <c r="CS48" i="122"/>
  <c r="CP48" i="122"/>
  <c r="Z48" i="122"/>
  <c r="CR48" i="122" s="1"/>
  <c r="DO46" i="122"/>
  <c r="DJ46" i="122"/>
  <c r="DI46" i="122"/>
  <c r="DF46" i="122"/>
  <c r="DE46" i="122"/>
  <c r="DC46" i="122"/>
  <c r="DB46" i="122"/>
  <c r="CZ46" i="122"/>
  <c r="CY46" i="122"/>
  <c r="CW46" i="122"/>
  <c r="CV46" i="122"/>
  <c r="CS46" i="122"/>
  <c r="CP46" i="122"/>
  <c r="Z46" i="122"/>
  <c r="CR46" i="122" s="1"/>
  <c r="DO45" i="122"/>
  <c r="CZ45" i="122"/>
  <c r="CY45" i="122"/>
  <c r="CW45" i="122"/>
  <c r="CV45" i="122"/>
  <c r="CS45" i="122"/>
  <c r="CP45" i="122"/>
  <c r="Z45" i="122"/>
  <c r="CR45" i="122" s="1"/>
  <c r="DO44" i="122"/>
  <c r="DJ44" i="122"/>
  <c r="DI44" i="122"/>
  <c r="DF44" i="122"/>
  <c r="DE44" i="122"/>
  <c r="DC44" i="122"/>
  <c r="DB44" i="122"/>
  <c r="CZ44" i="122"/>
  <c r="CY44" i="122"/>
  <c r="CW44" i="122"/>
  <c r="CV44" i="122"/>
  <c r="CS44" i="122"/>
  <c r="CP44" i="122"/>
  <c r="Z44" i="122"/>
  <c r="CR44" i="122" s="1"/>
  <c r="DO43" i="122"/>
  <c r="DJ43" i="122"/>
  <c r="DI43" i="122"/>
  <c r="DF43" i="122"/>
  <c r="DE43" i="122"/>
  <c r="DC43" i="122"/>
  <c r="DB43" i="122"/>
  <c r="CZ43" i="122"/>
  <c r="CY43" i="122"/>
  <c r="CW43" i="122"/>
  <c r="CV43" i="122"/>
  <c r="CS43" i="122"/>
  <c r="CP43" i="122"/>
  <c r="Z43" i="122"/>
  <c r="CR43" i="122" s="1"/>
  <c r="DO42" i="122"/>
  <c r="CW42" i="122"/>
  <c r="CV42" i="122"/>
  <c r="CS42" i="122"/>
  <c r="CP42" i="122"/>
  <c r="Z42" i="122"/>
  <c r="CR42" i="122" s="1"/>
  <c r="DO41" i="122"/>
  <c r="CW41" i="122"/>
  <c r="CV41" i="122"/>
  <c r="CS41" i="122"/>
  <c r="CP41" i="122"/>
  <c r="Z41" i="122"/>
  <c r="CR41" i="122" s="1"/>
  <c r="DO40" i="122"/>
  <c r="DJ40" i="122"/>
  <c r="DI40" i="122"/>
  <c r="DF40" i="122"/>
  <c r="DE40" i="122"/>
  <c r="DC40" i="122"/>
  <c r="DB40" i="122"/>
  <c r="CZ40" i="122"/>
  <c r="CY40" i="122"/>
  <c r="CW40" i="122"/>
  <c r="CV40" i="122"/>
  <c r="CS40" i="122"/>
  <c r="CP40" i="122"/>
  <c r="Z40" i="122"/>
  <c r="CR40" i="122" s="1"/>
  <c r="DO39" i="122"/>
  <c r="DJ39" i="122"/>
  <c r="DI39" i="122"/>
  <c r="DF39" i="122"/>
  <c r="DE39" i="122"/>
  <c r="DC39" i="122"/>
  <c r="DB39" i="122"/>
  <c r="CZ39" i="122"/>
  <c r="CY39" i="122"/>
  <c r="CW39" i="122"/>
  <c r="CV39" i="122"/>
  <c r="CS39" i="122"/>
  <c r="CP39" i="122"/>
  <c r="Z39" i="122"/>
  <c r="CR39" i="122" s="1"/>
  <c r="DO38" i="122"/>
  <c r="DJ38" i="122"/>
  <c r="DI38" i="122"/>
  <c r="DF38" i="122"/>
  <c r="DE38" i="122"/>
  <c r="DC38" i="122"/>
  <c r="DB38" i="122"/>
  <c r="CZ38" i="122"/>
  <c r="CY38" i="122"/>
  <c r="CW38" i="122"/>
  <c r="CV38" i="122"/>
  <c r="CS38" i="122"/>
  <c r="CP38" i="122"/>
  <c r="Z38" i="122"/>
  <c r="CR38" i="122" s="1"/>
  <c r="DO37" i="122"/>
  <c r="DJ37" i="122"/>
  <c r="DI37" i="122"/>
  <c r="DC37" i="122"/>
  <c r="DB37" i="122"/>
  <c r="CZ37" i="122"/>
  <c r="CY37" i="122"/>
  <c r="CW37" i="122"/>
  <c r="CV37" i="122"/>
  <c r="CS37" i="122"/>
  <c r="CP37" i="122"/>
  <c r="Z37" i="122"/>
  <c r="CR37" i="122" s="1"/>
  <c r="DO36" i="122"/>
  <c r="DJ36" i="122"/>
  <c r="DI36" i="122"/>
  <c r="DF36" i="122"/>
  <c r="DE36" i="122"/>
  <c r="DC36" i="122"/>
  <c r="DB36" i="122"/>
  <c r="CZ36" i="122"/>
  <c r="CY36" i="122"/>
  <c r="CW36" i="122"/>
  <c r="CV36" i="122"/>
  <c r="CS36" i="122"/>
  <c r="CP36" i="122"/>
  <c r="Z36" i="122"/>
  <c r="CR36" i="122" s="1"/>
  <c r="DO35" i="122"/>
  <c r="DJ35" i="122"/>
  <c r="DI35" i="122"/>
  <c r="DF35" i="122"/>
  <c r="DE35" i="122"/>
  <c r="DC35" i="122"/>
  <c r="DB35" i="122"/>
  <c r="CZ35" i="122"/>
  <c r="CY35" i="122"/>
  <c r="CW35" i="122"/>
  <c r="CV35" i="122"/>
  <c r="CS35" i="122"/>
  <c r="CP35" i="122"/>
  <c r="Z35" i="122"/>
  <c r="CR35" i="122" s="1"/>
  <c r="DO34" i="122"/>
  <c r="CS34" i="122"/>
  <c r="CP34" i="122"/>
  <c r="Z34" i="122"/>
  <c r="C34" i="122" s="1"/>
  <c r="DO33" i="122"/>
  <c r="DJ33" i="122"/>
  <c r="DI33" i="122"/>
  <c r="DF33" i="122"/>
  <c r="DE33" i="122"/>
  <c r="DC33" i="122"/>
  <c r="DB33" i="122"/>
  <c r="CZ33" i="122"/>
  <c r="CY33" i="122"/>
  <c r="CW33" i="122"/>
  <c r="CV33" i="122"/>
  <c r="CS33" i="122"/>
  <c r="CP33" i="122"/>
  <c r="Z33" i="122"/>
  <c r="C33" i="122" s="1"/>
  <c r="DO32" i="122"/>
  <c r="DJ32" i="122"/>
  <c r="DI32" i="122"/>
  <c r="DF32" i="122"/>
  <c r="DE32" i="122"/>
  <c r="DC32" i="122"/>
  <c r="DB32" i="122"/>
  <c r="CZ32" i="122"/>
  <c r="CY32" i="122"/>
  <c r="CW32" i="122"/>
  <c r="CV32" i="122"/>
  <c r="CS32" i="122"/>
  <c r="CP32" i="122"/>
  <c r="Z32" i="122"/>
  <c r="C32" i="122" s="1"/>
  <c r="DO31" i="122"/>
  <c r="DJ31" i="122"/>
  <c r="DI31" i="122"/>
  <c r="DF31" i="122"/>
  <c r="DE31" i="122"/>
  <c r="DC31" i="122"/>
  <c r="DB31" i="122"/>
  <c r="CZ31" i="122"/>
  <c r="CY31" i="122"/>
  <c r="CW31" i="122"/>
  <c r="CV31" i="122"/>
  <c r="CS31" i="122"/>
  <c r="CP31" i="122"/>
  <c r="Z31" i="122"/>
  <c r="C31" i="122" s="1"/>
  <c r="DO30" i="122"/>
  <c r="DJ30" i="122"/>
  <c r="DI30" i="122"/>
  <c r="DF30" i="122"/>
  <c r="DE30" i="122"/>
  <c r="DC30" i="122"/>
  <c r="DB30" i="122"/>
  <c r="CZ30" i="122"/>
  <c r="CY30" i="122"/>
  <c r="CW30" i="122"/>
  <c r="CV30" i="122"/>
  <c r="CS30" i="122"/>
  <c r="CP30" i="122"/>
  <c r="Z30" i="122"/>
  <c r="C30" i="122" s="1"/>
  <c r="DO29" i="122"/>
  <c r="CW29" i="122"/>
  <c r="CV29" i="122"/>
  <c r="CS29" i="122"/>
  <c r="CP29" i="122"/>
  <c r="Z29" i="122"/>
  <c r="C29" i="122" s="1"/>
  <c r="DO28" i="122"/>
  <c r="DJ28" i="122"/>
  <c r="DI28" i="122"/>
  <c r="DF28" i="122"/>
  <c r="DE28" i="122"/>
  <c r="DC28" i="122"/>
  <c r="DB28" i="122"/>
  <c r="CZ28" i="122"/>
  <c r="CY28" i="122"/>
  <c r="CW28" i="122"/>
  <c r="CV28" i="122"/>
  <c r="CS28" i="122"/>
  <c r="CP28" i="122"/>
  <c r="Z28" i="122"/>
  <c r="C28" i="122" s="1"/>
  <c r="DO27" i="122"/>
  <c r="DJ27" i="122"/>
  <c r="DI27" i="122"/>
  <c r="DF27" i="122"/>
  <c r="DE27" i="122"/>
  <c r="DC27" i="122"/>
  <c r="DB27" i="122"/>
  <c r="CZ27" i="122"/>
  <c r="CY27" i="122"/>
  <c r="CW27" i="122"/>
  <c r="CV27" i="122"/>
  <c r="CS27" i="122"/>
  <c r="CP27" i="122"/>
  <c r="Z27" i="122"/>
  <c r="C27" i="122" s="1"/>
  <c r="DO26" i="122"/>
  <c r="DJ26" i="122"/>
  <c r="DI26" i="122"/>
  <c r="DF26" i="122"/>
  <c r="DE26" i="122"/>
  <c r="DC26" i="122"/>
  <c r="DB26" i="122"/>
  <c r="CZ26" i="122"/>
  <c r="CY26" i="122"/>
  <c r="CW26" i="122"/>
  <c r="CV26" i="122"/>
  <c r="CS26" i="122"/>
  <c r="CP26" i="122"/>
  <c r="Z26" i="122"/>
  <c r="C26" i="122" s="1"/>
  <c r="DO25" i="122"/>
  <c r="DJ25" i="122"/>
  <c r="DI25" i="122"/>
  <c r="DF25" i="122"/>
  <c r="DE25" i="122"/>
  <c r="DC25" i="122"/>
  <c r="DB25" i="122"/>
  <c r="CZ25" i="122"/>
  <c r="CY25" i="122"/>
  <c r="CW25" i="122"/>
  <c r="CV25" i="122"/>
  <c r="CS25" i="122"/>
  <c r="CP25" i="122"/>
  <c r="Z25" i="122"/>
  <c r="C25" i="122" s="1"/>
  <c r="DO24" i="122"/>
  <c r="DJ24" i="122"/>
  <c r="DI24" i="122"/>
  <c r="DF24" i="122"/>
  <c r="DE24" i="122"/>
  <c r="DC24" i="122"/>
  <c r="DB24" i="122"/>
  <c r="CZ24" i="122"/>
  <c r="CY24" i="122"/>
  <c r="CW24" i="122"/>
  <c r="CV24" i="122"/>
  <c r="CS24" i="122"/>
  <c r="CP24" i="122"/>
  <c r="Z24" i="122"/>
  <c r="C24" i="122" s="1"/>
  <c r="DO23" i="122"/>
  <c r="DJ23" i="122"/>
  <c r="DI23" i="122"/>
  <c r="DF23" i="122"/>
  <c r="DE23" i="122"/>
  <c r="DC23" i="122"/>
  <c r="DB23" i="122"/>
  <c r="CZ23" i="122"/>
  <c r="CY23" i="122"/>
  <c r="CW23" i="122"/>
  <c r="CV23" i="122"/>
  <c r="CS23" i="122"/>
  <c r="CP23" i="122"/>
  <c r="Z23" i="122"/>
  <c r="C23" i="122" s="1"/>
  <c r="DO22" i="122"/>
  <c r="CS22" i="122"/>
  <c r="CP22" i="122"/>
  <c r="Z22" i="122"/>
  <c r="C22" i="122" s="1"/>
  <c r="DO21" i="122"/>
  <c r="DJ21" i="122"/>
  <c r="DI21" i="122"/>
  <c r="DF21" i="122"/>
  <c r="DE21" i="122"/>
  <c r="DC21" i="122"/>
  <c r="DB21" i="122"/>
  <c r="CZ21" i="122"/>
  <c r="CY21" i="122"/>
  <c r="CW21" i="122"/>
  <c r="CV21" i="122"/>
  <c r="CS21" i="122"/>
  <c r="CP21" i="122"/>
  <c r="Z21" i="122"/>
  <c r="C21" i="122" s="1"/>
  <c r="DO20" i="122"/>
  <c r="DJ20" i="122"/>
  <c r="DI20" i="122"/>
  <c r="DF20" i="122"/>
  <c r="DE20" i="122"/>
  <c r="DC20" i="122"/>
  <c r="DB20" i="122"/>
  <c r="CZ20" i="122"/>
  <c r="CY20" i="122"/>
  <c r="CW20" i="122"/>
  <c r="CV20" i="122"/>
  <c r="CS20" i="122"/>
  <c r="CP20" i="122"/>
  <c r="Z20" i="122"/>
  <c r="C20" i="122" s="1"/>
  <c r="DO19" i="122"/>
  <c r="DJ19" i="122"/>
  <c r="DI19" i="122"/>
  <c r="DF19" i="122"/>
  <c r="DE19" i="122"/>
  <c r="DC19" i="122"/>
  <c r="DB19" i="122"/>
  <c r="CZ19" i="122"/>
  <c r="CY19" i="122"/>
  <c r="CW19" i="122"/>
  <c r="CV19" i="122"/>
  <c r="CS19" i="122"/>
  <c r="CP19" i="122"/>
  <c r="Z19" i="122"/>
  <c r="C19" i="122" s="1"/>
  <c r="DO18" i="122"/>
  <c r="DJ18" i="122"/>
  <c r="DI18" i="122"/>
  <c r="DF18" i="122"/>
  <c r="DE18" i="122"/>
  <c r="DC18" i="122"/>
  <c r="DB18" i="122"/>
  <c r="CZ18" i="122"/>
  <c r="CY18" i="122"/>
  <c r="CW18" i="122"/>
  <c r="CV18" i="122"/>
  <c r="CS18" i="122"/>
  <c r="CP18" i="122"/>
  <c r="Z18" i="122"/>
  <c r="C18" i="122" s="1"/>
  <c r="DO17" i="122"/>
  <c r="CW17" i="122"/>
  <c r="CV17" i="122"/>
  <c r="CS17" i="122"/>
  <c r="CP17" i="122"/>
  <c r="Z17" i="122"/>
  <c r="C17" i="122" s="1"/>
  <c r="DO15" i="122"/>
  <c r="DJ15" i="122"/>
  <c r="DI15" i="122"/>
  <c r="DF15" i="122"/>
  <c r="DE15" i="122"/>
  <c r="DC15" i="122"/>
  <c r="DB15" i="122"/>
  <c r="CZ15" i="122"/>
  <c r="CY15" i="122"/>
  <c r="CW15" i="122"/>
  <c r="CV15" i="122"/>
  <c r="CS15" i="122"/>
  <c r="CP15" i="122"/>
  <c r="Z15" i="122"/>
  <c r="C15" i="122" s="1"/>
  <c r="DO14" i="122"/>
  <c r="DJ14" i="122"/>
  <c r="DI14" i="122"/>
  <c r="DF14" i="122"/>
  <c r="DE14" i="122"/>
  <c r="DC14" i="122"/>
  <c r="DB14" i="122"/>
  <c r="CZ14" i="122"/>
  <c r="CY14" i="122"/>
  <c r="CW14" i="122"/>
  <c r="CV14" i="122"/>
  <c r="CS14" i="122"/>
  <c r="CP14" i="122"/>
  <c r="Z14" i="122"/>
  <c r="C14" i="122" s="1"/>
  <c r="DO13" i="122"/>
  <c r="DJ13" i="122"/>
  <c r="DI13" i="122"/>
  <c r="DF13" i="122"/>
  <c r="DE13" i="122"/>
  <c r="DC13" i="122"/>
  <c r="DB13" i="122"/>
  <c r="CZ13" i="122"/>
  <c r="CY13" i="122"/>
  <c r="CW13" i="122"/>
  <c r="CV13" i="122"/>
  <c r="CS13" i="122"/>
  <c r="CP13" i="122"/>
  <c r="Z13" i="122"/>
  <c r="C13" i="122" s="1"/>
  <c r="DO12" i="122"/>
  <c r="DJ12" i="122"/>
  <c r="DI12" i="122"/>
  <c r="DF12" i="122"/>
  <c r="DE12" i="122"/>
  <c r="DC12" i="122"/>
  <c r="DB12" i="122"/>
  <c r="CZ12" i="122"/>
  <c r="CY12" i="122"/>
  <c r="CW12" i="122"/>
  <c r="CV12" i="122"/>
  <c r="CS12" i="122"/>
  <c r="CP12" i="122"/>
  <c r="Z12" i="122"/>
  <c r="C12" i="122" s="1"/>
  <c r="DO11" i="122"/>
  <c r="DJ11" i="122"/>
  <c r="DI11" i="122"/>
  <c r="DF11" i="122"/>
  <c r="DE11" i="122"/>
  <c r="CS11" i="122"/>
  <c r="CP11" i="122"/>
  <c r="Z11" i="122"/>
  <c r="C11" i="122" s="1"/>
  <c r="DO10" i="122"/>
  <c r="CS10" i="122"/>
  <c r="CP10" i="122"/>
  <c r="Z10" i="122"/>
  <c r="C10" i="122" s="1"/>
  <c r="DO9" i="122"/>
  <c r="DJ9" i="122"/>
  <c r="DI9" i="122"/>
  <c r="DF9" i="122"/>
  <c r="DE9" i="122"/>
  <c r="DC9" i="122"/>
  <c r="DB9" i="122"/>
  <c r="CZ9" i="122"/>
  <c r="CY9" i="122"/>
  <c r="CW9" i="122"/>
  <c r="CV9" i="122"/>
  <c r="CS9" i="122"/>
  <c r="CP9" i="122"/>
  <c r="Z9" i="122"/>
  <c r="C9" i="122" s="1"/>
  <c r="DO8" i="122"/>
  <c r="DJ8" i="122"/>
  <c r="DI8" i="122"/>
  <c r="DF8" i="122"/>
  <c r="DE8" i="122"/>
  <c r="DC8" i="122"/>
  <c r="DB8" i="122"/>
  <c r="CZ8" i="122"/>
  <c r="CY8" i="122"/>
  <c r="CW8" i="122"/>
  <c r="CV8" i="122"/>
  <c r="CS8" i="122"/>
  <c r="CP8" i="122"/>
  <c r="Z8" i="122"/>
  <c r="C8" i="122" s="1"/>
  <c r="DO7" i="122"/>
  <c r="DJ7" i="122"/>
  <c r="DI7" i="122"/>
  <c r="DF7" i="122"/>
  <c r="DE7" i="122"/>
  <c r="DC7" i="122"/>
  <c r="DB7" i="122"/>
  <c r="CZ7" i="122"/>
  <c r="CY7" i="122"/>
  <c r="CW7" i="122"/>
  <c r="CV7" i="122"/>
  <c r="CS7" i="122"/>
  <c r="CP7" i="122"/>
  <c r="Z7" i="122"/>
  <c r="C7" i="122" s="1"/>
  <c r="DO6" i="122"/>
  <c r="DJ6" i="122"/>
  <c r="DI6" i="122"/>
  <c r="DF6" i="122"/>
  <c r="DE6" i="122"/>
  <c r="DC6" i="122"/>
  <c r="DB6" i="122"/>
  <c r="CZ6" i="122"/>
  <c r="CY6" i="122"/>
  <c r="CW6" i="122"/>
  <c r="CV6" i="122"/>
  <c r="CS6" i="122"/>
  <c r="CP6" i="122"/>
  <c r="Z6" i="122"/>
  <c r="C6" i="122" s="1"/>
  <c r="DO5" i="122"/>
  <c r="DJ5" i="122"/>
  <c r="DI5" i="122"/>
  <c r="DF5" i="122"/>
  <c r="DE5" i="122"/>
  <c r="DC5" i="122"/>
  <c r="DB5" i="122"/>
  <c r="CZ5" i="122"/>
  <c r="CY5" i="122"/>
  <c r="CW5" i="122"/>
  <c r="CV5" i="122"/>
  <c r="CS5" i="122"/>
  <c r="CP5" i="122"/>
  <c r="Z5" i="122"/>
  <c r="C5" i="122" s="1"/>
  <c r="C107" i="122" l="1"/>
  <c r="C155" i="123"/>
  <c r="C156" i="123"/>
  <c r="CR89" i="122"/>
  <c r="C16" i="122"/>
  <c r="CR54" i="122"/>
  <c r="CR109" i="122"/>
  <c r="C37" i="122"/>
  <c r="C106" i="122"/>
  <c r="C36" i="122"/>
  <c r="C131" i="122"/>
  <c r="C92" i="122"/>
  <c r="C74" i="122"/>
  <c r="C100" i="122"/>
  <c r="C99" i="122"/>
  <c r="C138" i="122"/>
  <c r="C143" i="122"/>
  <c r="C83" i="122"/>
  <c r="C137" i="122"/>
  <c r="C142" i="122"/>
  <c r="C69" i="122"/>
  <c r="C96" i="122"/>
  <c r="C53" i="122"/>
  <c r="C144" i="122"/>
  <c r="C80" i="122"/>
  <c r="CR33" i="122"/>
  <c r="C82" i="122"/>
  <c r="C93" i="122"/>
  <c r="C117" i="122"/>
  <c r="C136" i="122"/>
  <c r="CR24" i="122"/>
  <c r="C71" i="122"/>
  <c r="C103" i="122"/>
  <c r="C124" i="122"/>
  <c r="C73" i="122"/>
  <c r="C91" i="122"/>
  <c r="C129" i="122"/>
  <c r="O158" i="122"/>
  <c r="CR30" i="122"/>
  <c r="C111" i="122"/>
  <c r="CR85" i="122"/>
  <c r="CR31" i="122"/>
  <c r="CR29" i="122"/>
  <c r="C47" i="122"/>
  <c r="C59" i="122"/>
  <c r="C79" i="122"/>
  <c r="C88" i="122"/>
  <c r="C102" i="122"/>
  <c r="C114" i="122"/>
  <c r="C133" i="122"/>
  <c r="C48" i="122"/>
  <c r="C67" i="122"/>
  <c r="C78" i="122"/>
  <c r="CR32" i="122"/>
  <c r="CR86" i="122"/>
  <c r="CR23" i="122"/>
  <c r="C118" i="122"/>
  <c r="C140" i="122"/>
  <c r="C145" i="122"/>
  <c r="C58" i="122"/>
  <c r="C98" i="122"/>
  <c r="C113" i="122"/>
  <c r="C134" i="122"/>
  <c r="C56" i="122"/>
  <c r="C87" i="122"/>
  <c r="C95" i="122"/>
  <c r="C104" i="122"/>
  <c r="C112" i="122"/>
  <c r="C125" i="122"/>
  <c r="C141" i="122"/>
  <c r="C65" i="122"/>
  <c r="C76" i="122"/>
  <c r="C130" i="122"/>
  <c r="C49" i="122"/>
  <c r="C70" i="122"/>
  <c r="C77" i="122"/>
  <c r="C90" i="122"/>
  <c r="C101" i="122"/>
  <c r="C115" i="122"/>
  <c r="C119" i="122"/>
  <c r="C123" i="122"/>
  <c r="C132" i="122"/>
  <c r="CR34" i="122"/>
  <c r="CR26" i="122"/>
  <c r="C46" i="122"/>
  <c r="C52" i="122"/>
  <c r="C55" i="122"/>
  <c r="C57" i="122"/>
  <c r="C84" i="122"/>
  <c r="C97" i="122"/>
  <c r="C110" i="122"/>
  <c r="C116" i="122"/>
  <c r="CR11" i="122"/>
  <c r="C35" i="122"/>
  <c r="C51" i="122"/>
  <c r="C108" i="122"/>
  <c r="C127" i="122"/>
  <c r="C50" i="122"/>
  <c r="C66" i="122"/>
  <c r="C81" i="122"/>
  <c r="C94" i="122"/>
  <c r="C105" i="122"/>
  <c r="C121" i="122"/>
  <c r="C126" i="122"/>
  <c r="C135" i="122"/>
  <c r="O159" i="122"/>
  <c r="CR27" i="122"/>
  <c r="C122" i="122"/>
  <c r="CR25" i="122"/>
  <c r="CR60" i="122"/>
  <c r="CR61" i="122"/>
  <c r="CR62" i="122"/>
  <c r="CR63" i="122"/>
  <c r="CR64" i="122"/>
  <c r="CR68" i="122"/>
  <c r="CR72" i="122"/>
  <c r="C75" i="122"/>
  <c r="C120" i="122"/>
  <c r="C139" i="122"/>
  <c r="CR28" i="122"/>
  <c r="C38" i="122"/>
  <c r="C39" i="122"/>
  <c r="C40" i="122"/>
  <c r="C41" i="122"/>
  <c r="C42" i="122"/>
  <c r="C43" i="122"/>
  <c r="C44" i="122"/>
  <c r="CR5" i="122"/>
  <c r="CR7" i="122"/>
  <c r="CR9" i="122"/>
  <c r="CR12" i="122"/>
  <c r="CR14" i="122"/>
  <c r="CR17" i="122"/>
  <c r="CR18" i="122"/>
  <c r="CR20" i="122"/>
  <c r="CR22" i="122"/>
  <c r="CR6" i="122"/>
  <c r="CR8" i="122"/>
  <c r="CR10" i="122"/>
  <c r="CR13" i="122"/>
  <c r="CR15" i="122"/>
  <c r="CR19" i="122"/>
  <c r="CR21" i="122"/>
  <c r="C158" i="122" l="1"/>
  <c r="C159" i="122"/>
  <c r="Z68" i="118" l="1"/>
  <c r="DO5" i="118" l="1"/>
  <c r="DJ5" i="118"/>
  <c r="DI5" i="118"/>
  <c r="DF5" i="118"/>
  <c r="DE5" i="118"/>
  <c r="DC5" i="118"/>
  <c r="DB5" i="118"/>
  <c r="CZ5" i="118"/>
  <c r="CY5" i="118"/>
  <c r="CW5" i="118"/>
  <c r="CV5" i="118"/>
  <c r="CS5" i="118"/>
  <c r="CP5" i="118"/>
  <c r="Z5" i="118"/>
  <c r="CR5" i="118" s="1"/>
  <c r="C5" i="118" l="1"/>
  <c r="Z72" i="118"/>
  <c r="Z53" i="118"/>
  <c r="Z102" i="118" l="1"/>
  <c r="C102" i="118" s="1"/>
  <c r="CP102" i="118"/>
  <c r="CS102" i="118"/>
  <c r="CV102" i="118"/>
  <c r="CW102" i="118"/>
  <c r="DB102" i="118"/>
  <c r="DC102" i="118"/>
  <c r="DE102" i="118"/>
  <c r="DF102" i="118"/>
  <c r="DI102" i="118"/>
  <c r="DJ102" i="118"/>
  <c r="DO102" i="118"/>
  <c r="CR102" i="118" l="1"/>
  <c r="D149" i="118"/>
  <c r="E149" i="118"/>
  <c r="F149" i="118"/>
  <c r="I149" i="118"/>
  <c r="K149" i="118"/>
  <c r="L149" i="118"/>
  <c r="M149" i="118"/>
  <c r="N149" i="118"/>
  <c r="J149" i="118"/>
  <c r="H149" i="118"/>
  <c r="G149" i="118"/>
  <c r="Z6" i="118"/>
  <c r="C6" i="118" s="1"/>
  <c r="Z7" i="118"/>
  <c r="C7" i="118" s="1"/>
  <c r="Z8" i="118"/>
  <c r="C8" i="118" s="1"/>
  <c r="Z9" i="118"/>
  <c r="CR9" i="118" s="1"/>
  <c r="Z10" i="118"/>
  <c r="CR10" i="118" s="1"/>
  <c r="Z11" i="118"/>
  <c r="C11" i="118" s="1"/>
  <c r="Z12" i="118"/>
  <c r="C12" i="118" s="1"/>
  <c r="Z13" i="118"/>
  <c r="C13" i="118" s="1"/>
  <c r="Z14" i="118"/>
  <c r="CR14" i="118" s="1"/>
  <c r="Z15" i="118"/>
  <c r="CR15" i="118" s="1"/>
  <c r="Z16" i="118"/>
  <c r="C16" i="118" s="1"/>
  <c r="Z17" i="118"/>
  <c r="C17" i="118" s="1"/>
  <c r="Z18" i="118"/>
  <c r="CR18" i="118" s="1"/>
  <c r="Z19" i="118"/>
  <c r="C19" i="118" s="1"/>
  <c r="Z20" i="118"/>
  <c r="C20" i="118" s="1"/>
  <c r="Z21" i="118"/>
  <c r="C21" i="118" s="1"/>
  <c r="Z22" i="118"/>
  <c r="CR22" i="118" s="1"/>
  <c r="Z23" i="118"/>
  <c r="C23" i="118" s="1"/>
  <c r="Z24" i="118"/>
  <c r="C24" i="118" s="1"/>
  <c r="Z25" i="118"/>
  <c r="C25" i="118" s="1"/>
  <c r="Z26" i="118"/>
  <c r="CR26" i="118" s="1"/>
  <c r="Z31" i="118"/>
  <c r="C31" i="118" s="1"/>
  <c r="Z32" i="118"/>
  <c r="C32" i="118" s="1"/>
  <c r="Z33" i="118"/>
  <c r="C33" i="118" s="1"/>
  <c r="Z36" i="118"/>
  <c r="CR36" i="118" s="1"/>
  <c r="Z37" i="118"/>
  <c r="CR37" i="118" s="1"/>
  <c r="Z38" i="118"/>
  <c r="C38" i="118" s="1"/>
  <c r="Z27" i="118"/>
  <c r="CR27" i="118" s="1"/>
  <c r="Z29" i="118"/>
  <c r="C29" i="118" s="1"/>
  <c r="Z30" i="118"/>
  <c r="CR30" i="118" s="1"/>
  <c r="Z43" i="118"/>
  <c r="C43" i="118" s="1"/>
  <c r="Z34" i="118"/>
  <c r="CR34" i="118" s="1"/>
  <c r="Z35" i="118"/>
  <c r="C35" i="118" s="1"/>
  <c r="Z45" i="118"/>
  <c r="CR45" i="118" s="1"/>
  <c r="Z46" i="118"/>
  <c r="C46" i="118" s="1"/>
  <c r="Z47" i="118"/>
  <c r="C47" i="118" s="1"/>
  <c r="Z40" i="118"/>
  <c r="C40" i="118" s="1"/>
  <c r="Z41" i="118"/>
  <c r="C41" i="118" s="1"/>
  <c r="Z28" i="118"/>
  <c r="C28" i="118" s="1"/>
  <c r="Z48" i="118"/>
  <c r="CR48" i="118" s="1"/>
  <c r="Z42" i="118"/>
  <c r="CR42" i="118" s="1"/>
  <c r="Z49" i="118"/>
  <c r="C49" i="118" s="1"/>
  <c r="Z39" i="118"/>
  <c r="C39" i="118" s="1"/>
  <c r="Z50" i="118"/>
  <c r="C50" i="118" s="1"/>
  <c r="Z51" i="118"/>
  <c r="CR51" i="118" s="1"/>
  <c r="Z52" i="118"/>
  <c r="CR52" i="118" s="1"/>
  <c r="Z56" i="118"/>
  <c r="C56" i="118" s="1"/>
  <c r="Z54" i="118"/>
  <c r="CR54" i="118" s="1"/>
  <c r="Z57" i="118"/>
  <c r="C57" i="118" s="1"/>
  <c r="Z58" i="118"/>
  <c r="C58" i="118" s="1"/>
  <c r="Z59" i="118"/>
  <c r="C59" i="118" s="1"/>
  <c r="C53" i="118"/>
  <c r="Z60" i="118"/>
  <c r="C60" i="118" s="1"/>
  <c r="Z61" i="118"/>
  <c r="C61" i="118" s="1"/>
  <c r="Z63" i="118"/>
  <c r="C63" i="118" s="1"/>
  <c r="Z62" i="118"/>
  <c r="C62" i="118" s="1"/>
  <c r="Z64" i="118"/>
  <c r="CR64" i="118" s="1"/>
  <c r="Z65" i="118"/>
  <c r="C65" i="118" s="1"/>
  <c r="Z66" i="118"/>
  <c r="C66" i="118" s="1"/>
  <c r="Z67" i="118"/>
  <c r="C67" i="118" s="1"/>
  <c r="C68" i="118"/>
  <c r="Z55" i="118"/>
  <c r="C55" i="118" s="1"/>
  <c r="Z69" i="118"/>
  <c r="C69" i="118" s="1"/>
  <c r="Z70" i="118"/>
  <c r="CR70" i="118" s="1"/>
  <c r="Z71" i="118"/>
  <c r="C71" i="118" s="1"/>
  <c r="C72" i="118"/>
  <c r="Z73" i="118"/>
  <c r="C73" i="118" s="1"/>
  <c r="Z74" i="118"/>
  <c r="CR74" i="118" s="1"/>
  <c r="Z75" i="118"/>
  <c r="CR75" i="118" s="1"/>
  <c r="Z76" i="118"/>
  <c r="C76" i="118" s="1"/>
  <c r="Z77" i="118"/>
  <c r="CR77" i="118" s="1"/>
  <c r="Z78" i="118"/>
  <c r="CR78" i="118" s="1"/>
  <c r="Z79" i="118"/>
  <c r="CR79" i="118" s="1"/>
  <c r="Z80" i="118"/>
  <c r="CR80" i="118" s="1"/>
  <c r="Z81" i="118"/>
  <c r="C81" i="118" s="1"/>
  <c r="Z83" i="118"/>
  <c r="C83" i="118" s="1"/>
  <c r="Z84" i="118"/>
  <c r="C84" i="118" s="1"/>
  <c r="Z85" i="118"/>
  <c r="C85" i="118" s="1"/>
  <c r="Z86" i="118"/>
  <c r="CR86" i="118" s="1"/>
  <c r="Z87" i="118"/>
  <c r="CR87" i="118" s="1"/>
  <c r="Z88" i="118"/>
  <c r="CR88" i="118" s="1"/>
  <c r="Z90" i="118"/>
  <c r="C90" i="118" s="1"/>
  <c r="Z91" i="118"/>
  <c r="C91" i="118" s="1"/>
  <c r="Z92" i="118"/>
  <c r="CR92" i="118" s="1"/>
  <c r="Z94" i="118"/>
  <c r="CR94" i="118" s="1"/>
  <c r="Z95" i="118"/>
  <c r="C95" i="118" s="1"/>
  <c r="Z82" i="118"/>
  <c r="C82" i="118" s="1"/>
  <c r="Z89" i="118"/>
  <c r="C89" i="118" s="1"/>
  <c r="Z98" i="118"/>
  <c r="CR98" i="118" s="1"/>
  <c r="Z93" i="118"/>
  <c r="C93" i="118" s="1"/>
  <c r="Z96" i="118"/>
  <c r="C96" i="118" s="1"/>
  <c r="Z99" i="118"/>
  <c r="C99" i="118" s="1"/>
  <c r="Z100" i="118"/>
  <c r="C100" i="118" s="1"/>
  <c r="Z101" i="118"/>
  <c r="C101" i="118" s="1"/>
  <c r="Z97" i="118"/>
  <c r="C97" i="118" s="1"/>
  <c r="Z103" i="118"/>
  <c r="C103" i="118" s="1"/>
  <c r="Z104" i="118"/>
  <c r="C104" i="118" s="1"/>
  <c r="Z105" i="118"/>
  <c r="C105" i="118" s="1"/>
  <c r="Z106" i="118"/>
  <c r="C106" i="118" s="1"/>
  <c r="Z107" i="118"/>
  <c r="CR107" i="118" s="1"/>
  <c r="Z108" i="118"/>
  <c r="C108" i="118" s="1"/>
  <c r="Z109" i="118"/>
  <c r="CR109" i="118" s="1"/>
  <c r="Z110" i="118"/>
  <c r="CR110" i="118" s="1"/>
  <c r="Z111" i="118"/>
  <c r="C111" i="118" s="1"/>
  <c r="Z112" i="118"/>
  <c r="C112" i="118" s="1"/>
  <c r="Z113" i="118"/>
  <c r="CR113" i="118" s="1"/>
  <c r="Z114" i="118"/>
  <c r="C114" i="118" s="1"/>
  <c r="Z115" i="118"/>
  <c r="C115" i="118" s="1"/>
  <c r="Z116" i="118"/>
  <c r="C116" i="118" s="1"/>
  <c r="Z117" i="118"/>
  <c r="CR117" i="118" s="1"/>
  <c r="Z118" i="118"/>
  <c r="C118" i="118" s="1"/>
  <c r="Z119" i="118"/>
  <c r="CR119" i="118" s="1"/>
  <c r="Z120" i="118"/>
  <c r="C120" i="118" s="1"/>
  <c r="Z121" i="118"/>
  <c r="C121" i="118" s="1"/>
  <c r="Z122" i="118"/>
  <c r="CR122" i="118" s="1"/>
  <c r="Z123" i="118"/>
  <c r="CR123" i="118" s="1"/>
  <c r="Z124" i="118"/>
  <c r="C124" i="118" s="1"/>
  <c r="Z125" i="118"/>
  <c r="C125" i="118" s="1"/>
  <c r="Z126" i="118"/>
  <c r="C126" i="118" s="1"/>
  <c r="Z127" i="118"/>
  <c r="C127" i="118" s="1"/>
  <c r="Z128" i="118"/>
  <c r="C128" i="118" s="1"/>
  <c r="Z129" i="118"/>
  <c r="C129" i="118" s="1"/>
  <c r="Z130" i="118"/>
  <c r="C130" i="118" s="1"/>
  <c r="Z131" i="118"/>
  <c r="CR131" i="118" s="1"/>
  <c r="Z132" i="118"/>
  <c r="CR132" i="118" s="1"/>
  <c r="Z133" i="118"/>
  <c r="C133" i="118" s="1"/>
  <c r="Z134" i="118"/>
  <c r="C134" i="118" s="1"/>
  <c r="C135" i="118"/>
  <c r="C136" i="118"/>
  <c r="C137" i="118"/>
  <c r="C138" i="118"/>
  <c r="C139" i="118"/>
  <c r="C140" i="118"/>
  <c r="C141" i="118"/>
  <c r="C142" i="118"/>
  <c r="C143" i="118"/>
  <c r="C144" i="118"/>
  <c r="C145" i="118"/>
  <c r="C146" i="118"/>
  <c r="B149" i="118"/>
  <c r="A149" i="118"/>
  <c r="D148" i="118"/>
  <c r="E148" i="118"/>
  <c r="F148" i="118"/>
  <c r="I148" i="118"/>
  <c r="K148" i="118"/>
  <c r="L148" i="118"/>
  <c r="M148" i="118"/>
  <c r="N148" i="118"/>
  <c r="J148" i="118"/>
  <c r="H148" i="118"/>
  <c r="G148" i="118"/>
  <c r="B148" i="118"/>
  <c r="A148" i="118"/>
  <c r="T147" i="118"/>
  <c r="DO146" i="118"/>
  <c r="CP146" i="118"/>
  <c r="DO145" i="118"/>
  <c r="CP145" i="118"/>
  <c r="DO144" i="118"/>
  <c r="CP144" i="118"/>
  <c r="DO143" i="118"/>
  <c r="CP143" i="118"/>
  <c r="DO142" i="118"/>
  <c r="CP142" i="118"/>
  <c r="DO141" i="118"/>
  <c r="CP141" i="118"/>
  <c r="DO140" i="118"/>
  <c r="CP140" i="118"/>
  <c r="DO139" i="118"/>
  <c r="CP139" i="118"/>
  <c r="CP138" i="118"/>
  <c r="DO137" i="118"/>
  <c r="CP137" i="118"/>
  <c r="DO136" i="118"/>
  <c r="CP136" i="118"/>
  <c r="DO135" i="118"/>
  <c r="CP135" i="118"/>
  <c r="DO134" i="118"/>
  <c r="DJ134" i="118"/>
  <c r="DI134" i="118"/>
  <c r="DF134" i="118"/>
  <c r="DE134" i="118"/>
  <c r="DC134" i="118"/>
  <c r="DB134" i="118"/>
  <c r="CZ134" i="118"/>
  <c r="CY134" i="118"/>
  <c r="CW134" i="118"/>
  <c r="CV134" i="118"/>
  <c r="CS134" i="118"/>
  <c r="CP134" i="118"/>
  <c r="DO133" i="118"/>
  <c r="DJ133" i="118"/>
  <c r="DI133" i="118"/>
  <c r="DF133" i="118"/>
  <c r="DE133" i="118"/>
  <c r="DC133" i="118"/>
  <c r="DB133" i="118"/>
  <c r="CZ133" i="118"/>
  <c r="CY133" i="118"/>
  <c r="CW133" i="118"/>
  <c r="CV133" i="118"/>
  <c r="CS133" i="118"/>
  <c r="CP133" i="118"/>
  <c r="DO132" i="118"/>
  <c r="DJ132" i="118"/>
  <c r="DI132" i="118"/>
  <c r="DF132" i="118"/>
  <c r="DE132" i="118"/>
  <c r="DC132" i="118"/>
  <c r="DB132" i="118"/>
  <c r="CZ132" i="118"/>
  <c r="CY132" i="118"/>
  <c r="CW132" i="118"/>
  <c r="CV132" i="118"/>
  <c r="CS132" i="118"/>
  <c r="CP132" i="118"/>
  <c r="DO131" i="118"/>
  <c r="DJ131" i="118"/>
  <c r="DI131" i="118"/>
  <c r="DF131" i="118"/>
  <c r="DE131" i="118"/>
  <c r="DC131" i="118"/>
  <c r="DB131" i="118"/>
  <c r="CZ131" i="118"/>
  <c r="CY131" i="118"/>
  <c r="CW131" i="118"/>
  <c r="CV131" i="118"/>
  <c r="CS131" i="118"/>
  <c r="CP131" i="118"/>
  <c r="DO130" i="118"/>
  <c r="DJ130" i="118"/>
  <c r="DI130" i="118"/>
  <c r="DF130" i="118"/>
  <c r="DE130" i="118"/>
  <c r="DC130" i="118"/>
  <c r="DB130" i="118"/>
  <c r="CZ130" i="118"/>
  <c r="CY130" i="118"/>
  <c r="CW130" i="118"/>
  <c r="CV130" i="118"/>
  <c r="CS130" i="118"/>
  <c r="CP130" i="118"/>
  <c r="DO129" i="118"/>
  <c r="DJ129" i="118"/>
  <c r="DI129" i="118"/>
  <c r="DF129" i="118"/>
  <c r="DE129" i="118"/>
  <c r="DC129" i="118"/>
  <c r="DB129" i="118"/>
  <c r="CZ129" i="118"/>
  <c r="CY129" i="118"/>
  <c r="CW129" i="118"/>
  <c r="CV129" i="118"/>
  <c r="CS129" i="118"/>
  <c r="CP129" i="118"/>
  <c r="DO128" i="118"/>
  <c r="DJ128" i="118"/>
  <c r="DI128" i="118"/>
  <c r="DF128" i="118"/>
  <c r="DE128" i="118"/>
  <c r="DC128" i="118"/>
  <c r="DB128" i="118"/>
  <c r="CZ128" i="118"/>
  <c r="CY128" i="118"/>
  <c r="CW128" i="118"/>
  <c r="CV128" i="118"/>
  <c r="CS128" i="118"/>
  <c r="CP128" i="118"/>
  <c r="DO127" i="118"/>
  <c r="DJ127" i="118"/>
  <c r="DI127" i="118"/>
  <c r="DF127" i="118"/>
  <c r="DE127" i="118"/>
  <c r="DC127" i="118"/>
  <c r="DB127" i="118"/>
  <c r="CZ127" i="118"/>
  <c r="CY127" i="118"/>
  <c r="CW127" i="118"/>
  <c r="CV127" i="118"/>
  <c r="CS127" i="118"/>
  <c r="CP127" i="118"/>
  <c r="DO126" i="118"/>
  <c r="DJ126" i="118"/>
  <c r="DI126" i="118"/>
  <c r="DF126" i="118"/>
  <c r="DE126" i="118"/>
  <c r="DC126" i="118"/>
  <c r="DB126" i="118"/>
  <c r="CZ126" i="118"/>
  <c r="CY126" i="118"/>
  <c r="CW126" i="118"/>
  <c r="CV126" i="118"/>
  <c r="CS126" i="118"/>
  <c r="CP126" i="118"/>
  <c r="DO125" i="118"/>
  <c r="DJ125" i="118"/>
  <c r="DI125" i="118"/>
  <c r="DF125" i="118"/>
  <c r="DE125" i="118"/>
  <c r="DC125" i="118"/>
  <c r="DB125" i="118"/>
  <c r="CZ125" i="118"/>
  <c r="CY125" i="118"/>
  <c r="CW125" i="118"/>
  <c r="CV125" i="118"/>
  <c r="CS125" i="118"/>
  <c r="CP125" i="118"/>
  <c r="DO124" i="118"/>
  <c r="CZ124" i="118"/>
  <c r="CY124" i="118"/>
  <c r="CW124" i="118"/>
  <c r="CV124" i="118"/>
  <c r="CS124" i="118"/>
  <c r="CP124" i="118"/>
  <c r="DO123" i="118"/>
  <c r="DJ123" i="118"/>
  <c r="DI123" i="118"/>
  <c r="DF123" i="118"/>
  <c r="DE123" i="118"/>
  <c r="DC123" i="118"/>
  <c r="DB123" i="118"/>
  <c r="CZ123" i="118"/>
  <c r="CY123" i="118"/>
  <c r="CW123" i="118"/>
  <c r="CV123" i="118"/>
  <c r="CS123" i="118"/>
  <c r="CP123" i="118"/>
  <c r="DO122" i="118"/>
  <c r="DJ122" i="118"/>
  <c r="DI122" i="118"/>
  <c r="DF122" i="118"/>
  <c r="DE122" i="118"/>
  <c r="DC122" i="118"/>
  <c r="DB122" i="118"/>
  <c r="CZ122" i="118"/>
  <c r="CY122" i="118"/>
  <c r="CW122" i="118"/>
  <c r="CV122" i="118"/>
  <c r="CS122" i="118"/>
  <c r="CP122" i="118"/>
  <c r="DO121" i="118"/>
  <c r="DJ121" i="118"/>
  <c r="DI121" i="118"/>
  <c r="DF121" i="118"/>
  <c r="DE121" i="118"/>
  <c r="DC121" i="118"/>
  <c r="DB121" i="118"/>
  <c r="CZ121" i="118"/>
  <c r="CY121" i="118"/>
  <c r="CW121" i="118"/>
  <c r="CV121" i="118"/>
  <c r="CS121" i="118"/>
  <c r="CP121" i="118"/>
  <c r="DO120" i="118"/>
  <c r="DJ120" i="118"/>
  <c r="DI120" i="118"/>
  <c r="DF120" i="118"/>
  <c r="DE120" i="118"/>
  <c r="DC120" i="118"/>
  <c r="DB120" i="118"/>
  <c r="CZ120" i="118"/>
  <c r="CY120" i="118"/>
  <c r="CW120" i="118"/>
  <c r="CV120" i="118"/>
  <c r="CS120" i="118"/>
  <c r="CP120" i="118"/>
  <c r="DO119" i="118"/>
  <c r="DJ119" i="118"/>
  <c r="DI119" i="118"/>
  <c r="DF119" i="118"/>
  <c r="DE119" i="118"/>
  <c r="DC119" i="118"/>
  <c r="DB119" i="118"/>
  <c r="CZ119" i="118"/>
  <c r="CY119" i="118"/>
  <c r="CW119" i="118"/>
  <c r="CV119" i="118"/>
  <c r="CS119" i="118"/>
  <c r="CP119" i="118"/>
  <c r="DO118" i="118"/>
  <c r="DJ118" i="118"/>
  <c r="DI118" i="118"/>
  <c r="DF118" i="118"/>
  <c r="DE118" i="118"/>
  <c r="DC118" i="118"/>
  <c r="DB118" i="118"/>
  <c r="CZ118" i="118"/>
  <c r="CY118" i="118"/>
  <c r="CW118" i="118"/>
  <c r="CV118" i="118"/>
  <c r="CS118" i="118"/>
  <c r="CP118" i="118"/>
  <c r="DO117" i="118"/>
  <c r="DJ117" i="118"/>
  <c r="DI117" i="118"/>
  <c r="DF117" i="118"/>
  <c r="DE117" i="118"/>
  <c r="DC117" i="118"/>
  <c r="DB117" i="118"/>
  <c r="CZ117" i="118"/>
  <c r="CY117" i="118"/>
  <c r="CW117" i="118"/>
  <c r="CV117" i="118"/>
  <c r="CS117" i="118"/>
  <c r="CP117" i="118"/>
  <c r="DO116" i="118"/>
  <c r="DJ116" i="118"/>
  <c r="DI116" i="118"/>
  <c r="DF116" i="118"/>
  <c r="DE116" i="118"/>
  <c r="DC116" i="118"/>
  <c r="DB116" i="118"/>
  <c r="CZ116" i="118"/>
  <c r="CY116" i="118"/>
  <c r="CW116" i="118"/>
  <c r="CV116" i="118"/>
  <c r="CS116" i="118"/>
  <c r="CP116" i="118"/>
  <c r="DO115" i="118"/>
  <c r="DJ115" i="118"/>
  <c r="DI115" i="118"/>
  <c r="DF115" i="118"/>
  <c r="DE115" i="118"/>
  <c r="DC115" i="118"/>
  <c r="DB115" i="118"/>
  <c r="CZ115" i="118"/>
  <c r="CY115" i="118"/>
  <c r="CW115" i="118"/>
  <c r="CV115" i="118"/>
  <c r="CS115" i="118"/>
  <c r="CP115" i="118"/>
  <c r="DO114" i="118"/>
  <c r="DJ114" i="118"/>
  <c r="DI114" i="118"/>
  <c r="DF114" i="118"/>
  <c r="DE114" i="118"/>
  <c r="DC114" i="118"/>
  <c r="DB114" i="118"/>
  <c r="CZ114" i="118"/>
  <c r="CY114" i="118"/>
  <c r="CW114" i="118"/>
  <c r="CV114" i="118"/>
  <c r="CS114" i="118"/>
  <c r="CP114" i="118"/>
  <c r="DO113" i="118"/>
  <c r="DJ113" i="118"/>
  <c r="DI113" i="118"/>
  <c r="DF113" i="118"/>
  <c r="DE113" i="118"/>
  <c r="DC113" i="118"/>
  <c r="DB113" i="118"/>
  <c r="CZ113" i="118"/>
  <c r="CY113" i="118"/>
  <c r="CW113" i="118"/>
  <c r="CV113" i="118"/>
  <c r="CS113" i="118"/>
  <c r="CP113" i="118"/>
  <c r="DO112" i="118"/>
  <c r="DJ112" i="118"/>
  <c r="DI112" i="118"/>
  <c r="DF112" i="118"/>
  <c r="DE112" i="118"/>
  <c r="DC112" i="118"/>
  <c r="DB112" i="118"/>
  <c r="CW112" i="118"/>
  <c r="CV112" i="118"/>
  <c r="CS112" i="118"/>
  <c r="CP112" i="118"/>
  <c r="DO111" i="118"/>
  <c r="DJ111" i="118"/>
  <c r="DI111" i="118"/>
  <c r="DF111" i="118"/>
  <c r="DE111" i="118"/>
  <c r="DC111" i="118"/>
  <c r="DB111" i="118"/>
  <c r="CZ111" i="118"/>
  <c r="CY111" i="118"/>
  <c r="CW111" i="118"/>
  <c r="CV111" i="118"/>
  <c r="CS111" i="118"/>
  <c r="CP111" i="118"/>
  <c r="DO110" i="118"/>
  <c r="DJ110" i="118"/>
  <c r="DI110" i="118"/>
  <c r="DF110" i="118"/>
  <c r="DE110" i="118"/>
  <c r="DC110" i="118"/>
  <c r="DB110" i="118"/>
  <c r="CZ110" i="118"/>
  <c r="CY110" i="118"/>
  <c r="CW110" i="118"/>
  <c r="CV110" i="118"/>
  <c r="CS110" i="118"/>
  <c r="CP110" i="118"/>
  <c r="DO109" i="118"/>
  <c r="DJ109" i="118"/>
  <c r="DI109" i="118"/>
  <c r="DF109" i="118"/>
  <c r="DE109" i="118"/>
  <c r="DC109" i="118"/>
  <c r="DB109" i="118"/>
  <c r="CZ109" i="118"/>
  <c r="CY109" i="118"/>
  <c r="CW109" i="118"/>
  <c r="CV109" i="118"/>
  <c r="CS109" i="118"/>
  <c r="CP109" i="118"/>
  <c r="DO108" i="118"/>
  <c r="DJ108" i="118"/>
  <c r="DI108" i="118"/>
  <c r="DF108" i="118"/>
  <c r="DE108" i="118"/>
  <c r="DC108" i="118"/>
  <c r="DB108" i="118"/>
  <c r="CZ108" i="118"/>
  <c r="CY108" i="118"/>
  <c r="CW108" i="118"/>
  <c r="CV108" i="118"/>
  <c r="CS108" i="118"/>
  <c r="CP108" i="118"/>
  <c r="DO107" i="118"/>
  <c r="CW107" i="118"/>
  <c r="CV107" i="118"/>
  <c r="CS107" i="118"/>
  <c r="CP107" i="118"/>
  <c r="DO106" i="118"/>
  <c r="CW106" i="118"/>
  <c r="CV106" i="118"/>
  <c r="CS106" i="118"/>
  <c r="CP106" i="118"/>
  <c r="DO105" i="118"/>
  <c r="DJ105" i="118"/>
  <c r="DI105" i="118"/>
  <c r="CZ105" i="118"/>
  <c r="CY105" i="118"/>
  <c r="CW105" i="118"/>
  <c r="CV105" i="118"/>
  <c r="CS105" i="118"/>
  <c r="CP105" i="118"/>
  <c r="DO104" i="118"/>
  <c r="DJ104" i="118"/>
  <c r="DI104" i="118"/>
  <c r="CZ104" i="118"/>
  <c r="CY104" i="118"/>
  <c r="CW104" i="118"/>
  <c r="CV104" i="118"/>
  <c r="CS104" i="118"/>
  <c r="CP104" i="118"/>
  <c r="DO103" i="118"/>
  <c r="DJ103" i="118"/>
  <c r="DI103" i="118"/>
  <c r="DF103" i="118"/>
  <c r="DE103" i="118"/>
  <c r="DC103" i="118"/>
  <c r="DB103" i="118"/>
  <c r="CZ103" i="118"/>
  <c r="CY103" i="118"/>
  <c r="CW103" i="118"/>
  <c r="CV103" i="118"/>
  <c r="CS103" i="118"/>
  <c r="CP103" i="118"/>
  <c r="DO97" i="118"/>
  <c r="CW97" i="118"/>
  <c r="CV97" i="118"/>
  <c r="CS97" i="118"/>
  <c r="CP97" i="118"/>
  <c r="DO101" i="118"/>
  <c r="DJ101" i="118"/>
  <c r="DI101" i="118"/>
  <c r="DF101" i="118"/>
  <c r="DE101" i="118"/>
  <c r="DC101" i="118"/>
  <c r="DB101" i="118"/>
  <c r="CZ101" i="118"/>
  <c r="CY101" i="118"/>
  <c r="CW101" i="118"/>
  <c r="CV101" i="118"/>
  <c r="CS101" i="118"/>
  <c r="CP101" i="118"/>
  <c r="DO100" i="118"/>
  <c r="DJ100" i="118"/>
  <c r="DI100" i="118"/>
  <c r="DF100" i="118"/>
  <c r="DE100" i="118"/>
  <c r="DC100" i="118"/>
  <c r="DB100" i="118"/>
  <c r="CZ100" i="118"/>
  <c r="CY100" i="118"/>
  <c r="CW100" i="118"/>
  <c r="CV100" i="118"/>
  <c r="CS100" i="118"/>
  <c r="CP100" i="118"/>
  <c r="DO99" i="118"/>
  <c r="CW99" i="118"/>
  <c r="CV99" i="118"/>
  <c r="CS99" i="118"/>
  <c r="CP99" i="118"/>
  <c r="DO96" i="118"/>
  <c r="CW96" i="118"/>
  <c r="CV96" i="118"/>
  <c r="CS96" i="118"/>
  <c r="CP96" i="118"/>
  <c r="DO93" i="118"/>
  <c r="DJ93" i="118"/>
  <c r="DI93" i="118"/>
  <c r="DF93" i="118"/>
  <c r="DE93" i="118"/>
  <c r="DC93" i="118"/>
  <c r="DB93" i="118"/>
  <c r="CZ93" i="118"/>
  <c r="CY93" i="118"/>
  <c r="CW93" i="118"/>
  <c r="CV93" i="118"/>
  <c r="CS93" i="118"/>
  <c r="CP93" i="118"/>
  <c r="DO98" i="118"/>
  <c r="DJ98" i="118"/>
  <c r="DI98" i="118"/>
  <c r="DF98" i="118"/>
  <c r="DE98" i="118"/>
  <c r="DC98" i="118"/>
  <c r="DB98" i="118"/>
  <c r="CZ98" i="118"/>
  <c r="CY98" i="118"/>
  <c r="CW98" i="118"/>
  <c r="CV98" i="118"/>
  <c r="CS98" i="118"/>
  <c r="CP98" i="118"/>
  <c r="DO89" i="118"/>
  <c r="DJ89" i="118"/>
  <c r="DI89" i="118"/>
  <c r="DF89" i="118"/>
  <c r="DE89" i="118"/>
  <c r="DC89" i="118"/>
  <c r="DB89" i="118"/>
  <c r="CZ89" i="118"/>
  <c r="CY89" i="118"/>
  <c r="CW89" i="118"/>
  <c r="CV89" i="118"/>
  <c r="CS89" i="118"/>
  <c r="CP89" i="118"/>
  <c r="DO82" i="118"/>
  <c r="DJ82" i="118"/>
  <c r="DI82" i="118"/>
  <c r="DF82" i="118"/>
  <c r="DE82" i="118"/>
  <c r="DC82" i="118"/>
  <c r="DB82" i="118"/>
  <c r="CZ82" i="118"/>
  <c r="CY82" i="118"/>
  <c r="CW82" i="118"/>
  <c r="CV82" i="118"/>
  <c r="CS82" i="118"/>
  <c r="CP82" i="118"/>
  <c r="DO95" i="118"/>
  <c r="DJ95" i="118"/>
  <c r="DI95" i="118"/>
  <c r="DF95" i="118"/>
  <c r="DE95" i="118"/>
  <c r="DC95" i="118"/>
  <c r="DB95" i="118"/>
  <c r="CZ95" i="118"/>
  <c r="CY95" i="118"/>
  <c r="CW95" i="118"/>
  <c r="CV95" i="118"/>
  <c r="CS95" i="118"/>
  <c r="CP95" i="118"/>
  <c r="DO94" i="118"/>
  <c r="DJ94" i="118"/>
  <c r="DI94" i="118"/>
  <c r="DF94" i="118"/>
  <c r="DE94" i="118"/>
  <c r="DC94" i="118"/>
  <c r="DB94" i="118"/>
  <c r="CZ94" i="118"/>
  <c r="CY94" i="118"/>
  <c r="CW94" i="118"/>
  <c r="CV94" i="118"/>
  <c r="CS94" i="118"/>
  <c r="CP94" i="118"/>
  <c r="DO92" i="118"/>
  <c r="DJ92" i="118"/>
  <c r="DI92" i="118"/>
  <c r="DF92" i="118"/>
  <c r="DE92" i="118"/>
  <c r="DC92" i="118"/>
  <c r="DB92" i="118"/>
  <c r="CZ92" i="118"/>
  <c r="CY92" i="118"/>
  <c r="CW92" i="118"/>
  <c r="CV92" i="118"/>
  <c r="CS92" i="118"/>
  <c r="CP92" i="118"/>
  <c r="DO91" i="118"/>
  <c r="DJ91" i="118"/>
  <c r="DI91" i="118"/>
  <c r="DF91" i="118"/>
  <c r="DE91" i="118"/>
  <c r="DC91" i="118"/>
  <c r="DB91" i="118"/>
  <c r="CZ91" i="118"/>
  <c r="CY91" i="118"/>
  <c r="CW91" i="118"/>
  <c r="CV91" i="118"/>
  <c r="CS91" i="118"/>
  <c r="CP91" i="118"/>
  <c r="DO90" i="118"/>
  <c r="DJ90" i="118"/>
  <c r="DI90" i="118"/>
  <c r="DF90" i="118"/>
  <c r="DE90" i="118"/>
  <c r="DC90" i="118"/>
  <c r="DB90" i="118"/>
  <c r="CZ90" i="118"/>
  <c r="CY90" i="118"/>
  <c r="CW90" i="118"/>
  <c r="CV90" i="118"/>
  <c r="CS90" i="118"/>
  <c r="CP90" i="118"/>
  <c r="DO88" i="118"/>
  <c r="DJ88" i="118"/>
  <c r="DI88" i="118"/>
  <c r="DF88" i="118"/>
  <c r="DE88" i="118"/>
  <c r="DC88" i="118"/>
  <c r="DB88" i="118"/>
  <c r="CZ88" i="118"/>
  <c r="CY88" i="118"/>
  <c r="CW88" i="118"/>
  <c r="CV88" i="118"/>
  <c r="CS88" i="118"/>
  <c r="CP88" i="118"/>
  <c r="DO87" i="118"/>
  <c r="DJ87" i="118"/>
  <c r="DI87" i="118"/>
  <c r="DF87" i="118"/>
  <c r="DE87" i="118"/>
  <c r="DC87" i="118"/>
  <c r="DB87" i="118"/>
  <c r="CZ87" i="118"/>
  <c r="CY87" i="118"/>
  <c r="CW87" i="118"/>
  <c r="CV87" i="118"/>
  <c r="CS87" i="118"/>
  <c r="CP87" i="118"/>
  <c r="DO86" i="118"/>
  <c r="DJ86" i="118"/>
  <c r="DI86" i="118"/>
  <c r="DF86" i="118"/>
  <c r="DE86" i="118"/>
  <c r="DC86" i="118"/>
  <c r="DB86" i="118"/>
  <c r="CZ86" i="118"/>
  <c r="CY86" i="118"/>
  <c r="CW86" i="118"/>
  <c r="CV86" i="118"/>
  <c r="CS86" i="118"/>
  <c r="CP86" i="118"/>
  <c r="DO85" i="118"/>
  <c r="DJ85" i="118"/>
  <c r="DI85" i="118"/>
  <c r="DF85" i="118"/>
  <c r="DE85" i="118"/>
  <c r="DC85" i="118"/>
  <c r="DB85" i="118"/>
  <c r="CZ85" i="118"/>
  <c r="CY85" i="118"/>
  <c r="CW85" i="118"/>
  <c r="CV85" i="118"/>
  <c r="CS85" i="118"/>
  <c r="CP85" i="118"/>
  <c r="DO84" i="118"/>
  <c r="DJ84" i="118"/>
  <c r="DI84" i="118"/>
  <c r="DF84" i="118"/>
  <c r="DE84" i="118"/>
  <c r="DC84" i="118"/>
  <c r="DB84" i="118"/>
  <c r="CZ84" i="118"/>
  <c r="CY84" i="118"/>
  <c r="CW84" i="118"/>
  <c r="CV84" i="118"/>
  <c r="CS84" i="118"/>
  <c r="CP84" i="118"/>
  <c r="DO83" i="118"/>
  <c r="DJ83" i="118"/>
  <c r="DI83" i="118"/>
  <c r="DF83" i="118"/>
  <c r="DE83" i="118"/>
  <c r="DC83" i="118"/>
  <c r="DB83" i="118"/>
  <c r="CZ83" i="118"/>
  <c r="CY83" i="118"/>
  <c r="CW83" i="118"/>
  <c r="CV83" i="118"/>
  <c r="CS83" i="118"/>
  <c r="CP83" i="118"/>
  <c r="DO81" i="118"/>
  <c r="DJ81" i="118"/>
  <c r="DI81" i="118"/>
  <c r="DF81" i="118"/>
  <c r="DE81" i="118"/>
  <c r="DC81" i="118"/>
  <c r="DB81" i="118"/>
  <c r="CZ81" i="118"/>
  <c r="CY81" i="118"/>
  <c r="CW81" i="118"/>
  <c r="CV81" i="118"/>
  <c r="CS81" i="118"/>
  <c r="CP81" i="118"/>
  <c r="DO80" i="118"/>
  <c r="DJ80" i="118"/>
  <c r="DI80" i="118"/>
  <c r="DF80" i="118"/>
  <c r="DE80" i="118"/>
  <c r="DC80" i="118"/>
  <c r="DB80" i="118"/>
  <c r="CZ80" i="118"/>
  <c r="CY80" i="118"/>
  <c r="CW80" i="118"/>
  <c r="CV80" i="118"/>
  <c r="CS80" i="118"/>
  <c r="CP80" i="118"/>
  <c r="DO79" i="118"/>
  <c r="DJ79" i="118"/>
  <c r="DI79" i="118"/>
  <c r="DF79" i="118"/>
  <c r="DE79" i="118"/>
  <c r="DC79" i="118"/>
  <c r="DB79" i="118"/>
  <c r="CZ79" i="118"/>
  <c r="CY79" i="118"/>
  <c r="CW79" i="118"/>
  <c r="CV79" i="118"/>
  <c r="CS79" i="118"/>
  <c r="CP79" i="118"/>
  <c r="DO78" i="118"/>
  <c r="DJ78" i="118"/>
  <c r="DI78" i="118"/>
  <c r="DF78" i="118"/>
  <c r="DE78" i="118"/>
  <c r="DC78" i="118"/>
  <c r="DB78" i="118"/>
  <c r="CZ78" i="118"/>
  <c r="CY78" i="118"/>
  <c r="CW78" i="118"/>
  <c r="CV78" i="118"/>
  <c r="CS78" i="118"/>
  <c r="CP78" i="118"/>
  <c r="DO77" i="118"/>
  <c r="DJ77" i="118"/>
  <c r="DI77" i="118"/>
  <c r="DF77" i="118"/>
  <c r="DE77" i="118"/>
  <c r="DC77" i="118"/>
  <c r="DB77" i="118"/>
  <c r="CZ77" i="118"/>
  <c r="CY77" i="118"/>
  <c r="CW77" i="118"/>
  <c r="CV77" i="118"/>
  <c r="CS77" i="118"/>
  <c r="CP77" i="118"/>
  <c r="DO76" i="118"/>
  <c r="DJ76" i="118"/>
  <c r="DI76" i="118"/>
  <c r="DF76" i="118"/>
  <c r="DE76" i="118"/>
  <c r="DC76" i="118"/>
  <c r="DB76" i="118"/>
  <c r="CZ76" i="118"/>
  <c r="CY76" i="118"/>
  <c r="CW76" i="118"/>
  <c r="CV76" i="118"/>
  <c r="CS76" i="118"/>
  <c r="CP76" i="118"/>
  <c r="DO75" i="118"/>
  <c r="DJ75" i="118"/>
  <c r="DI75" i="118"/>
  <c r="DF75" i="118"/>
  <c r="DE75" i="118"/>
  <c r="DC75" i="118"/>
  <c r="DB75" i="118"/>
  <c r="CZ75" i="118"/>
  <c r="CY75" i="118"/>
  <c r="CW75" i="118"/>
  <c r="CV75" i="118"/>
  <c r="CS75" i="118"/>
  <c r="CP75" i="118"/>
  <c r="DO74" i="118"/>
  <c r="CW74" i="118"/>
  <c r="CV74" i="118"/>
  <c r="CS74" i="118"/>
  <c r="CP74" i="118"/>
  <c r="DO73" i="118"/>
  <c r="CW73" i="118"/>
  <c r="CV73" i="118"/>
  <c r="CS73" i="118"/>
  <c r="CP73" i="118"/>
  <c r="DO72" i="118"/>
  <c r="CW72" i="118"/>
  <c r="CV72" i="118"/>
  <c r="CS72" i="118"/>
  <c r="CP72" i="118"/>
  <c r="DO71" i="118"/>
  <c r="CW71" i="118"/>
  <c r="CV71" i="118"/>
  <c r="CS71" i="118"/>
  <c r="CP71" i="118"/>
  <c r="DO70" i="118"/>
  <c r="CZ70" i="118"/>
  <c r="CY70" i="118"/>
  <c r="CW70" i="118"/>
  <c r="CV70" i="118"/>
  <c r="CS70" i="118"/>
  <c r="CP70" i="118"/>
  <c r="DO69" i="118"/>
  <c r="CW69" i="118"/>
  <c r="CV69" i="118"/>
  <c r="CS69" i="118"/>
  <c r="CP69" i="118"/>
  <c r="DO55" i="118"/>
  <c r="CW55" i="118"/>
  <c r="CV55" i="118"/>
  <c r="CS55" i="118"/>
  <c r="CP55" i="118"/>
  <c r="DO68" i="118"/>
  <c r="CZ68" i="118"/>
  <c r="CY68" i="118"/>
  <c r="CW68" i="118"/>
  <c r="CV68" i="118"/>
  <c r="CS68" i="118"/>
  <c r="CP68" i="118"/>
  <c r="DO67" i="118"/>
  <c r="CZ67" i="118"/>
  <c r="CY67" i="118"/>
  <c r="CW67" i="118"/>
  <c r="CV67" i="118"/>
  <c r="CS67" i="118"/>
  <c r="CP67" i="118"/>
  <c r="DO66" i="118"/>
  <c r="CZ66" i="118"/>
  <c r="CY66" i="118"/>
  <c r="CW66" i="118"/>
  <c r="CV66" i="118"/>
  <c r="CS66" i="118"/>
  <c r="CP66" i="118"/>
  <c r="DO65" i="118"/>
  <c r="CZ65" i="118"/>
  <c r="CY65" i="118"/>
  <c r="CW65" i="118"/>
  <c r="CV65" i="118"/>
  <c r="CS65" i="118"/>
  <c r="CP65" i="118"/>
  <c r="DO64" i="118"/>
  <c r="CW64" i="118"/>
  <c r="CV64" i="118"/>
  <c r="CS64" i="118"/>
  <c r="CP64" i="118"/>
  <c r="DO62" i="118"/>
  <c r="DJ62" i="118"/>
  <c r="DI62" i="118"/>
  <c r="DF62" i="118"/>
  <c r="DE62" i="118"/>
  <c r="DC62" i="118"/>
  <c r="DB62" i="118"/>
  <c r="CW62" i="118"/>
  <c r="CV62" i="118"/>
  <c r="CS62" i="118"/>
  <c r="CP62" i="118"/>
  <c r="DO63" i="118"/>
  <c r="DJ63" i="118"/>
  <c r="DI63" i="118"/>
  <c r="DF63" i="118"/>
  <c r="DE63" i="118"/>
  <c r="DC63" i="118"/>
  <c r="DB63" i="118"/>
  <c r="CZ63" i="118"/>
  <c r="CY63" i="118"/>
  <c r="CW63" i="118"/>
  <c r="CV63" i="118"/>
  <c r="CS63" i="118"/>
  <c r="CP63" i="118"/>
  <c r="DO61" i="118"/>
  <c r="DJ61" i="118"/>
  <c r="DI61" i="118"/>
  <c r="DF61" i="118"/>
  <c r="DE61" i="118"/>
  <c r="DC61" i="118"/>
  <c r="DB61" i="118"/>
  <c r="CZ61" i="118"/>
  <c r="CY61" i="118"/>
  <c r="CW61" i="118"/>
  <c r="CV61" i="118"/>
  <c r="CS61" i="118"/>
  <c r="CP61" i="118"/>
  <c r="DO60" i="118"/>
  <c r="CW60" i="118"/>
  <c r="CV60" i="118"/>
  <c r="CS60" i="118"/>
  <c r="CP60" i="118"/>
  <c r="DO53" i="118"/>
  <c r="CZ53" i="118"/>
  <c r="CY53" i="118"/>
  <c r="CW53" i="118"/>
  <c r="CV53" i="118"/>
  <c r="CS53" i="118"/>
  <c r="CP53" i="118"/>
  <c r="DO59" i="118"/>
  <c r="DJ59" i="118"/>
  <c r="DI59" i="118"/>
  <c r="DF59" i="118"/>
  <c r="DE59" i="118"/>
  <c r="DC59" i="118"/>
  <c r="DB59" i="118"/>
  <c r="CZ59" i="118"/>
  <c r="CY59" i="118"/>
  <c r="CW59" i="118"/>
  <c r="CV59" i="118"/>
  <c r="CS59" i="118"/>
  <c r="CP59" i="118"/>
  <c r="DO58" i="118"/>
  <c r="DJ58" i="118"/>
  <c r="DI58" i="118"/>
  <c r="DF58" i="118"/>
  <c r="DE58" i="118"/>
  <c r="DC58" i="118"/>
  <c r="DB58" i="118"/>
  <c r="CZ58" i="118"/>
  <c r="CY58" i="118"/>
  <c r="CW58" i="118"/>
  <c r="CV58" i="118"/>
  <c r="CS58" i="118"/>
  <c r="CP58" i="118"/>
  <c r="DO57" i="118"/>
  <c r="CZ57" i="118"/>
  <c r="CY57" i="118"/>
  <c r="CW57" i="118"/>
  <c r="CV57" i="118"/>
  <c r="CS57" i="118"/>
  <c r="CP57" i="118"/>
  <c r="DO54" i="118"/>
  <c r="DJ54" i="118"/>
  <c r="DI54" i="118"/>
  <c r="DF54" i="118"/>
  <c r="DE54" i="118"/>
  <c r="DC54" i="118"/>
  <c r="DB54" i="118"/>
  <c r="CZ54" i="118"/>
  <c r="CY54" i="118"/>
  <c r="CW54" i="118"/>
  <c r="CV54" i="118"/>
  <c r="CS54" i="118"/>
  <c r="CP54" i="118"/>
  <c r="DO56" i="118"/>
  <c r="DJ56" i="118"/>
  <c r="DI56" i="118"/>
  <c r="DF56" i="118"/>
  <c r="DE56" i="118"/>
  <c r="DC56" i="118"/>
  <c r="DB56" i="118"/>
  <c r="CZ56" i="118"/>
  <c r="CY56" i="118"/>
  <c r="CW56" i="118"/>
  <c r="CV56" i="118"/>
  <c r="CS56" i="118"/>
  <c r="CP56" i="118"/>
  <c r="DO52" i="118"/>
  <c r="CZ52" i="118"/>
  <c r="CY52" i="118"/>
  <c r="CW52" i="118"/>
  <c r="CV52" i="118"/>
  <c r="CS52" i="118"/>
  <c r="CP52" i="118"/>
  <c r="DO51" i="118"/>
  <c r="DJ51" i="118"/>
  <c r="DI51" i="118"/>
  <c r="DF51" i="118"/>
  <c r="DE51" i="118"/>
  <c r="DC51" i="118"/>
  <c r="DB51" i="118"/>
  <c r="CZ51" i="118"/>
  <c r="CY51" i="118"/>
  <c r="CW51" i="118"/>
  <c r="CV51" i="118"/>
  <c r="CS51" i="118"/>
  <c r="CP51" i="118"/>
  <c r="DO50" i="118"/>
  <c r="DJ50" i="118"/>
  <c r="DI50" i="118"/>
  <c r="DF50" i="118"/>
  <c r="DE50" i="118"/>
  <c r="DC50" i="118"/>
  <c r="DB50" i="118"/>
  <c r="CZ50" i="118"/>
  <c r="CY50" i="118"/>
  <c r="CW50" i="118"/>
  <c r="CV50" i="118"/>
  <c r="CS50" i="118"/>
  <c r="CP50" i="118"/>
  <c r="DO39" i="118"/>
  <c r="CW39" i="118"/>
  <c r="CV39" i="118"/>
  <c r="CS39" i="118"/>
  <c r="CP39" i="118"/>
  <c r="DO49" i="118"/>
  <c r="CW49" i="118"/>
  <c r="CV49" i="118"/>
  <c r="CS49" i="118"/>
  <c r="CP49" i="118"/>
  <c r="DO42" i="118"/>
  <c r="DJ42" i="118"/>
  <c r="DI42" i="118"/>
  <c r="DF42" i="118"/>
  <c r="DE42" i="118"/>
  <c r="DC42" i="118"/>
  <c r="DB42" i="118"/>
  <c r="CZ42" i="118"/>
  <c r="CY42" i="118"/>
  <c r="CW42" i="118"/>
  <c r="CV42" i="118"/>
  <c r="CS42" i="118"/>
  <c r="CP42" i="118"/>
  <c r="DO48" i="118"/>
  <c r="DJ48" i="118"/>
  <c r="DI48" i="118"/>
  <c r="DF48" i="118"/>
  <c r="DE48" i="118"/>
  <c r="DC48" i="118"/>
  <c r="DB48" i="118"/>
  <c r="CZ48" i="118"/>
  <c r="CY48" i="118"/>
  <c r="CS48" i="118"/>
  <c r="CP48" i="118"/>
  <c r="DO28" i="118"/>
  <c r="DJ28" i="118"/>
  <c r="DI28" i="118"/>
  <c r="DF28" i="118"/>
  <c r="DE28" i="118"/>
  <c r="DC28" i="118"/>
  <c r="DB28" i="118"/>
  <c r="CZ28" i="118"/>
  <c r="CY28" i="118"/>
  <c r="CW28" i="118"/>
  <c r="CV28" i="118"/>
  <c r="CS28" i="118"/>
  <c r="CP28" i="118"/>
  <c r="DO41" i="118"/>
  <c r="CW41" i="118"/>
  <c r="CV41" i="118"/>
  <c r="CS41" i="118"/>
  <c r="CP41" i="118"/>
  <c r="DO40" i="118"/>
  <c r="DJ40" i="118"/>
  <c r="DI40" i="118"/>
  <c r="DF40" i="118"/>
  <c r="DE40" i="118"/>
  <c r="DC40" i="118"/>
  <c r="DB40" i="118"/>
  <c r="CZ40" i="118"/>
  <c r="CY40" i="118"/>
  <c r="CW40" i="118"/>
  <c r="CV40" i="118"/>
  <c r="CS40" i="118"/>
  <c r="CP40" i="118"/>
  <c r="DO47" i="118"/>
  <c r="DJ47" i="118"/>
  <c r="DI47" i="118"/>
  <c r="DF47" i="118"/>
  <c r="DE47" i="118"/>
  <c r="DC47" i="118"/>
  <c r="DB47" i="118"/>
  <c r="CZ47" i="118"/>
  <c r="CY47" i="118"/>
  <c r="CW47" i="118"/>
  <c r="CV47" i="118"/>
  <c r="CS47" i="118"/>
  <c r="CP47" i="118"/>
  <c r="DO46" i="118"/>
  <c r="DJ46" i="118"/>
  <c r="DI46" i="118"/>
  <c r="DF46" i="118"/>
  <c r="DE46" i="118"/>
  <c r="DC46" i="118"/>
  <c r="DB46" i="118"/>
  <c r="CZ46" i="118"/>
  <c r="CY46" i="118"/>
  <c r="CW46" i="118"/>
  <c r="CV46" i="118"/>
  <c r="CS46" i="118"/>
  <c r="CP46" i="118"/>
  <c r="DO45" i="118"/>
  <c r="DJ45" i="118"/>
  <c r="DI45" i="118"/>
  <c r="DF45" i="118"/>
  <c r="DE45" i="118"/>
  <c r="DC45" i="118"/>
  <c r="DB45" i="118"/>
  <c r="CZ45" i="118"/>
  <c r="CY45" i="118"/>
  <c r="CW45" i="118"/>
  <c r="CV45" i="118"/>
  <c r="CS45" i="118"/>
  <c r="CP45" i="118"/>
  <c r="DO44" i="118"/>
  <c r="CZ44" i="118"/>
  <c r="CY44" i="118"/>
  <c r="CW44" i="118"/>
  <c r="CV44" i="118"/>
  <c r="CS44" i="118"/>
  <c r="Z44" i="118"/>
  <c r="CR44" i="118" s="1"/>
  <c r="CP44" i="118"/>
  <c r="DO35" i="118"/>
  <c r="DJ35" i="118"/>
  <c r="DI35" i="118"/>
  <c r="DC35" i="118"/>
  <c r="DB35" i="118"/>
  <c r="CZ35" i="118"/>
  <c r="CY35" i="118"/>
  <c r="CW35" i="118"/>
  <c r="CV35" i="118"/>
  <c r="CS35" i="118"/>
  <c r="CP35" i="118"/>
  <c r="DO34" i="118"/>
  <c r="DJ34" i="118"/>
  <c r="DI34" i="118"/>
  <c r="DF34" i="118"/>
  <c r="DE34" i="118"/>
  <c r="DC34" i="118"/>
  <c r="DB34" i="118"/>
  <c r="CZ34" i="118"/>
  <c r="CY34" i="118"/>
  <c r="CW34" i="118"/>
  <c r="CV34" i="118"/>
  <c r="CS34" i="118"/>
  <c r="CP34" i="118"/>
  <c r="DO43" i="118"/>
  <c r="DJ43" i="118"/>
  <c r="DI43" i="118"/>
  <c r="DF43" i="118"/>
  <c r="DE43" i="118"/>
  <c r="DC43" i="118"/>
  <c r="DB43" i="118"/>
  <c r="CZ43" i="118"/>
  <c r="CY43" i="118"/>
  <c r="CW43" i="118"/>
  <c r="CV43" i="118"/>
  <c r="CS43" i="118"/>
  <c r="CP43" i="118"/>
  <c r="DO30" i="118"/>
  <c r="DJ30" i="118"/>
  <c r="DI30" i="118"/>
  <c r="DF30" i="118"/>
  <c r="DE30" i="118"/>
  <c r="DC30" i="118"/>
  <c r="DB30" i="118"/>
  <c r="CZ30" i="118"/>
  <c r="CY30" i="118"/>
  <c r="CW30" i="118"/>
  <c r="CV30" i="118"/>
  <c r="CS30" i="118"/>
  <c r="CP30" i="118"/>
  <c r="DO29" i="118"/>
  <c r="DJ29" i="118"/>
  <c r="DI29" i="118"/>
  <c r="DF29" i="118"/>
  <c r="DE29" i="118"/>
  <c r="DC29" i="118"/>
  <c r="DB29" i="118"/>
  <c r="CZ29" i="118"/>
  <c r="CY29" i="118"/>
  <c r="CW29" i="118"/>
  <c r="CV29" i="118"/>
  <c r="CS29" i="118"/>
  <c r="CR29" i="118"/>
  <c r="CP29" i="118"/>
  <c r="DO27" i="118"/>
  <c r="CW27" i="118"/>
  <c r="CV27" i="118"/>
  <c r="CS27" i="118"/>
  <c r="CP27" i="118"/>
  <c r="DO38" i="118"/>
  <c r="DJ38" i="118"/>
  <c r="DI38" i="118"/>
  <c r="DF38" i="118"/>
  <c r="DE38" i="118"/>
  <c r="DC38" i="118"/>
  <c r="DB38" i="118"/>
  <c r="CZ38" i="118"/>
  <c r="CY38" i="118"/>
  <c r="CW38" i="118"/>
  <c r="CV38" i="118"/>
  <c r="CS38" i="118"/>
  <c r="CP38" i="118"/>
  <c r="DO37" i="118"/>
  <c r="DJ37" i="118"/>
  <c r="DI37" i="118"/>
  <c r="DF37" i="118"/>
  <c r="DE37" i="118"/>
  <c r="DC37" i="118"/>
  <c r="DB37" i="118"/>
  <c r="CZ37" i="118"/>
  <c r="CY37" i="118"/>
  <c r="CW37" i="118"/>
  <c r="CV37" i="118"/>
  <c r="CS37" i="118"/>
  <c r="CP37" i="118"/>
  <c r="DO36" i="118"/>
  <c r="DJ36" i="118"/>
  <c r="DI36" i="118"/>
  <c r="DF36" i="118"/>
  <c r="DE36" i="118"/>
  <c r="DC36" i="118"/>
  <c r="DB36" i="118"/>
  <c r="CZ36" i="118"/>
  <c r="CY36" i="118"/>
  <c r="CW36" i="118"/>
  <c r="CV36" i="118"/>
  <c r="CS36" i="118"/>
  <c r="CP36" i="118"/>
  <c r="DO33" i="118"/>
  <c r="DJ33" i="118"/>
  <c r="DI33" i="118"/>
  <c r="DF33" i="118"/>
  <c r="DE33" i="118"/>
  <c r="DC33" i="118"/>
  <c r="DB33" i="118"/>
  <c r="CZ33" i="118"/>
  <c r="CY33" i="118"/>
  <c r="CW33" i="118"/>
  <c r="CV33" i="118"/>
  <c r="CS33" i="118"/>
  <c r="CP33" i="118"/>
  <c r="DO32" i="118"/>
  <c r="CS32" i="118"/>
  <c r="CP32" i="118"/>
  <c r="DO31" i="118"/>
  <c r="DJ31" i="118"/>
  <c r="DI31" i="118"/>
  <c r="DF31" i="118"/>
  <c r="DE31" i="118"/>
  <c r="DC31" i="118"/>
  <c r="DB31" i="118"/>
  <c r="CZ31" i="118"/>
  <c r="CY31" i="118"/>
  <c r="CW31" i="118"/>
  <c r="CV31" i="118"/>
  <c r="CS31" i="118"/>
  <c r="CP31" i="118"/>
  <c r="DO26" i="118"/>
  <c r="DJ26" i="118"/>
  <c r="DI26" i="118"/>
  <c r="DF26" i="118"/>
  <c r="DE26" i="118"/>
  <c r="DC26" i="118"/>
  <c r="DB26" i="118"/>
  <c r="CZ26" i="118"/>
  <c r="CY26" i="118"/>
  <c r="CW26" i="118"/>
  <c r="CV26" i="118"/>
  <c r="CS26" i="118"/>
  <c r="CP26" i="118"/>
  <c r="DO25" i="118"/>
  <c r="DJ25" i="118"/>
  <c r="DI25" i="118"/>
  <c r="DF25" i="118"/>
  <c r="DE25" i="118"/>
  <c r="DC25" i="118"/>
  <c r="DB25" i="118"/>
  <c r="CZ25" i="118"/>
  <c r="CY25" i="118"/>
  <c r="CW25" i="118"/>
  <c r="CV25" i="118"/>
  <c r="CS25" i="118"/>
  <c r="CP25" i="118"/>
  <c r="DO24" i="118"/>
  <c r="DJ24" i="118"/>
  <c r="DI24" i="118"/>
  <c r="DF24" i="118"/>
  <c r="DE24" i="118"/>
  <c r="DC24" i="118"/>
  <c r="DB24" i="118"/>
  <c r="CZ24" i="118"/>
  <c r="CY24" i="118"/>
  <c r="CW24" i="118"/>
  <c r="CV24" i="118"/>
  <c r="CS24" i="118"/>
  <c r="CP24" i="118"/>
  <c r="DO23" i="118"/>
  <c r="DJ23" i="118"/>
  <c r="DI23" i="118"/>
  <c r="DF23" i="118"/>
  <c r="DE23" i="118"/>
  <c r="DC23" i="118"/>
  <c r="DB23" i="118"/>
  <c r="CZ23" i="118"/>
  <c r="CY23" i="118"/>
  <c r="CW23" i="118"/>
  <c r="CV23" i="118"/>
  <c r="CS23" i="118"/>
  <c r="CP23" i="118"/>
  <c r="DO22" i="118"/>
  <c r="DJ22" i="118"/>
  <c r="DI22" i="118"/>
  <c r="DF22" i="118"/>
  <c r="DE22" i="118"/>
  <c r="DC22" i="118"/>
  <c r="DB22" i="118"/>
  <c r="CZ22" i="118"/>
  <c r="CY22" i="118"/>
  <c r="CW22" i="118"/>
  <c r="CV22" i="118"/>
  <c r="CS22" i="118"/>
  <c r="CP22" i="118"/>
  <c r="DO21" i="118"/>
  <c r="DJ21" i="118"/>
  <c r="DI21" i="118"/>
  <c r="DF21" i="118"/>
  <c r="DE21" i="118"/>
  <c r="DC21" i="118"/>
  <c r="DB21" i="118"/>
  <c r="CZ21" i="118"/>
  <c r="CY21" i="118"/>
  <c r="CW21" i="118"/>
  <c r="CV21" i="118"/>
  <c r="CS21" i="118"/>
  <c r="CP21" i="118"/>
  <c r="DO20" i="118"/>
  <c r="DJ20" i="118"/>
  <c r="DI20" i="118"/>
  <c r="DF20" i="118"/>
  <c r="DE20" i="118"/>
  <c r="DC20" i="118"/>
  <c r="DB20" i="118"/>
  <c r="CZ20" i="118"/>
  <c r="CY20" i="118"/>
  <c r="CW20" i="118"/>
  <c r="CV20" i="118"/>
  <c r="CS20" i="118"/>
  <c r="CP20" i="118"/>
  <c r="DO19" i="118"/>
  <c r="DJ19" i="118"/>
  <c r="DI19" i="118"/>
  <c r="DF19" i="118"/>
  <c r="DE19" i="118"/>
  <c r="DC19" i="118"/>
  <c r="DB19" i="118"/>
  <c r="CZ19" i="118"/>
  <c r="CY19" i="118"/>
  <c r="CW19" i="118"/>
  <c r="CV19" i="118"/>
  <c r="CS19" i="118"/>
  <c r="CP19" i="118"/>
  <c r="DO18" i="118"/>
  <c r="DJ18" i="118"/>
  <c r="DI18" i="118"/>
  <c r="DF18" i="118"/>
  <c r="DE18" i="118"/>
  <c r="DC18" i="118"/>
  <c r="DB18" i="118"/>
  <c r="CZ18" i="118"/>
  <c r="CY18" i="118"/>
  <c r="CW18" i="118"/>
  <c r="CV18" i="118"/>
  <c r="CS18" i="118"/>
  <c r="CP18" i="118"/>
  <c r="DO17" i="118"/>
  <c r="DJ17" i="118"/>
  <c r="DI17" i="118"/>
  <c r="DF17" i="118"/>
  <c r="DE17" i="118"/>
  <c r="DC17" i="118"/>
  <c r="DB17" i="118"/>
  <c r="CZ17" i="118"/>
  <c r="CY17" i="118"/>
  <c r="CW17" i="118"/>
  <c r="CV17" i="118"/>
  <c r="CS17" i="118"/>
  <c r="CP17" i="118"/>
  <c r="DO16" i="118"/>
  <c r="CW16" i="118"/>
  <c r="CV16" i="118"/>
  <c r="CS16" i="118"/>
  <c r="CP16" i="118"/>
  <c r="DO15" i="118"/>
  <c r="DJ15" i="118"/>
  <c r="DI15" i="118"/>
  <c r="DF15" i="118"/>
  <c r="DE15" i="118"/>
  <c r="DC15" i="118"/>
  <c r="DB15" i="118"/>
  <c r="CZ15" i="118"/>
  <c r="CY15" i="118"/>
  <c r="CW15" i="118"/>
  <c r="CV15" i="118"/>
  <c r="CS15" i="118"/>
  <c r="CP15" i="118"/>
  <c r="DO14" i="118"/>
  <c r="DJ14" i="118"/>
  <c r="DI14" i="118"/>
  <c r="DF14" i="118"/>
  <c r="DE14" i="118"/>
  <c r="DC14" i="118"/>
  <c r="DB14" i="118"/>
  <c r="CZ14" i="118"/>
  <c r="CY14" i="118"/>
  <c r="CW14" i="118"/>
  <c r="CV14" i="118"/>
  <c r="CS14" i="118"/>
  <c r="CP14" i="118"/>
  <c r="DO13" i="118"/>
  <c r="DJ13" i="118"/>
  <c r="DI13" i="118"/>
  <c r="DF13" i="118"/>
  <c r="DE13" i="118"/>
  <c r="DC13" i="118"/>
  <c r="DB13" i="118"/>
  <c r="CZ13" i="118"/>
  <c r="CY13" i="118"/>
  <c r="CW13" i="118"/>
  <c r="CV13" i="118"/>
  <c r="CS13" i="118"/>
  <c r="CP13" i="118"/>
  <c r="DO12" i="118"/>
  <c r="DJ12" i="118"/>
  <c r="DI12" i="118"/>
  <c r="DF12" i="118"/>
  <c r="DE12" i="118"/>
  <c r="DC12" i="118"/>
  <c r="DB12" i="118"/>
  <c r="CZ12" i="118"/>
  <c r="CY12" i="118"/>
  <c r="CW12" i="118"/>
  <c r="CV12" i="118"/>
  <c r="CS12" i="118"/>
  <c r="CP12" i="118"/>
  <c r="DO11" i="118"/>
  <c r="DJ11" i="118"/>
  <c r="DI11" i="118"/>
  <c r="DF11" i="118"/>
  <c r="DE11" i="118"/>
  <c r="CS11" i="118"/>
  <c r="CP11" i="118"/>
  <c r="DO10" i="118"/>
  <c r="CS10" i="118"/>
  <c r="CP10" i="118"/>
  <c r="DO9" i="118"/>
  <c r="DJ9" i="118"/>
  <c r="DI9" i="118"/>
  <c r="DF9" i="118"/>
  <c r="DE9" i="118"/>
  <c r="DC9" i="118"/>
  <c r="DB9" i="118"/>
  <c r="CZ9" i="118"/>
  <c r="CY9" i="118"/>
  <c r="CW9" i="118"/>
  <c r="CV9" i="118"/>
  <c r="CS9" i="118"/>
  <c r="CP9" i="118"/>
  <c r="DO8" i="118"/>
  <c r="DJ8" i="118"/>
  <c r="DI8" i="118"/>
  <c r="DF8" i="118"/>
  <c r="DE8" i="118"/>
  <c r="DC8" i="118"/>
  <c r="DB8" i="118"/>
  <c r="CZ8" i="118"/>
  <c r="CY8" i="118"/>
  <c r="CW8" i="118"/>
  <c r="CV8" i="118"/>
  <c r="CS8" i="118"/>
  <c r="CP8" i="118"/>
  <c r="DO7" i="118"/>
  <c r="DJ7" i="118"/>
  <c r="DI7" i="118"/>
  <c r="DF7" i="118"/>
  <c r="DE7" i="118"/>
  <c r="DC7" i="118"/>
  <c r="DB7" i="118"/>
  <c r="CZ7" i="118"/>
  <c r="CY7" i="118"/>
  <c r="CW7" i="118"/>
  <c r="CV7" i="118"/>
  <c r="CS7" i="118"/>
  <c r="CP7" i="118"/>
  <c r="DO6" i="118"/>
  <c r="DJ6" i="118"/>
  <c r="DI6" i="118"/>
  <c r="DF6" i="118"/>
  <c r="DE6" i="118"/>
  <c r="DC6" i="118"/>
  <c r="DB6" i="118"/>
  <c r="CZ6" i="118"/>
  <c r="CY6" i="118"/>
  <c r="CW6" i="118"/>
  <c r="CV6" i="118"/>
  <c r="CS6" i="118"/>
  <c r="CP6" i="118"/>
  <c r="DO45" i="117"/>
  <c r="CW45" i="117"/>
  <c r="CV45" i="117"/>
  <c r="CS45" i="117"/>
  <c r="CP45" i="117"/>
  <c r="Z45" i="117"/>
  <c r="CR45" i="117"/>
  <c r="C45" i="117"/>
  <c r="N150" i="117"/>
  <c r="M150" i="117"/>
  <c r="L150" i="117"/>
  <c r="K150" i="117"/>
  <c r="O150" i="117" s="1"/>
  <c r="J150" i="117"/>
  <c r="I150" i="117"/>
  <c r="H150" i="117"/>
  <c r="G150" i="117"/>
  <c r="F150" i="117"/>
  <c r="E150" i="117"/>
  <c r="D150" i="117"/>
  <c r="B150" i="117"/>
  <c r="A150" i="117"/>
  <c r="N149" i="117"/>
  <c r="M149" i="117"/>
  <c r="L149" i="117"/>
  <c r="K149" i="117"/>
  <c r="J149" i="117"/>
  <c r="I149" i="117"/>
  <c r="O149" i="117" s="1"/>
  <c r="H149" i="117"/>
  <c r="G149" i="117"/>
  <c r="F149" i="117"/>
  <c r="E149" i="117"/>
  <c r="D149" i="117"/>
  <c r="B149" i="117"/>
  <c r="A149" i="117"/>
  <c r="T148" i="117"/>
  <c r="DO147" i="117"/>
  <c r="CP147" i="117"/>
  <c r="C147" i="117"/>
  <c r="DO146" i="117"/>
  <c r="CP146" i="117"/>
  <c r="C146" i="117"/>
  <c r="DO145" i="117"/>
  <c r="CP145" i="117"/>
  <c r="C145" i="117"/>
  <c r="DO144" i="117"/>
  <c r="CP144" i="117"/>
  <c r="C144" i="117"/>
  <c r="DO143" i="117"/>
  <c r="CP143" i="117"/>
  <c r="C143" i="117"/>
  <c r="DO142" i="117"/>
  <c r="CP142" i="117"/>
  <c r="C142" i="117"/>
  <c r="DO141" i="117"/>
  <c r="CP141" i="117"/>
  <c r="C141" i="117"/>
  <c r="DO140" i="117"/>
  <c r="CP140" i="117"/>
  <c r="C140" i="117"/>
  <c r="CP139" i="117"/>
  <c r="C139" i="117"/>
  <c r="DO138" i="117"/>
  <c r="CP138" i="117"/>
  <c r="C138" i="117"/>
  <c r="DO137" i="117"/>
  <c r="CP137" i="117"/>
  <c r="C137" i="117"/>
  <c r="DO136" i="117"/>
  <c r="CP136" i="117"/>
  <c r="C136" i="117"/>
  <c r="DO135" i="117"/>
  <c r="DJ135" i="117"/>
  <c r="DI135" i="117"/>
  <c r="DF135" i="117"/>
  <c r="DE135" i="117"/>
  <c r="DC135" i="117"/>
  <c r="DB135" i="117"/>
  <c r="CZ135" i="117"/>
  <c r="CY135" i="117"/>
  <c r="CW135" i="117"/>
  <c r="CV135" i="117"/>
  <c r="CS135" i="117"/>
  <c r="CP135" i="117"/>
  <c r="Z135" i="117"/>
  <c r="C135" i="117" s="1"/>
  <c r="CR135" i="117"/>
  <c r="DO134" i="117"/>
  <c r="DJ134" i="117"/>
  <c r="DI134" i="117"/>
  <c r="DF134" i="117"/>
  <c r="DE134" i="117"/>
  <c r="DC134" i="117"/>
  <c r="DB134" i="117"/>
  <c r="CZ134" i="117"/>
  <c r="CY134" i="117"/>
  <c r="CW134" i="117"/>
  <c r="CV134" i="117"/>
  <c r="CS134" i="117"/>
  <c r="CP134" i="117"/>
  <c r="Z134" i="117"/>
  <c r="CR134" i="117"/>
  <c r="C134" i="117"/>
  <c r="DO133" i="117"/>
  <c r="DJ133" i="117"/>
  <c r="DI133" i="117"/>
  <c r="DF133" i="117"/>
  <c r="DE133" i="117"/>
  <c r="DC133" i="117"/>
  <c r="DB133" i="117"/>
  <c r="CZ133" i="117"/>
  <c r="CY133" i="117"/>
  <c r="CW133" i="117"/>
  <c r="CV133" i="117"/>
  <c r="CS133" i="117"/>
  <c r="CP133" i="117"/>
  <c r="Z133" i="117"/>
  <c r="CR133" i="117"/>
  <c r="C133" i="117"/>
  <c r="DO132" i="117"/>
  <c r="DJ132" i="117"/>
  <c r="DI132" i="117"/>
  <c r="DF132" i="117"/>
  <c r="DE132" i="117"/>
  <c r="DC132" i="117"/>
  <c r="DB132" i="117"/>
  <c r="CZ132" i="117"/>
  <c r="CY132" i="117"/>
  <c r="CW132" i="117"/>
  <c r="CV132" i="117"/>
  <c r="CS132" i="117"/>
  <c r="CP132" i="117"/>
  <c r="Z132" i="117"/>
  <c r="C132" i="117" s="1"/>
  <c r="CR132" i="117"/>
  <c r="DO131" i="117"/>
  <c r="DJ131" i="117"/>
  <c r="DI131" i="117"/>
  <c r="DF131" i="117"/>
  <c r="DE131" i="117"/>
  <c r="DC131" i="117"/>
  <c r="DB131" i="117"/>
  <c r="CZ131" i="117"/>
  <c r="CY131" i="117"/>
  <c r="CW131" i="117"/>
  <c r="CV131" i="117"/>
  <c r="CS131" i="117"/>
  <c r="CP131" i="117"/>
  <c r="Z131" i="117"/>
  <c r="CR131" i="117"/>
  <c r="DO130" i="117"/>
  <c r="DJ130" i="117"/>
  <c r="DI130" i="117"/>
  <c r="DF130" i="117"/>
  <c r="DE130" i="117"/>
  <c r="DC130" i="117"/>
  <c r="DB130" i="117"/>
  <c r="CZ130" i="117"/>
  <c r="CY130" i="117"/>
  <c r="CW130" i="117"/>
  <c r="CV130" i="117"/>
  <c r="CS130" i="117"/>
  <c r="CP130" i="117"/>
  <c r="Z130" i="117"/>
  <c r="CR130" i="117"/>
  <c r="DO129" i="117"/>
  <c r="DJ129" i="117"/>
  <c r="DI129" i="117"/>
  <c r="DF129" i="117"/>
  <c r="DE129" i="117"/>
  <c r="DC129" i="117"/>
  <c r="DB129" i="117"/>
  <c r="CZ129" i="117"/>
  <c r="CY129" i="117"/>
  <c r="CW129" i="117"/>
  <c r="CV129" i="117"/>
  <c r="CS129" i="117"/>
  <c r="CP129" i="117"/>
  <c r="Z129" i="117"/>
  <c r="CR129" i="117" s="1"/>
  <c r="DO128" i="117"/>
  <c r="DJ128" i="117"/>
  <c r="DI128" i="117"/>
  <c r="DF128" i="117"/>
  <c r="DE128" i="117"/>
  <c r="DC128" i="117"/>
  <c r="DB128" i="117"/>
  <c r="CZ128" i="117"/>
  <c r="CY128" i="117"/>
  <c r="CW128" i="117"/>
  <c r="CV128" i="117"/>
  <c r="CS128" i="117"/>
  <c r="CP128" i="117"/>
  <c r="Z128" i="117"/>
  <c r="C128" i="117" s="1"/>
  <c r="CR128" i="117"/>
  <c r="DO127" i="117"/>
  <c r="DJ127" i="117"/>
  <c r="DI127" i="117"/>
  <c r="DF127" i="117"/>
  <c r="DE127" i="117"/>
  <c r="DC127" i="117"/>
  <c r="DB127" i="117"/>
  <c r="CZ127" i="117"/>
  <c r="CY127" i="117"/>
  <c r="CW127" i="117"/>
  <c r="CV127" i="117"/>
  <c r="CS127" i="117"/>
  <c r="CP127" i="117"/>
  <c r="Z127" i="117"/>
  <c r="CR127" i="117"/>
  <c r="DO126" i="117"/>
  <c r="DJ126" i="117"/>
  <c r="DI126" i="117"/>
  <c r="DF126" i="117"/>
  <c r="DE126" i="117"/>
  <c r="DC126" i="117"/>
  <c r="DB126" i="117"/>
  <c r="CZ126" i="117"/>
  <c r="CY126" i="117"/>
  <c r="CW126" i="117"/>
  <c r="CV126" i="117"/>
  <c r="CS126" i="117"/>
  <c r="CP126" i="117"/>
  <c r="Z126" i="117"/>
  <c r="CR126" i="117"/>
  <c r="C126" i="117"/>
  <c r="DO125" i="117"/>
  <c r="CZ125" i="117"/>
  <c r="CY125" i="117"/>
  <c r="CW125" i="117"/>
  <c r="CV125" i="117"/>
  <c r="CS125" i="117"/>
  <c r="CP125" i="117"/>
  <c r="Z125" i="117"/>
  <c r="CR125" i="117" s="1"/>
  <c r="DO124" i="117"/>
  <c r="DJ124" i="117"/>
  <c r="DI124" i="117"/>
  <c r="DF124" i="117"/>
  <c r="DE124" i="117"/>
  <c r="DC124" i="117"/>
  <c r="DB124" i="117"/>
  <c r="CZ124" i="117"/>
  <c r="CY124" i="117"/>
  <c r="CW124" i="117"/>
  <c r="CV124" i="117"/>
  <c r="CS124" i="117"/>
  <c r="CP124" i="117"/>
  <c r="Z124" i="117"/>
  <c r="C124" i="117" s="1"/>
  <c r="CR124" i="117"/>
  <c r="DO123" i="117"/>
  <c r="DJ123" i="117"/>
  <c r="DI123" i="117"/>
  <c r="DF123" i="117"/>
  <c r="DE123" i="117"/>
  <c r="DC123" i="117"/>
  <c r="DB123" i="117"/>
  <c r="CZ123" i="117"/>
  <c r="CY123" i="117"/>
  <c r="CW123" i="117"/>
  <c r="CV123" i="117"/>
  <c r="CS123" i="117"/>
  <c r="CP123" i="117"/>
  <c r="Z123" i="117"/>
  <c r="DO122" i="117"/>
  <c r="DJ122" i="117"/>
  <c r="DI122" i="117"/>
  <c r="DF122" i="117"/>
  <c r="DE122" i="117"/>
  <c r="DC122" i="117"/>
  <c r="DB122" i="117"/>
  <c r="CZ122" i="117"/>
  <c r="CY122" i="117"/>
  <c r="CW122" i="117"/>
  <c r="CV122" i="117"/>
  <c r="CS122" i="117"/>
  <c r="CP122" i="117"/>
  <c r="Z122" i="117"/>
  <c r="CR122" i="117" s="1"/>
  <c r="DO121" i="117"/>
  <c r="DJ121" i="117"/>
  <c r="DI121" i="117"/>
  <c r="DF121" i="117"/>
  <c r="DE121" i="117"/>
  <c r="DC121" i="117"/>
  <c r="DB121" i="117"/>
  <c r="CZ121" i="117"/>
  <c r="CY121" i="117"/>
  <c r="CW121" i="117"/>
  <c r="CV121" i="117"/>
  <c r="CS121" i="117"/>
  <c r="CP121" i="117"/>
  <c r="Z121" i="117"/>
  <c r="DO120" i="117"/>
  <c r="DJ120" i="117"/>
  <c r="DI120" i="117"/>
  <c r="DF120" i="117"/>
  <c r="DE120" i="117"/>
  <c r="DC120" i="117"/>
  <c r="DB120" i="117"/>
  <c r="CZ120" i="117"/>
  <c r="CY120" i="117"/>
  <c r="CW120" i="117"/>
  <c r="CV120" i="117"/>
  <c r="CS120" i="117"/>
  <c r="CP120" i="117"/>
  <c r="Z120" i="117"/>
  <c r="CR120" i="117"/>
  <c r="DO119" i="117"/>
  <c r="DJ119" i="117"/>
  <c r="DI119" i="117"/>
  <c r="DF119" i="117"/>
  <c r="DE119" i="117"/>
  <c r="DC119" i="117"/>
  <c r="DB119" i="117"/>
  <c r="CZ119" i="117"/>
  <c r="CY119" i="117"/>
  <c r="CW119" i="117"/>
  <c r="CV119" i="117"/>
  <c r="CS119" i="117"/>
  <c r="CP119" i="117"/>
  <c r="Z119" i="117"/>
  <c r="CR119" i="117"/>
  <c r="C119" i="117"/>
  <c r="DO118" i="117"/>
  <c r="DJ118" i="117"/>
  <c r="DI118" i="117"/>
  <c r="DF118" i="117"/>
  <c r="DE118" i="117"/>
  <c r="DC118" i="117"/>
  <c r="DB118" i="117"/>
  <c r="CZ118" i="117"/>
  <c r="CY118" i="117"/>
  <c r="CW118" i="117"/>
  <c r="CV118" i="117"/>
  <c r="CS118" i="117"/>
  <c r="CP118" i="117"/>
  <c r="Z118" i="117"/>
  <c r="DO117" i="117"/>
  <c r="DJ117" i="117"/>
  <c r="DI117" i="117"/>
  <c r="DF117" i="117"/>
  <c r="DE117" i="117"/>
  <c r="DC117" i="117"/>
  <c r="DB117" i="117"/>
  <c r="CZ117" i="117"/>
  <c r="CY117" i="117"/>
  <c r="CW117" i="117"/>
  <c r="CV117" i="117"/>
  <c r="CS117" i="117"/>
  <c r="CP117" i="117"/>
  <c r="Z117" i="117"/>
  <c r="CR117" i="117"/>
  <c r="DO116" i="117"/>
  <c r="DJ116" i="117"/>
  <c r="DI116" i="117"/>
  <c r="DF116" i="117"/>
  <c r="DE116" i="117"/>
  <c r="DC116" i="117"/>
  <c r="DB116" i="117"/>
  <c r="CZ116" i="117"/>
  <c r="CY116" i="117"/>
  <c r="CW116" i="117"/>
  <c r="CV116" i="117"/>
  <c r="CS116" i="117"/>
  <c r="CP116" i="117"/>
  <c r="Z116" i="117"/>
  <c r="CR116" i="117"/>
  <c r="DO115" i="117"/>
  <c r="DJ115" i="117"/>
  <c r="DI115" i="117"/>
  <c r="DF115" i="117"/>
  <c r="DE115" i="117"/>
  <c r="DC115" i="117"/>
  <c r="DB115" i="117"/>
  <c r="CZ115" i="117"/>
  <c r="CY115" i="117"/>
  <c r="CW115" i="117"/>
  <c r="CV115" i="117"/>
  <c r="CS115" i="117"/>
  <c r="CP115" i="117"/>
  <c r="Z115" i="117"/>
  <c r="DO114" i="117"/>
  <c r="DJ114" i="117"/>
  <c r="DI114" i="117"/>
  <c r="DF114" i="117"/>
  <c r="DE114" i="117"/>
  <c r="DC114" i="117"/>
  <c r="DB114" i="117"/>
  <c r="CZ114" i="117"/>
  <c r="CY114" i="117"/>
  <c r="CW114" i="117"/>
  <c r="CV114" i="117"/>
  <c r="CS114" i="117"/>
  <c r="CP114" i="117"/>
  <c r="Z114" i="117"/>
  <c r="CR114" i="117" s="1"/>
  <c r="DO113" i="117"/>
  <c r="DJ113" i="117"/>
  <c r="DI113" i="117"/>
  <c r="DF113" i="117"/>
  <c r="DE113" i="117"/>
  <c r="DC113" i="117"/>
  <c r="DB113" i="117"/>
  <c r="CW113" i="117"/>
  <c r="CV113" i="117"/>
  <c r="CS113" i="117"/>
  <c r="CP113" i="117"/>
  <c r="Z113" i="117"/>
  <c r="CR113" i="117" s="1"/>
  <c r="DO112" i="117"/>
  <c r="DJ112" i="117"/>
  <c r="DI112" i="117"/>
  <c r="DF112" i="117"/>
  <c r="DE112" i="117"/>
  <c r="DC112" i="117"/>
  <c r="DB112" i="117"/>
  <c r="CZ112" i="117"/>
  <c r="CY112" i="117"/>
  <c r="CW112" i="117"/>
  <c r="CV112" i="117"/>
  <c r="CS112" i="117"/>
  <c r="CP112" i="117"/>
  <c r="Z112" i="117"/>
  <c r="CR112" i="117"/>
  <c r="DO111" i="117"/>
  <c r="DJ111" i="117"/>
  <c r="DI111" i="117"/>
  <c r="DF111" i="117"/>
  <c r="DE111" i="117"/>
  <c r="DC111" i="117"/>
  <c r="DB111" i="117"/>
  <c r="CZ111" i="117"/>
  <c r="CY111" i="117"/>
  <c r="CW111" i="117"/>
  <c r="CV111" i="117"/>
  <c r="CS111" i="117"/>
  <c r="CP111" i="117"/>
  <c r="Z111" i="117"/>
  <c r="CR111" i="117"/>
  <c r="C111" i="117"/>
  <c r="DO110" i="117"/>
  <c r="DJ110" i="117"/>
  <c r="DI110" i="117"/>
  <c r="DF110" i="117"/>
  <c r="DE110" i="117"/>
  <c r="DC110" i="117"/>
  <c r="DB110" i="117"/>
  <c r="CZ110" i="117"/>
  <c r="CY110" i="117"/>
  <c r="CW110" i="117"/>
  <c r="CV110" i="117"/>
  <c r="CS110" i="117"/>
  <c r="CP110" i="117"/>
  <c r="Z110" i="117"/>
  <c r="CR110" i="117"/>
  <c r="C110" i="117"/>
  <c r="DO109" i="117"/>
  <c r="DJ109" i="117"/>
  <c r="DI109" i="117"/>
  <c r="DF109" i="117"/>
  <c r="DE109" i="117"/>
  <c r="DC109" i="117"/>
  <c r="DB109" i="117"/>
  <c r="CZ109" i="117"/>
  <c r="CY109" i="117"/>
  <c r="CW109" i="117"/>
  <c r="CV109" i="117"/>
  <c r="CS109" i="117"/>
  <c r="CP109" i="117"/>
  <c r="Z109" i="117"/>
  <c r="CR109" i="117"/>
  <c r="C109" i="117"/>
  <c r="DO108" i="117"/>
  <c r="CW108" i="117"/>
  <c r="CV108" i="117"/>
  <c r="CS108" i="117"/>
  <c r="CP108" i="117"/>
  <c r="Z108" i="117"/>
  <c r="CR108" i="117"/>
  <c r="DO107" i="117"/>
  <c r="CW107" i="117"/>
  <c r="CV107" i="117"/>
  <c r="CS107" i="117"/>
  <c r="CP107" i="117"/>
  <c r="Z107" i="117"/>
  <c r="CR107" i="117" s="1"/>
  <c r="DO106" i="117"/>
  <c r="DJ106" i="117"/>
  <c r="DI106" i="117"/>
  <c r="CZ106" i="117"/>
  <c r="CY106" i="117"/>
  <c r="CW106" i="117"/>
  <c r="CV106" i="117"/>
  <c r="CS106" i="117"/>
  <c r="CP106" i="117"/>
  <c r="Z106" i="117"/>
  <c r="CR106" i="117" s="1"/>
  <c r="DO105" i="117"/>
  <c r="DJ105" i="117"/>
  <c r="DI105" i="117"/>
  <c r="CZ105" i="117"/>
  <c r="CY105" i="117"/>
  <c r="CW105" i="117"/>
  <c r="CV105" i="117"/>
  <c r="CS105" i="117"/>
  <c r="CP105" i="117"/>
  <c r="Z105" i="117"/>
  <c r="DO104" i="117"/>
  <c r="DJ104" i="117"/>
  <c r="DI104" i="117"/>
  <c r="DF104" i="117"/>
  <c r="DE104" i="117"/>
  <c r="DC104" i="117"/>
  <c r="DB104" i="117"/>
  <c r="CZ104" i="117"/>
  <c r="CY104" i="117"/>
  <c r="CW104" i="117"/>
  <c r="CV104" i="117"/>
  <c r="CS104" i="117"/>
  <c r="CP104" i="117"/>
  <c r="Z104" i="117"/>
  <c r="C104" i="117"/>
  <c r="DO103" i="117"/>
  <c r="CW103" i="117"/>
  <c r="CV103" i="117"/>
  <c r="CS103" i="117"/>
  <c r="CP103" i="117"/>
  <c r="Z103" i="117"/>
  <c r="CR103" i="117" s="1"/>
  <c r="DO102" i="117"/>
  <c r="DJ102" i="117"/>
  <c r="DI102" i="117"/>
  <c r="DF102" i="117"/>
  <c r="DE102" i="117"/>
  <c r="DC102" i="117"/>
  <c r="DB102" i="117"/>
  <c r="CW102" i="117"/>
  <c r="CV102" i="117"/>
  <c r="CS102" i="117"/>
  <c r="CP102" i="117"/>
  <c r="Z102" i="117"/>
  <c r="CR102" i="117" s="1"/>
  <c r="DO101" i="117"/>
  <c r="DJ101" i="117"/>
  <c r="DI101" i="117"/>
  <c r="DF101" i="117"/>
  <c r="DE101" i="117"/>
  <c r="DC101" i="117"/>
  <c r="DB101" i="117"/>
  <c r="CZ101" i="117"/>
  <c r="CY101" i="117"/>
  <c r="CW101" i="117"/>
  <c r="CV101" i="117"/>
  <c r="CS101" i="117"/>
  <c r="CP101" i="117"/>
  <c r="Z101" i="117"/>
  <c r="CR101" i="117"/>
  <c r="DO100" i="117"/>
  <c r="DJ100" i="117"/>
  <c r="DI100" i="117"/>
  <c r="DF100" i="117"/>
  <c r="DE100" i="117"/>
  <c r="DC100" i="117"/>
  <c r="DB100" i="117"/>
  <c r="CZ100" i="117"/>
  <c r="CY100" i="117"/>
  <c r="CW100" i="117"/>
  <c r="CV100" i="117"/>
  <c r="CS100" i="117"/>
  <c r="CP100" i="117"/>
  <c r="Z100" i="117"/>
  <c r="DO99" i="117"/>
  <c r="CW99" i="117"/>
  <c r="CV99" i="117"/>
  <c r="CS99" i="117"/>
  <c r="CP99" i="117"/>
  <c r="Z99" i="117"/>
  <c r="CR99" i="117" s="1"/>
  <c r="DO98" i="117"/>
  <c r="CW98" i="117"/>
  <c r="CV98" i="117"/>
  <c r="CS98" i="117"/>
  <c r="CP98" i="117"/>
  <c r="Z98" i="117"/>
  <c r="C98" i="117" s="1"/>
  <c r="CR98" i="117"/>
  <c r="DO97" i="117"/>
  <c r="DJ97" i="117"/>
  <c r="DI97" i="117"/>
  <c r="DF97" i="117"/>
  <c r="DE97" i="117"/>
  <c r="DC97" i="117"/>
  <c r="DB97" i="117"/>
  <c r="CZ97" i="117"/>
  <c r="CY97" i="117"/>
  <c r="CW97" i="117"/>
  <c r="CV97" i="117"/>
  <c r="CS97" i="117"/>
  <c r="CP97" i="117"/>
  <c r="Z97" i="117"/>
  <c r="CR97" i="117"/>
  <c r="DO96" i="117"/>
  <c r="DJ96" i="117"/>
  <c r="DI96" i="117"/>
  <c r="DF96" i="117"/>
  <c r="DE96" i="117"/>
  <c r="DC96" i="117"/>
  <c r="DB96" i="117"/>
  <c r="CZ96" i="117"/>
  <c r="CY96" i="117"/>
  <c r="CW96" i="117"/>
  <c r="CV96" i="117"/>
  <c r="CS96" i="117"/>
  <c r="CP96" i="117"/>
  <c r="Z96" i="117"/>
  <c r="DO95" i="117"/>
  <c r="DJ95" i="117"/>
  <c r="DI95" i="117"/>
  <c r="DF95" i="117"/>
  <c r="DE95" i="117"/>
  <c r="DC95" i="117"/>
  <c r="DB95" i="117"/>
  <c r="CZ95" i="117"/>
  <c r="CY95" i="117"/>
  <c r="CW95" i="117"/>
  <c r="CV95" i="117"/>
  <c r="CS95" i="117"/>
  <c r="CP95" i="117"/>
  <c r="Z95" i="117"/>
  <c r="CR95" i="117"/>
  <c r="DO94" i="117"/>
  <c r="DJ94" i="117"/>
  <c r="DI94" i="117"/>
  <c r="DF94" i="117"/>
  <c r="DE94" i="117"/>
  <c r="DC94" i="117"/>
  <c r="DB94" i="117"/>
  <c r="CZ94" i="117"/>
  <c r="CY94" i="117"/>
  <c r="CW94" i="117"/>
  <c r="CV94" i="117"/>
  <c r="CS94" i="117"/>
  <c r="CP94" i="117"/>
  <c r="Z94" i="117"/>
  <c r="DO93" i="117"/>
  <c r="DJ93" i="117"/>
  <c r="DI93" i="117"/>
  <c r="DF93" i="117"/>
  <c r="DE93" i="117"/>
  <c r="DC93" i="117"/>
  <c r="DB93" i="117"/>
  <c r="CZ93" i="117"/>
  <c r="CY93" i="117"/>
  <c r="CW93" i="117"/>
  <c r="CV93" i="117"/>
  <c r="CS93" i="117"/>
  <c r="CP93" i="117"/>
  <c r="Z93" i="117"/>
  <c r="CR93" i="117"/>
  <c r="DO92" i="117"/>
  <c r="DJ92" i="117"/>
  <c r="DI92" i="117"/>
  <c r="DF92" i="117"/>
  <c r="DE92" i="117"/>
  <c r="DC92" i="117"/>
  <c r="DB92" i="117"/>
  <c r="CZ92" i="117"/>
  <c r="CY92" i="117"/>
  <c r="CW92" i="117"/>
  <c r="CV92" i="117"/>
  <c r="CS92" i="117"/>
  <c r="CP92" i="117"/>
  <c r="Z92" i="117"/>
  <c r="CR92" i="117" s="1"/>
  <c r="DO91" i="117"/>
  <c r="DJ91" i="117"/>
  <c r="DI91" i="117"/>
  <c r="DF91" i="117"/>
  <c r="DE91" i="117"/>
  <c r="DC91" i="117"/>
  <c r="DB91" i="117"/>
  <c r="CZ91" i="117"/>
  <c r="CY91" i="117"/>
  <c r="CW91" i="117"/>
  <c r="CV91" i="117"/>
  <c r="CS91" i="117"/>
  <c r="CP91" i="117"/>
  <c r="Z91" i="117"/>
  <c r="CR91" i="117"/>
  <c r="C91" i="117"/>
  <c r="DO90" i="117"/>
  <c r="DJ90" i="117"/>
  <c r="DI90" i="117"/>
  <c r="DF90" i="117"/>
  <c r="DE90" i="117"/>
  <c r="DC90" i="117"/>
  <c r="DB90" i="117"/>
  <c r="CZ90" i="117"/>
  <c r="CY90" i="117"/>
  <c r="CW90" i="117"/>
  <c r="CV90" i="117"/>
  <c r="CS90" i="117"/>
  <c r="CP90" i="117"/>
  <c r="Z90" i="117"/>
  <c r="DO89" i="117"/>
  <c r="DJ89" i="117"/>
  <c r="DI89" i="117"/>
  <c r="DF89" i="117"/>
  <c r="DE89" i="117"/>
  <c r="DC89" i="117"/>
  <c r="DB89" i="117"/>
  <c r="CZ89" i="117"/>
  <c r="CY89" i="117"/>
  <c r="CW89" i="117"/>
  <c r="CV89" i="117"/>
  <c r="CS89" i="117"/>
  <c r="CP89" i="117"/>
  <c r="Z89" i="117"/>
  <c r="CR89" i="117"/>
  <c r="DO88" i="117"/>
  <c r="DJ88" i="117"/>
  <c r="DI88" i="117"/>
  <c r="DF88" i="117"/>
  <c r="DE88" i="117"/>
  <c r="DC88" i="117"/>
  <c r="DB88" i="117"/>
  <c r="CZ88" i="117"/>
  <c r="CY88" i="117"/>
  <c r="CW88" i="117"/>
  <c r="CV88" i="117"/>
  <c r="CS88" i="117"/>
  <c r="CP88" i="117"/>
  <c r="Z88" i="117"/>
  <c r="CR88" i="117" s="1"/>
  <c r="DO87" i="117"/>
  <c r="DJ87" i="117"/>
  <c r="DI87" i="117"/>
  <c r="DF87" i="117"/>
  <c r="DE87" i="117"/>
  <c r="DC87" i="117"/>
  <c r="DB87" i="117"/>
  <c r="CZ87" i="117"/>
  <c r="CY87" i="117"/>
  <c r="CW87" i="117"/>
  <c r="CV87" i="117"/>
  <c r="CS87" i="117"/>
  <c r="CP87" i="117"/>
  <c r="Z87" i="117"/>
  <c r="CR87" i="117"/>
  <c r="DO86" i="117"/>
  <c r="DJ86" i="117"/>
  <c r="DI86" i="117"/>
  <c r="DF86" i="117"/>
  <c r="DE86" i="117"/>
  <c r="DC86" i="117"/>
  <c r="DB86" i="117"/>
  <c r="CZ86" i="117"/>
  <c r="CY86" i="117"/>
  <c r="CW86" i="117"/>
  <c r="CV86" i="117"/>
  <c r="CS86" i="117"/>
  <c r="CP86" i="117"/>
  <c r="Z86" i="117"/>
  <c r="CR86" i="117"/>
  <c r="DO85" i="117"/>
  <c r="DJ85" i="117"/>
  <c r="DI85" i="117"/>
  <c r="DF85" i="117"/>
  <c r="DE85" i="117"/>
  <c r="DC85" i="117"/>
  <c r="DB85" i="117"/>
  <c r="CZ85" i="117"/>
  <c r="CY85" i="117"/>
  <c r="CW85" i="117"/>
  <c r="CV85" i="117"/>
  <c r="CS85" i="117"/>
  <c r="CP85" i="117"/>
  <c r="Z85" i="117"/>
  <c r="CR85" i="117" s="1"/>
  <c r="DO84" i="117"/>
  <c r="DJ84" i="117"/>
  <c r="DI84" i="117"/>
  <c r="DF84" i="117"/>
  <c r="DE84" i="117"/>
  <c r="DC84" i="117"/>
  <c r="DB84" i="117"/>
  <c r="CZ84" i="117"/>
  <c r="CY84" i="117"/>
  <c r="CW84" i="117"/>
  <c r="CV84" i="117"/>
  <c r="CS84" i="117"/>
  <c r="CP84" i="117"/>
  <c r="Z84" i="117"/>
  <c r="CR84" i="117"/>
  <c r="DO83" i="117"/>
  <c r="DJ83" i="117"/>
  <c r="DI83" i="117"/>
  <c r="DF83" i="117"/>
  <c r="DE83" i="117"/>
  <c r="DC83" i="117"/>
  <c r="DB83" i="117"/>
  <c r="CZ83" i="117"/>
  <c r="CY83" i="117"/>
  <c r="CW83" i="117"/>
  <c r="CV83" i="117"/>
  <c r="CS83" i="117"/>
  <c r="CP83" i="117"/>
  <c r="Z83" i="117"/>
  <c r="DO82" i="117"/>
  <c r="DJ82" i="117"/>
  <c r="DI82" i="117"/>
  <c r="DF82" i="117"/>
  <c r="DE82" i="117"/>
  <c r="DC82" i="117"/>
  <c r="DB82" i="117"/>
  <c r="CZ82" i="117"/>
  <c r="CY82" i="117"/>
  <c r="CW82" i="117"/>
  <c r="CV82" i="117"/>
  <c r="CS82" i="117"/>
  <c r="CP82" i="117"/>
  <c r="Z82" i="117"/>
  <c r="CR82" i="117" s="1"/>
  <c r="DO81" i="117"/>
  <c r="DJ81" i="117"/>
  <c r="DI81" i="117"/>
  <c r="DF81" i="117"/>
  <c r="DE81" i="117"/>
  <c r="DC81" i="117"/>
  <c r="DB81" i="117"/>
  <c r="CZ81" i="117"/>
  <c r="CY81" i="117"/>
  <c r="CW81" i="117"/>
  <c r="CV81" i="117"/>
  <c r="CS81" i="117"/>
  <c r="CP81" i="117"/>
  <c r="Z81" i="117"/>
  <c r="CR81" i="117"/>
  <c r="DO80" i="117"/>
  <c r="DJ80" i="117"/>
  <c r="DI80" i="117"/>
  <c r="DF80" i="117"/>
  <c r="DE80" i="117"/>
  <c r="DC80" i="117"/>
  <c r="DB80" i="117"/>
  <c r="CZ80" i="117"/>
  <c r="CY80" i="117"/>
  <c r="CW80" i="117"/>
  <c r="CV80" i="117"/>
  <c r="CS80" i="117"/>
  <c r="CP80" i="117"/>
  <c r="Z80" i="117"/>
  <c r="CR80" i="117"/>
  <c r="DO79" i="117"/>
  <c r="DJ79" i="117"/>
  <c r="DI79" i="117"/>
  <c r="DF79" i="117"/>
  <c r="DE79" i="117"/>
  <c r="DC79" i="117"/>
  <c r="DB79" i="117"/>
  <c r="CZ79" i="117"/>
  <c r="CY79" i="117"/>
  <c r="CW79" i="117"/>
  <c r="CV79" i="117"/>
  <c r="CS79" i="117"/>
  <c r="CP79" i="117"/>
  <c r="Z79" i="117"/>
  <c r="CR79" i="117"/>
  <c r="DO78" i="117"/>
  <c r="DJ78" i="117"/>
  <c r="DI78" i="117"/>
  <c r="DF78" i="117"/>
  <c r="DE78" i="117"/>
  <c r="DC78" i="117"/>
  <c r="DB78" i="117"/>
  <c r="CZ78" i="117"/>
  <c r="CY78" i="117"/>
  <c r="CW78" i="117"/>
  <c r="CV78" i="117"/>
  <c r="CS78" i="117"/>
  <c r="CP78" i="117"/>
  <c r="Z78" i="117"/>
  <c r="DO77" i="117"/>
  <c r="DJ77" i="117"/>
  <c r="DI77" i="117"/>
  <c r="DF77" i="117"/>
  <c r="DE77" i="117"/>
  <c r="DC77" i="117"/>
  <c r="DB77" i="117"/>
  <c r="CZ77" i="117"/>
  <c r="CY77" i="117"/>
  <c r="CW77" i="117"/>
  <c r="CV77" i="117"/>
  <c r="CS77" i="117"/>
  <c r="CP77" i="117"/>
  <c r="Z77" i="117"/>
  <c r="CR77" i="117" s="1"/>
  <c r="DO76" i="117"/>
  <c r="DJ76" i="117"/>
  <c r="DI76" i="117"/>
  <c r="DF76" i="117"/>
  <c r="DE76" i="117"/>
  <c r="DC76" i="117"/>
  <c r="DB76" i="117"/>
  <c r="CZ76" i="117"/>
  <c r="CY76" i="117"/>
  <c r="CW76" i="117"/>
  <c r="CV76" i="117"/>
  <c r="CS76" i="117"/>
  <c r="CP76" i="117"/>
  <c r="Z76" i="117"/>
  <c r="CR76" i="117"/>
  <c r="DO75" i="117"/>
  <c r="CW75" i="117"/>
  <c r="CV75" i="117"/>
  <c r="CS75" i="117"/>
  <c r="CP75" i="117"/>
  <c r="Z75" i="117"/>
  <c r="DO74" i="117"/>
  <c r="CW74" i="117"/>
  <c r="CV74" i="117"/>
  <c r="CS74" i="117"/>
  <c r="CP74" i="117"/>
  <c r="Z74" i="117"/>
  <c r="DO73" i="117"/>
  <c r="CW73" i="117"/>
  <c r="CV73" i="117"/>
  <c r="CS73" i="117"/>
  <c r="CP73" i="117"/>
  <c r="Z73" i="117"/>
  <c r="CR73" i="117" s="1"/>
  <c r="DO72" i="117"/>
  <c r="CW72" i="117"/>
  <c r="CV72" i="117"/>
  <c r="CS72" i="117"/>
  <c r="CP72" i="117"/>
  <c r="Z72" i="117"/>
  <c r="CR72" i="117"/>
  <c r="DO71" i="117"/>
  <c r="CZ71" i="117"/>
  <c r="CY71" i="117"/>
  <c r="CW71" i="117"/>
  <c r="CV71" i="117"/>
  <c r="CS71" i="117"/>
  <c r="CP71" i="117"/>
  <c r="Z71" i="117"/>
  <c r="DO70" i="117"/>
  <c r="CW70" i="117"/>
  <c r="CV70" i="117"/>
  <c r="CS70" i="117"/>
  <c r="CP70" i="117"/>
  <c r="Z70" i="117"/>
  <c r="C70" i="117" s="1"/>
  <c r="DO69" i="117"/>
  <c r="CW69" i="117"/>
  <c r="CV69" i="117"/>
  <c r="CS69" i="117"/>
  <c r="CP69" i="117"/>
  <c r="Z69" i="117"/>
  <c r="C69" i="117" s="1"/>
  <c r="CR69" i="117"/>
  <c r="DO68" i="117"/>
  <c r="CZ68" i="117"/>
  <c r="CY68" i="117"/>
  <c r="CW68" i="117"/>
  <c r="CV68" i="117"/>
  <c r="CS68" i="117"/>
  <c r="CP68" i="117"/>
  <c r="Z68" i="117"/>
  <c r="DO67" i="117"/>
  <c r="CZ67" i="117"/>
  <c r="CY67" i="117"/>
  <c r="CW67" i="117"/>
  <c r="CV67" i="117"/>
  <c r="CS67" i="117"/>
  <c r="CP67" i="117"/>
  <c r="Z67" i="117"/>
  <c r="C67" i="117"/>
  <c r="DO66" i="117"/>
  <c r="CZ66" i="117"/>
  <c r="CY66" i="117"/>
  <c r="CW66" i="117"/>
  <c r="CV66" i="117"/>
  <c r="CS66" i="117"/>
  <c r="CP66" i="117"/>
  <c r="Z66" i="117"/>
  <c r="C66" i="117" s="1"/>
  <c r="CR66" i="117"/>
  <c r="DO65" i="117"/>
  <c r="CZ65" i="117"/>
  <c r="CY65" i="117"/>
  <c r="CW65" i="117"/>
  <c r="CV65" i="117"/>
  <c r="CS65" i="117"/>
  <c r="CP65" i="117"/>
  <c r="Z65" i="117"/>
  <c r="C65" i="117"/>
  <c r="DO64" i="117"/>
  <c r="CW64" i="117"/>
  <c r="CV64" i="117"/>
  <c r="CS64" i="117"/>
  <c r="CP64" i="117"/>
  <c r="Z64" i="117"/>
  <c r="C64" i="117" s="1"/>
  <c r="DO63" i="117"/>
  <c r="DJ63" i="117"/>
  <c r="DI63" i="117"/>
  <c r="DF63" i="117"/>
  <c r="DE63" i="117"/>
  <c r="DC63" i="117"/>
  <c r="DB63" i="117"/>
  <c r="CW63" i="117"/>
  <c r="CV63" i="117"/>
  <c r="CS63" i="117"/>
  <c r="CP63" i="117"/>
  <c r="Z63" i="117"/>
  <c r="CR63" i="117" s="1"/>
  <c r="DO62" i="117"/>
  <c r="DJ62" i="117"/>
  <c r="DI62" i="117"/>
  <c r="DF62" i="117"/>
  <c r="DE62" i="117"/>
  <c r="DC62" i="117"/>
  <c r="DB62" i="117"/>
  <c r="CZ62" i="117"/>
  <c r="CY62" i="117"/>
  <c r="CW62" i="117"/>
  <c r="CV62" i="117"/>
  <c r="CS62" i="117"/>
  <c r="CP62" i="117"/>
  <c r="Z62" i="117"/>
  <c r="C62" i="117" s="1"/>
  <c r="CR62" i="117"/>
  <c r="DO61" i="117"/>
  <c r="DJ61" i="117"/>
  <c r="DI61" i="117"/>
  <c r="DF61" i="117"/>
  <c r="DE61" i="117"/>
  <c r="DC61" i="117"/>
  <c r="DB61" i="117"/>
  <c r="CZ61" i="117"/>
  <c r="CY61" i="117"/>
  <c r="CW61" i="117"/>
  <c r="CV61" i="117"/>
  <c r="CS61" i="117"/>
  <c r="CP61" i="117"/>
  <c r="Z61" i="117"/>
  <c r="DO60" i="117"/>
  <c r="CW60" i="117"/>
  <c r="CV60" i="117"/>
  <c r="CS60" i="117"/>
  <c r="CP60" i="117"/>
  <c r="Z60" i="117"/>
  <c r="CR60" i="117" s="1"/>
  <c r="DO59" i="117"/>
  <c r="CZ59" i="117"/>
  <c r="CY59" i="117"/>
  <c r="CW59" i="117"/>
  <c r="CV59" i="117"/>
  <c r="CS59" i="117"/>
  <c r="CP59" i="117"/>
  <c r="Z59" i="117"/>
  <c r="C59" i="117" s="1"/>
  <c r="DO58" i="117"/>
  <c r="DJ58" i="117"/>
  <c r="DI58" i="117"/>
  <c r="DF58" i="117"/>
  <c r="DE58" i="117"/>
  <c r="DC58" i="117"/>
  <c r="DB58" i="117"/>
  <c r="CZ58" i="117"/>
  <c r="CY58" i="117"/>
  <c r="CW58" i="117"/>
  <c r="CV58" i="117"/>
  <c r="CS58" i="117"/>
  <c r="CP58" i="117"/>
  <c r="Z58" i="117"/>
  <c r="CR58" i="117"/>
  <c r="DO57" i="117"/>
  <c r="DJ57" i="117"/>
  <c r="DI57" i="117"/>
  <c r="DF57" i="117"/>
  <c r="DE57" i="117"/>
  <c r="DC57" i="117"/>
  <c r="DB57" i="117"/>
  <c r="CZ57" i="117"/>
  <c r="CY57" i="117"/>
  <c r="CW57" i="117"/>
  <c r="CV57" i="117"/>
  <c r="CS57" i="117"/>
  <c r="CP57" i="117"/>
  <c r="Z57" i="117"/>
  <c r="DO56" i="117"/>
  <c r="CZ56" i="117"/>
  <c r="CY56" i="117"/>
  <c r="CW56" i="117"/>
  <c r="CV56" i="117"/>
  <c r="CS56" i="117"/>
  <c r="CP56" i="117"/>
  <c r="Z56" i="117"/>
  <c r="CR56" i="117" s="1"/>
  <c r="DO55" i="117"/>
  <c r="DJ55" i="117"/>
  <c r="DI55" i="117"/>
  <c r="DF55" i="117"/>
  <c r="DE55" i="117"/>
  <c r="DC55" i="117"/>
  <c r="DB55" i="117"/>
  <c r="CZ55" i="117"/>
  <c r="CY55" i="117"/>
  <c r="CW55" i="117"/>
  <c r="CV55" i="117"/>
  <c r="CS55" i="117"/>
  <c r="CP55" i="117"/>
  <c r="Z55" i="117"/>
  <c r="CR55" i="117"/>
  <c r="DO54" i="117"/>
  <c r="DJ54" i="117"/>
  <c r="DI54" i="117"/>
  <c r="DF54" i="117"/>
  <c r="DE54" i="117"/>
  <c r="DC54" i="117"/>
  <c r="DB54" i="117"/>
  <c r="CZ54" i="117"/>
  <c r="CY54" i="117"/>
  <c r="CW54" i="117"/>
  <c r="CV54" i="117"/>
  <c r="CS54" i="117"/>
  <c r="CP54" i="117"/>
  <c r="Z54" i="117"/>
  <c r="DO53" i="117"/>
  <c r="CZ53" i="117"/>
  <c r="CY53" i="117"/>
  <c r="CW53" i="117"/>
  <c r="CV53" i="117"/>
  <c r="CS53" i="117"/>
  <c r="CP53" i="117"/>
  <c r="Z53" i="117"/>
  <c r="DO52" i="117"/>
  <c r="DJ52" i="117"/>
  <c r="DI52" i="117"/>
  <c r="DF52" i="117"/>
  <c r="DE52" i="117"/>
  <c r="DC52" i="117"/>
  <c r="DB52" i="117"/>
  <c r="CZ52" i="117"/>
  <c r="CY52" i="117"/>
  <c r="CW52" i="117"/>
  <c r="CV52" i="117"/>
  <c r="CS52" i="117"/>
  <c r="CP52" i="117"/>
  <c r="Z52" i="117"/>
  <c r="C52" i="117" s="1"/>
  <c r="CR52" i="117"/>
  <c r="DO51" i="117"/>
  <c r="DJ51" i="117"/>
  <c r="DI51" i="117"/>
  <c r="DF51" i="117"/>
  <c r="DE51" i="117"/>
  <c r="DC51" i="117"/>
  <c r="DB51" i="117"/>
  <c r="CZ51" i="117"/>
  <c r="CY51" i="117"/>
  <c r="CW51" i="117"/>
  <c r="CV51" i="117"/>
  <c r="CS51" i="117"/>
  <c r="CP51" i="117"/>
  <c r="Z51" i="117"/>
  <c r="CR51" i="117"/>
  <c r="DO50" i="117"/>
  <c r="CW50" i="117"/>
  <c r="CV50" i="117"/>
  <c r="CS50" i="117"/>
  <c r="CP50" i="117"/>
  <c r="Z50" i="117"/>
  <c r="DO49" i="117"/>
  <c r="CW49" i="117"/>
  <c r="CV49" i="117"/>
  <c r="CS49" i="117"/>
  <c r="CP49" i="117"/>
  <c r="Z49" i="117"/>
  <c r="CR49" i="117" s="1"/>
  <c r="DO48" i="117"/>
  <c r="DJ48" i="117"/>
  <c r="DI48" i="117"/>
  <c r="DF48" i="117"/>
  <c r="DE48" i="117"/>
  <c r="DC48" i="117"/>
  <c r="DB48" i="117"/>
  <c r="CZ48" i="117"/>
  <c r="CY48" i="117"/>
  <c r="CW48" i="117"/>
  <c r="CV48" i="117"/>
  <c r="CS48" i="117"/>
  <c r="CP48" i="117"/>
  <c r="Z48" i="117"/>
  <c r="CR48" i="117"/>
  <c r="C48" i="117"/>
  <c r="DO47" i="117"/>
  <c r="DJ47" i="117"/>
  <c r="DI47" i="117"/>
  <c r="DF47" i="117"/>
  <c r="DE47" i="117"/>
  <c r="DC47" i="117"/>
  <c r="DB47" i="117"/>
  <c r="CZ47" i="117"/>
  <c r="CY47" i="117"/>
  <c r="CS47" i="117"/>
  <c r="CP47" i="117"/>
  <c r="Z47" i="117"/>
  <c r="DO46" i="117"/>
  <c r="DJ46" i="117"/>
  <c r="DI46" i="117"/>
  <c r="DF46" i="117"/>
  <c r="DE46" i="117"/>
  <c r="DC46" i="117"/>
  <c r="DB46" i="117"/>
  <c r="CZ46" i="117"/>
  <c r="CY46" i="117"/>
  <c r="CW46" i="117"/>
  <c r="CV46" i="117"/>
  <c r="CS46" i="117"/>
  <c r="CP46" i="117"/>
  <c r="Z46" i="117"/>
  <c r="CR46" i="117"/>
  <c r="DO44" i="117"/>
  <c r="DJ44" i="117"/>
  <c r="DI44" i="117"/>
  <c r="DF44" i="117"/>
  <c r="DE44" i="117"/>
  <c r="DC44" i="117"/>
  <c r="DB44" i="117"/>
  <c r="CZ44" i="117"/>
  <c r="CY44" i="117"/>
  <c r="CW44" i="117"/>
  <c r="CV44" i="117"/>
  <c r="CS44" i="117"/>
  <c r="CP44" i="117"/>
  <c r="Z44" i="117"/>
  <c r="CR44" i="117"/>
  <c r="DO43" i="117"/>
  <c r="DJ43" i="117"/>
  <c r="DI43" i="117"/>
  <c r="DF43" i="117"/>
  <c r="DE43" i="117"/>
  <c r="DC43" i="117"/>
  <c r="DB43" i="117"/>
  <c r="CZ43" i="117"/>
  <c r="CY43" i="117"/>
  <c r="CW43" i="117"/>
  <c r="CV43" i="117"/>
  <c r="CS43" i="117"/>
  <c r="CP43" i="117"/>
  <c r="Z43" i="117"/>
  <c r="DO42" i="117"/>
  <c r="DJ42" i="117"/>
  <c r="DI42" i="117"/>
  <c r="DF42" i="117"/>
  <c r="DE42" i="117"/>
  <c r="DC42" i="117"/>
  <c r="DB42" i="117"/>
  <c r="CZ42" i="117"/>
  <c r="CY42" i="117"/>
  <c r="CW42" i="117"/>
  <c r="CV42" i="117"/>
  <c r="CS42" i="117"/>
  <c r="CP42" i="117"/>
  <c r="Z42" i="117"/>
  <c r="CR42" i="117"/>
  <c r="DO41" i="117"/>
  <c r="DJ41" i="117"/>
  <c r="DI41" i="117"/>
  <c r="DF41" i="117"/>
  <c r="DE41" i="117"/>
  <c r="DC41" i="117"/>
  <c r="DB41" i="117"/>
  <c r="CZ41" i="117"/>
  <c r="CY41" i="117"/>
  <c r="CW41" i="117"/>
  <c r="CV41" i="117"/>
  <c r="CS41" i="117"/>
  <c r="CP41" i="117"/>
  <c r="Z41" i="117"/>
  <c r="CR41" i="117"/>
  <c r="DO40" i="117"/>
  <c r="CZ40" i="117"/>
  <c r="CY40" i="117"/>
  <c r="CW40" i="117"/>
  <c r="CV40" i="117"/>
  <c r="CS40" i="117"/>
  <c r="CP40" i="117"/>
  <c r="Z40" i="117"/>
  <c r="CR40" i="117"/>
  <c r="DO39" i="117"/>
  <c r="DJ39" i="117"/>
  <c r="DI39" i="117"/>
  <c r="DC39" i="117"/>
  <c r="DB39" i="117"/>
  <c r="CZ39" i="117"/>
  <c r="CY39" i="117"/>
  <c r="CW39" i="117"/>
  <c r="CV39" i="117"/>
  <c r="CS39" i="117"/>
  <c r="CP39" i="117"/>
  <c r="Z39" i="117"/>
  <c r="C39" i="117" s="1"/>
  <c r="DO38" i="117"/>
  <c r="DJ38" i="117"/>
  <c r="DI38" i="117"/>
  <c r="DF38" i="117"/>
  <c r="DE38" i="117"/>
  <c r="DC38" i="117"/>
  <c r="DB38" i="117"/>
  <c r="CZ38" i="117"/>
  <c r="CY38" i="117"/>
  <c r="CW38" i="117"/>
  <c r="CV38" i="117"/>
  <c r="CS38" i="117"/>
  <c r="CP38" i="117"/>
  <c r="Z38" i="117"/>
  <c r="C38" i="117"/>
  <c r="DO37" i="117"/>
  <c r="DJ37" i="117"/>
  <c r="DI37" i="117"/>
  <c r="DF37" i="117"/>
  <c r="DE37" i="117"/>
  <c r="DC37" i="117"/>
  <c r="DB37" i="117"/>
  <c r="CZ37" i="117"/>
  <c r="CY37" i="117"/>
  <c r="CW37" i="117"/>
  <c r="CV37" i="117"/>
  <c r="CS37" i="117"/>
  <c r="CP37" i="117"/>
  <c r="Z37" i="117"/>
  <c r="C37" i="117"/>
  <c r="DO36" i="117"/>
  <c r="DJ36" i="117"/>
  <c r="DI36" i="117"/>
  <c r="DF36" i="117"/>
  <c r="DE36" i="117"/>
  <c r="DC36" i="117"/>
  <c r="DB36" i="117"/>
  <c r="CZ36" i="117"/>
  <c r="CY36" i="117"/>
  <c r="CW36" i="117"/>
  <c r="CV36" i="117"/>
  <c r="CS36" i="117"/>
  <c r="CP36" i="117"/>
  <c r="Z36" i="117"/>
  <c r="DO35" i="117"/>
  <c r="DJ35" i="117"/>
  <c r="DI35" i="117"/>
  <c r="DF35" i="117"/>
  <c r="DE35" i="117"/>
  <c r="DC35" i="117"/>
  <c r="DB35" i="117"/>
  <c r="CZ35" i="117"/>
  <c r="CY35" i="117"/>
  <c r="CW35" i="117"/>
  <c r="CV35" i="117"/>
  <c r="CS35" i="117"/>
  <c r="CP35" i="117"/>
  <c r="Z35" i="117"/>
  <c r="C35" i="117" s="1"/>
  <c r="DO34" i="117"/>
  <c r="CW34" i="117"/>
  <c r="CV34" i="117"/>
  <c r="CS34" i="117"/>
  <c r="CP34" i="117"/>
  <c r="Z34" i="117"/>
  <c r="C34" i="117"/>
  <c r="DO33" i="117"/>
  <c r="DJ33" i="117"/>
  <c r="DI33" i="117"/>
  <c r="DF33" i="117"/>
  <c r="DE33" i="117"/>
  <c r="DC33" i="117"/>
  <c r="DB33" i="117"/>
  <c r="CZ33" i="117"/>
  <c r="CY33" i="117"/>
  <c r="CW33" i="117"/>
  <c r="CV33" i="117"/>
  <c r="CS33" i="117"/>
  <c r="CP33" i="117"/>
  <c r="Z33" i="117"/>
  <c r="C33" i="117"/>
  <c r="DO32" i="117"/>
  <c r="DJ32" i="117"/>
  <c r="DI32" i="117"/>
  <c r="DF32" i="117"/>
  <c r="DE32" i="117"/>
  <c r="DC32" i="117"/>
  <c r="DB32" i="117"/>
  <c r="CZ32" i="117"/>
  <c r="CY32" i="117"/>
  <c r="CW32" i="117"/>
  <c r="CV32" i="117"/>
  <c r="CS32" i="117"/>
  <c r="CP32" i="117"/>
  <c r="Z32" i="117"/>
  <c r="C32" i="117" s="1"/>
  <c r="DO31" i="117"/>
  <c r="DJ31" i="117"/>
  <c r="DI31" i="117"/>
  <c r="DF31" i="117"/>
  <c r="DE31" i="117"/>
  <c r="DC31" i="117"/>
  <c r="DB31" i="117"/>
  <c r="CZ31" i="117"/>
  <c r="CY31" i="117"/>
  <c r="CW31" i="117"/>
  <c r="CV31" i="117"/>
  <c r="CS31" i="117"/>
  <c r="CP31" i="117"/>
  <c r="Z31" i="117"/>
  <c r="DO30" i="117"/>
  <c r="DJ30" i="117"/>
  <c r="DI30" i="117"/>
  <c r="DF30" i="117"/>
  <c r="DE30" i="117"/>
  <c r="DC30" i="117"/>
  <c r="DB30" i="117"/>
  <c r="CZ30" i="117"/>
  <c r="CY30" i="117"/>
  <c r="CW30" i="117"/>
  <c r="CV30" i="117"/>
  <c r="CS30" i="117"/>
  <c r="CP30" i="117"/>
  <c r="Z30" i="117"/>
  <c r="C30" i="117" s="1"/>
  <c r="DO29" i="117"/>
  <c r="CS29" i="117"/>
  <c r="CP29" i="117"/>
  <c r="Z29" i="117"/>
  <c r="C29" i="117"/>
  <c r="DO28" i="117"/>
  <c r="DJ28" i="117"/>
  <c r="DI28" i="117"/>
  <c r="DF28" i="117"/>
  <c r="DE28" i="117"/>
  <c r="DC28" i="117"/>
  <c r="DB28" i="117"/>
  <c r="CZ28" i="117"/>
  <c r="CY28" i="117"/>
  <c r="CW28" i="117"/>
  <c r="CV28" i="117"/>
  <c r="CS28" i="117"/>
  <c r="CP28" i="117"/>
  <c r="Z28" i="117"/>
  <c r="C28" i="117"/>
  <c r="DO27" i="117"/>
  <c r="DJ27" i="117"/>
  <c r="DI27" i="117"/>
  <c r="DF27" i="117"/>
  <c r="DE27" i="117"/>
  <c r="DC27" i="117"/>
  <c r="DB27" i="117"/>
  <c r="CZ27" i="117"/>
  <c r="CY27" i="117"/>
  <c r="CW27" i="117"/>
  <c r="CV27" i="117"/>
  <c r="CS27" i="117"/>
  <c r="CP27" i="117"/>
  <c r="Z27" i="117"/>
  <c r="C27" i="117" s="1"/>
  <c r="DO26" i="117"/>
  <c r="DJ26" i="117"/>
  <c r="DI26" i="117"/>
  <c r="DF26" i="117"/>
  <c r="DE26" i="117"/>
  <c r="DC26" i="117"/>
  <c r="DB26" i="117"/>
  <c r="CZ26" i="117"/>
  <c r="CY26" i="117"/>
  <c r="CW26" i="117"/>
  <c r="CV26" i="117"/>
  <c r="CS26" i="117"/>
  <c r="CP26" i="117"/>
  <c r="Z26" i="117"/>
  <c r="C26" i="117"/>
  <c r="DO25" i="117"/>
  <c r="DJ25" i="117"/>
  <c r="DI25" i="117"/>
  <c r="DF25" i="117"/>
  <c r="DE25" i="117"/>
  <c r="DC25" i="117"/>
  <c r="DB25" i="117"/>
  <c r="CZ25" i="117"/>
  <c r="CY25" i="117"/>
  <c r="CW25" i="117"/>
  <c r="CV25" i="117"/>
  <c r="CS25" i="117"/>
  <c r="CP25" i="117"/>
  <c r="Z25" i="117"/>
  <c r="C25" i="117"/>
  <c r="DO24" i="117"/>
  <c r="DJ24" i="117"/>
  <c r="DI24" i="117"/>
  <c r="DF24" i="117"/>
  <c r="DE24" i="117"/>
  <c r="DC24" i="117"/>
  <c r="DB24" i="117"/>
  <c r="CZ24" i="117"/>
  <c r="CY24" i="117"/>
  <c r="CW24" i="117"/>
  <c r="CV24" i="117"/>
  <c r="CS24" i="117"/>
  <c r="CP24" i="117"/>
  <c r="Z24" i="117"/>
  <c r="C24" i="117" s="1"/>
  <c r="DO23" i="117"/>
  <c r="DJ23" i="117"/>
  <c r="DI23" i="117"/>
  <c r="DF23" i="117"/>
  <c r="DE23" i="117"/>
  <c r="DC23" i="117"/>
  <c r="DB23" i="117"/>
  <c r="CZ23" i="117"/>
  <c r="CY23" i="117"/>
  <c r="CW23" i="117"/>
  <c r="CV23" i="117"/>
  <c r="CS23" i="117"/>
  <c r="CP23" i="117"/>
  <c r="Z23" i="117"/>
  <c r="C23" i="117" s="1"/>
  <c r="DO22" i="117"/>
  <c r="DJ22" i="117"/>
  <c r="DI22" i="117"/>
  <c r="DF22" i="117"/>
  <c r="DE22" i="117"/>
  <c r="DC22" i="117"/>
  <c r="DB22" i="117"/>
  <c r="CZ22" i="117"/>
  <c r="CY22" i="117"/>
  <c r="CW22" i="117"/>
  <c r="CV22" i="117"/>
  <c r="CS22" i="117"/>
  <c r="CP22" i="117"/>
  <c r="Z22" i="117"/>
  <c r="DO21" i="117"/>
  <c r="DJ21" i="117"/>
  <c r="DI21" i="117"/>
  <c r="DF21" i="117"/>
  <c r="DE21" i="117"/>
  <c r="DC21" i="117"/>
  <c r="DB21" i="117"/>
  <c r="CZ21" i="117"/>
  <c r="CY21" i="117"/>
  <c r="CW21" i="117"/>
  <c r="CV21" i="117"/>
  <c r="CS21" i="117"/>
  <c r="CP21" i="117"/>
  <c r="Z21" i="117"/>
  <c r="C21" i="117"/>
  <c r="DO20" i="117"/>
  <c r="DJ20" i="117"/>
  <c r="DI20" i="117"/>
  <c r="DF20" i="117"/>
  <c r="DE20" i="117"/>
  <c r="DC20" i="117"/>
  <c r="DB20" i="117"/>
  <c r="CZ20" i="117"/>
  <c r="CY20" i="117"/>
  <c r="CW20" i="117"/>
  <c r="CV20" i="117"/>
  <c r="CS20" i="117"/>
  <c r="CP20" i="117"/>
  <c r="Z20" i="117"/>
  <c r="C20" i="117" s="1"/>
  <c r="DO19" i="117"/>
  <c r="DJ19" i="117"/>
  <c r="DI19" i="117"/>
  <c r="DF19" i="117"/>
  <c r="DE19" i="117"/>
  <c r="DC19" i="117"/>
  <c r="DB19" i="117"/>
  <c r="CZ19" i="117"/>
  <c r="CY19" i="117"/>
  <c r="CW19" i="117"/>
  <c r="CV19" i="117"/>
  <c r="CS19" i="117"/>
  <c r="CP19" i="117"/>
  <c r="Z19" i="117"/>
  <c r="C19" i="117"/>
  <c r="DO18" i="117"/>
  <c r="DJ18" i="117"/>
  <c r="DI18" i="117"/>
  <c r="DF18" i="117"/>
  <c r="DE18" i="117"/>
  <c r="DC18" i="117"/>
  <c r="DB18" i="117"/>
  <c r="CZ18" i="117"/>
  <c r="CY18" i="117"/>
  <c r="CW18" i="117"/>
  <c r="CV18" i="117"/>
  <c r="CS18" i="117"/>
  <c r="CP18" i="117"/>
  <c r="Z18" i="117"/>
  <c r="C18" i="117"/>
  <c r="DO17" i="117"/>
  <c r="CW17" i="117"/>
  <c r="CV17" i="117"/>
  <c r="CS17" i="117"/>
  <c r="CP17" i="117"/>
  <c r="Z17" i="117"/>
  <c r="DO16" i="117"/>
  <c r="DJ16" i="117"/>
  <c r="DI16" i="117"/>
  <c r="DF16" i="117"/>
  <c r="DE16" i="117"/>
  <c r="DC16" i="117"/>
  <c r="DB16" i="117"/>
  <c r="CZ16" i="117"/>
  <c r="CY16" i="117"/>
  <c r="CW16" i="117"/>
  <c r="CV16" i="117"/>
  <c r="CS16" i="117"/>
  <c r="CP16" i="117"/>
  <c r="Z16" i="117"/>
  <c r="C16" i="117" s="1"/>
  <c r="DO15" i="117"/>
  <c r="DJ15" i="117"/>
  <c r="DI15" i="117"/>
  <c r="DF15" i="117"/>
  <c r="DE15" i="117"/>
  <c r="DC15" i="117"/>
  <c r="DB15" i="117"/>
  <c r="CZ15" i="117"/>
  <c r="CY15" i="117"/>
  <c r="CW15" i="117"/>
  <c r="CV15" i="117"/>
  <c r="CS15" i="117"/>
  <c r="CP15" i="117"/>
  <c r="Z15" i="117"/>
  <c r="C15" i="117"/>
  <c r="DO14" i="117"/>
  <c r="DJ14" i="117"/>
  <c r="DI14" i="117"/>
  <c r="DF14" i="117"/>
  <c r="DE14" i="117"/>
  <c r="DC14" i="117"/>
  <c r="DB14" i="117"/>
  <c r="CZ14" i="117"/>
  <c r="CY14" i="117"/>
  <c r="CW14" i="117"/>
  <c r="CV14" i="117"/>
  <c r="CS14" i="117"/>
  <c r="CP14" i="117"/>
  <c r="Z14" i="117"/>
  <c r="C14" i="117"/>
  <c r="DO13" i="117"/>
  <c r="DJ13" i="117"/>
  <c r="DI13" i="117"/>
  <c r="DF13" i="117"/>
  <c r="DE13" i="117"/>
  <c r="DC13" i="117"/>
  <c r="DB13" i="117"/>
  <c r="CZ13" i="117"/>
  <c r="CY13" i="117"/>
  <c r="CW13" i="117"/>
  <c r="CV13" i="117"/>
  <c r="CS13" i="117"/>
  <c r="CP13" i="117"/>
  <c r="Z13" i="117"/>
  <c r="C13" i="117" s="1"/>
  <c r="DO12" i="117"/>
  <c r="DJ12" i="117"/>
  <c r="DI12" i="117"/>
  <c r="DF12" i="117"/>
  <c r="DE12" i="117"/>
  <c r="CS12" i="117"/>
  <c r="CP12" i="117"/>
  <c r="Z12" i="117"/>
  <c r="DO11" i="117"/>
  <c r="CS11" i="117"/>
  <c r="CP11" i="117"/>
  <c r="Z11" i="117"/>
  <c r="C11" i="117" s="1"/>
  <c r="DO10" i="117"/>
  <c r="DJ10" i="117"/>
  <c r="DI10" i="117"/>
  <c r="DF10" i="117"/>
  <c r="DE10" i="117"/>
  <c r="DC10" i="117"/>
  <c r="DB10" i="117"/>
  <c r="CZ10" i="117"/>
  <c r="CY10" i="117"/>
  <c r="CW10" i="117"/>
  <c r="CV10" i="117"/>
  <c r="CS10" i="117"/>
  <c r="CP10" i="117"/>
  <c r="Z10" i="117"/>
  <c r="C10" i="117"/>
  <c r="DO9" i="117"/>
  <c r="DJ9" i="117"/>
  <c r="DI9" i="117"/>
  <c r="DF9" i="117"/>
  <c r="DE9" i="117"/>
  <c r="DC9" i="117"/>
  <c r="DB9" i="117"/>
  <c r="CZ9" i="117"/>
  <c r="CY9" i="117"/>
  <c r="CW9" i="117"/>
  <c r="CV9" i="117"/>
  <c r="CS9" i="117"/>
  <c r="CP9" i="117"/>
  <c r="Z9" i="117"/>
  <c r="C9" i="117"/>
  <c r="DO8" i="117"/>
  <c r="DJ8" i="117"/>
  <c r="DI8" i="117"/>
  <c r="DF8" i="117"/>
  <c r="DE8" i="117"/>
  <c r="DC8" i="117"/>
  <c r="DB8" i="117"/>
  <c r="CZ8" i="117"/>
  <c r="CY8" i="117"/>
  <c r="CW8" i="117"/>
  <c r="CV8" i="117"/>
  <c r="CS8" i="117"/>
  <c r="CP8" i="117"/>
  <c r="Z8" i="117"/>
  <c r="C8" i="117"/>
  <c r="DO7" i="117"/>
  <c r="DJ7" i="117"/>
  <c r="DI7" i="117"/>
  <c r="DF7" i="117"/>
  <c r="DE7" i="117"/>
  <c r="DC7" i="117"/>
  <c r="DB7" i="117"/>
  <c r="CZ7" i="117"/>
  <c r="CY7" i="117"/>
  <c r="CW7" i="117"/>
  <c r="CV7" i="117"/>
  <c r="CS7" i="117"/>
  <c r="CP7" i="117"/>
  <c r="Z7" i="117"/>
  <c r="C7" i="117"/>
  <c r="DO6" i="117"/>
  <c r="DJ6" i="117"/>
  <c r="DI6" i="117"/>
  <c r="DF6" i="117"/>
  <c r="DE6" i="117"/>
  <c r="DC6" i="117"/>
  <c r="DB6" i="117"/>
  <c r="CZ6" i="117"/>
  <c r="CY6" i="117"/>
  <c r="CW6" i="117"/>
  <c r="CV6" i="117"/>
  <c r="CS6" i="117"/>
  <c r="CP6" i="117"/>
  <c r="Z6" i="117"/>
  <c r="C6" i="117" s="1"/>
  <c r="DO5" i="117"/>
  <c r="DJ5" i="117"/>
  <c r="DI5" i="117"/>
  <c r="DF5" i="117"/>
  <c r="DE5" i="117"/>
  <c r="DC5" i="117"/>
  <c r="DB5" i="117"/>
  <c r="CZ5" i="117"/>
  <c r="CY5" i="117"/>
  <c r="CS5" i="117"/>
  <c r="CP5" i="117"/>
  <c r="Z5" i="117"/>
  <c r="CR5" i="117" s="1"/>
  <c r="DM114" i="113"/>
  <c r="DH114" i="113"/>
  <c r="DG114" i="113"/>
  <c r="DD114" i="113"/>
  <c r="DC114" i="113"/>
  <c r="DA114" i="113"/>
  <c r="CZ114" i="113"/>
  <c r="CX114" i="113"/>
  <c r="CW114" i="113"/>
  <c r="CS114" i="113"/>
  <c r="CP114" i="113"/>
  <c r="Z114" i="113"/>
  <c r="DM70" i="113"/>
  <c r="CX70" i="113"/>
  <c r="CW70" i="113"/>
  <c r="CS70" i="113"/>
  <c r="CP70" i="113"/>
  <c r="Z70" i="113"/>
  <c r="CR70" i="113" s="1"/>
  <c r="DM102" i="113"/>
  <c r="CX102" i="113"/>
  <c r="CW102" i="113"/>
  <c r="CS102" i="113"/>
  <c r="CP102" i="113"/>
  <c r="Z102" i="113"/>
  <c r="CR102" i="113"/>
  <c r="N153" i="113"/>
  <c r="M153" i="113"/>
  <c r="L153" i="113"/>
  <c r="K153" i="113"/>
  <c r="J153" i="113"/>
  <c r="I153" i="113"/>
  <c r="H153" i="113"/>
  <c r="G153" i="113"/>
  <c r="F153" i="113"/>
  <c r="E153" i="113"/>
  <c r="D153" i="113"/>
  <c r="B153" i="113"/>
  <c r="A153" i="113"/>
  <c r="N152" i="113"/>
  <c r="M152" i="113"/>
  <c r="L152" i="113"/>
  <c r="K152" i="113"/>
  <c r="J152" i="113"/>
  <c r="I152" i="113"/>
  <c r="H152" i="113"/>
  <c r="G152" i="113"/>
  <c r="F152" i="113"/>
  <c r="E152" i="113"/>
  <c r="D152" i="113"/>
  <c r="O152" i="113" s="1"/>
  <c r="B152" i="113"/>
  <c r="A152" i="113"/>
  <c r="T151" i="113"/>
  <c r="DM150" i="113"/>
  <c r="CP150" i="113"/>
  <c r="C150" i="113"/>
  <c r="DM149" i="113"/>
  <c r="CP149" i="113"/>
  <c r="C149" i="113"/>
  <c r="DM148" i="113"/>
  <c r="CP148" i="113"/>
  <c r="C148" i="113"/>
  <c r="DM147" i="113"/>
  <c r="CP147" i="113"/>
  <c r="C147" i="113"/>
  <c r="DM146" i="113"/>
  <c r="CP146" i="113"/>
  <c r="C146" i="113"/>
  <c r="DM145" i="113"/>
  <c r="CP145" i="113"/>
  <c r="C145" i="113"/>
  <c r="DM144" i="113"/>
  <c r="CP144" i="113"/>
  <c r="C144" i="113"/>
  <c r="CP143" i="113"/>
  <c r="C143" i="113"/>
  <c r="DM142" i="113"/>
  <c r="CP142" i="113"/>
  <c r="C142" i="113"/>
  <c r="DM141" i="113"/>
  <c r="CP141" i="113"/>
  <c r="C141" i="113"/>
  <c r="DM140" i="113"/>
  <c r="CP140" i="113"/>
  <c r="C140" i="113"/>
  <c r="DM139" i="113"/>
  <c r="DH139" i="113"/>
  <c r="DG139" i="113"/>
  <c r="DD139" i="113"/>
  <c r="DC139" i="113"/>
  <c r="DA139" i="113"/>
  <c r="CZ139" i="113"/>
  <c r="CX139" i="113"/>
  <c r="CW139" i="113"/>
  <c r="CS139" i="113"/>
  <c r="CP139" i="113"/>
  <c r="Z139" i="113"/>
  <c r="C139" i="113" s="1"/>
  <c r="DM138" i="113"/>
  <c r="DH138" i="113"/>
  <c r="DG138" i="113"/>
  <c r="DD138" i="113"/>
  <c r="DC138" i="113"/>
  <c r="DA138" i="113"/>
  <c r="CZ138" i="113"/>
  <c r="CX138" i="113"/>
  <c r="CW138" i="113"/>
  <c r="CS138" i="113"/>
  <c r="CP138" i="113"/>
  <c r="Z138" i="113"/>
  <c r="CR138" i="113" s="1"/>
  <c r="DM137" i="113"/>
  <c r="DH137" i="113"/>
  <c r="DG137" i="113"/>
  <c r="DD137" i="113"/>
  <c r="DC137" i="113"/>
  <c r="DA137" i="113"/>
  <c r="CZ137" i="113"/>
  <c r="CX137" i="113"/>
  <c r="CW137" i="113"/>
  <c r="CS137" i="113"/>
  <c r="CP137" i="113"/>
  <c r="Z137" i="113"/>
  <c r="C137" i="113"/>
  <c r="DM136" i="113"/>
  <c r="DH136" i="113"/>
  <c r="DG136" i="113"/>
  <c r="DD136" i="113"/>
  <c r="DC136" i="113"/>
  <c r="DA136" i="113"/>
  <c r="CZ136" i="113"/>
  <c r="CX136" i="113"/>
  <c r="CW136" i="113"/>
  <c r="CS136" i="113"/>
  <c r="CP136" i="113"/>
  <c r="Z136" i="113"/>
  <c r="C136" i="113"/>
  <c r="DM135" i="113"/>
  <c r="DH135" i="113"/>
  <c r="DG135" i="113"/>
  <c r="DD135" i="113"/>
  <c r="DC135" i="113"/>
  <c r="DA135" i="113"/>
  <c r="CZ135" i="113"/>
  <c r="CX135" i="113"/>
  <c r="CW135" i="113"/>
  <c r="CS135" i="113"/>
  <c r="CP135" i="113"/>
  <c r="Z135" i="113"/>
  <c r="DM134" i="113"/>
  <c r="DH134" i="113"/>
  <c r="DG134" i="113"/>
  <c r="DD134" i="113"/>
  <c r="DC134" i="113"/>
  <c r="DA134" i="113"/>
  <c r="CZ134" i="113"/>
  <c r="CX134" i="113"/>
  <c r="CW134" i="113"/>
  <c r="CS134" i="113"/>
  <c r="CP134" i="113"/>
  <c r="Z134" i="113"/>
  <c r="CR134" i="113" s="1"/>
  <c r="DM133" i="113"/>
  <c r="DH133" i="113"/>
  <c r="DG133" i="113"/>
  <c r="DD133" i="113"/>
  <c r="DC133" i="113"/>
  <c r="DA133" i="113"/>
  <c r="CZ133" i="113"/>
  <c r="CX133" i="113"/>
  <c r="CW133" i="113"/>
  <c r="CS133" i="113"/>
  <c r="CP133" i="113"/>
  <c r="Z133" i="113"/>
  <c r="DM132" i="113"/>
  <c r="DH132" i="113"/>
  <c r="DG132" i="113"/>
  <c r="DD132" i="113"/>
  <c r="DC132" i="113"/>
  <c r="DA132" i="113"/>
  <c r="CZ132" i="113"/>
  <c r="CX132" i="113"/>
  <c r="CW132" i="113"/>
  <c r="CS132" i="113"/>
  <c r="CP132" i="113"/>
  <c r="Z132" i="113"/>
  <c r="C132" i="113"/>
  <c r="DM131" i="113"/>
  <c r="DH131" i="113"/>
  <c r="DG131" i="113"/>
  <c r="DD131" i="113"/>
  <c r="DC131" i="113"/>
  <c r="DA131" i="113"/>
  <c r="CZ131" i="113"/>
  <c r="CX131" i="113"/>
  <c r="CW131" i="113"/>
  <c r="CS131" i="113"/>
  <c r="CP131" i="113"/>
  <c r="Z131" i="113"/>
  <c r="C131" i="113"/>
  <c r="DM130" i="113"/>
  <c r="DH130" i="113"/>
  <c r="DG130" i="113"/>
  <c r="DD130" i="113"/>
  <c r="DC130" i="113"/>
  <c r="DA130" i="113"/>
  <c r="CZ130" i="113"/>
  <c r="CX130" i="113"/>
  <c r="CW130" i="113"/>
  <c r="CS130" i="113"/>
  <c r="CP130" i="113"/>
  <c r="Z130" i="113"/>
  <c r="DM129" i="113"/>
  <c r="CX129" i="113"/>
  <c r="CW129" i="113"/>
  <c r="CS129" i="113"/>
  <c r="CP129" i="113"/>
  <c r="Z129" i="113"/>
  <c r="C129" i="113"/>
  <c r="CR129" i="113"/>
  <c r="DM128" i="113"/>
  <c r="DH128" i="113"/>
  <c r="DG128" i="113"/>
  <c r="DD128" i="113"/>
  <c r="DC128" i="113"/>
  <c r="DA128" i="113"/>
  <c r="CZ128" i="113"/>
  <c r="CX128" i="113"/>
  <c r="CW128" i="113"/>
  <c r="CS128" i="113"/>
  <c r="CP128" i="113"/>
  <c r="Z128" i="113"/>
  <c r="C128" i="113"/>
  <c r="DM127" i="113"/>
  <c r="DH127" i="113"/>
  <c r="DG127" i="113"/>
  <c r="DD127" i="113"/>
  <c r="DC127" i="113"/>
  <c r="DA127" i="113"/>
  <c r="CZ127" i="113"/>
  <c r="CX127" i="113"/>
  <c r="CW127" i="113"/>
  <c r="CS127" i="113"/>
  <c r="CP127" i="113"/>
  <c r="Z127" i="113"/>
  <c r="CR127" i="113" s="1"/>
  <c r="DM126" i="113"/>
  <c r="DH126" i="113"/>
  <c r="DG126" i="113"/>
  <c r="DD126" i="113"/>
  <c r="DC126" i="113"/>
  <c r="DA126" i="113"/>
  <c r="CZ126" i="113"/>
  <c r="CX126" i="113"/>
  <c r="CW126" i="113"/>
  <c r="CS126" i="113"/>
  <c r="CP126" i="113"/>
  <c r="Z126" i="113"/>
  <c r="C126" i="113"/>
  <c r="DM125" i="113"/>
  <c r="DH125" i="113"/>
  <c r="DG125" i="113"/>
  <c r="DD125" i="113"/>
  <c r="DC125" i="113"/>
  <c r="DA125" i="113"/>
  <c r="CZ125" i="113"/>
  <c r="CX125" i="113"/>
  <c r="CW125" i="113"/>
  <c r="CS125" i="113"/>
  <c r="CP125" i="113"/>
  <c r="Z125" i="113"/>
  <c r="CR125" i="113"/>
  <c r="DM124" i="113"/>
  <c r="DH124" i="113"/>
  <c r="DG124" i="113"/>
  <c r="DD124" i="113"/>
  <c r="DC124" i="113"/>
  <c r="DA124" i="113"/>
  <c r="CZ124" i="113"/>
  <c r="CX124" i="113"/>
  <c r="CW124" i="113"/>
  <c r="CS124" i="113"/>
  <c r="CP124" i="113"/>
  <c r="Z124" i="113"/>
  <c r="C124" i="113"/>
  <c r="DM123" i="113"/>
  <c r="DH123" i="113"/>
  <c r="DG123" i="113"/>
  <c r="DD123" i="113"/>
  <c r="DC123" i="113"/>
  <c r="DA123" i="113"/>
  <c r="CZ123" i="113"/>
  <c r="CX123" i="113"/>
  <c r="CW123" i="113"/>
  <c r="CS123" i="113"/>
  <c r="CP123" i="113"/>
  <c r="Z123" i="113"/>
  <c r="C123" i="113"/>
  <c r="DM122" i="113"/>
  <c r="DH122" i="113"/>
  <c r="DG122" i="113"/>
  <c r="DD122" i="113"/>
  <c r="DC122" i="113"/>
  <c r="DA122" i="113"/>
  <c r="CZ122" i="113"/>
  <c r="CX122" i="113"/>
  <c r="CW122" i="113"/>
  <c r="CS122" i="113"/>
  <c r="CP122" i="113"/>
  <c r="Z122" i="113"/>
  <c r="CR122" i="113" s="1"/>
  <c r="DM121" i="113"/>
  <c r="DH121" i="113"/>
  <c r="DG121" i="113"/>
  <c r="DD121" i="113"/>
  <c r="DC121" i="113"/>
  <c r="DA121" i="113"/>
  <c r="CZ121" i="113"/>
  <c r="CX121" i="113"/>
  <c r="CW121" i="113"/>
  <c r="CS121" i="113"/>
  <c r="CP121" i="113"/>
  <c r="Z121" i="113"/>
  <c r="DM113" i="113"/>
  <c r="DH113" i="113"/>
  <c r="DG113" i="113"/>
  <c r="DD113" i="113"/>
  <c r="DC113" i="113"/>
  <c r="DA113" i="113"/>
  <c r="CZ113" i="113"/>
  <c r="CX113" i="113"/>
  <c r="CW113" i="113"/>
  <c r="CS113" i="113"/>
  <c r="CP113" i="113"/>
  <c r="Z113" i="113"/>
  <c r="C113" i="113"/>
  <c r="DM120" i="113"/>
  <c r="DH120" i="113"/>
  <c r="DG120" i="113"/>
  <c r="DD120" i="113"/>
  <c r="DC120" i="113"/>
  <c r="DA120" i="113"/>
  <c r="CZ120" i="113"/>
  <c r="CX120" i="113"/>
  <c r="CW120" i="113"/>
  <c r="CS120" i="113"/>
  <c r="CP120" i="113"/>
  <c r="Z120" i="113"/>
  <c r="DM119" i="113"/>
  <c r="DH119" i="113"/>
  <c r="DG119" i="113"/>
  <c r="DD119" i="113"/>
  <c r="DC119" i="113"/>
  <c r="DA119" i="113"/>
  <c r="CZ119" i="113"/>
  <c r="CX119" i="113"/>
  <c r="CW119" i="113"/>
  <c r="CS119" i="113"/>
  <c r="CP119" i="113"/>
  <c r="Z119" i="113"/>
  <c r="C119" i="113" s="1"/>
  <c r="DM118" i="113"/>
  <c r="DH118" i="113"/>
  <c r="DG118" i="113"/>
  <c r="DD118" i="113"/>
  <c r="DC118" i="113"/>
  <c r="DA118" i="113"/>
  <c r="CZ118" i="113"/>
  <c r="CX118" i="113"/>
  <c r="CW118" i="113"/>
  <c r="CS118" i="113"/>
  <c r="CP118" i="113"/>
  <c r="Z118" i="113"/>
  <c r="CR118" i="113" s="1"/>
  <c r="DM117" i="113"/>
  <c r="DH117" i="113"/>
  <c r="DG117" i="113"/>
  <c r="DD117" i="113"/>
  <c r="DC117" i="113"/>
  <c r="DA117" i="113"/>
  <c r="CZ117" i="113"/>
  <c r="CX117" i="113"/>
  <c r="CW117" i="113"/>
  <c r="CS117" i="113"/>
  <c r="CP117" i="113"/>
  <c r="Z117" i="113"/>
  <c r="C117" i="113"/>
  <c r="DM116" i="113"/>
  <c r="DH116" i="113"/>
  <c r="DG116" i="113"/>
  <c r="DD116" i="113"/>
  <c r="DC116" i="113"/>
  <c r="DA116" i="113"/>
  <c r="CZ116" i="113"/>
  <c r="CX116" i="113"/>
  <c r="CW116" i="113"/>
  <c r="CS116" i="113"/>
  <c r="CP116" i="113"/>
  <c r="Z116" i="113"/>
  <c r="CR116" i="113"/>
  <c r="DM115" i="113"/>
  <c r="DH115" i="113"/>
  <c r="DG115" i="113"/>
  <c r="DD115" i="113"/>
  <c r="DC115" i="113"/>
  <c r="DA115" i="113"/>
  <c r="CZ115" i="113"/>
  <c r="CX115" i="113"/>
  <c r="CW115" i="113"/>
  <c r="CS115" i="113"/>
  <c r="CP115" i="113"/>
  <c r="Z115" i="113"/>
  <c r="CR115" i="113"/>
  <c r="DM112" i="113"/>
  <c r="CX112" i="113"/>
  <c r="CW112" i="113"/>
  <c r="CS112" i="113"/>
  <c r="CP112" i="113"/>
  <c r="Z112" i="113"/>
  <c r="CR112" i="113" s="1"/>
  <c r="DM111" i="113"/>
  <c r="CX111" i="113"/>
  <c r="CW111" i="113"/>
  <c r="CS111" i="113"/>
  <c r="CP111" i="113"/>
  <c r="Z111" i="113"/>
  <c r="DM110" i="113"/>
  <c r="DH110" i="113"/>
  <c r="DG110" i="113"/>
  <c r="CX110" i="113"/>
  <c r="CW110" i="113"/>
  <c r="CS110" i="113"/>
  <c r="CP110" i="113"/>
  <c r="Z110" i="113"/>
  <c r="C110" i="113"/>
  <c r="CR110" i="113"/>
  <c r="DM109" i="113"/>
  <c r="DH109" i="113"/>
  <c r="DG109" i="113"/>
  <c r="CX109" i="113"/>
  <c r="CW109" i="113"/>
  <c r="CS109" i="113"/>
  <c r="CP109" i="113"/>
  <c r="Z109" i="113"/>
  <c r="CR109" i="113"/>
  <c r="DM108" i="113"/>
  <c r="DH108" i="113"/>
  <c r="DG108" i="113"/>
  <c r="CX108" i="113"/>
  <c r="CW108" i="113"/>
  <c r="CS108" i="113"/>
  <c r="CP108" i="113"/>
  <c r="Z108" i="113"/>
  <c r="C108" i="113" s="1"/>
  <c r="DM107" i="113"/>
  <c r="DH107" i="113"/>
  <c r="DG107" i="113"/>
  <c r="CX107" i="113"/>
  <c r="CW107" i="113"/>
  <c r="CS107" i="113"/>
  <c r="CP107" i="113"/>
  <c r="Z107" i="113"/>
  <c r="CR107" i="113"/>
  <c r="DM106" i="113"/>
  <c r="DH106" i="113"/>
  <c r="DG106" i="113"/>
  <c r="DD106" i="113"/>
  <c r="DC106" i="113"/>
  <c r="DA106" i="113"/>
  <c r="CZ106" i="113"/>
  <c r="CX106" i="113"/>
  <c r="CW106" i="113"/>
  <c r="CS106" i="113"/>
  <c r="CP106" i="113"/>
  <c r="Z106" i="113"/>
  <c r="DM105" i="113"/>
  <c r="DH105" i="113"/>
  <c r="DG105" i="113"/>
  <c r="DD105" i="113"/>
  <c r="DC105" i="113"/>
  <c r="DA105" i="113"/>
  <c r="CZ105" i="113"/>
  <c r="CX105" i="113"/>
  <c r="CW105" i="113"/>
  <c r="CS105" i="113"/>
  <c r="CP105" i="113"/>
  <c r="Z105" i="113"/>
  <c r="C105" i="113"/>
  <c r="DM104" i="113"/>
  <c r="DH104" i="113"/>
  <c r="DG104" i="113"/>
  <c r="DD104" i="113"/>
  <c r="DC104" i="113"/>
  <c r="DA104" i="113"/>
  <c r="CZ104" i="113"/>
  <c r="CX104" i="113"/>
  <c r="CW104" i="113"/>
  <c r="CS104" i="113"/>
  <c r="CP104" i="113"/>
  <c r="Z104" i="113"/>
  <c r="CR104" i="113" s="1"/>
  <c r="DM103" i="113"/>
  <c r="DH103" i="113"/>
  <c r="DG103" i="113"/>
  <c r="DD103" i="113"/>
  <c r="DC103" i="113"/>
  <c r="DA103" i="113"/>
  <c r="CZ103" i="113"/>
  <c r="CX103" i="113"/>
  <c r="CW103" i="113"/>
  <c r="CS103" i="113"/>
  <c r="CP103" i="113"/>
  <c r="Z103" i="113"/>
  <c r="CR103" i="113"/>
  <c r="DM101" i="113"/>
  <c r="CX101" i="113"/>
  <c r="CW101" i="113"/>
  <c r="CS101" i="113"/>
  <c r="CP101" i="113"/>
  <c r="Z101" i="113"/>
  <c r="DM100" i="113"/>
  <c r="DH100" i="113"/>
  <c r="DG100" i="113"/>
  <c r="DD100" i="113"/>
  <c r="DC100" i="113"/>
  <c r="DA100" i="113"/>
  <c r="CZ100" i="113"/>
  <c r="CX100" i="113"/>
  <c r="CW100" i="113"/>
  <c r="CS100" i="113"/>
  <c r="CP100" i="113"/>
  <c r="Z100" i="113"/>
  <c r="C100" i="113" s="1"/>
  <c r="DM99" i="113"/>
  <c r="DH99" i="113"/>
  <c r="DG99" i="113"/>
  <c r="DD99" i="113"/>
  <c r="DC99" i="113"/>
  <c r="DA99" i="113"/>
  <c r="CZ99" i="113"/>
  <c r="CX99" i="113"/>
  <c r="CW99" i="113"/>
  <c r="CS99" i="113"/>
  <c r="CP99" i="113"/>
  <c r="Z99" i="113"/>
  <c r="C99" i="113"/>
  <c r="CR99" i="113"/>
  <c r="DM98" i="113"/>
  <c r="DH98" i="113"/>
  <c r="DG98" i="113"/>
  <c r="DD98" i="113"/>
  <c r="DC98" i="113"/>
  <c r="DA98" i="113"/>
  <c r="CZ98" i="113"/>
  <c r="CX98" i="113"/>
  <c r="CW98" i="113"/>
  <c r="CS98" i="113"/>
  <c r="CP98" i="113"/>
  <c r="Z98" i="113"/>
  <c r="C98" i="113"/>
  <c r="DM97" i="113"/>
  <c r="DH97" i="113"/>
  <c r="DG97" i="113"/>
  <c r="DD97" i="113"/>
  <c r="DC97" i="113"/>
  <c r="DA97" i="113"/>
  <c r="CZ97" i="113"/>
  <c r="CX97" i="113"/>
  <c r="CW97" i="113"/>
  <c r="CS97" i="113"/>
  <c r="CP97" i="113"/>
  <c r="Z97" i="113"/>
  <c r="C97" i="113" s="1"/>
  <c r="DM96" i="113"/>
  <c r="DH96" i="113"/>
  <c r="DG96" i="113"/>
  <c r="DD96" i="113"/>
  <c r="DC96" i="113"/>
  <c r="DA96" i="113"/>
  <c r="CZ96" i="113"/>
  <c r="CX96" i="113"/>
  <c r="CW96" i="113"/>
  <c r="CS96" i="113"/>
  <c r="CP96" i="113"/>
  <c r="Z96" i="113"/>
  <c r="CR96" i="113"/>
  <c r="C96" i="113"/>
  <c r="DM95" i="113"/>
  <c r="DH95" i="113"/>
  <c r="DG95" i="113"/>
  <c r="DD95" i="113"/>
  <c r="DC95" i="113"/>
  <c r="DA95" i="113"/>
  <c r="CZ95" i="113"/>
  <c r="CX95" i="113"/>
  <c r="CW95" i="113"/>
  <c r="CS95" i="113"/>
  <c r="CP95" i="113"/>
  <c r="Z95" i="113"/>
  <c r="CR95" i="113"/>
  <c r="DM94" i="113"/>
  <c r="DH94" i="113"/>
  <c r="DG94" i="113"/>
  <c r="DD94" i="113"/>
  <c r="DC94" i="113"/>
  <c r="DA94" i="113"/>
  <c r="CZ94" i="113"/>
  <c r="CX94" i="113"/>
  <c r="CW94" i="113"/>
  <c r="CS94" i="113"/>
  <c r="CP94" i="113"/>
  <c r="Z94" i="113"/>
  <c r="C94" i="113" s="1"/>
  <c r="DM93" i="113"/>
  <c r="DH93" i="113"/>
  <c r="DG93" i="113"/>
  <c r="DD93" i="113"/>
  <c r="DC93" i="113"/>
  <c r="DA93" i="113"/>
  <c r="CZ93" i="113"/>
  <c r="CX93" i="113"/>
  <c r="CW93" i="113"/>
  <c r="CS93" i="113"/>
  <c r="CP93" i="113"/>
  <c r="Z93" i="113"/>
  <c r="CR93" i="113"/>
  <c r="DM92" i="113"/>
  <c r="DH92" i="113"/>
  <c r="DG92" i="113"/>
  <c r="DD92" i="113"/>
  <c r="DC92" i="113"/>
  <c r="DA92" i="113"/>
  <c r="CZ92" i="113"/>
  <c r="CX92" i="113"/>
  <c r="CW92" i="113"/>
  <c r="CS92" i="113"/>
  <c r="CP92" i="113"/>
  <c r="Z92" i="113"/>
  <c r="C92" i="113"/>
  <c r="DM91" i="113"/>
  <c r="DH91" i="113"/>
  <c r="DG91" i="113"/>
  <c r="DD91" i="113"/>
  <c r="DC91" i="113"/>
  <c r="DA91" i="113"/>
  <c r="CZ91" i="113"/>
  <c r="CX91" i="113"/>
  <c r="CW91" i="113"/>
  <c r="CS91" i="113"/>
  <c r="CP91" i="113"/>
  <c r="Z91" i="113"/>
  <c r="DM90" i="113"/>
  <c r="DH90" i="113"/>
  <c r="DG90" i="113"/>
  <c r="DD90" i="113"/>
  <c r="DC90" i="113"/>
  <c r="DA90" i="113"/>
  <c r="CZ90" i="113"/>
  <c r="CX90" i="113"/>
  <c r="CW90" i="113"/>
  <c r="CS90" i="113"/>
  <c r="CP90" i="113"/>
  <c r="Z90" i="113"/>
  <c r="CR90" i="113"/>
  <c r="DM89" i="113"/>
  <c r="DH89" i="113"/>
  <c r="DG89" i="113"/>
  <c r="DD89" i="113"/>
  <c r="DC89" i="113"/>
  <c r="DA89" i="113"/>
  <c r="CZ89" i="113"/>
  <c r="CX89" i="113"/>
  <c r="CW89" i="113"/>
  <c r="CS89" i="113"/>
  <c r="CP89" i="113"/>
  <c r="Z89" i="113"/>
  <c r="CR89" i="113" s="1"/>
  <c r="DM88" i="113"/>
  <c r="DH88" i="113"/>
  <c r="DG88" i="113"/>
  <c r="DD88" i="113"/>
  <c r="DC88" i="113"/>
  <c r="DA88" i="113"/>
  <c r="CZ88" i="113"/>
  <c r="CX88" i="113"/>
  <c r="CW88" i="113"/>
  <c r="CS88" i="113"/>
  <c r="CP88" i="113"/>
  <c r="Z88" i="113"/>
  <c r="C88" i="113"/>
  <c r="DM87" i="113"/>
  <c r="DH87" i="113"/>
  <c r="DG87" i="113"/>
  <c r="DD87" i="113"/>
  <c r="DC87" i="113"/>
  <c r="DA87" i="113"/>
  <c r="CZ87" i="113"/>
  <c r="CX87" i="113"/>
  <c r="CW87" i="113"/>
  <c r="CS87" i="113"/>
  <c r="CP87" i="113"/>
  <c r="Z87" i="113"/>
  <c r="CR87" i="113"/>
  <c r="DM86" i="113"/>
  <c r="DH86" i="113"/>
  <c r="DG86" i="113"/>
  <c r="DD86" i="113"/>
  <c r="DC86" i="113"/>
  <c r="DA86" i="113"/>
  <c r="CZ86" i="113"/>
  <c r="CX86" i="113"/>
  <c r="CW86" i="113"/>
  <c r="CS86" i="113"/>
  <c r="CP86" i="113"/>
  <c r="Z86" i="113"/>
  <c r="C86" i="113" s="1"/>
  <c r="DM85" i="113"/>
  <c r="DH85" i="113"/>
  <c r="DG85" i="113"/>
  <c r="DD85" i="113"/>
  <c r="DC85" i="113"/>
  <c r="DA85" i="113"/>
  <c r="CZ85" i="113"/>
  <c r="CX85" i="113"/>
  <c r="CW85" i="113"/>
  <c r="CS85" i="113"/>
  <c r="CP85" i="113"/>
  <c r="Z85" i="113"/>
  <c r="C85" i="113" s="1"/>
  <c r="DM84" i="113"/>
  <c r="DH84" i="113"/>
  <c r="DG84" i="113"/>
  <c r="DD84" i="113"/>
  <c r="DC84" i="113"/>
  <c r="DA84" i="113"/>
  <c r="CZ84" i="113"/>
  <c r="CX84" i="113"/>
  <c r="CW84" i="113"/>
  <c r="CS84" i="113"/>
  <c r="CP84" i="113"/>
  <c r="Z84" i="113"/>
  <c r="C84" i="113" s="1"/>
  <c r="DM83" i="113"/>
  <c r="DH83" i="113"/>
  <c r="DG83" i="113"/>
  <c r="DD83" i="113"/>
  <c r="DC83" i="113"/>
  <c r="DA83" i="113"/>
  <c r="CZ83" i="113"/>
  <c r="CX83" i="113"/>
  <c r="CW83" i="113"/>
  <c r="CS83" i="113"/>
  <c r="CP83" i="113"/>
  <c r="Z83" i="113"/>
  <c r="C83" i="113"/>
  <c r="CR83" i="113"/>
  <c r="DM80" i="113"/>
  <c r="DH80" i="113"/>
  <c r="DG80" i="113"/>
  <c r="DD80" i="113"/>
  <c r="DC80" i="113"/>
  <c r="DA80" i="113"/>
  <c r="CZ80" i="113"/>
  <c r="CX80" i="113"/>
  <c r="CW80" i="113"/>
  <c r="CS80" i="113"/>
  <c r="CP80" i="113"/>
  <c r="Z80" i="113"/>
  <c r="CR80" i="113" s="1"/>
  <c r="DM82" i="113"/>
  <c r="DH82" i="113"/>
  <c r="DG82" i="113"/>
  <c r="DD82" i="113"/>
  <c r="DC82" i="113"/>
  <c r="DA82" i="113"/>
  <c r="CZ82" i="113"/>
  <c r="CX82" i="113"/>
  <c r="CW82" i="113"/>
  <c r="CS82" i="113"/>
  <c r="CP82" i="113"/>
  <c r="Z82" i="113"/>
  <c r="CR82" i="113" s="1"/>
  <c r="DM81" i="113"/>
  <c r="DH81" i="113"/>
  <c r="DG81" i="113"/>
  <c r="DD81" i="113"/>
  <c r="DC81" i="113"/>
  <c r="DA81" i="113"/>
  <c r="CZ81" i="113"/>
  <c r="CX81" i="113"/>
  <c r="CW81" i="113"/>
  <c r="CS81" i="113"/>
  <c r="CP81" i="113"/>
  <c r="Z81" i="113"/>
  <c r="C81" i="113"/>
  <c r="DM79" i="113"/>
  <c r="DH79" i="113"/>
  <c r="DG79" i="113"/>
  <c r="DD79" i="113"/>
  <c r="DC79" i="113"/>
  <c r="DA79" i="113"/>
  <c r="CZ79" i="113"/>
  <c r="CX79" i="113"/>
  <c r="CW79" i="113"/>
  <c r="CS79" i="113"/>
  <c r="CP79" i="113"/>
  <c r="Z79" i="113"/>
  <c r="CR79" i="113"/>
  <c r="DM78" i="113"/>
  <c r="DH78" i="113"/>
  <c r="DG78" i="113"/>
  <c r="DD78" i="113"/>
  <c r="DC78" i="113"/>
  <c r="DA78" i="113"/>
  <c r="CZ78" i="113"/>
  <c r="CX78" i="113"/>
  <c r="CW78" i="113"/>
  <c r="CS78" i="113"/>
  <c r="CP78" i="113"/>
  <c r="Z78" i="113"/>
  <c r="CR78" i="113" s="1"/>
  <c r="DM77" i="113"/>
  <c r="CX77" i="113"/>
  <c r="CW77" i="113"/>
  <c r="CS77" i="113"/>
  <c r="CP77" i="113"/>
  <c r="Z77" i="113"/>
  <c r="C77" i="113"/>
  <c r="DM76" i="113"/>
  <c r="CX76" i="113"/>
  <c r="CW76" i="113"/>
  <c r="CS76" i="113"/>
  <c r="CP76" i="113"/>
  <c r="Z76" i="113"/>
  <c r="CR76" i="113"/>
  <c r="C76" i="113"/>
  <c r="DM75" i="113"/>
  <c r="CX75" i="113"/>
  <c r="CW75" i="113"/>
  <c r="CS75" i="113"/>
  <c r="CP75" i="113"/>
  <c r="Z75" i="113"/>
  <c r="CR75" i="113"/>
  <c r="C75" i="113"/>
  <c r="DM74" i="113"/>
  <c r="CX74" i="113"/>
  <c r="CW74" i="113"/>
  <c r="CS74" i="113"/>
  <c r="CP74" i="113"/>
  <c r="Z74" i="113"/>
  <c r="C74" i="113"/>
  <c r="DM73" i="113"/>
  <c r="CX73" i="113"/>
  <c r="CW73" i="113"/>
  <c r="CS73" i="113"/>
  <c r="CP73" i="113"/>
  <c r="Z73" i="113"/>
  <c r="C73" i="113"/>
  <c r="DM72" i="113"/>
  <c r="CX72" i="113"/>
  <c r="CW72" i="113"/>
  <c r="CS72" i="113"/>
  <c r="CP72" i="113"/>
  <c r="Z72" i="113"/>
  <c r="C72" i="113" s="1"/>
  <c r="DM71" i="113"/>
  <c r="CX71" i="113"/>
  <c r="CW71" i="113"/>
  <c r="CS71" i="113"/>
  <c r="CP71" i="113"/>
  <c r="Z71" i="113"/>
  <c r="C71" i="113"/>
  <c r="DM69" i="113"/>
  <c r="CX69" i="113"/>
  <c r="CW69" i="113"/>
  <c r="CS69" i="113"/>
  <c r="CP69" i="113"/>
  <c r="Z69" i="113"/>
  <c r="CR69" i="113"/>
  <c r="DM68" i="113"/>
  <c r="CX68" i="113"/>
  <c r="CW68" i="113"/>
  <c r="CS68" i="113"/>
  <c r="CP68" i="113"/>
  <c r="Z68" i="113"/>
  <c r="DM67" i="113"/>
  <c r="CX67" i="113"/>
  <c r="CW67" i="113"/>
  <c r="CS67" i="113"/>
  <c r="CP67" i="113"/>
  <c r="Z67" i="113"/>
  <c r="C67" i="113" s="1"/>
  <c r="DM66" i="113"/>
  <c r="CX66" i="113"/>
  <c r="CW66" i="113"/>
  <c r="CS66" i="113"/>
  <c r="CP66" i="113"/>
  <c r="Z66" i="113"/>
  <c r="C66" i="113" s="1"/>
  <c r="DM65" i="113"/>
  <c r="CX65" i="113"/>
  <c r="CW65" i="113"/>
  <c r="CS65" i="113"/>
  <c r="CP65" i="113"/>
  <c r="Z65" i="113"/>
  <c r="CR65" i="113" s="1"/>
  <c r="DM61" i="113"/>
  <c r="CX61" i="113"/>
  <c r="CW61" i="113"/>
  <c r="CS61" i="113"/>
  <c r="CP61" i="113"/>
  <c r="Z61" i="113"/>
  <c r="CR61" i="113" s="1"/>
  <c r="DM62" i="113"/>
  <c r="DH62" i="113"/>
  <c r="DG62" i="113"/>
  <c r="DD62" i="113"/>
  <c r="DC62" i="113"/>
  <c r="DA62" i="113"/>
  <c r="CZ62" i="113"/>
  <c r="CX62" i="113"/>
  <c r="CW62" i="113"/>
  <c r="CS62" i="113"/>
  <c r="CP62" i="113"/>
  <c r="Z62" i="113"/>
  <c r="CR62" i="113" s="1"/>
  <c r="DM63" i="113"/>
  <c r="DH63" i="113"/>
  <c r="DG63" i="113"/>
  <c r="DD63" i="113"/>
  <c r="DC63" i="113"/>
  <c r="DA63" i="113"/>
  <c r="CZ63" i="113"/>
  <c r="CX63" i="113"/>
  <c r="CW63" i="113"/>
  <c r="CS63" i="113"/>
  <c r="CP63" i="113"/>
  <c r="Z63" i="113"/>
  <c r="C63" i="113" s="1"/>
  <c r="DM64" i="113"/>
  <c r="DH64" i="113"/>
  <c r="DG64" i="113"/>
  <c r="DD64" i="113"/>
  <c r="DC64" i="113"/>
  <c r="DA64" i="113"/>
  <c r="CZ64" i="113"/>
  <c r="CX64" i="113"/>
  <c r="CW64" i="113"/>
  <c r="CS64" i="113"/>
  <c r="CP64" i="113"/>
  <c r="Z64" i="113"/>
  <c r="CR64" i="113"/>
  <c r="DM59" i="113"/>
  <c r="DH59" i="113"/>
  <c r="DG59" i="113"/>
  <c r="DD59" i="113"/>
  <c r="DC59" i="113"/>
  <c r="DA59" i="113"/>
  <c r="CZ59" i="113"/>
  <c r="CX59" i="113"/>
  <c r="CW59" i="113"/>
  <c r="CS59" i="113"/>
  <c r="CP59" i="113"/>
  <c r="Z59" i="113"/>
  <c r="CR59" i="113" s="1"/>
  <c r="C59" i="113"/>
  <c r="DM60" i="113"/>
  <c r="CX60" i="113"/>
  <c r="CW60" i="113"/>
  <c r="CS60" i="113"/>
  <c r="CP60" i="113"/>
  <c r="Z60" i="113"/>
  <c r="CR60" i="113"/>
  <c r="DM58" i="113"/>
  <c r="DH58" i="113"/>
  <c r="DG58" i="113"/>
  <c r="DD58" i="113"/>
  <c r="DC58" i="113"/>
  <c r="DA58" i="113"/>
  <c r="CZ58" i="113"/>
  <c r="CX58" i="113"/>
  <c r="CW58" i="113"/>
  <c r="CS58" i="113"/>
  <c r="CP58" i="113"/>
  <c r="Z58" i="113"/>
  <c r="CR58" i="113"/>
  <c r="DM57" i="113"/>
  <c r="CX57" i="113"/>
  <c r="CW57" i="113"/>
  <c r="CS57" i="113"/>
  <c r="CP57" i="113"/>
  <c r="Z57" i="113"/>
  <c r="CR57" i="113"/>
  <c r="DM56" i="113"/>
  <c r="DH56" i="113"/>
  <c r="DG56" i="113"/>
  <c r="DD56" i="113"/>
  <c r="DC56" i="113"/>
  <c r="DA56" i="113"/>
  <c r="CZ56" i="113"/>
  <c r="CX56" i="113"/>
  <c r="CW56" i="113"/>
  <c r="CS56" i="113"/>
  <c r="CP56" i="113"/>
  <c r="Z56" i="113"/>
  <c r="DM55" i="113"/>
  <c r="DH55" i="113"/>
  <c r="DG55" i="113"/>
  <c r="DD55" i="113"/>
  <c r="DC55" i="113"/>
  <c r="DA55" i="113"/>
  <c r="CZ55" i="113"/>
  <c r="CX55" i="113"/>
  <c r="CW55" i="113"/>
  <c r="CS55" i="113"/>
  <c r="CP55" i="113"/>
  <c r="Z55" i="113"/>
  <c r="CR55" i="113"/>
  <c r="DM54" i="113"/>
  <c r="DH54" i="113"/>
  <c r="DG54" i="113"/>
  <c r="DD54" i="113"/>
  <c r="DC54" i="113"/>
  <c r="DA54" i="113"/>
  <c r="CZ54" i="113"/>
  <c r="CX54" i="113"/>
  <c r="CW54" i="113"/>
  <c r="CS54" i="113"/>
  <c r="CP54" i="113"/>
  <c r="Z54" i="113"/>
  <c r="CR54" i="113"/>
  <c r="DM53" i="113"/>
  <c r="CX53" i="113"/>
  <c r="CW53" i="113"/>
  <c r="CS53" i="113"/>
  <c r="CP53" i="113"/>
  <c r="Z53" i="113"/>
  <c r="C53" i="113"/>
  <c r="DM52" i="113"/>
  <c r="DH52" i="113"/>
  <c r="DG52" i="113"/>
  <c r="DD52" i="113"/>
  <c r="DC52" i="113"/>
  <c r="DA52" i="113"/>
  <c r="CZ52" i="113"/>
  <c r="CX52" i="113"/>
  <c r="CW52" i="113"/>
  <c r="CS52" i="113"/>
  <c r="CP52" i="113"/>
  <c r="Z52" i="113"/>
  <c r="C52" i="113"/>
  <c r="DM51" i="113"/>
  <c r="DH51" i="113"/>
  <c r="DG51" i="113"/>
  <c r="DD51" i="113"/>
  <c r="DC51" i="113"/>
  <c r="DA51" i="113"/>
  <c r="CZ51" i="113"/>
  <c r="CX51" i="113"/>
  <c r="CW51" i="113"/>
  <c r="CS51" i="113"/>
  <c r="CP51" i="113"/>
  <c r="Z51" i="113"/>
  <c r="C51" i="113" s="1"/>
  <c r="DM49" i="113"/>
  <c r="CX49" i="113"/>
  <c r="CW49" i="113"/>
  <c r="CS49" i="113"/>
  <c r="CP49" i="113"/>
  <c r="Z49" i="113"/>
  <c r="C49" i="113"/>
  <c r="DM40" i="113"/>
  <c r="CX40" i="113"/>
  <c r="CW40" i="113"/>
  <c r="CS40" i="113"/>
  <c r="CP40" i="113"/>
  <c r="Z40" i="113"/>
  <c r="CR40" i="113"/>
  <c r="DM43" i="113"/>
  <c r="DH43" i="113"/>
  <c r="DG43" i="113"/>
  <c r="DD43" i="113"/>
  <c r="DC43" i="113"/>
  <c r="DA43" i="113"/>
  <c r="CZ43" i="113"/>
  <c r="CX43" i="113"/>
  <c r="CW43" i="113"/>
  <c r="CS43" i="113"/>
  <c r="CP43" i="113"/>
  <c r="Z43" i="113"/>
  <c r="C43" i="113"/>
  <c r="DM50" i="113"/>
  <c r="CX50" i="113"/>
  <c r="CW50" i="113"/>
  <c r="CS50" i="113"/>
  <c r="CP50" i="113"/>
  <c r="Z50" i="113"/>
  <c r="C50" i="113"/>
  <c r="DM48" i="113"/>
  <c r="DH48" i="113"/>
  <c r="DG48" i="113"/>
  <c r="DD48" i="113"/>
  <c r="DC48" i="113"/>
  <c r="DA48" i="113"/>
  <c r="CZ48" i="113"/>
  <c r="CX48" i="113"/>
  <c r="CW48" i="113"/>
  <c r="CS48" i="113"/>
  <c r="CP48" i="113"/>
  <c r="Z48" i="113"/>
  <c r="CR48" i="113"/>
  <c r="DM47" i="113"/>
  <c r="CX47" i="113"/>
  <c r="CW47" i="113"/>
  <c r="CS47" i="113"/>
  <c r="CP47" i="113"/>
  <c r="Z47" i="113"/>
  <c r="CR47" i="113"/>
  <c r="DM46" i="113"/>
  <c r="DH46" i="113"/>
  <c r="DG46" i="113"/>
  <c r="DD46" i="113"/>
  <c r="DC46" i="113"/>
  <c r="DA46" i="113"/>
  <c r="CZ46" i="113"/>
  <c r="CX46" i="113"/>
  <c r="CW46" i="113"/>
  <c r="CS46" i="113"/>
  <c r="CP46" i="113"/>
  <c r="Z46" i="113"/>
  <c r="C46" i="113" s="1"/>
  <c r="CR46" i="113"/>
  <c r="DM45" i="113"/>
  <c r="DH45" i="113"/>
  <c r="DG45" i="113"/>
  <c r="DD45" i="113"/>
  <c r="DC45" i="113"/>
  <c r="DA45" i="113"/>
  <c r="CZ45" i="113"/>
  <c r="CX45" i="113"/>
  <c r="CW45" i="113"/>
  <c r="CS45" i="113"/>
  <c r="CP45" i="113"/>
  <c r="Z45" i="113"/>
  <c r="CR45" i="113" s="1"/>
  <c r="DM36" i="113"/>
  <c r="DH36" i="113"/>
  <c r="DG36" i="113"/>
  <c r="DD36" i="113"/>
  <c r="DC36" i="113"/>
  <c r="DA36" i="113"/>
  <c r="CZ36" i="113"/>
  <c r="CX36" i="113"/>
  <c r="CW36" i="113"/>
  <c r="CS36" i="113"/>
  <c r="CP36" i="113"/>
  <c r="Z36" i="113"/>
  <c r="C36" i="113"/>
  <c r="DM35" i="113"/>
  <c r="DH35" i="113"/>
  <c r="DG35" i="113"/>
  <c r="DD35" i="113"/>
  <c r="DC35" i="113"/>
  <c r="DA35" i="113"/>
  <c r="CZ35" i="113"/>
  <c r="CX35" i="113"/>
  <c r="CW35" i="113"/>
  <c r="CS35" i="113"/>
  <c r="CP35" i="113"/>
  <c r="Z35" i="113"/>
  <c r="CR35" i="113"/>
  <c r="DM44" i="113"/>
  <c r="DH44" i="113"/>
  <c r="DG44" i="113"/>
  <c r="DD44" i="113"/>
  <c r="DC44" i="113"/>
  <c r="DA44" i="113"/>
  <c r="CZ44" i="113"/>
  <c r="CX44" i="113"/>
  <c r="CW44" i="113"/>
  <c r="CS44" i="113"/>
  <c r="CP44" i="113"/>
  <c r="Z44" i="113"/>
  <c r="C44" i="113" s="1"/>
  <c r="DM34" i="113"/>
  <c r="CX34" i="113"/>
  <c r="CW34" i="113"/>
  <c r="CS34" i="113"/>
  <c r="CP34" i="113"/>
  <c r="Z34" i="113"/>
  <c r="C34" i="113" s="1"/>
  <c r="DM42" i="113"/>
  <c r="DH42" i="113"/>
  <c r="DG42" i="113"/>
  <c r="DD42" i="113"/>
  <c r="DC42" i="113"/>
  <c r="DA42" i="113"/>
  <c r="CZ42" i="113"/>
  <c r="CX42" i="113"/>
  <c r="CW42" i="113"/>
  <c r="CS42" i="113"/>
  <c r="CP42" i="113"/>
  <c r="Z42" i="113"/>
  <c r="DM32" i="113"/>
  <c r="DH32" i="113"/>
  <c r="DG32" i="113"/>
  <c r="DD32" i="113"/>
  <c r="DC32" i="113"/>
  <c r="DA32" i="113"/>
  <c r="CZ32" i="113"/>
  <c r="CX32" i="113"/>
  <c r="CW32" i="113"/>
  <c r="CS32" i="113"/>
  <c r="CP32" i="113"/>
  <c r="Z32" i="113"/>
  <c r="C32" i="113" s="1"/>
  <c r="DM41" i="113"/>
  <c r="DH41" i="113"/>
  <c r="DG41" i="113"/>
  <c r="DD41" i="113"/>
  <c r="DC41" i="113"/>
  <c r="DA41" i="113"/>
  <c r="CZ41" i="113"/>
  <c r="CX41" i="113"/>
  <c r="CW41" i="113"/>
  <c r="CS41" i="113"/>
  <c r="CP41" i="113"/>
  <c r="Z41" i="113"/>
  <c r="CR41" i="113"/>
  <c r="C41" i="113"/>
  <c r="DM31" i="113"/>
  <c r="DH31" i="113"/>
  <c r="DG31" i="113"/>
  <c r="DD31" i="113"/>
  <c r="DC31" i="113"/>
  <c r="DA31" i="113"/>
  <c r="CZ31" i="113"/>
  <c r="CX31" i="113"/>
  <c r="CW31" i="113"/>
  <c r="CS31" i="113"/>
  <c r="CP31" i="113"/>
  <c r="Z31" i="113"/>
  <c r="C31" i="113"/>
  <c r="DM39" i="113"/>
  <c r="DH39" i="113"/>
  <c r="DG39" i="113"/>
  <c r="DA39" i="113"/>
  <c r="CZ39" i="113"/>
  <c r="CX39" i="113"/>
  <c r="CW39" i="113"/>
  <c r="CS39" i="113"/>
  <c r="CP39" i="113"/>
  <c r="Z39" i="113"/>
  <c r="C39" i="113" s="1"/>
  <c r="DM30" i="113"/>
  <c r="DH30" i="113"/>
  <c r="DG30" i="113"/>
  <c r="DD30" i="113"/>
  <c r="DC30" i="113"/>
  <c r="DA30" i="113"/>
  <c r="CZ30" i="113"/>
  <c r="CX30" i="113"/>
  <c r="CW30" i="113"/>
  <c r="CS30" i="113"/>
  <c r="CP30" i="113"/>
  <c r="Z30" i="113"/>
  <c r="CR30" i="113"/>
  <c r="DM38" i="113"/>
  <c r="DH38" i="113"/>
  <c r="DG38" i="113"/>
  <c r="DD38" i="113"/>
  <c r="DC38" i="113"/>
  <c r="DA38" i="113"/>
  <c r="CZ38" i="113"/>
  <c r="CX38" i="113"/>
  <c r="CW38" i="113"/>
  <c r="CS38" i="113"/>
  <c r="CP38" i="113"/>
  <c r="Z38" i="113"/>
  <c r="C38" i="113" s="1"/>
  <c r="DM37" i="113"/>
  <c r="DH37" i="113"/>
  <c r="DG37" i="113"/>
  <c r="DD37" i="113"/>
  <c r="DC37" i="113"/>
  <c r="DA37" i="113"/>
  <c r="CZ37" i="113"/>
  <c r="CX37" i="113"/>
  <c r="CW37" i="113"/>
  <c r="CS37" i="113"/>
  <c r="CP37" i="113"/>
  <c r="Z37" i="113"/>
  <c r="C37" i="113"/>
  <c r="CR37" i="113"/>
  <c r="DM33" i="113"/>
  <c r="DH33" i="113"/>
  <c r="DG33" i="113"/>
  <c r="DD33" i="113"/>
  <c r="DC33" i="113"/>
  <c r="DA33" i="113"/>
  <c r="CZ33" i="113"/>
  <c r="CX33" i="113"/>
  <c r="CW33" i="113"/>
  <c r="CS33" i="113"/>
  <c r="CP33" i="113"/>
  <c r="Z33" i="113"/>
  <c r="C33" i="113"/>
  <c r="DM29" i="113"/>
  <c r="DH29" i="113"/>
  <c r="DG29" i="113"/>
  <c r="DD29" i="113"/>
  <c r="DC29" i="113"/>
  <c r="DA29" i="113"/>
  <c r="CZ29" i="113"/>
  <c r="CX29" i="113"/>
  <c r="CW29" i="113"/>
  <c r="CS29" i="113"/>
  <c r="CP29" i="113"/>
  <c r="Z29" i="113"/>
  <c r="CR29" i="113" s="1"/>
  <c r="DM28" i="113"/>
  <c r="CS28" i="113"/>
  <c r="CP28" i="113"/>
  <c r="Z28" i="113"/>
  <c r="CR28" i="113"/>
  <c r="DM27" i="113"/>
  <c r="DH27" i="113"/>
  <c r="DG27" i="113"/>
  <c r="DD27" i="113"/>
  <c r="DC27" i="113"/>
  <c r="DA27" i="113"/>
  <c r="CZ27" i="113"/>
  <c r="CX27" i="113"/>
  <c r="CW27" i="113"/>
  <c r="CS27" i="113"/>
  <c r="CP27" i="113"/>
  <c r="Z27" i="113"/>
  <c r="CR27" i="113"/>
  <c r="DM26" i="113"/>
  <c r="DH26" i="113"/>
  <c r="DG26" i="113"/>
  <c r="DD26" i="113"/>
  <c r="DC26" i="113"/>
  <c r="DA26" i="113"/>
  <c r="CZ26" i="113"/>
  <c r="CX26" i="113"/>
  <c r="CW26" i="113"/>
  <c r="CS26" i="113"/>
  <c r="CP26" i="113"/>
  <c r="Z26" i="113"/>
  <c r="DM25" i="113"/>
  <c r="DH25" i="113"/>
  <c r="DG25" i="113"/>
  <c r="DD25" i="113"/>
  <c r="DC25" i="113"/>
  <c r="DA25" i="113"/>
  <c r="CZ25" i="113"/>
  <c r="CX25" i="113"/>
  <c r="CW25" i="113"/>
  <c r="CS25" i="113"/>
  <c r="CP25" i="113"/>
  <c r="Z25" i="113"/>
  <c r="CR25" i="113"/>
  <c r="DM24" i="113"/>
  <c r="DH24" i="113"/>
  <c r="DG24" i="113"/>
  <c r="DD24" i="113"/>
  <c r="DC24" i="113"/>
  <c r="DA24" i="113"/>
  <c r="CZ24" i="113"/>
  <c r="CX24" i="113"/>
  <c r="CW24" i="113"/>
  <c r="CS24" i="113"/>
  <c r="CP24" i="113"/>
  <c r="Z24" i="113"/>
  <c r="CR24" i="113"/>
  <c r="DM23" i="113"/>
  <c r="DH23" i="113"/>
  <c r="DG23" i="113"/>
  <c r="DD23" i="113"/>
  <c r="DC23" i="113"/>
  <c r="DA23" i="113"/>
  <c r="CZ23" i="113"/>
  <c r="CX23" i="113"/>
  <c r="CW23" i="113"/>
  <c r="CS23" i="113"/>
  <c r="CP23" i="113"/>
  <c r="Z23" i="113"/>
  <c r="CR23" i="113" s="1"/>
  <c r="DM22" i="113"/>
  <c r="DH22" i="113"/>
  <c r="DG22" i="113"/>
  <c r="DD22" i="113"/>
  <c r="DC22" i="113"/>
  <c r="DA22" i="113"/>
  <c r="CZ22" i="113"/>
  <c r="CX22" i="113"/>
  <c r="CW22" i="113"/>
  <c r="CS22" i="113"/>
  <c r="CP22" i="113"/>
  <c r="Z22" i="113"/>
  <c r="C22" i="113" s="1"/>
  <c r="DM21" i="113"/>
  <c r="DH21" i="113"/>
  <c r="DG21" i="113"/>
  <c r="DD21" i="113"/>
  <c r="DC21" i="113"/>
  <c r="DA21" i="113"/>
  <c r="CZ21" i="113"/>
  <c r="CX21" i="113"/>
  <c r="CW21" i="113"/>
  <c r="CS21" i="113"/>
  <c r="CP21" i="113"/>
  <c r="Z21" i="113"/>
  <c r="CR21" i="113" s="1"/>
  <c r="DM20" i="113"/>
  <c r="DH20" i="113"/>
  <c r="DG20" i="113"/>
  <c r="DD20" i="113"/>
  <c r="DC20" i="113"/>
  <c r="DA20" i="113"/>
  <c r="CZ20" i="113"/>
  <c r="CX20" i="113"/>
  <c r="CW20" i="113"/>
  <c r="CS20" i="113"/>
  <c r="CP20" i="113"/>
  <c r="Z20" i="113"/>
  <c r="C20" i="113"/>
  <c r="DM19" i="113"/>
  <c r="DH19" i="113"/>
  <c r="DG19" i="113"/>
  <c r="DD19" i="113"/>
  <c r="DC19" i="113"/>
  <c r="DA19" i="113"/>
  <c r="CZ19" i="113"/>
  <c r="CX19" i="113"/>
  <c r="CW19" i="113"/>
  <c r="CS19" i="113"/>
  <c r="CP19" i="113"/>
  <c r="Z19" i="113"/>
  <c r="CR19" i="113"/>
  <c r="DM18" i="113"/>
  <c r="DH18" i="113"/>
  <c r="DG18" i="113"/>
  <c r="DD18" i="113"/>
  <c r="DC18" i="113"/>
  <c r="DA18" i="113"/>
  <c r="CZ18" i="113"/>
  <c r="CX18" i="113"/>
  <c r="CW18" i="113"/>
  <c r="CS18" i="113"/>
  <c r="CP18" i="113"/>
  <c r="Z18" i="113"/>
  <c r="CR18" i="113" s="1"/>
  <c r="C18" i="113"/>
  <c r="DM17" i="113"/>
  <c r="DH17" i="113"/>
  <c r="DG17" i="113"/>
  <c r="DD17" i="113"/>
  <c r="DC17" i="113"/>
  <c r="DA17" i="113"/>
  <c r="CZ17" i="113"/>
  <c r="CX17" i="113"/>
  <c r="CW17" i="113"/>
  <c r="CS17" i="113"/>
  <c r="CP17" i="113"/>
  <c r="Z17" i="113"/>
  <c r="CR17" i="113"/>
  <c r="DM16" i="113"/>
  <c r="DH16" i="113"/>
  <c r="DG16" i="113"/>
  <c r="DD16" i="113"/>
  <c r="DC16" i="113"/>
  <c r="DA16" i="113"/>
  <c r="CZ16" i="113"/>
  <c r="CX16" i="113"/>
  <c r="CW16" i="113"/>
  <c r="CS16" i="113"/>
  <c r="CP16" i="113"/>
  <c r="Z16" i="113"/>
  <c r="CR16" i="113"/>
  <c r="DM15" i="113"/>
  <c r="DH15" i="113"/>
  <c r="DG15" i="113"/>
  <c r="DD15" i="113"/>
  <c r="DC15" i="113"/>
  <c r="DA15" i="113"/>
  <c r="CZ15" i="113"/>
  <c r="CX15" i="113"/>
  <c r="CW15" i="113"/>
  <c r="CS15" i="113"/>
  <c r="CP15" i="113"/>
  <c r="Z15" i="113"/>
  <c r="CR15" i="113" s="1"/>
  <c r="DM14" i="113"/>
  <c r="DH14" i="113"/>
  <c r="DG14" i="113"/>
  <c r="DD14" i="113"/>
  <c r="DC14" i="113"/>
  <c r="DA14" i="113"/>
  <c r="CZ14" i="113"/>
  <c r="CX14" i="113"/>
  <c r="CW14" i="113"/>
  <c r="CS14" i="113"/>
  <c r="CP14" i="113"/>
  <c r="Z14" i="113"/>
  <c r="C14" i="113"/>
  <c r="DM13" i="113"/>
  <c r="DH13" i="113"/>
  <c r="DG13" i="113"/>
  <c r="DD13" i="113"/>
  <c r="DC13" i="113"/>
  <c r="DA13" i="113"/>
  <c r="CZ13" i="113"/>
  <c r="CX13" i="113"/>
  <c r="CW13" i="113"/>
  <c r="CS13" i="113"/>
  <c r="CP13" i="113"/>
  <c r="Z13" i="113"/>
  <c r="CR13" i="113"/>
  <c r="DM12" i="113"/>
  <c r="DH12" i="113"/>
  <c r="DG12" i="113"/>
  <c r="DD12" i="113"/>
  <c r="DC12" i="113"/>
  <c r="CS12" i="113"/>
  <c r="CP12" i="113"/>
  <c r="Z12" i="113"/>
  <c r="C12" i="113"/>
  <c r="DM11" i="113"/>
  <c r="CS11" i="113"/>
  <c r="CP11" i="113"/>
  <c r="Z11" i="113"/>
  <c r="CR11" i="113" s="1"/>
  <c r="DM10" i="113"/>
  <c r="DH10" i="113"/>
  <c r="DG10" i="113"/>
  <c r="DD10" i="113"/>
  <c r="DC10" i="113"/>
  <c r="DA10" i="113"/>
  <c r="CZ10" i="113"/>
  <c r="CX10" i="113"/>
  <c r="CW10" i="113"/>
  <c r="CS10" i="113"/>
  <c r="CP10" i="113"/>
  <c r="Z10" i="113"/>
  <c r="C10" i="113" s="1"/>
  <c r="DM9" i="113"/>
  <c r="DH9" i="113"/>
  <c r="DG9" i="113"/>
  <c r="DD9" i="113"/>
  <c r="DC9" i="113"/>
  <c r="DA9" i="113"/>
  <c r="CZ9" i="113"/>
  <c r="CX9" i="113"/>
  <c r="CW9" i="113"/>
  <c r="CS9" i="113"/>
  <c r="CP9" i="113"/>
  <c r="Z9" i="113"/>
  <c r="CR9" i="113"/>
  <c r="DM8" i="113"/>
  <c r="DH8" i="113"/>
  <c r="DG8" i="113"/>
  <c r="DD8" i="113"/>
  <c r="DC8" i="113"/>
  <c r="DA8" i="113"/>
  <c r="CZ8" i="113"/>
  <c r="CX8" i="113"/>
  <c r="CW8" i="113"/>
  <c r="CS8" i="113"/>
  <c r="CP8" i="113"/>
  <c r="Z8" i="113"/>
  <c r="DM7" i="113"/>
  <c r="DH7" i="113"/>
  <c r="DG7" i="113"/>
  <c r="DD7" i="113"/>
  <c r="DC7" i="113"/>
  <c r="DA7" i="113"/>
  <c r="CZ7" i="113"/>
  <c r="CX7" i="113"/>
  <c r="CW7" i="113"/>
  <c r="CS7" i="113"/>
  <c r="CP7" i="113"/>
  <c r="Z7" i="113"/>
  <c r="CR7" i="113"/>
  <c r="DM6" i="113"/>
  <c r="DH6" i="113"/>
  <c r="DG6" i="113"/>
  <c r="DD6" i="113"/>
  <c r="DC6" i="113"/>
  <c r="DA6" i="113"/>
  <c r="CZ6" i="113"/>
  <c r="CX6" i="113"/>
  <c r="CW6" i="113"/>
  <c r="CS6" i="113"/>
  <c r="CP6" i="113"/>
  <c r="Z6" i="113"/>
  <c r="C6" i="113" s="1"/>
  <c r="CR6" i="113"/>
  <c r="DM5" i="113"/>
  <c r="DH5" i="113"/>
  <c r="DG5" i="113"/>
  <c r="DD5" i="113"/>
  <c r="DC5" i="113"/>
  <c r="DA5" i="113"/>
  <c r="CZ5" i="113"/>
  <c r="CX5" i="113"/>
  <c r="CW5" i="113"/>
  <c r="CS5" i="113"/>
  <c r="CP5" i="113"/>
  <c r="Z5" i="113"/>
  <c r="CR5" i="113" s="1"/>
  <c r="Z75" i="112"/>
  <c r="CR75" i="112"/>
  <c r="Z74" i="112"/>
  <c r="CR74" i="112" s="1"/>
  <c r="DM74" i="112"/>
  <c r="CX74" i="112"/>
  <c r="CW74" i="112"/>
  <c r="CS74" i="112"/>
  <c r="CP74" i="112"/>
  <c r="C74" i="112"/>
  <c r="DM73" i="112"/>
  <c r="CX73" i="112"/>
  <c r="CW73" i="112"/>
  <c r="CS73" i="112"/>
  <c r="Z73" i="112"/>
  <c r="CR73" i="112" s="1"/>
  <c r="CP73" i="112"/>
  <c r="DM128" i="112"/>
  <c r="DH128" i="112"/>
  <c r="DG128" i="112"/>
  <c r="DD128" i="112"/>
  <c r="DC128" i="112"/>
  <c r="DA128" i="112"/>
  <c r="CZ128" i="112"/>
  <c r="CX128" i="112"/>
  <c r="CW128" i="112"/>
  <c r="CS128" i="112"/>
  <c r="Z128" i="112"/>
  <c r="C128" i="112" s="1"/>
  <c r="CR128" i="112"/>
  <c r="CP128" i="112"/>
  <c r="DM130" i="112"/>
  <c r="DH130" i="112"/>
  <c r="DG130" i="112"/>
  <c r="DD130" i="112"/>
  <c r="DC130" i="112"/>
  <c r="DA130" i="112"/>
  <c r="CZ130" i="112"/>
  <c r="CX130" i="112"/>
  <c r="CW130" i="112"/>
  <c r="CS130" i="112"/>
  <c r="Z130" i="112"/>
  <c r="CR130" i="112"/>
  <c r="CP130" i="112"/>
  <c r="C130" i="112"/>
  <c r="DM75" i="112"/>
  <c r="CX75" i="112"/>
  <c r="CW75" i="112"/>
  <c r="CS75" i="112"/>
  <c r="CP75" i="112"/>
  <c r="C75" i="112"/>
  <c r="DM72" i="112"/>
  <c r="CX72" i="112"/>
  <c r="CW72" i="112"/>
  <c r="CS72" i="112"/>
  <c r="Z72" i="112"/>
  <c r="CR72" i="112"/>
  <c r="CP72" i="112"/>
  <c r="C72" i="112"/>
  <c r="D152" i="112"/>
  <c r="E152" i="112"/>
  <c r="F152" i="112"/>
  <c r="I152" i="112"/>
  <c r="K152" i="112"/>
  <c r="L152" i="112"/>
  <c r="M152" i="112"/>
  <c r="N152" i="112"/>
  <c r="J152" i="112"/>
  <c r="H152" i="112"/>
  <c r="G152" i="112"/>
  <c r="Z5" i="112"/>
  <c r="C5" i="112"/>
  <c r="Z6" i="112"/>
  <c r="Z7" i="112"/>
  <c r="Z8" i="112"/>
  <c r="C8" i="112" s="1"/>
  <c r="Z9" i="112"/>
  <c r="Z10" i="112"/>
  <c r="Z11" i="112"/>
  <c r="Z12" i="112"/>
  <c r="C12" i="112"/>
  <c r="Z13" i="112"/>
  <c r="CR13" i="112" s="1"/>
  <c r="C13" i="112"/>
  <c r="Z14" i="112"/>
  <c r="Z15" i="112"/>
  <c r="C15" i="112"/>
  <c r="Z16" i="112"/>
  <c r="CR16" i="112" s="1"/>
  <c r="C16" i="112"/>
  <c r="Z17" i="112"/>
  <c r="CR17" i="112" s="1"/>
  <c r="C17" i="112"/>
  <c r="Z18" i="112"/>
  <c r="Z19" i="112"/>
  <c r="Z20" i="112"/>
  <c r="C20" i="112" s="1"/>
  <c r="CR20" i="112"/>
  <c r="Z21" i="112"/>
  <c r="C21" i="112"/>
  <c r="Z22" i="112"/>
  <c r="Z23" i="112"/>
  <c r="Z24" i="112"/>
  <c r="CR24" i="112"/>
  <c r="C24" i="112"/>
  <c r="Z25" i="112"/>
  <c r="C25" i="112"/>
  <c r="Z26" i="112"/>
  <c r="Z27" i="112"/>
  <c r="Z28" i="112"/>
  <c r="Z29" i="112"/>
  <c r="C29" i="112" s="1"/>
  <c r="Z30" i="112"/>
  <c r="Z31" i="112"/>
  <c r="C31" i="112" s="1"/>
  <c r="Z32" i="112"/>
  <c r="Z33" i="112"/>
  <c r="C33" i="112"/>
  <c r="Z34" i="112"/>
  <c r="Z35" i="112"/>
  <c r="C35" i="112"/>
  <c r="Z36" i="112"/>
  <c r="C36" i="112" s="1"/>
  <c r="Z37" i="112"/>
  <c r="Z38" i="112"/>
  <c r="C38" i="112"/>
  <c r="Z39" i="112"/>
  <c r="C39" i="112"/>
  <c r="Z40" i="112"/>
  <c r="Z41" i="112"/>
  <c r="Z42" i="112"/>
  <c r="Z43" i="112"/>
  <c r="C43" i="112"/>
  <c r="Z44" i="112"/>
  <c r="CR44" i="112"/>
  <c r="C44" i="112"/>
  <c r="Z45" i="112"/>
  <c r="C45" i="112" s="1"/>
  <c r="Z46" i="112"/>
  <c r="Z47" i="112"/>
  <c r="C47" i="112"/>
  <c r="Z48" i="112"/>
  <c r="CR48" i="112"/>
  <c r="C48" i="112"/>
  <c r="Z50" i="112"/>
  <c r="Z51" i="112"/>
  <c r="Z52" i="112"/>
  <c r="Z53" i="112"/>
  <c r="CR53" i="112" s="1"/>
  <c r="C53" i="112"/>
  <c r="Z54" i="112"/>
  <c r="CR54" i="112" s="1"/>
  <c r="C54" i="112"/>
  <c r="Z55" i="112"/>
  <c r="CR55" i="112" s="1"/>
  <c r="Z56" i="112"/>
  <c r="Z57" i="112"/>
  <c r="C57" i="112" s="1"/>
  <c r="CR57" i="112"/>
  <c r="Z58" i="112"/>
  <c r="CR58" i="112" s="1"/>
  <c r="C58" i="112"/>
  <c r="Z59" i="112"/>
  <c r="CR59" i="112" s="1"/>
  <c r="C59" i="112"/>
  <c r="Z60" i="112"/>
  <c r="Z61" i="112"/>
  <c r="C61" i="112" s="1"/>
  <c r="CR61" i="112"/>
  <c r="Z62" i="112"/>
  <c r="CR62" i="112" s="1"/>
  <c r="Z63" i="112"/>
  <c r="Z64" i="112"/>
  <c r="CR64" i="112" s="1"/>
  <c r="Z65" i="112"/>
  <c r="Z66" i="112"/>
  <c r="C66" i="112"/>
  <c r="Z67" i="112"/>
  <c r="C67" i="112"/>
  <c r="Z68" i="112"/>
  <c r="Z69" i="112"/>
  <c r="Z70" i="112"/>
  <c r="Z71" i="112"/>
  <c r="Z76" i="112"/>
  <c r="C76" i="112" s="1"/>
  <c r="Z77" i="112"/>
  <c r="Z78" i="112"/>
  <c r="C78" i="112"/>
  <c r="Z79" i="112"/>
  <c r="Z80" i="112"/>
  <c r="Z81" i="112"/>
  <c r="C81" i="112" s="1"/>
  <c r="CR81" i="112"/>
  <c r="Z82" i="112"/>
  <c r="Z83" i="112"/>
  <c r="Z84" i="112"/>
  <c r="C84" i="112" s="1"/>
  <c r="Z85" i="112"/>
  <c r="C85" i="112" s="1"/>
  <c r="CR85" i="112"/>
  <c r="Z86" i="112"/>
  <c r="C86" i="112"/>
  <c r="Z87" i="112"/>
  <c r="CR87" i="112" s="1"/>
  <c r="Z88" i="112"/>
  <c r="Z89" i="112"/>
  <c r="CR89" i="112"/>
  <c r="C89" i="112"/>
  <c r="Z90" i="112"/>
  <c r="C90" i="112"/>
  <c r="Z91" i="112"/>
  <c r="CR91" i="112" s="1"/>
  <c r="Z92" i="112"/>
  <c r="Z93" i="112"/>
  <c r="Z94" i="112"/>
  <c r="C94" i="112" s="1"/>
  <c r="Z95" i="112"/>
  <c r="Z96" i="112"/>
  <c r="CR96" i="112" s="1"/>
  <c r="C96" i="112"/>
  <c r="Z97" i="112"/>
  <c r="Z98" i="112"/>
  <c r="C98" i="112" s="1"/>
  <c r="Z99" i="112"/>
  <c r="C99" i="112" s="1"/>
  <c r="Z100" i="112"/>
  <c r="C100" i="112" s="1"/>
  <c r="Z101" i="112"/>
  <c r="Z102" i="112"/>
  <c r="C102" i="112"/>
  <c r="Z103" i="112"/>
  <c r="Z104" i="112"/>
  <c r="Z105" i="112"/>
  <c r="Z106" i="112"/>
  <c r="C106" i="112" s="1"/>
  <c r="Z107" i="112"/>
  <c r="Z108" i="112"/>
  <c r="Z109" i="112"/>
  <c r="Z110" i="112"/>
  <c r="Z111" i="112"/>
  <c r="Z113" i="112"/>
  <c r="Z112" i="112"/>
  <c r="C112" i="112" s="1"/>
  <c r="Z114" i="112"/>
  <c r="C114" i="112"/>
  <c r="Z115" i="112"/>
  <c r="Z116" i="112"/>
  <c r="Z117" i="112"/>
  <c r="C117" i="112" s="1"/>
  <c r="CR117" i="112"/>
  <c r="Z118" i="112"/>
  <c r="C118" i="112"/>
  <c r="Z119" i="112"/>
  <c r="Z120" i="112"/>
  <c r="Z121" i="112"/>
  <c r="CR121" i="112" s="1"/>
  <c r="Z122" i="112"/>
  <c r="Z123" i="112"/>
  <c r="Z124" i="112"/>
  <c r="Z125" i="112"/>
  <c r="CR125" i="112"/>
  <c r="C125" i="112"/>
  <c r="Z126" i="112"/>
  <c r="CR126" i="112" s="1"/>
  <c r="C126" i="112"/>
  <c r="Z127" i="112"/>
  <c r="Z129" i="112"/>
  <c r="Z131" i="112"/>
  <c r="CR131" i="112" s="1"/>
  <c r="Z132" i="112"/>
  <c r="CR132" i="112" s="1"/>
  <c r="C132" i="112"/>
  <c r="Z133" i="112"/>
  <c r="C133" i="112" s="1"/>
  <c r="Z134" i="112"/>
  <c r="C134" i="112"/>
  <c r="Z135" i="112"/>
  <c r="Z136" i="112"/>
  <c r="C136" i="112"/>
  <c r="Z137" i="112"/>
  <c r="C138" i="112"/>
  <c r="C139" i="112"/>
  <c r="C140" i="112"/>
  <c r="C141" i="112"/>
  <c r="C142" i="112"/>
  <c r="C143" i="112"/>
  <c r="C144" i="112"/>
  <c r="C145" i="112"/>
  <c r="C146" i="112"/>
  <c r="C147" i="112"/>
  <c r="C148" i="112"/>
  <c r="C149" i="112"/>
  <c r="B152" i="112"/>
  <c r="A152" i="112"/>
  <c r="D151" i="112"/>
  <c r="E151" i="112"/>
  <c r="F151" i="112"/>
  <c r="I151" i="112"/>
  <c r="K151" i="112"/>
  <c r="L151" i="112"/>
  <c r="M151" i="112"/>
  <c r="N151" i="112"/>
  <c r="J151" i="112"/>
  <c r="H151" i="112"/>
  <c r="G151" i="112"/>
  <c r="B151" i="112"/>
  <c r="A151" i="112"/>
  <c r="T150" i="112"/>
  <c r="DM149" i="112"/>
  <c r="CP149" i="112"/>
  <c r="DM148" i="112"/>
  <c r="CP148" i="112"/>
  <c r="DM147" i="112"/>
  <c r="CP147" i="112"/>
  <c r="DM146" i="112"/>
  <c r="CP146" i="112"/>
  <c r="DM145" i="112"/>
  <c r="CP145" i="112"/>
  <c r="DM144" i="112"/>
  <c r="CP144" i="112"/>
  <c r="DM143" i="112"/>
  <c r="CP143" i="112"/>
  <c r="CP142" i="112"/>
  <c r="DM141" i="112"/>
  <c r="CP141" i="112"/>
  <c r="DM140" i="112"/>
  <c r="CP140" i="112"/>
  <c r="DM139" i="112"/>
  <c r="CP139" i="112"/>
  <c r="CP138" i="112"/>
  <c r="DM137" i="112"/>
  <c r="DH137" i="112"/>
  <c r="DG137" i="112"/>
  <c r="DD137" i="112"/>
  <c r="DC137" i="112"/>
  <c r="DA137" i="112"/>
  <c r="CZ137" i="112"/>
  <c r="CX137" i="112"/>
  <c r="CW137" i="112"/>
  <c r="CS137" i="112"/>
  <c r="CP137" i="112"/>
  <c r="DM136" i="112"/>
  <c r="DH136" i="112"/>
  <c r="DG136" i="112"/>
  <c r="DD136" i="112"/>
  <c r="DC136" i="112"/>
  <c r="DA136" i="112"/>
  <c r="CZ136" i="112"/>
  <c r="CX136" i="112"/>
  <c r="CW136" i="112"/>
  <c r="CS136" i="112"/>
  <c r="CR136" i="112"/>
  <c r="CP136" i="112"/>
  <c r="DM135" i="112"/>
  <c r="DH135" i="112"/>
  <c r="DG135" i="112"/>
  <c r="DD135" i="112"/>
  <c r="DC135" i="112"/>
  <c r="DA135" i="112"/>
  <c r="CZ135" i="112"/>
  <c r="CX135" i="112"/>
  <c r="CW135" i="112"/>
  <c r="CS135" i="112"/>
  <c r="CP135" i="112"/>
  <c r="DM134" i="112"/>
  <c r="DH134" i="112"/>
  <c r="DG134" i="112"/>
  <c r="DD134" i="112"/>
  <c r="DC134" i="112"/>
  <c r="DA134" i="112"/>
  <c r="CZ134" i="112"/>
  <c r="CX134" i="112"/>
  <c r="CW134" i="112"/>
  <c r="CS134" i="112"/>
  <c r="CR134" i="112"/>
  <c r="CP134" i="112"/>
  <c r="DM133" i="112"/>
  <c r="DH133" i="112"/>
  <c r="DG133" i="112"/>
  <c r="DD133" i="112"/>
  <c r="DC133" i="112"/>
  <c r="DA133" i="112"/>
  <c r="CZ133" i="112"/>
  <c r="CX133" i="112"/>
  <c r="CW133" i="112"/>
  <c r="CS133" i="112"/>
  <c r="CP133" i="112"/>
  <c r="DM132" i="112"/>
  <c r="DH132" i="112"/>
  <c r="DG132" i="112"/>
  <c r="DD132" i="112"/>
  <c r="DC132" i="112"/>
  <c r="DA132" i="112"/>
  <c r="CZ132" i="112"/>
  <c r="CX132" i="112"/>
  <c r="CW132" i="112"/>
  <c r="CS132" i="112"/>
  <c r="CP132" i="112"/>
  <c r="DM131" i="112"/>
  <c r="DH131" i="112"/>
  <c r="DG131" i="112"/>
  <c r="DD131" i="112"/>
  <c r="DC131" i="112"/>
  <c r="DA131" i="112"/>
  <c r="CZ131" i="112"/>
  <c r="CX131" i="112"/>
  <c r="CW131" i="112"/>
  <c r="CS131" i="112"/>
  <c r="CP131" i="112"/>
  <c r="DM129" i="112"/>
  <c r="DH129" i="112"/>
  <c r="DG129" i="112"/>
  <c r="DD129" i="112"/>
  <c r="DC129" i="112"/>
  <c r="DA129" i="112"/>
  <c r="CZ129" i="112"/>
  <c r="CX129" i="112"/>
  <c r="CW129" i="112"/>
  <c r="CS129" i="112"/>
  <c r="CP129" i="112"/>
  <c r="DM127" i="112"/>
  <c r="CX127" i="112"/>
  <c r="CW127" i="112"/>
  <c r="CS127" i="112"/>
  <c r="CP127" i="112"/>
  <c r="DM126" i="112"/>
  <c r="DH126" i="112"/>
  <c r="DG126" i="112"/>
  <c r="DD126" i="112"/>
  <c r="DC126" i="112"/>
  <c r="DA126" i="112"/>
  <c r="CZ126" i="112"/>
  <c r="CX126" i="112"/>
  <c r="CW126" i="112"/>
  <c r="CS126" i="112"/>
  <c r="CP126" i="112"/>
  <c r="DM125" i="112"/>
  <c r="DH125" i="112"/>
  <c r="DG125" i="112"/>
  <c r="DD125" i="112"/>
  <c r="DC125" i="112"/>
  <c r="DA125" i="112"/>
  <c r="CZ125" i="112"/>
  <c r="CX125" i="112"/>
  <c r="CW125" i="112"/>
  <c r="CS125" i="112"/>
  <c r="CP125" i="112"/>
  <c r="DM124" i="112"/>
  <c r="DH124" i="112"/>
  <c r="DG124" i="112"/>
  <c r="DD124" i="112"/>
  <c r="DC124" i="112"/>
  <c r="DA124" i="112"/>
  <c r="CZ124" i="112"/>
  <c r="CX124" i="112"/>
  <c r="CW124" i="112"/>
  <c r="CS124" i="112"/>
  <c r="CP124" i="112"/>
  <c r="DM123" i="112"/>
  <c r="DH123" i="112"/>
  <c r="DG123" i="112"/>
  <c r="DD123" i="112"/>
  <c r="DC123" i="112"/>
  <c r="DA123" i="112"/>
  <c r="CZ123" i="112"/>
  <c r="CX123" i="112"/>
  <c r="CW123" i="112"/>
  <c r="CS123" i="112"/>
  <c r="CP123" i="112"/>
  <c r="DM122" i="112"/>
  <c r="DH122" i="112"/>
  <c r="DG122" i="112"/>
  <c r="DD122" i="112"/>
  <c r="DC122" i="112"/>
  <c r="DA122" i="112"/>
  <c r="CZ122" i="112"/>
  <c r="CX122" i="112"/>
  <c r="CW122" i="112"/>
  <c r="CS122" i="112"/>
  <c r="CP122" i="112"/>
  <c r="DM121" i="112"/>
  <c r="DH121" i="112"/>
  <c r="DG121" i="112"/>
  <c r="DD121" i="112"/>
  <c r="DC121" i="112"/>
  <c r="DA121" i="112"/>
  <c r="CZ121" i="112"/>
  <c r="CX121" i="112"/>
  <c r="CW121" i="112"/>
  <c r="CS121" i="112"/>
  <c r="CP121" i="112"/>
  <c r="DM120" i="112"/>
  <c r="DH120" i="112"/>
  <c r="DG120" i="112"/>
  <c r="DD120" i="112"/>
  <c r="DC120" i="112"/>
  <c r="DA120" i="112"/>
  <c r="CZ120" i="112"/>
  <c r="CX120" i="112"/>
  <c r="CW120" i="112"/>
  <c r="CS120" i="112"/>
  <c r="CP120" i="112"/>
  <c r="DM119" i="112"/>
  <c r="DH119" i="112"/>
  <c r="DG119" i="112"/>
  <c r="DD119" i="112"/>
  <c r="DC119" i="112"/>
  <c r="DA119" i="112"/>
  <c r="CZ119" i="112"/>
  <c r="CX119" i="112"/>
  <c r="CW119" i="112"/>
  <c r="CS119" i="112"/>
  <c r="CP119" i="112"/>
  <c r="DM118" i="112"/>
  <c r="DH118" i="112"/>
  <c r="DG118" i="112"/>
  <c r="DD118" i="112"/>
  <c r="DC118" i="112"/>
  <c r="DA118" i="112"/>
  <c r="CZ118" i="112"/>
  <c r="CX118" i="112"/>
  <c r="CW118" i="112"/>
  <c r="CS118" i="112"/>
  <c r="CR118" i="112"/>
  <c r="CP118" i="112"/>
  <c r="DM117" i="112"/>
  <c r="DH117" i="112"/>
  <c r="DG117" i="112"/>
  <c r="DD117" i="112"/>
  <c r="DC117" i="112"/>
  <c r="DA117" i="112"/>
  <c r="CZ117" i="112"/>
  <c r="CX117" i="112"/>
  <c r="CW117" i="112"/>
  <c r="CS117" i="112"/>
  <c r="CP117" i="112"/>
  <c r="DM116" i="112"/>
  <c r="DH116" i="112"/>
  <c r="DG116" i="112"/>
  <c r="DD116" i="112"/>
  <c r="DC116" i="112"/>
  <c r="DA116" i="112"/>
  <c r="CZ116" i="112"/>
  <c r="CX116" i="112"/>
  <c r="CW116" i="112"/>
  <c r="CS116" i="112"/>
  <c r="CP116" i="112"/>
  <c r="DM115" i="112"/>
  <c r="DH115" i="112"/>
  <c r="DG115" i="112"/>
  <c r="DD115" i="112"/>
  <c r="DC115" i="112"/>
  <c r="DA115" i="112"/>
  <c r="CZ115" i="112"/>
  <c r="CX115" i="112"/>
  <c r="CW115" i="112"/>
  <c r="CS115" i="112"/>
  <c r="CP115" i="112"/>
  <c r="DM114" i="112"/>
  <c r="DH114" i="112"/>
  <c r="DG114" i="112"/>
  <c r="DD114" i="112"/>
  <c r="DC114" i="112"/>
  <c r="DA114" i="112"/>
  <c r="CZ114" i="112"/>
  <c r="CX114" i="112"/>
  <c r="CW114" i="112"/>
  <c r="CS114" i="112"/>
  <c r="CR114" i="112"/>
  <c r="CP114" i="112"/>
  <c r="DM112" i="112"/>
  <c r="DH112" i="112"/>
  <c r="DG112" i="112"/>
  <c r="DD112" i="112"/>
  <c r="DC112" i="112"/>
  <c r="DA112" i="112"/>
  <c r="CZ112" i="112"/>
  <c r="CX112" i="112"/>
  <c r="CW112" i="112"/>
  <c r="CS112" i="112"/>
  <c r="CP112" i="112"/>
  <c r="DM113" i="112"/>
  <c r="DH113" i="112"/>
  <c r="DG113" i="112"/>
  <c r="DD113" i="112"/>
  <c r="DC113" i="112"/>
  <c r="DA113" i="112"/>
  <c r="CZ113" i="112"/>
  <c r="CX113" i="112"/>
  <c r="CW113" i="112"/>
  <c r="CS113" i="112"/>
  <c r="CP113" i="112"/>
  <c r="DM111" i="112"/>
  <c r="DH111" i="112"/>
  <c r="DG111" i="112"/>
  <c r="DD111" i="112"/>
  <c r="DC111" i="112"/>
  <c r="DA111" i="112"/>
  <c r="CZ111" i="112"/>
  <c r="CX111" i="112"/>
  <c r="CW111" i="112"/>
  <c r="CS111" i="112"/>
  <c r="CP111" i="112"/>
  <c r="DM110" i="112"/>
  <c r="CX110" i="112"/>
  <c r="CW110" i="112"/>
  <c r="CS110" i="112"/>
  <c r="CP110" i="112"/>
  <c r="DM109" i="112"/>
  <c r="CX109" i="112"/>
  <c r="CW109" i="112"/>
  <c r="CS109" i="112"/>
  <c r="CP109" i="112"/>
  <c r="DM108" i="112"/>
  <c r="DH108" i="112"/>
  <c r="DG108" i="112"/>
  <c r="CX108" i="112"/>
  <c r="CW108" i="112"/>
  <c r="CS108" i="112"/>
  <c r="CP108" i="112"/>
  <c r="DM107" i="112"/>
  <c r="DH107" i="112"/>
  <c r="DG107" i="112"/>
  <c r="CX107" i="112"/>
  <c r="CW107" i="112"/>
  <c r="CS107" i="112"/>
  <c r="CP107" i="112"/>
  <c r="DM106" i="112"/>
  <c r="DH106" i="112"/>
  <c r="DG106" i="112"/>
  <c r="CX106" i="112"/>
  <c r="CW106" i="112"/>
  <c r="CS106" i="112"/>
  <c r="CR106" i="112"/>
  <c r="CP106" i="112"/>
  <c r="DM105" i="112"/>
  <c r="DH105" i="112"/>
  <c r="DG105" i="112"/>
  <c r="CX105" i="112"/>
  <c r="CW105" i="112"/>
  <c r="CS105" i="112"/>
  <c r="CP105" i="112"/>
  <c r="DM104" i="112"/>
  <c r="DH104" i="112"/>
  <c r="DG104" i="112"/>
  <c r="DD104" i="112"/>
  <c r="DC104" i="112"/>
  <c r="DA104" i="112"/>
  <c r="CZ104" i="112"/>
  <c r="CX104" i="112"/>
  <c r="CW104" i="112"/>
  <c r="CS104" i="112"/>
  <c r="CP104" i="112"/>
  <c r="DM103" i="112"/>
  <c r="DH103" i="112"/>
  <c r="DG103" i="112"/>
  <c r="DD103" i="112"/>
  <c r="DC103" i="112"/>
  <c r="DA103" i="112"/>
  <c r="CZ103" i="112"/>
  <c r="CX103" i="112"/>
  <c r="CW103" i="112"/>
  <c r="CS103" i="112"/>
  <c r="CP103" i="112"/>
  <c r="DM102" i="112"/>
  <c r="DH102" i="112"/>
  <c r="DG102" i="112"/>
  <c r="DD102" i="112"/>
  <c r="DC102" i="112"/>
  <c r="DA102" i="112"/>
  <c r="CZ102" i="112"/>
  <c r="CX102" i="112"/>
  <c r="CW102" i="112"/>
  <c r="CS102" i="112"/>
  <c r="CR102" i="112"/>
  <c r="CP102" i="112"/>
  <c r="DM101" i="112"/>
  <c r="DH101" i="112"/>
  <c r="DG101" i="112"/>
  <c r="DD101" i="112"/>
  <c r="DC101" i="112"/>
  <c r="DA101" i="112"/>
  <c r="CZ101" i="112"/>
  <c r="CX101" i="112"/>
  <c r="CW101" i="112"/>
  <c r="CS101" i="112"/>
  <c r="CP101" i="112"/>
  <c r="DM100" i="112"/>
  <c r="CX100" i="112"/>
  <c r="CW100" i="112"/>
  <c r="CS100" i="112"/>
  <c r="CP100" i="112"/>
  <c r="DM99" i="112"/>
  <c r="DH99" i="112"/>
  <c r="DG99" i="112"/>
  <c r="DD99" i="112"/>
  <c r="DC99" i="112"/>
  <c r="DA99" i="112"/>
  <c r="CZ99" i="112"/>
  <c r="CX99" i="112"/>
  <c r="CW99" i="112"/>
  <c r="CS99" i="112"/>
  <c r="CP99" i="112"/>
  <c r="DM98" i="112"/>
  <c r="DH98" i="112"/>
  <c r="DG98" i="112"/>
  <c r="DD98" i="112"/>
  <c r="DC98" i="112"/>
  <c r="DA98" i="112"/>
  <c r="CZ98" i="112"/>
  <c r="CX98" i="112"/>
  <c r="CW98" i="112"/>
  <c r="CS98" i="112"/>
  <c r="CR98" i="112"/>
  <c r="CP98" i="112"/>
  <c r="DM97" i="112"/>
  <c r="DH97" i="112"/>
  <c r="DG97" i="112"/>
  <c r="DD97" i="112"/>
  <c r="DC97" i="112"/>
  <c r="DA97" i="112"/>
  <c r="CZ97" i="112"/>
  <c r="CX97" i="112"/>
  <c r="CW97" i="112"/>
  <c r="CS97" i="112"/>
  <c r="CP97" i="112"/>
  <c r="DM96" i="112"/>
  <c r="DH96" i="112"/>
  <c r="DG96" i="112"/>
  <c r="DD96" i="112"/>
  <c r="DC96" i="112"/>
  <c r="DA96" i="112"/>
  <c r="CZ96" i="112"/>
  <c r="CX96" i="112"/>
  <c r="CW96" i="112"/>
  <c r="CS96" i="112"/>
  <c r="CP96" i="112"/>
  <c r="DM95" i="112"/>
  <c r="DH95" i="112"/>
  <c r="DG95" i="112"/>
  <c r="DD95" i="112"/>
  <c r="DC95" i="112"/>
  <c r="DA95" i="112"/>
  <c r="CZ95" i="112"/>
  <c r="CX95" i="112"/>
  <c r="CW95" i="112"/>
  <c r="CS95" i="112"/>
  <c r="CP95" i="112"/>
  <c r="DM94" i="112"/>
  <c r="DH94" i="112"/>
  <c r="DG94" i="112"/>
  <c r="DD94" i="112"/>
  <c r="DC94" i="112"/>
  <c r="DA94" i="112"/>
  <c r="CZ94" i="112"/>
  <c r="CX94" i="112"/>
  <c r="CW94" i="112"/>
  <c r="CS94" i="112"/>
  <c r="CR94" i="112"/>
  <c r="CP94" i="112"/>
  <c r="DM93" i="112"/>
  <c r="DH93" i="112"/>
  <c r="DG93" i="112"/>
  <c r="DD93" i="112"/>
  <c r="DC93" i="112"/>
  <c r="DA93" i="112"/>
  <c r="CZ93" i="112"/>
  <c r="CX93" i="112"/>
  <c r="CW93" i="112"/>
  <c r="CS93" i="112"/>
  <c r="CP93" i="112"/>
  <c r="DM92" i="112"/>
  <c r="DH92" i="112"/>
  <c r="DG92" i="112"/>
  <c r="DD92" i="112"/>
  <c r="DC92" i="112"/>
  <c r="DA92" i="112"/>
  <c r="CZ92" i="112"/>
  <c r="CX92" i="112"/>
  <c r="CW92" i="112"/>
  <c r="CS92" i="112"/>
  <c r="CP92" i="112"/>
  <c r="DM91" i="112"/>
  <c r="DH91" i="112"/>
  <c r="DG91" i="112"/>
  <c r="DD91" i="112"/>
  <c r="DC91" i="112"/>
  <c r="DA91" i="112"/>
  <c r="CZ91" i="112"/>
  <c r="CX91" i="112"/>
  <c r="CW91" i="112"/>
  <c r="CS91" i="112"/>
  <c r="CP91" i="112"/>
  <c r="DM90" i="112"/>
  <c r="DH90" i="112"/>
  <c r="DG90" i="112"/>
  <c r="DD90" i="112"/>
  <c r="DC90" i="112"/>
  <c r="DA90" i="112"/>
  <c r="CZ90" i="112"/>
  <c r="CX90" i="112"/>
  <c r="CW90" i="112"/>
  <c r="CS90" i="112"/>
  <c r="CR90" i="112"/>
  <c r="CP90" i="112"/>
  <c r="DM89" i="112"/>
  <c r="DH89" i="112"/>
  <c r="DG89" i="112"/>
  <c r="DD89" i="112"/>
  <c r="DC89" i="112"/>
  <c r="DA89" i="112"/>
  <c r="CZ89" i="112"/>
  <c r="CX89" i="112"/>
  <c r="CW89" i="112"/>
  <c r="CS89" i="112"/>
  <c r="CP89" i="112"/>
  <c r="DM88" i="112"/>
  <c r="DH88" i="112"/>
  <c r="DG88" i="112"/>
  <c r="DD88" i="112"/>
  <c r="DC88" i="112"/>
  <c r="DA88" i="112"/>
  <c r="CZ88" i="112"/>
  <c r="CX88" i="112"/>
  <c r="CW88" i="112"/>
  <c r="CS88" i="112"/>
  <c r="CP88" i="112"/>
  <c r="DM87" i="112"/>
  <c r="DH87" i="112"/>
  <c r="DG87" i="112"/>
  <c r="DD87" i="112"/>
  <c r="DC87" i="112"/>
  <c r="DA87" i="112"/>
  <c r="CZ87" i="112"/>
  <c r="CX87" i="112"/>
  <c r="CW87" i="112"/>
  <c r="CS87" i="112"/>
  <c r="CP87" i="112"/>
  <c r="DM86" i="112"/>
  <c r="DH86" i="112"/>
  <c r="DG86" i="112"/>
  <c r="DD86" i="112"/>
  <c r="DC86" i="112"/>
  <c r="DA86" i="112"/>
  <c r="CZ86" i="112"/>
  <c r="CX86" i="112"/>
  <c r="CW86" i="112"/>
  <c r="CS86" i="112"/>
  <c r="CR86" i="112"/>
  <c r="CP86" i="112"/>
  <c r="DM85" i="112"/>
  <c r="DH85" i="112"/>
  <c r="DG85" i="112"/>
  <c r="DD85" i="112"/>
  <c r="DC85" i="112"/>
  <c r="DA85" i="112"/>
  <c r="CZ85" i="112"/>
  <c r="CX85" i="112"/>
  <c r="CW85" i="112"/>
  <c r="CS85" i="112"/>
  <c r="CP85" i="112"/>
  <c r="DM84" i="112"/>
  <c r="DH84" i="112"/>
  <c r="DG84" i="112"/>
  <c r="DD84" i="112"/>
  <c r="DC84" i="112"/>
  <c r="DA84" i="112"/>
  <c r="CZ84" i="112"/>
  <c r="CX84" i="112"/>
  <c r="CW84" i="112"/>
  <c r="CS84" i="112"/>
  <c r="CP84" i="112"/>
  <c r="DM83" i="112"/>
  <c r="DH83" i="112"/>
  <c r="DG83" i="112"/>
  <c r="DD83" i="112"/>
  <c r="DC83" i="112"/>
  <c r="DA83" i="112"/>
  <c r="CZ83" i="112"/>
  <c r="CX83" i="112"/>
  <c r="CW83" i="112"/>
  <c r="CS83" i="112"/>
  <c r="CP83" i="112"/>
  <c r="DM82" i="112"/>
  <c r="DH82" i="112"/>
  <c r="DG82" i="112"/>
  <c r="DD82" i="112"/>
  <c r="DC82" i="112"/>
  <c r="DA82" i="112"/>
  <c r="CZ82" i="112"/>
  <c r="CX82" i="112"/>
  <c r="CW82" i="112"/>
  <c r="CS82" i="112"/>
  <c r="CP82" i="112"/>
  <c r="DM81" i="112"/>
  <c r="DH81" i="112"/>
  <c r="DG81" i="112"/>
  <c r="DD81" i="112"/>
  <c r="DC81" i="112"/>
  <c r="DA81" i="112"/>
  <c r="CZ81" i="112"/>
  <c r="CX81" i="112"/>
  <c r="CW81" i="112"/>
  <c r="CS81" i="112"/>
  <c r="CP81" i="112"/>
  <c r="DM80" i="112"/>
  <c r="DH80" i="112"/>
  <c r="DG80" i="112"/>
  <c r="DD80" i="112"/>
  <c r="DC80" i="112"/>
  <c r="DA80" i="112"/>
  <c r="CZ80" i="112"/>
  <c r="CX80" i="112"/>
  <c r="CW80" i="112"/>
  <c r="CS80" i="112"/>
  <c r="CP80" i="112"/>
  <c r="DM79" i="112"/>
  <c r="DH79" i="112"/>
  <c r="DG79" i="112"/>
  <c r="DD79" i="112"/>
  <c r="DC79" i="112"/>
  <c r="DA79" i="112"/>
  <c r="CZ79" i="112"/>
  <c r="CX79" i="112"/>
  <c r="CW79" i="112"/>
  <c r="CS79" i="112"/>
  <c r="CP79" i="112"/>
  <c r="DM78" i="112"/>
  <c r="DH78" i="112"/>
  <c r="DG78" i="112"/>
  <c r="DD78" i="112"/>
  <c r="DC78" i="112"/>
  <c r="DA78" i="112"/>
  <c r="CZ78" i="112"/>
  <c r="CX78" i="112"/>
  <c r="CW78" i="112"/>
  <c r="CS78" i="112"/>
  <c r="CR78" i="112"/>
  <c r="CP78" i="112"/>
  <c r="DM77" i="112"/>
  <c r="DH77" i="112"/>
  <c r="DG77" i="112"/>
  <c r="DD77" i="112"/>
  <c r="DC77" i="112"/>
  <c r="DA77" i="112"/>
  <c r="CZ77" i="112"/>
  <c r="CX77" i="112"/>
  <c r="CW77" i="112"/>
  <c r="CS77" i="112"/>
  <c r="CP77" i="112"/>
  <c r="DM76" i="112"/>
  <c r="CX76" i="112"/>
  <c r="CW76" i="112"/>
  <c r="CS76" i="112"/>
  <c r="CP76" i="112"/>
  <c r="DM71" i="112"/>
  <c r="CX71" i="112"/>
  <c r="CW71" i="112"/>
  <c r="CS71" i="112"/>
  <c r="CP71" i="112"/>
  <c r="DM70" i="112"/>
  <c r="CX70" i="112"/>
  <c r="CW70" i="112"/>
  <c r="CS70" i="112"/>
  <c r="CP70" i="112"/>
  <c r="DM69" i="112"/>
  <c r="CX69" i="112"/>
  <c r="CW69" i="112"/>
  <c r="CS69" i="112"/>
  <c r="CP69" i="112"/>
  <c r="DM68" i="112"/>
  <c r="CX68" i="112"/>
  <c r="CW68" i="112"/>
  <c r="CS68" i="112"/>
  <c r="CP68" i="112"/>
  <c r="DM67" i="112"/>
  <c r="CX67" i="112"/>
  <c r="CW67" i="112"/>
  <c r="CS67" i="112"/>
  <c r="CR67" i="112"/>
  <c r="CP67" i="112"/>
  <c r="DM66" i="112"/>
  <c r="CX66" i="112"/>
  <c r="CW66" i="112"/>
  <c r="CS66" i="112"/>
  <c r="CR66" i="112"/>
  <c r="CP66" i="112"/>
  <c r="DM65" i="112"/>
  <c r="CX65" i="112"/>
  <c r="CW65" i="112"/>
  <c r="CS65" i="112"/>
  <c r="CP65" i="112"/>
  <c r="DM64" i="112"/>
  <c r="CX64" i="112"/>
  <c r="CW64" i="112"/>
  <c r="CS64" i="112"/>
  <c r="CP64" i="112"/>
  <c r="DM63" i="112"/>
  <c r="DH63" i="112"/>
  <c r="DG63" i="112"/>
  <c r="DD63" i="112"/>
  <c r="DC63" i="112"/>
  <c r="DA63" i="112"/>
  <c r="CZ63" i="112"/>
  <c r="CX63" i="112"/>
  <c r="CW63" i="112"/>
  <c r="CS63" i="112"/>
  <c r="CP63" i="112"/>
  <c r="DM62" i="112"/>
  <c r="DH62" i="112"/>
  <c r="DG62" i="112"/>
  <c r="DD62" i="112"/>
  <c r="DC62" i="112"/>
  <c r="DA62" i="112"/>
  <c r="CZ62" i="112"/>
  <c r="CX62" i="112"/>
  <c r="CW62" i="112"/>
  <c r="CS62" i="112"/>
  <c r="CP62" i="112"/>
  <c r="DM61" i="112"/>
  <c r="DH61" i="112"/>
  <c r="DG61" i="112"/>
  <c r="DD61" i="112"/>
  <c r="DC61" i="112"/>
  <c r="DA61" i="112"/>
  <c r="CZ61" i="112"/>
  <c r="CX61" i="112"/>
  <c r="CW61" i="112"/>
  <c r="CS61" i="112"/>
  <c r="CP61" i="112"/>
  <c r="DM60" i="112"/>
  <c r="DH60" i="112"/>
  <c r="DG60" i="112"/>
  <c r="DD60" i="112"/>
  <c r="DC60" i="112"/>
  <c r="DA60" i="112"/>
  <c r="CZ60" i="112"/>
  <c r="CX60" i="112"/>
  <c r="CW60" i="112"/>
  <c r="CS60" i="112"/>
  <c r="CP60" i="112"/>
  <c r="DM59" i="112"/>
  <c r="CX59" i="112"/>
  <c r="CW59" i="112"/>
  <c r="CS59" i="112"/>
  <c r="CP59" i="112"/>
  <c r="DM58" i="112"/>
  <c r="DH58" i="112"/>
  <c r="DG58" i="112"/>
  <c r="DD58" i="112"/>
  <c r="DC58" i="112"/>
  <c r="DA58" i="112"/>
  <c r="CZ58" i="112"/>
  <c r="CX58" i="112"/>
  <c r="CW58" i="112"/>
  <c r="CS58" i="112"/>
  <c r="CP58" i="112"/>
  <c r="DM57" i="112"/>
  <c r="CX57" i="112"/>
  <c r="CW57" i="112"/>
  <c r="CS57" i="112"/>
  <c r="CP57" i="112"/>
  <c r="DM56" i="112"/>
  <c r="DH56" i="112"/>
  <c r="DG56" i="112"/>
  <c r="DD56" i="112"/>
  <c r="DC56" i="112"/>
  <c r="DA56" i="112"/>
  <c r="CZ56" i="112"/>
  <c r="CX56" i="112"/>
  <c r="CW56" i="112"/>
  <c r="CS56" i="112"/>
  <c r="CP56" i="112"/>
  <c r="DM55" i="112"/>
  <c r="DH55" i="112"/>
  <c r="DG55" i="112"/>
  <c r="DD55" i="112"/>
  <c r="DC55" i="112"/>
  <c r="DA55" i="112"/>
  <c r="CZ55" i="112"/>
  <c r="CX55" i="112"/>
  <c r="CW55" i="112"/>
  <c r="CS55" i="112"/>
  <c r="CP55" i="112"/>
  <c r="DM54" i="112"/>
  <c r="DH54" i="112"/>
  <c r="DG54" i="112"/>
  <c r="DD54" i="112"/>
  <c r="DC54" i="112"/>
  <c r="DA54" i="112"/>
  <c r="CZ54" i="112"/>
  <c r="CX54" i="112"/>
  <c r="CW54" i="112"/>
  <c r="CS54" i="112"/>
  <c r="CP54" i="112"/>
  <c r="DM53" i="112"/>
  <c r="CX53" i="112"/>
  <c r="CW53" i="112"/>
  <c r="CS53" i="112"/>
  <c r="CP53" i="112"/>
  <c r="DM52" i="112"/>
  <c r="DH52" i="112"/>
  <c r="DG52" i="112"/>
  <c r="DD52" i="112"/>
  <c r="DC52" i="112"/>
  <c r="DA52" i="112"/>
  <c r="CZ52" i="112"/>
  <c r="CX52" i="112"/>
  <c r="CW52" i="112"/>
  <c r="CS52" i="112"/>
  <c r="CP52" i="112"/>
  <c r="DM51" i="112"/>
  <c r="DH51" i="112"/>
  <c r="DG51" i="112"/>
  <c r="DD51" i="112"/>
  <c r="DC51" i="112"/>
  <c r="DA51" i="112"/>
  <c r="CZ51" i="112"/>
  <c r="CX51" i="112"/>
  <c r="CW51" i="112"/>
  <c r="CS51" i="112"/>
  <c r="CP51" i="112"/>
  <c r="DM50" i="112"/>
  <c r="CX50" i="112"/>
  <c r="CW50" i="112"/>
  <c r="CS50" i="112"/>
  <c r="CP50" i="112"/>
  <c r="DM49" i="112"/>
  <c r="CX49" i="112"/>
  <c r="CW49" i="112"/>
  <c r="CS49" i="112"/>
  <c r="Z49" i="112"/>
  <c r="CR49" i="112" s="1"/>
  <c r="CP49" i="112"/>
  <c r="DM48" i="112"/>
  <c r="DH48" i="112"/>
  <c r="DG48" i="112"/>
  <c r="DD48" i="112"/>
  <c r="DC48" i="112"/>
  <c r="DA48" i="112"/>
  <c r="CZ48" i="112"/>
  <c r="CX48" i="112"/>
  <c r="CW48" i="112"/>
  <c r="CS48" i="112"/>
  <c r="CP48" i="112"/>
  <c r="DM47" i="112"/>
  <c r="CX47" i="112"/>
  <c r="CW47" i="112"/>
  <c r="CS47" i="112"/>
  <c r="CR47" i="112"/>
  <c r="CP47" i="112"/>
  <c r="DM46" i="112"/>
  <c r="DH46" i="112"/>
  <c r="DG46" i="112"/>
  <c r="DD46" i="112"/>
  <c r="DC46" i="112"/>
  <c r="DA46" i="112"/>
  <c r="CZ46" i="112"/>
  <c r="CX46" i="112"/>
  <c r="CW46" i="112"/>
  <c r="CS46" i="112"/>
  <c r="CP46" i="112"/>
  <c r="DM45" i="112"/>
  <c r="CX45" i="112"/>
  <c r="CW45" i="112"/>
  <c r="CS45" i="112"/>
  <c r="CR45" i="112"/>
  <c r="CP45" i="112"/>
  <c r="DM44" i="112"/>
  <c r="DH44" i="112"/>
  <c r="DG44" i="112"/>
  <c r="DD44" i="112"/>
  <c r="DC44" i="112"/>
  <c r="DA44" i="112"/>
  <c r="CZ44" i="112"/>
  <c r="CX44" i="112"/>
  <c r="CW44" i="112"/>
  <c r="CS44" i="112"/>
  <c r="CP44" i="112"/>
  <c r="DM43" i="112"/>
  <c r="DH43" i="112"/>
  <c r="DG43" i="112"/>
  <c r="DD43" i="112"/>
  <c r="DC43" i="112"/>
  <c r="DA43" i="112"/>
  <c r="CZ43" i="112"/>
  <c r="CX43" i="112"/>
  <c r="CW43" i="112"/>
  <c r="CS43" i="112"/>
  <c r="CR43" i="112"/>
  <c r="CP43" i="112"/>
  <c r="DM42" i="112"/>
  <c r="DH42" i="112"/>
  <c r="DG42" i="112"/>
  <c r="DD42" i="112"/>
  <c r="DC42" i="112"/>
  <c r="DA42" i="112"/>
  <c r="CZ42" i="112"/>
  <c r="CX42" i="112"/>
  <c r="CW42" i="112"/>
  <c r="CS42" i="112"/>
  <c r="CP42" i="112"/>
  <c r="DM41" i="112"/>
  <c r="DH41" i="112"/>
  <c r="DG41" i="112"/>
  <c r="DD41" i="112"/>
  <c r="DC41" i="112"/>
  <c r="DA41" i="112"/>
  <c r="CZ41" i="112"/>
  <c r="CX41" i="112"/>
  <c r="CW41" i="112"/>
  <c r="CS41" i="112"/>
  <c r="CP41" i="112"/>
  <c r="DM40" i="112"/>
  <c r="DH40" i="112"/>
  <c r="DG40" i="112"/>
  <c r="DD40" i="112"/>
  <c r="DC40" i="112"/>
  <c r="DA40" i="112"/>
  <c r="CZ40" i="112"/>
  <c r="CX40" i="112"/>
  <c r="CW40" i="112"/>
  <c r="CS40" i="112"/>
  <c r="CP40" i="112"/>
  <c r="DM39" i="112"/>
  <c r="CX39" i="112"/>
  <c r="CW39" i="112"/>
  <c r="CS39" i="112"/>
  <c r="CR39" i="112"/>
  <c r="CP39" i="112"/>
  <c r="DM38" i="112"/>
  <c r="DH38" i="112"/>
  <c r="DG38" i="112"/>
  <c r="DD38" i="112"/>
  <c r="DC38" i="112"/>
  <c r="DA38" i="112"/>
  <c r="CZ38" i="112"/>
  <c r="CX38" i="112"/>
  <c r="CW38" i="112"/>
  <c r="CS38" i="112"/>
  <c r="CR38" i="112"/>
  <c r="CP38" i="112"/>
  <c r="DM37" i="112"/>
  <c r="DH37" i="112"/>
  <c r="DG37" i="112"/>
  <c r="DD37" i="112"/>
  <c r="DC37" i="112"/>
  <c r="DA37" i="112"/>
  <c r="CZ37" i="112"/>
  <c r="CX37" i="112"/>
  <c r="CW37" i="112"/>
  <c r="CS37" i="112"/>
  <c r="CP37" i="112"/>
  <c r="DM36" i="112"/>
  <c r="DH36" i="112"/>
  <c r="DG36" i="112"/>
  <c r="DD36" i="112"/>
  <c r="DC36" i="112"/>
  <c r="DA36" i="112"/>
  <c r="CZ36" i="112"/>
  <c r="CX36" i="112"/>
  <c r="CW36" i="112"/>
  <c r="CS36" i="112"/>
  <c r="CR36" i="112"/>
  <c r="CP36" i="112"/>
  <c r="DM35" i="112"/>
  <c r="DH35" i="112"/>
  <c r="DG35" i="112"/>
  <c r="DD35" i="112"/>
  <c r="DC35" i="112"/>
  <c r="DA35" i="112"/>
  <c r="CZ35" i="112"/>
  <c r="CX35" i="112"/>
  <c r="CW35" i="112"/>
  <c r="CS35" i="112"/>
  <c r="CR35" i="112"/>
  <c r="CP35" i="112"/>
  <c r="DM34" i="112"/>
  <c r="DH34" i="112"/>
  <c r="DG34" i="112"/>
  <c r="DA34" i="112"/>
  <c r="CZ34" i="112"/>
  <c r="CX34" i="112"/>
  <c r="CW34" i="112"/>
  <c r="CS34" i="112"/>
  <c r="CP34" i="112"/>
  <c r="DM33" i="112"/>
  <c r="DH33" i="112"/>
  <c r="DG33" i="112"/>
  <c r="DD33" i="112"/>
  <c r="DC33" i="112"/>
  <c r="DA33" i="112"/>
  <c r="CZ33" i="112"/>
  <c r="CX33" i="112"/>
  <c r="CW33" i="112"/>
  <c r="CS33" i="112"/>
  <c r="CR33" i="112"/>
  <c r="CP33" i="112"/>
  <c r="DM32" i="112"/>
  <c r="DH32" i="112"/>
  <c r="DG32" i="112"/>
  <c r="DD32" i="112"/>
  <c r="DC32" i="112"/>
  <c r="DA32" i="112"/>
  <c r="CZ32" i="112"/>
  <c r="CX32" i="112"/>
  <c r="CW32" i="112"/>
  <c r="CS32" i="112"/>
  <c r="CP32" i="112"/>
  <c r="DM31" i="112"/>
  <c r="DH31" i="112"/>
  <c r="DG31" i="112"/>
  <c r="DD31" i="112"/>
  <c r="DC31" i="112"/>
  <c r="DA31" i="112"/>
  <c r="CZ31" i="112"/>
  <c r="CX31" i="112"/>
  <c r="CW31" i="112"/>
  <c r="CS31" i="112"/>
  <c r="CP31" i="112"/>
  <c r="DM30" i="112"/>
  <c r="DH30" i="112"/>
  <c r="DG30" i="112"/>
  <c r="DD30" i="112"/>
  <c r="DC30" i="112"/>
  <c r="DA30" i="112"/>
  <c r="CZ30" i="112"/>
  <c r="CX30" i="112"/>
  <c r="CW30" i="112"/>
  <c r="CS30" i="112"/>
  <c r="CP30" i="112"/>
  <c r="DM29" i="112"/>
  <c r="DH29" i="112"/>
  <c r="DG29" i="112"/>
  <c r="DD29" i="112"/>
  <c r="DC29" i="112"/>
  <c r="DA29" i="112"/>
  <c r="CZ29" i="112"/>
  <c r="CX29" i="112"/>
  <c r="CW29" i="112"/>
  <c r="CS29" i="112"/>
  <c r="CR29" i="112"/>
  <c r="CP29" i="112"/>
  <c r="DM28" i="112"/>
  <c r="CS28" i="112"/>
  <c r="CP28" i="112"/>
  <c r="DM27" i="112"/>
  <c r="DH27" i="112"/>
  <c r="DG27" i="112"/>
  <c r="DD27" i="112"/>
  <c r="DC27" i="112"/>
  <c r="DA27" i="112"/>
  <c r="CZ27" i="112"/>
  <c r="CX27" i="112"/>
  <c r="CW27" i="112"/>
  <c r="CS27" i="112"/>
  <c r="CP27" i="112"/>
  <c r="DM26" i="112"/>
  <c r="DH26" i="112"/>
  <c r="DG26" i="112"/>
  <c r="DD26" i="112"/>
  <c r="DC26" i="112"/>
  <c r="DA26" i="112"/>
  <c r="CZ26" i="112"/>
  <c r="CX26" i="112"/>
  <c r="CW26" i="112"/>
  <c r="CS26" i="112"/>
  <c r="CP26" i="112"/>
  <c r="DM25" i="112"/>
  <c r="DH25" i="112"/>
  <c r="DG25" i="112"/>
  <c r="DD25" i="112"/>
  <c r="DC25" i="112"/>
  <c r="DA25" i="112"/>
  <c r="CZ25" i="112"/>
  <c r="CX25" i="112"/>
  <c r="CW25" i="112"/>
  <c r="CS25" i="112"/>
  <c r="CR25" i="112"/>
  <c r="CP25" i="112"/>
  <c r="DM24" i="112"/>
  <c r="DH24" i="112"/>
  <c r="DG24" i="112"/>
  <c r="DD24" i="112"/>
  <c r="DC24" i="112"/>
  <c r="DA24" i="112"/>
  <c r="CZ24" i="112"/>
  <c r="CX24" i="112"/>
  <c r="CW24" i="112"/>
  <c r="CS24" i="112"/>
  <c r="CP24" i="112"/>
  <c r="DM23" i="112"/>
  <c r="DH23" i="112"/>
  <c r="DG23" i="112"/>
  <c r="DD23" i="112"/>
  <c r="DC23" i="112"/>
  <c r="DA23" i="112"/>
  <c r="CZ23" i="112"/>
  <c r="CX23" i="112"/>
  <c r="CW23" i="112"/>
  <c r="CS23" i="112"/>
  <c r="CP23" i="112"/>
  <c r="DM22" i="112"/>
  <c r="DH22" i="112"/>
  <c r="DG22" i="112"/>
  <c r="DD22" i="112"/>
  <c r="DC22" i="112"/>
  <c r="DA22" i="112"/>
  <c r="CZ22" i="112"/>
  <c r="CX22" i="112"/>
  <c r="CW22" i="112"/>
  <c r="CS22" i="112"/>
  <c r="CP22" i="112"/>
  <c r="DM21" i="112"/>
  <c r="DH21" i="112"/>
  <c r="DG21" i="112"/>
  <c r="DD21" i="112"/>
  <c r="DC21" i="112"/>
  <c r="DA21" i="112"/>
  <c r="CZ21" i="112"/>
  <c r="CX21" i="112"/>
  <c r="CW21" i="112"/>
  <c r="CS21" i="112"/>
  <c r="CR21" i="112"/>
  <c r="CP21" i="112"/>
  <c r="DM20" i="112"/>
  <c r="DH20" i="112"/>
  <c r="DG20" i="112"/>
  <c r="DD20" i="112"/>
  <c r="DC20" i="112"/>
  <c r="DA20" i="112"/>
  <c r="CZ20" i="112"/>
  <c r="CX20" i="112"/>
  <c r="CW20" i="112"/>
  <c r="CS20" i="112"/>
  <c r="CP20" i="112"/>
  <c r="DM19" i="112"/>
  <c r="DH19" i="112"/>
  <c r="DG19" i="112"/>
  <c r="DD19" i="112"/>
  <c r="DC19" i="112"/>
  <c r="DA19" i="112"/>
  <c r="CZ19" i="112"/>
  <c r="CX19" i="112"/>
  <c r="CW19" i="112"/>
  <c r="CS19" i="112"/>
  <c r="CP19" i="112"/>
  <c r="DM18" i="112"/>
  <c r="DH18" i="112"/>
  <c r="DG18" i="112"/>
  <c r="DD18" i="112"/>
  <c r="DC18" i="112"/>
  <c r="DA18" i="112"/>
  <c r="CZ18" i="112"/>
  <c r="CX18" i="112"/>
  <c r="CW18" i="112"/>
  <c r="CS18" i="112"/>
  <c r="CP18" i="112"/>
  <c r="DM17" i="112"/>
  <c r="DH17" i="112"/>
  <c r="DG17" i="112"/>
  <c r="DD17" i="112"/>
  <c r="DC17" i="112"/>
  <c r="DA17" i="112"/>
  <c r="CZ17" i="112"/>
  <c r="CX17" i="112"/>
  <c r="CW17" i="112"/>
  <c r="CS17" i="112"/>
  <c r="CP17" i="112"/>
  <c r="DM16" i="112"/>
  <c r="DH16" i="112"/>
  <c r="DG16" i="112"/>
  <c r="DD16" i="112"/>
  <c r="DC16" i="112"/>
  <c r="DA16" i="112"/>
  <c r="CZ16" i="112"/>
  <c r="CX16" i="112"/>
  <c r="CW16" i="112"/>
  <c r="CS16" i="112"/>
  <c r="CP16" i="112"/>
  <c r="DM15" i="112"/>
  <c r="DH15" i="112"/>
  <c r="DG15" i="112"/>
  <c r="DD15" i="112"/>
  <c r="DC15" i="112"/>
  <c r="DA15" i="112"/>
  <c r="CZ15" i="112"/>
  <c r="CX15" i="112"/>
  <c r="CW15" i="112"/>
  <c r="CS15" i="112"/>
  <c r="CR15" i="112"/>
  <c r="CP15" i="112"/>
  <c r="DM14" i="112"/>
  <c r="DH14" i="112"/>
  <c r="DG14" i="112"/>
  <c r="DD14" i="112"/>
  <c r="DC14" i="112"/>
  <c r="DA14" i="112"/>
  <c r="CZ14" i="112"/>
  <c r="CX14" i="112"/>
  <c r="CW14" i="112"/>
  <c r="CS14" i="112"/>
  <c r="CP14" i="112"/>
  <c r="DM13" i="112"/>
  <c r="DH13" i="112"/>
  <c r="DG13" i="112"/>
  <c r="DD13" i="112"/>
  <c r="DC13" i="112"/>
  <c r="DA13" i="112"/>
  <c r="CZ13" i="112"/>
  <c r="CX13" i="112"/>
  <c r="CW13" i="112"/>
  <c r="CS13" i="112"/>
  <c r="CP13" i="112"/>
  <c r="DM12" i="112"/>
  <c r="DH12" i="112"/>
  <c r="DG12" i="112"/>
  <c r="DD12" i="112"/>
  <c r="DC12" i="112"/>
  <c r="CS12" i="112"/>
  <c r="CR12" i="112"/>
  <c r="CP12" i="112"/>
  <c r="DM11" i="112"/>
  <c r="CS11" i="112"/>
  <c r="CP11" i="112"/>
  <c r="DM10" i="112"/>
  <c r="DH10" i="112"/>
  <c r="DG10" i="112"/>
  <c r="DD10" i="112"/>
  <c r="DC10" i="112"/>
  <c r="DA10" i="112"/>
  <c r="CZ10" i="112"/>
  <c r="CX10" i="112"/>
  <c r="CW10" i="112"/>
  <c r="CS10" i="112"/>
  <c r="CP10" i="112"/>
  <c r="DM9" i="112"/>
  <c r="DH9" i="112"/>
  <c r="DG9" i="112"/>
  <c r="DD9" i="112"/>
  <c r="DC9" i="112"/>
  <c r="DA9" i="112"/>
  <c r="CZ9" i="112"/>
  <c r="CX9" i="112"/>
  <c r="CW9" i="112"/>
  <c r="CS9" i="112"/>
  <c r="CP9" i="112"/>
  <c r="DM8" i="112"/>
  <c r="DH8" i="112"/>
  <c r="DG8" i="112"/>
  <c r="DD8" i="112"/>
  <c r="DC8" i="112"/>
  <c r="DA8" i="112"/>
  <c r="CZ8" i="112"/>
  <c r="CX8" i="112"/>
  <c r="CW8" i="112"/>
  <c r="CS8" i="112"/>
  <c r="CR8" i="112"/>
  <c r="CP8" i="112"/>
  <c r="DM7" i="112"/>
  <c r="DH7" i="112"/>
  <c r="DG7" i="112"/>
  <c r="DD7" i="112"/>
  <c r="DC7" i="112"/>
  <c r="DA7" i="112"/>
  <c r="CZ7" i="112"/>
  <c r="CX7" i="112"/>
  <c r="CW7" i="112"/>
  <c r="CS7" i="112"/>
  <c r="CP7" i="112"/>
  <c r="DM6" i="112"/>
  <c r="DH6" i="112"/>
  <c r="DG6" i="112"/>
  <c r="DD6" i="112"/>
  <c r="DC6" i="112"/>
  <c r="DA6" i="112"/>
  <c r="CZ6" i="112"/>
  <c r="CX6" i="112"/>
  <c r="CW6" i="112"/>
  <c r="CS6" i="112"/>
  <c r="CP6" i="112"/>
  <c r="DM5" i="112"/>
  <c r="DH5" i="112"/>
  <c r="DG5" i="112"/>
  <c r="DD5" i="112"/>
  <c r="DC5" i="112"/>
  <c r="DA5" i="112"/>
  <c r="CZ5" i="112"/>
  <c r="CX5" i="112"/>
  <c r="CW5" i="112"/>
  <c r="CS5" i="112"/>
  <c r="CR5" i="112"/>
  <c r="CP5" i="112"/>
  <c r="Z67" i="106"/>
  <c r="DM70" i="106"/>
  <c r="CX70" i="106"/>
  <c r="CW70" i="106"/>
  <c r="CS70" i="106"/>
  <c r="Z70" i="106"/>
  <c r="C70" i="106" s="1"/>
  <c r="CR70" i="106"/>
  <c r="CP70" i="106"/>
  <c r="DM71" i="106"/>
  <c r="DH71" i="106"/>
  <c r="DG71" i="106"/>
  <c r="DD71" i="106"/>
  <c r="DC71" i="106"/>
  <c r="DA71" i="106"/>
  <c r="CZ71" i="106"/>
  <c r="CX71" i="106"/>
  <c r="CW71" i="106"/>
  <c r="CS71" i="106"/>
  <c r="Z71" i="106"/>
  <c r="C71" i="106" s="1"/>
  <c r="CR71" i="106"/>
  <c r="CP71" i="106"/>
  <c r="DM104" i="106"/>
  <c r="CX104" i="106"/>
  <c r="CW104" i="106"/>
  <c r="CS104" i="106"/>
  <c r="Z104" i="106"/>
  <c r="CR104" i="106" s="1"/>
  <c r="CP104" i="106"/>
  <c r="DM46" i="106"/>
  <c r="CX46" i="106"/>
  <c r="CW46" i="106"/>
  <c r="CS46" i="106"/>
  <c r="Z46" i="106"/>
  <c r="C46" i="106" s="1"/>
  <c r="CR46" i="106"/>
  <c r="CP46" i="106"/>
  <c r="DM95" i="106"/>
  <c r="CX95" i="106"/>
  <c r="CW95" i="106"/>
  <c r="CS95" i="106"/>
  <c r="Z95" i="106"/>
  <c r="CR95" i="106" s="1"/>
  <c r="CP95" i="106"/>
  <c r="DM132" i="106"/>
  <c r="CP132" i="106"/>
  <c r="C132" i="106"/>
  <c r="D145" i="106"/>
  <c r="E145" i="106"/>
  <c r="F145" i="106"/>
  <c r="I145" i="106"/>
  <c r="K145" i="106"/>
  <c r="L145" i="106"/>
  <c r="M145" i="106"/>
  <c r="N145" i="106"/>
  <c r="J145" i="106"/>
  <c r="H145" i="106"/>
  <c r="G145" i="106"/>
  <c r="Z5" i="106"/>
  <c r="C5" i="106"/>
  <c r="Z6" i="106"/>
  <c r="Z7" i="106"/>
  <c r="C7" i="106"/>
  <c r="Z8" i="106"/>
  <c r="C8" i="106"/>
  <c r="Z9" i="106"/>
  <c r="C9" i="106" s="1"/>
  <c r="Z10" i="106"/>
  <c r="Z11" i="106"/>
  <c r="C11" i="106"/>
  <c r="Z12" i="106"/>
  <c r="Z16" i="106"/>
  <c r="Z19" i="106"/>
  <c r="C19" i="106" s="1"/>
  <c r="Z20" i="106"/>
  <c r="CR20" i="106" s="1"/>
  <c r="Z22" i="106"/>
  <c r="C22" i="106"/>
  <c r="Z13" i="106"/>
  <c r="Z14" i="106"/>
  <c r="CR14" i="106" s="1"/>
  <c r="C14" i="106"/>
  <c r="Z15" i="106"/>
  <c r="Z17" i="106"/>
  <c r="C17" i="106"/>
  <c r="Z18" i="106"/>
  <c r="Z21" i="106"/>
  <c r="CR21" i="106" s="1"/>
  <c r="C21" i="106"/>
  <c r="Z23" i="106"/>
  <c r="C23" i="106" s="1"/>
  <c r="CR23" i="106"/>
  <c r="Z24" i="106"/>
  <c r="C24" i="106"/>
  <c r="Z26" i="106"/>
  <c r="Z28" i="106"/>
  <c r="C28" i="106"/>
  <c r="Z29" i="106"/>
  <c r="Z25" i="106"/>
  <c r="C25" i="106"/>
  <c r="Z31" i="106"/>
  <c r="Z32" i="106"/>
  <c r="C32" i="106" s="1"/>
  <c r="Z33" i="106"/>
  <c r="C33" i="106" s="1"/>
  <c r="Z34" i="106"/>
  <c r="C34" i="106"/>
  <c r="Z35" i="106"/>
  <c r="C35" i="106"/>
  <c r="Z36" i="106"/>
  <c r="C36" i="106" s="1"/>
  <c r="Z37" i="106"/>
  <c r="C37" i="106" s="1"/>
  <c r="Z38" i="106"/>
  <c r="C38" i="106"/>
  <c r="Z30" i="106"/>
  <c r="C30" i="106"/>
  <c r="Z27" i="106"/>
  <c r="C27" i="106"/>
  <c r="Z39" i="106"/>
  <c r="CR39" i="106" s="1"/>
  <c r="Z40" i="106"/>
  <c r="C40" i="106"/>
  <c r="Z41" i="106"/>
  <c r="C41" i="106"/>
  <c r="Z42" i="106"/>
  <c r="C42" i="106" s="1"/>
  <c r="Z44" i="106"/>
  <c r="C44" i="106" s="1"/>
  <c r="Z47" i="106"/>
  <c r="C47" i="106"/>
  <c r="Z45" i="106"/>
  <c r="Z43" i="106"/>
  <c r="Z49" i="106"/>
  <c r="CR49" i="106" s="1"/>
  <c r="Z50" i="106"/>
  <c r="C50" i="106" s="1"/>
  <c r="Z51" i="106"/>
  <c r="Z52" i="106"/>
  <c r="Z53" i="106"/>
  <c r="CR53" i="106"/>
  <c r="C53" i="106"/>
  <c r="Z54" i="106"/>
  <c r="C54" i="106" s="1"/>
  <c r="Z55" i="106"/>
  <c r="Z56" i="106"/>
  <c r="Z57" i="106"/>
  <c r="CR57" i="106" s="1"/>
  <c r="C57" i="106"/>
  <c r="Z58" i="106"/>
  <c r="Z59" i="106"/>
  <c r="Z60" i="106"/>
  <c r="Z61" i="106"/>
  <c r="C61" i="106" s="1"/>
  <c r="CR61" i="106"/>
  <c r="Z63" i="106"/>
  <c r="C63" i="106"/>
  <c r="Z64" i="106"/>
  <c r="C64" i="106" s="1"/>
  <c r="Z65" i="106"/>
  <c r="Z66" i="106"/>
  <c r="C66" i="106" s="1"/>
  <c r="CR66" i="106"/>
  <c r="Z68" i="106"/>
  <c r="CR68" i="106" s="1"/>
  <c r="Z69" i="106"/>
  <c r="C69" i="106" s="1"/>
  <c r="CR69" i="106"/>
  <c r="Z62" i="106"/>
  <c r="C62" i="106"/>
  <c r="Z72" i="106"/>
  <c r="Z73" i="106"/>
  <c r="C73" i="106"/>
  <c r="Z74" i="106"/>
  <c r="C74" i="106"/>
  <c r="Z77" i="106"/>
  <c r="CR77" i="106"/>
  <c r="C77" i="106"/>
  <c r="Z78" i="106"/>
  <c r="Z79" i="106"/>
  <c r="CR79" i="106" s="1"/>
  <c r="C79" i="106"/>
  <c r="Z80" i="106"/>
  <c r="C80" i="106"/>
  <c r="Z81" i="106"/>
  <c r="CR81" i="106"/>
  <c r="C81" i="106"/>
  <c r="Z82" i="106"/>
  <c r="Z83" i="106"/>
  <c r="C83" i="106"/>
  <c r="Z84" i="106"/>
  <c r="C84" i="106"/>
  <c r="Z85" i="106"/>
  <c r="CR85" i="106"/>
  <c r="C85" i="106"/>
  <c r="Z86" i="106"/>
  <c r="Z87" i="106"/>
  <c r="C87" i="106"/>
  <c r="Z88" i="106"/>
  <c r="CR88" i="106" s="1"/>
  <c r="C88" i="106"/>
  <c r="Z89" i="106"/>
  <c r="CR89" i="106"/>
  <c r="C89" i="106"/>
  <c r="Z75" i="106"/>
  <c r="Z90" i="106"/>
  <c r="C90" i="106"/>
  <c r="Z91" i="106"/>
  <c r="C91" i="106"/>
  <c r="Z92" i="106"/>
  <c r="CR92" i="106"/>
  <c r="C92" i="106"/>
  <c r="Z93" i="106"/>
  <c r="Z94" i="106"/>
  <c r="CR94" i="106" s="1"/>
  <c r="C94" i="106"/>
  <c r="Z76" i="106"/>
  <c r="C76" i="106"/>
  <c r="Z96" i="106"/>
  <c r="CR96" i="106"/>
  <c r="C96" i="106"/>
  <c r="Z97" i="106"/>
  <c r="Z98" i="106"/>
  <c r="C98" i="106"/>
  <c r="Z99" i="106"/>
  <c r="C99" i="106"/>
  <c r="Z100" i="106"/>
  <c r="CR100" i="106"/>
  <c r="C100" i="106"/>
  <c r="Z101" i="106"/>
  <c r="Z102" i="106"/>
  <c r="C102" i="106"/>
  <c r="Z103" i="106"/>
  <c r="C103" i="106" s="1"/>
  <c r="CR103" i="106"/>
  <c r="Z105" i="106"/>
  <c r="C105" i="106" s="1"/>
  <c r="CR105" i="106"/>
  <c r="Z106" i="106"/>
  <c r="Z107" i="106"/>
  <c r="C107" i="106" s="1"/>
  <c r="Z108" i="106"/>
  <c r="Z109" i="106"/>
  <c r="C109" i="106"/>
  <c r="Z110" i="106"/>
  <c r="Z111" i="106"/>
  <c r="CR111" i="106" s="1"/>
  <c r="C111" i="106"/>
  <c r="Z112" i="106"/>
  <c r="C112" i="106" s="1"/>
  <c r="Z113" i="106"/>
  <c r="C113" i="106"/>
  <c r="Z114" i="106"/>
  <c r="Z115" i="106"/>
  <c r="C115" i="106"/>
  <c r="Z116" i="106"/>
  <c r="Z117" i="106"/>
  <c r="C117" i="106" s="1"/>
  <c r="Z118" i="106"/>
  <c r="Z119" i="106"/>
  <c r="Z120" i="106"/>
  <c r="CR120" i="106" s="1"/>
  <c r="C120" i="106"/>
  <c r="Z121" i="106"/>
  <c r="Z122" i="106"/>
  <c r="Z123" i="106"/>
  <c r="C123" i="106"/>
  <c r="Z124" i="106"/>
  <c r="CR124" i="106"/>
  <c r="C124" i="106"/>
  <c r="Z125" i="106"/>
  <c r="Z126" i="106"/>
  <c r="Z127" i="106"/>
  <c r="C127" i="106"/>
  <c r="Z128" i="106"/>
  <c r="CR128" i="106"/>
  <c r="C128" i="106"/>
  <c r="Z129" i="106"/>
  <c r="Z130" i="106"/>
  <c r="Z131" i="106"/>
  <c r="CR131" i="106" s="1"/>
  <c r="C131" i="106"/>
  <c r="C133" i="106"/>
  <c r="C134" i="106"/>
  <c r="C135" i="106"/>
  <c r="C136" i="106"/>
  <c r="C137" i="106"/>
  <c r="C138" i="106"/>
  <c r="C139" i="106"/>
  <c r="C140" i="106"/>
  <c r="C141" i="106"/>
  <c r="C142" i="106"/>
  <c r="B145" i="106"/>
  <c r="A145" i="106"/>
  <c r="D144" i="106"/>
  <c r="E144" i="106"/>
  <c r="F144" i="106"/>
  <c r="I144" i="106"/>
  <c r="K144" i="106"/>
  <c r="L144" i="106"/>
  <c r="M144" i="106"/>
  <c r="N144" i="106"/>
  <c r="J144" i="106"/>
  <c r="H144" i="106"/>
  <c r="G144" i="106"/>
  <c r="B144" i="106"/>
  <c r="A144" i="106"/>
  <c r="T143" i="106"/>
  <c r="DM142" i="106"/>
  <c r="CP142" i="106"/>
  <c r="DM141" i="106"/>
  <c r="CP141" i="106"/>
  <c r="DM140" i="106"/>
  <c r="CP140" i="106"/>
  <c r="DM139" i="106"/>
  <c r="CP139" i="106"/>
  <c r="DM138" i="106"/>
  <c r="CP138" i="106"/>
  <c r="DM137" i="106"/>
  <c r="CP137" i="106"/>
  <c r="DM136" i="106"/>
  <c r="CP136" i="106"/>
  <c r="CP135" i="106"/>
  <c r="DM134" i="106"/>
  <c r="CP134" i="106"/>
  <c r="DM133" i="106"/>
  <c r="CP133" i="106"/>
  <c r="DM131" i="106"/>
  <c r="DH131" i="106"/>
  <c r="DG131" i="106"/>
  <c r="DD131" i="106"/>
  <c r="DC131" i="106"/>
  <c r="DA131" i="106"/>
  <c r="CZ131" i="106"/>
  <c r="CX131" i="106"/>
  <c r="CW131" i="106"/>
  <c r="CS131" i="106"/>
  <c r="CP131" i="106"/>
  <c r="DM130" i="106"/>
  <c r="DH130" i="106"/>
  <c r="DG130" i="106"/>
  <c r="DD130" i="106"/>
  <c r="DC130" i="106"/>
  <c r="DA130" i="106"/>
  <c r="CZ130" i="106"/>
  <c r="CX130" i="106"/>
  <c r="CW130" i="106"/>
  <c r="CS130" i="106"/>
  <c r="CP130" i="106"/>
  <c r="DM129" i="106"/>
  <c r="DH129" i="106"/>
  <c r="DG129" i="106"/>
  <c r="DD129" i="106"/>
  <c r="DC129" i="106"/>
  <c r="DA129" i="106"/>
  <c r="CZ129" i="106"/>
  <c r="CX129" i="106"/>
  <c r="CW129" i="106"/>
  <c r="CS129" i="106"/>
  <c r="CP129" i="106"/>
  <c r="DM128" i="106"/>
  <c r="DH128" i="106"/>
  <c r="DG128" i="106"/>
  <c r="DD128" i="106"/>
  <c r="DC128" i="106"/>
  <c r="DA128" i="106"/>
  <c r="CZ128" i="106"/>
  <c r="CX128" i="106"/>
  <c r="CW128" i="106"/>
  <c r="CS128" i="106"/>
  <c r="CP128" i="106"/>
  <c r="DM127" i="106"/>
  <c r="DH127" i="106"/>
  <c r="DG127" i="106"/>
  <c r="DD127" i="106"/>
  <c r="DC127" i="106"/>
  <c r="DA127" i="106"/>
  <c r="CZ127" i="106"/>
  <c r="CX127" i="106"/>
  <c r="CW127" i="106"/>
  <c r="CS127" i="106"/>
  <c r="CR127" i="106"/>
  <c r="CP127" i="106"/>
  <c r="DM126" i="106"/>
  <c r="DH126" i="106"/>
  <c r="DG126" i="106"/>
  <c r="DD126" i="106"/>
  <c r="DC126" i="106"/>
  <c r="DA126" i="106"/>
  <c r="CZ126" i="106"/>
  <c r="CX126" i="106"/>
  <c r="CW126" i="106"/>
  <c r="CS126" i="106"/>
  <c r="CP126" i="106"/>
  <c r="DM125" i="106"/>
  <c r="DH125" i="106"/>
  <c r="DG125" i="106"/>
  <c r="DD125" i="106"/>
  <c r="DC125" i="106"/>
  <c r="DA125" i="106"/>
  <c r="CZ125" i="106"/>
  <c r="CX125" i="106"/>
  <c r="CW125" i="106"/>
  <c r="CS125" i="106"/>
  <c r="CP125" i="106"/>
  <c r="DM124" i="106"/>
  <c r="DH124" i="106"/>
  <c r="DG124" i="106"/>
  <c r="DD124" i="106"/>
  <c r="DC124" i="106"/>
  <c r="DA124" i="106"/>
  <c r="CZ124" i="106"/>
  <c r="CX124" i="106"/>
  <c r="CW124" i="106"/>
  <c r="CS124" i="106"/>
  <c r="CP124" i="106"/>
  <c r="DM123" i="106"/>
  <c r="DH123" i="106"/>
  <c r="DG123" i="106"/>
  <c r="DD123" i="106"/>
  <c r="DC123" i="106"/>
  <c r="DA123" i="106"/>
  <c r="CZ123" i="106"/>
  <c r="CX123" i="106"/>
  <c r="CW123" i="106"/>
  <c r="CS123" i="106"/>
  <c r="CR123" i="106"/>
  <c r="CP123" i="106"/>
  <c r="DM122" i="106"/>
  <c r="DH122" i="106"/>
  <c r="DG122" i="106"/>
  <c r="DD122" i="106"/>
  <c r="DC122" i="106"/>
  <c r="DA122" i="106"/>
  <c r="CZ122" i="106"/>
  <c r="CX122" i="106"/>
  <c r="CW122" i="106"/>
  <c r="CS122" i="106"/>
  <c r="CP122" i="106"/>
  <c r="DM121" i="106"/>
  <c r="CX121" i="106"/>
  <c r="CW121" i="106"/>
  <c r="CS121" i="106"/>
  <c r="CP121" i="106"/>
  <c r="DM120" i="106"/>
  <c r="DH120" i="106"/>
  <c r="DG120" i="106"/>
  <c r="DD120" i="106"/>
  <c r="DC120" i="106"/>
  <c r="DA120" i="106"/>
  <c r="CZ120" i="106"/>
  <c r="CX120" i="106"/>
  <c r="CW120" i="106"/>
  <c r="CS120" i="106"/>
  <c r="CP120" i="106"/>
  <c r="DM119" i="106"/>
  <c r="DH119" i="106"/>
  <c r="DG119" i="106"/>
  <c r="DD119" i="106"/>
  <c r="DC119" i="106"/>
  <c r="DA119" i="106"/>
  <c r="CZ119" i="106"/>
  <c r="CX119" i="106"/>
  <c r="CW119" i="106"/>
  <c r="CS119" i="106"/>
  <c r="CP119" i="106"/>
  <c r="DM118" i="106"/>
  <c r="DH118" i="106"/>
  <c r="DG118" i="106"/>
  <c r="DD118" i="106"/>
  <c r="DC118" i="106"/>
  <c r="DA118" i="106"/>
  <c r="CZ118" i="106"/>
  <c r="CX118" i="106"/>
  <c r="CW118" i="106"/>
  <c r="CS118" i="106"/>
  <c r="CP118" i="106"/>
  <c r="DM117" i="106"/>
  <c r="DH117" i="106"/>
  <c r="DG117" i="106"/>
  <c r="DD117" i="106"/>
  <c r="DC117" i="106"/>
  <c r="DA117" i="106"/>
  <c r="CZ117" i="106"/>
  <c r="CX117" i="106"/>
  <c r="CW117" i="106"/>
  <c r="CS117" i="106"/>
  <c r="CR117" i="106"/>
  <c r="CP117" i="106"/>
  <c r="DM116" i="106"/>
  <c r="DH116" i="106"/>
  <c r="DG116" i="106"/>
  <c r="DD116" i="106"/>
  <c r="DC116" i="106"/>
  <c r="DA116" i="106"/>
  <c r="CZ116" i="106"/>
  <c r="CX116" i="106"/>
  <c r="CW116" i="106"/>
  <c r="CS116" i="106"/>
  <c r="CP116" i="106"/>
  <c r="DM115" i="106"/>
  <c r="DH115" i="106"/>
  <c r="DG115" i="106"/>
  <c r="DD115" i="106"/>
  <c r="DC115" i="106"/>
  <c r="DA115" i="106"/>
  <c r="CZ115" i="106"/>
  <c r="CX115" i="106"/>
  <c r="CW115" i="106"/>
  <c r="CS115" i="106"/>
  <c r="CR115" i="106"/>
  <c r="CP115" i="106"/>
  <c r="DM114" i="106"/>
  <c r="DH114" i="106"/>
  <c r="DG114" i="106"/>
  <c r="DD114" i="106"/>
  <c r="DC114" i="106"/>
  <c r="DA114" i="106"/>
  <c r="CZ114" i="106"/>
  <c r="CX114" i="106"/>
  <c r="CW114" i="106"/>
  <c r="CS114" i="106"/>
  <c r="CP114" i="106"/>
  <c r="DM113" i="106"/>
  <c r="DH113" i="106"/>
  <c r="DG113" i="106"/>
  <c r="DD113" i="106"/>
  <c r="DC113" i="106"/>
  <c r="DA113" i="106"/>
  <c r="CZ113" i="106"/>
  <c r="CX113" i="106"/>
  <c r="CW113" i="106"/>
  <c r="CS113" i="106"/>
  <c r="CR113" i="106"/>
  <c r="CP113" i="106"/>
  <c r="DM112" i="106"/>
  <c r="DH112" i="106"/>
  <c r="DG112" i="106"/>
  <c r="DD112" i="106"/>
  <c r="DC112" i="106"/>
  <c r="DA112" i="106"/>
  <c r="CZ112" i="106"/>
  <c r="CX112" i="106"/>
  <c r="CW112" i="106"/>
  <c r="CS112" i="106"/>
  <c r="CR112" i="106"/>
  <c r="CP112" i="106"/>
  <c r="DM111" i="106"/>
  <c r="DH111" i="106"/>
  <c r="DG111" i="106"/>
  <c r="DD111" i="106"/>
  <c r="DC111" i="106"/>
  <c r="DA111" i="106"/>
  <c r="CZ111" i="106"/>
  <c r="CX111" i="106"/>
  <c r="CW111" i="106"/>
  <c r="CS111" i="106"/>
  <c r="CP111" i="106"/>
  <c r="DM110" i="106"/>
  <c r="DH110" i="106"/>
  <c r="DG110" i="106"/>
  <c r="DD110" i="106"/>
  <c r="DC110" i="106"/>
  <c r="DA110" i="106"/>
  <c r="CZ110" i="106"/>
  <c r="CX110" i="106"/>
  <c r="CW110" i="106"/>
  <c r="CS110" i="106"/>
  <c r="CP110" i="106"/>
  <c r="DM109" i="106"/>
  <c r="DH109" i="106"/>
  <c r="DG109" i="106"/>
  <c r="DD109" i="106"/>
  <c r="DC109" i="106"/>
  <c r="DA109" i="106"/>
  <c r="CZ109" i="106"/>
  <c r="CX109" i="106"/>
  <c r="CW109" i="106"/>
  <c r="CS109" i="106"/>
  <c r="CR109" i="106"/>
  <c r="CP109" i="106"/>
  <c r="DM108" i="106"/>
  <c r="DH108" i="106"/>
  <c r="DG108" i="106"/>
  <c r="DD108" i="106"/>
  <c r="DC108" i="106"/>
  <c r="DA108" i="106"/>
  <c r="CZ108" i="106"/>
  <c r="CX108" i="106"/>
  <c r="CW108" i="106"/>
  <c r="CS108" i="106"/>
  <c r="CP108" i="106"/>
  <c r="DM107" i="106"/>
  <c r="DH107" i="106"/>
  <c r="DG107" i="106"/>
  <c r="DD107" i="106"/>
  <c r="DC107" i="106"/>
  <c r="DA107" i="106"/>
  <c r="CZ107" i="106"/>
  <c r="CX107" i="106"/>
  <c r="CW107" i="106"/>
  <c r="CS107" i="106"/>
  <c r="CR107" i="106"/>
  <c r="CP107" i="106"/>
  <c r="DM106" i="106"/>
  <c r="DH106" i="106"/>
  <c r="DG106" i="106"/>
  <c r="DD106" i="106"/>
  <c r="DC106" i="106"/>
  <c r="DA106" i="106"/>
  <c r="CZ106" i="106"/>
  <c r="CX106" i="106"/>
  <c r="CW106" i="106"/>
  <c r="CS106" i="106"/>
  <c r="CP106" i="106"/>
  <c r="DM105" i="106"/>
  <c r="CX105" i="106"/>
  <c r="CW105" i="106"/>
  <c r="CS105" i="106"/>
  <c r="CP105" i="106"/>
  <c r="DM103" i="106"/>
  <c r="DH103" i="106"/>
  <c r="DG103" i="106"/>
  <c r="CX103" i="106"/>
  <c r="CW103" i="106"/>
  <c r="CS103" i="106"/>
  <c r="CP103" i="106"/>
  <c r="DM102" i="106"/>
  <c r="DH102" i="106"/>
  <c r="DG102" i="106"/>
  <c r="CX102" i="106"/>
  <c r="CW102" i="106"/>
  <c r="CS102" i="106"/>
  <c r="CR102" i="106"/>
  <c r="CP102" i="106"/>
  <c r="DM101" i="106"/>
  <c r="DH101" i="106"/>
  <c r="DG101" i="106"/>
  <c r="CX101" i="106"/>
  <c r="CW101" i="106"/>
  <c r="CS101" i="106"/>
  <c r="CP101" i="106"/>
  <c r="DM100" i="106"/>
  <c r="DH100" i="106"/>
  <c r="DG100" i="106"/>
  <c r="CX100" i="106"/>
  <c r="CW100" i="106"/>
  <c r="CS100" i="106"/>
  <c r="CP100" i="106"/>
  <c r="DM99" i="106"/>
  <c r="DH99" i="106"/>
  <c r="DG99" i="106"/>
  <c r="DD99" i="106"/>
  <c r="DC99" i="106"/>
  <c r="DA99" i="106"/>
  <c r="CZ99" i="106"/>
  <c r="CX99" i="106"/>
  <c r="CW99" i="106"/>
  <c r="CS99" i="106"/>
  <c r="CR99" i="106"/>
  <c r="CP99" i="106"/>
  <c r="DM98" i="106"/>
  <c r="DH98" i="106"/>
  <c r="DG98" i="106"/>
  <c r="DD98" i="106"/>
  <c r="DC98" i="106"/>
  <c r="DA98" i="106"/>
  <c r="CZ98" i="106"/>
  <c r="CX98" i="106"/>
  <c r="CW98" i="106"/>
  <c r="CS98" i="106"/>
  <c r="CR98" i="106"/>
  <c r="CP98" i="106"/>
  <c r="DM97" i="106"/>
  <c r="DH97" i="106"/>
  <c r="DG97" i="106"/>
  <c r="DD97" i="106"/>
  <c r="DC97" i="106"/>
  <c r="DA97" i="106"/>
  <c r="CZ97" i="106"/>
  <c r="CX97" i="106"/>
  <c r="CW97" i="106"/>
  <c r="CS97" i="106"/>
  <c r="CP97" i="106"/>
  <c r="DM96" i="106"/>
  <c r="DH96" i="106"/>
  <c r="DG96" i="106"/>
  <c r="DD96" i="106"/>
  <c r="DC96" i="106"/>
  <c r="DA96" i="106"/>
  <c r="CZ96" i="106"/>
  <c r="CX96" i="106"/>
  <c r="CW96" i="106"/>
  <c r="CS96" i="106"/>
  <c r="CP96" i="106"/>
  <c r="DM76" i="106"/>
  <c r="DH76" i="106"/>
  <c r="DG76" i="106"/>
  <c r="DD76" i="106"/>
  <c r="DC76" i="106"/>
  <c r="DA76" i="106"/>
  <c r="CZ76" i="106"/>
  <c r="CX76" i="106"/>
  <c r="CW76" i="106"/>
  <c r="CS76" i="106"/>
  <c r="CR76" i="106"/>
  <c r="CP76" i="106"/>
  <c r="DM94" i="106"/>
  <c r="DH94" i="106"/>
  <c r="DG94" i="106"/>
  <c r="DD94" i="106"/>
  <c r="DC94" i="106"/>
  <c r="DA94" i="106"/>
  <c r="CZ94" i="106"/>
  <c r="CX94" i="106"/>
  <c r="CW94" i="106"/>
  <c r="CS94" i="106"/>
  <c r="CP94" i="106"/>
  <c r="DM93" i="106"/>
  <c r="DH93" i="106"/>
  <c r="DG93" i="106"/>
  <c r="DD93" i="106"/>
  <c r="DC93" i="106"/>
  <c r="DA93" i="106"/>
  <c r="CZ93" i="106"/>
  <c r="CX93" i="106"/>
  <c r="CW93" i="106"/>
  <c r="CS93" i="106"/>
  <c r="CP93" i="106"/>
  <c r="DM92" i="106"/>
  <c r="DH92" i="106"/>
  <c r="DG92" i="106"/>
  <c r="DD92" i="106"/>
  <c r="DC92" i="106"/>
  <c r="DA92" i="106"/>
  <c r="CZ92" i="106"/>
  <c r="CX92" i="106"/>
  <c r="CW92" i="106"/>
  <c r="CS92" i="106"/>
  <c r="CP92" i="106"/>
  <c r="DM91" i="106"/>
  <c r="DH91" i="106"/>
  <c r="DG91" i="106"/>
  <c r="DD91" i="106"/>
  <c r="DC91" i="106"/>
  <c r="DA91" i="106"/>
  <c r="CZ91" i="106"/>
  <c r="CX91" i="106"/>
  <c r="CW91" i="106"/>
  <c r="CS91" i="106"/>
  <c r="CR91" i="106"/>
  <c r="CP91" i="106"/>
  <c r="DM90" i="106"/>
  <c r="DH90" i="106"/>
  <c r="DG90" i="106"/>
  <c r="DD90" i="106"/>
  <c r="DC90" i="106"/>
  <c r="DA90" i="106"/>
  <c r="CZ90" i="106"/>
  <c r="CX90" i="106"/>
  <c r="CW90" i="106"/>
  <c r="CS90" i="106"/>
  <c r="CR90" i="106"/>
  <c r="CP90" i="106"/>
  <c r="DM75" i="106"/>
  <c r="DH75" i="106"/>
  <c r="DG75" i="106"/>
  <c r="DD75" i="106"/>
  <c r="DC75" i="106"/>
  <c r="DA75" i="106"/>
  <c r="CZ75" i="106"/>
  <c r="CX75" i="106"/>
  <c r="CW75" i="106"/>
  <c r="CS75" i="106"/>
  <c r="CP75" i="106"/>
  <c r="DM89" i="106"/>
  <c r="DH89" i="106"/>
  <c r="DG89" i="106"/>
  <c r="DD89" i="106"/>
  <c r="DC89" i="106"/>
  <c r="DA89" i="106"/>
  <c r="CZ89" i="106"/>
  <c r="CX89" i="106"/>
  <c r="CW89" i="106"/>
  <c r="CS89" i="106"/>
  <c r="CP89" i="106"/>
  <c r="DM88" i="106"/>
  <c r="DH88" i="106"/>
  <c r="DG88" i="106"/>
  <c r="DD88" i="106"/>
  <c r="DC88" i="106"/>
  <c r="DA88" i="106"/>
  <c r="CZ88" i="106"/>
  <c r="CX88" i="106"/>
  <c r="CW88" i="106"/>
  <c r="CS88" i="106"/>
  <c r="CP88" i="106"/>
  <c r="DM87" i="106"/>
  <c r="DH87" i="106"/>
  <c r="DG87" i="106"/>
  <c r="DD87" i="106"/>
  <c r="DC87" i="106"/>
  <c r="DA87" i="106"/>
  <c r="CZ87" i="106"/>
  <c r="CX87" i="106"/>
  <c r="CW87" i="106"/>
  <c r="CS87" i="106"/>
  <c r="CR87" i="106"/>
  <c r="CP87" i="106"/>
  <c r="DM86" i="106"/>
  <c r="DH86" i="106"/>
  <c r="DG86" i="106"/>
  <c r="DD86" i="106"/>
  <c r="DC86" i="106"/>
  <c r="DA86" i="106"/>
  <c r="CZ86" i="106"/>
  <c r="CX86" i="106"/>
  <c r="CW86" i="106"/>
  <c r="CS86" i="106"/>
  <c r="CP86" i="106"/>
  <c r="DM85" i="106"/>
  <c r="DH85" i="106"/>
  <c r="DG85" i="106"/>
  <c r="DD85" i="106"/>
  <c r="DC85" i="106"/>
  <c r="DA85" i="106"/>
  <c r="CZ85" i="106"/>
  <c r="CX85" i="106"/>
  <c r="CW85" i="106"/>
  <c r="CS85" i="106"/>
  <c r="CP85" i="106"/>
  <c r="DM84" i="106"/>
  <c r="DH84" i="106"/>
  <c r="DG84" i="106"/>
  <c r="DD84" i="106"/>
  <c r="DC84" i="106"/>
  <c r="DA84" i="106"/>
  <c r="CZ84" i="106"/>
  <c r="CX84" i="106"/>
  <c r="CW84" i="106"/>
  <c r="CS84" i="106"/>
  <c r="CR84" i="106"/>
  <c r="CP84" i="106"/>
  <c r="DM83" i="106"/>
  <c r="DH83" i="106"/>
  <c r="DG83" i="106"/>
  <c r="DD83" i="106"/>
  <c r="DC83" i="106"/>
  <c r="DA83" i="106"/>
  <c r="CZ83" i="106"/>
  <c r="CX83" i="106"/>
  <c r="CW83" i="106"/>
  <c r="CS83" i="106"/>
  <c r="CR83" i="106"/>
  <c r="CP83" i="106"/>
  <c r="DM82" i="106"/>
  <c r="DH82" i="106"/>
  <c r="DG82" i="106"/>
  <c r="DD82" i="106"/>
  <c r="DC82" i="106"/>
  <c r="DA82" i="106"/>
  <c r="CZ82" i="106"/>
  <c r="CX82" i="106"/>
  <c r="CW82" i="106"/>
  <c r="CS82" i="106"/>
  <c r="CP82" i="106"/>
  <c r="DM81" i="106"/>
  <c r="DH81" i="106"/>
  <c r="DG81" i="106"/>
  <c r="DD81" i="106"/>
  <c r="DC81" i="106"/>
  <c r="DA81" i="106"/>
  <c r="CZ81" i="106"/>
  <c r="CX81" i="106"/>
  <c r="CW81" i="106"/>
  <c r="CS81" i="106"/>
  <c r="CP81" i="106"/>
  <c r="DM80" i="106"/>
  <c r="DH80" i="106"/>
  <c r="DG80" i="106"/>
  <c r="DD80" i="106"/>
  <c r="DC80" i="106"/>
  <c r="DA80" i="106"/>
  <c r="CZ80" i="106"/>
  <c r="CX80" i="106"/>
  <c r="CW80" i="106"/>
  <c r="CS80" i="106"/>
  <c r="CR80" i="106"/>
  <c r="CP80" i="106"/>
  <c r="DM79" i="106"/>
  <c r="DH79" i="106"/>
  <c r="DG79" i="106"/>
  <c r="DD79" i="106"/>
  <c r="DC79" i="106"/>
  <c r="DA79" i="106"/>
  <c r="CZ79" i="106"/>
  <c r="CX79" i="106"/>
  <c r="CW79" i="106"/>
  <c r="CS79" i="106"/>
  <c r="CP79" i="106"/>
  <c r="DM78" i="106"/>
  <c r="DH78" i="106"/>
  <c r="DG78" i="106"/>
  <c r="DD78" i="106"/>
  <c r="DC78" i="106"/>
  <c r="DA78" i="106"/>
  <c r="CZ78" i="106"/>
  <c r="CX78" i="106"/>
  <c r="CW78" i="106"/>
  <c r="CS78" i="106"/>
  <c r="CP78" i="106"/>
  <c r="DM77" i="106"/>
  <c r="DH77" i="106"/>
  <c r="DG77" i="106"/>
  <c r="DD77" i="106"/>
  <c r="DC77" i="106"/>
  <c r="DA77" i="106"/>
  <c r="CZ77" i="106"/>
  <c r="CX77" i="106"/>
  <c r="CW77" i="106"/>
  <c r="CS77" i="106"/>
  <c r="CP77" i="106"/>
  <c r="DM74" i="106"/>
  <c r="DH74" i="106"/>
  <c r="DG74" i="106"/>
  <c r="DD74" i="106"/>
  <c r="DC74" i="106"/>
  <c r="DA74" i="106"/>
  <c r="CZ74" i="106"/>
  <c r="CX74" i="106"/>
  <c r="CW74" i="106"/>
  <c r="CS74" i="106"/>
  <c r="CR74" i="106"/>
  <c r="CP74" i="106"/>
  <c r="DM73" i="106"/>
  <c r="DH73" i="106"/>
  <c r="DG73" i="106"/>
  <c r="DD73" i="106"/>
  <c r="DC73" i="106"/>
  <c r="DA73" i="106"/>
  <c r="CZ73" i="106"/>
  <c r="CX73" i="106"/>
  <c r="CW73" i="106"/>
  <c r="CS73" i="106"/>
  <c r="CR73" i="106"/>
  <c r="CP73" i="106"/>
  <c r="DM72" i="106"/>
  <c r="DH72" i="106"/>
  <c r="DG72" i="106"/>
  <c r="DD72" i="106"/>
  <c r="DC72" i="106"/>
  <c r="DA72" i="106"/>
  <c r="CZ72" i="106"/>
  <c r="CX72" i="106"/>
  <c r="CW72" i="106"/>
  <c r="CS72" i="106"/>
  <c r="CP72" i="106"/>
  <c r="DM62" i="106"/>
  <c r="CX62" i="106"/>
  <c r="CW62" i="106"/>
  <c r="CS62" i="106"/>
  <c r="CR62" i="106"/>
  <c r="CP62" i="106"/>
  <c r="DM69" i="106"/>
  <c r="CX69" i="106"/>
  <c r="CW69" i="106"/>
  <c r="CS69" i="106"/>
  <c r="CP69" i="106"/>
  <c r="DM68" i="106"/>
  <c r="CX68" i="106"/>
  <c r="CW68" i="106"/>
  <c r="CS68" i="106"/>
  <c r="CP68" i="106"/>
  <c r="DM67" i="106"/>
  <c r="CX67" i="106"/>
  <c r="CW67" i="106"/>
  <c r="CS67" i="106"/>
  <c r="CP67" i="106"/>
  <c r="DM66" i="106"/>
  <c r="CX66" i="106"/>
  <c r="CW66" i="106"/>
  <c r="CS66" i="106"/>
  <c r="CP66" i="106"/>
  <c r="DM65" i="106"/>
  <c r="CX65" i="106"/>
  <c r="CW65" i="106"/>
  <c r="CS65" i="106"/>
  <c r="CP65" i="106"/>
  <c r="DM64" i="106"/>
  <c r="CX64" i="106"/>
  <c r="CW64" i="106"/>
  <c r="CS64" i="106"/>
  <c r="CP64" i="106"/>
  <c r="DM63" i="106"/>
  <c r="CX63" i="106"/>
  <c r="CW63" i="106"/>
  <c r="CS63" i="106"/>
  <c r="CR63" i="106"/>
  <c r="CP63" i="106"/>
  <c r="DM61" i="106"/>
  <c r="DH61" i="106"/>
  <c r="DG61" i="106"/>
  <c r="DD61" i="106"/>
  <c r="DC61" i="106"/>
  <c r="DA61" i="106"/>
  <c r="CZ61" i="106"/>
  <c r="CX61" i="106"/>
  <c r="CW61" i="106"/>
  <c r="CS61" i="106"/>
  <c r="CP61" i="106"/>
  <c r="DM60" i="106"/>
  <c r="DH60" i="106"/>
  <c r="DG60" i="106"/>
  <c r="DD60" i="106"/>
  <c r="DC60" i="106"/>
  <c r="DA60" i="106"/>
  <c r="CZ60" i="106"/>
  <c r="CX60" i="106"/>
  <c r="CW60" i="106"/>
  <c r="CS60" i="106"/>
  <c r="CP60" i="106"/>
  <c r="DM59" i="106"/>
  <c r="DH59" i="106"/>
  <c r="DG59" i="106"/>
  <c r="DD59" i="106"/>
  <c r="DC59" i="106"/>
  <c r="DA59" i="106"/>
  <c r="CZ59" i="106"/>
  <c r="CX59" i="106"/>
  <c r="CW59" i="106"/>
  <c r="CS59" i="106"/>
  <c r="CP59" i="106"/>
  <c r="DM58" i="106"/>
  <c r="CX58" i="106"/>
  <c r="CW58" i="106"/>
  <c r="CS58" i="106"/>
  <c r="CP58" i="106"/>
  <c r="DM57" i="106"/>
  <c r="DH57" i="106"/>
  <c r="DG57" i="106"/>
  <c r="DD57" i="106"/>
  <c r="DC57" i="106"/>
  <c r="DA57" i="106"/>
  <c r="CZ57" i="106"/>
  <c r="CX57" i="106"/>
  <c r="CW57" i="106"/>
  <c r="CS57" i="106"/>
  <c r="CP57" i="106"/>
  <c r="DM56" i="106"/>
  <c r="CX56" i="106"/>
  <c r="CW56" i="106"/>
  <c r="CS56" i="106"/>
  <c r="CP56" i="106"/>
  <c r="DM55" i="106"/>
  <c r="DH55" i="106"/>
  <c r="DG55" i="106"/>
  <c r="DD55" i="106"/>
  <c r="DC55" i="106"/>
  <c r="DA55" i="106"/>
  <c r="CZ55" i="106"/>
  <c r="CX55" i="106"/>
  <c r="CW55" i="106"/>
  <c r="CS55" i="106"/>
  <c r="CP55" i="106"/>
  <c r="DM54" i="106"/>
  <c r="DH54" i="106"/>
  <c r="DG54" i="106"/>
  <c r="DD54" i="106"/>
  <c r="DC54" i="106"/>
  <c r="DA54" i="106"/>
  <c r="CZ54" i="106"/>
  <c r="CX54" i="106"/>
  <c r="CW54" i="106"/>
  <c r="CS54" i="106"/>
  <c r="CP54" i="106"/>
  <c r="DM53" i="106"/>
  <c r="DH53" i="106"/>
  <c r="DG53" i="106"/>
  <c r="DD53" i="106"/>
  <c r="DC53" i="106"/>
  <c r="DA53" i="106"/>
  <c r="CZ53" i="106"/>
  <c r="CX53" i="106"/>
  <c r="CW53" i="106"/>
  <c r="CS53" i="106"/>
  <c r="CP53" i="106"/>
  <c r="DM52" i="106"/>
  <c r="CX52" i="106"/>
  <c r="CW52" i="106"/>
  <c r="CS52" i="106"/>
  <c r="CP52" i="106"/>
  <c r="DM51" i="106"/>
  <c r="CX51" i="106"/>
  <c r="CW51" i="106"/>
  <c r="CS51" i="106"/>
  <c r="CP51" i="106"/>
  <c r="DM50" i="106"/>
  <c r="DH50" i="106"/>
  <c r="DG50" i="106"/>
  <c r="DD50" i="106"/>
  <c r="DC50" i="106"/>
  <c r="DA50" i="106"/>
  <c r="CZ50" i="106"/>
  <c r="CX50" i="106"/>
  <c r="CW50" i="106"/>
  <c r="CS50" i="106"/>
  <c r="CR50" i="106"/>
  <c r="CP50" i="106"/>
  <c r="DM49" i="106"/>
  <c r="DH49" i="106"/>
  <c r="DG49" i="106"/>
  <c r="DD49" i="106"/>
  <c r="DC49" i="106"/>
  <c r="DA49" i="106"/>
  <c r="CZ49" i="106"/>
  <c r="CX49" i="106"/>
  <c r="CW49" i="106"/>
  <c r="CS49" i="106"/>
  <c r="CP49" i="106"/>
  <c r="DM43" i="106"/>
  <c r="DH43" i="106"/>
  <c r="DG43" i="106"/>
  <c r="DD43" i="106"/>
  <c r="DC43" i="106"/>
  <c r="DA43" i="106"/>
  <c r="CZ43" i="106"/>
  <c r="CX43" i="106"/>
  <c r="CW43" i="106"/>
  <c r="CS43" i="106"/>
  <c r="CP43" i="106"/>
  <c r="DM48" i="106"/>
  <c r="CX48" i="106"/>
  <c r="CW48" i="106"/>
  <c r="CS48" i="106"/>
  <c r="Z48" i="106"/>
  <c r="CR48" i="106"/>
  <c r="CP48" i="106"/>
  <c r="DM45" i="106"/>
  <c r="DH45" i="106"/>
  <c r="DG45" i="106"/>
  <c r="DD45" i="106"/>
  <c r="DC45" i="106"/>
  <c r="DA45" i="106"/>
  <c r="CZ45" i="106"/>
  <c r="CX45" i="106"/>
  <c r="CW45" i="106"/>
  <c r="CS45" i="106"/>
  <c r="CP45" i="106"/>
  <c r="DM47" i="106"/>
  <c r="DH47" i="106"/>
  <c r="DG47" i="106"/>
  <c r="DD47" i="106"/>
  <c r="DC47" i="106"/>
  <c r="DA47" i="106"/>
  <c r="CZ47" i="106"/>
  <c r="CX47" i="106"/>
  <c r="CW47" i="106"/>
  <c r="CS47" i="106"/>
  <c r="CR47" i="106"/>
  <c r="CP47" i="106"/>
  <c r="DM44" i="106"/>
  <c r="CX44" i="106"/>
  <c r="CW44" i="106"/>
  <c r="CS44" i="106"/>
  <c r="CP44" i="106"/>
  <c r="DM42" i="106"/>
  <c r="DH42" i="106"/>
  <c r="DG42" i="106"/>
  <c r="DD42" i="106"/>
  <c r="DC42" i="106"/>
  <c r="DA42" i="106"/>
  <c r="CZ42" i="106"/>
  <c r="CX42" i="106"/>
  <c r="CW42" i="106"/>
  <c r="CS42" i="106"/>
  <c r="CR42" i="106"/>
  <c r="CP42" i="106"/>
  <c r="DM41" i="106"/>
  <c r="DH41" i="106"/>
  <c r="DG41" i="106"/>
  <c r="DD41" i="106"/>
  <c r="DC41" i="106"/>
  <c r="DA41" i="106"/>
  <c r="CZ41" i="106"/>
  <c r="CX41" i="106"/>
  <c r="CW41" i="106"/>
  <c r="CS41" i="106"/>
  <c r="CR41" i="106"/>
  <c r="CP41" i="106"/>
  <c r="DM40" i="106"/>
  <c r="DH40" i="106"/>
  <c r="DG40" i="106"/>
  <c r="DD40" i="106"/>
  <c r="DC40" i="106"/>
  <c r="DA40" i="106"/>
  <c r="CZ40" i="106"/>
  <c r="CX40" i="106"/>
  <c r="CW40" i="106"/>
  <c r="CS40" i="106"/>
  <c r="CR40" i="106"/>
  <c r="CP40" i="106"/>
  <c r="DM39" i="106"/>
  <c r="DH39" i="106"/>
  <c r="DG39" i="106"/>
  <c r="DD39" i="106"/>
  <c r="DC39" i="106"/>
  <c r="DA39" i="106"/>
  <c r="CZ39" i="106"/>
  <c r="CX39" i="106"/>
  <c r="CW39" i="106"/>
  <c r="CS39" i="106"/>
  <c r="CP39" i="106"/>
  <c r="DM27" i="106"/>
  <c r="DH27" i="106"/>
  <c r="DG27" i="106"/>
  <c r="DD27" i="106"/>
  <c r="DC27" i="106"/>
  <c r="DA27" i="106"/>
  <c r="CZ27" i="106"/>
  <c r="CX27" i="106"/>
  <c r="CW27" i="106"/>
  <c r="CS27" i="106"/>
  <c r="CR27" i="106"/>
  <c r="CP27" i="106"/>
  <c r="DM30" i="106"/>
  <c r="DH30" i="106"/>
  <c r="DG30" i="106"/>
  <c r="DD30" i="106"/>
  <c r="DC30" i="106"/>
  <c r="DA30" i="106"/>
  <c r="CZ30" i="106"/>
  <c r="CX30" i="106"/>
  <c r="CW30" i="106"/>
  <c r="CS30" i="106"/>
  <c r="CR30" i="106"/>
  <c r="CP30" i="106"/>
  <c r="DM38" i="106"/>
  <c r="DH38" i="106"/>
  <c r="DG38" i="106"/>
  <c r="DD38" i="106"/>
  <c r="DC38" i="106"/>
  <c r="DA38" i="106"/>
  <c r="CZ38" i="106"/>
  <c r="CX38" i="106"/>
  <c r="CW38" i="106"/>
  <c r="CS38" i="106"/>
  <c r="CR38" i="106"/>
  <c r="CP38" i="106"/>
  <c r="DM37" i="106"/>
  <c r="DH37" i="106"/>
  <c r="DG37" i="106"/>
  <c r="DD37" i="106"/>
  <c r="DC37" i="106"/>
  <c r="DA37" i="106"/>
  <c r="CZ37" i="106"/>
  <c r="CX37" i="106"/>
  <c r="CW37" i="106"/>
  <c r="CS37" i="106"/>
  <c r="CR37" i="106"/>
  <c r="CP37" i="106"/>
  <c r="DM36" i="106"/>
  <c r="DH36" i="106"/>
  <c r="DG36" i="106"/>
  <c r="DD36" i="106"/>
  <c r="DC36" i="106"/>
  <c r="DA36" i="106"/>
  <c r="CZ36" i="106"/>
  <c r="CX36" i="106"/>
  <c r="CW36" i="106"/>
  <c r="CS36" i="106"/>
  <c r="CR36" i="106"/>
  <c r="CP36" i="106"/>
  <c r="DM35" i="106"/>
  <c r="DH35" i="106"/>
  <c r="DG35" i="106"/>
  <c r="DD35" i="106"/>
  <c r="DC35" i="106"/>
  <c r="DA35" i="106"/>
  <c r="CZ35" i="106"/>
  <c r="CX35" i="106"/>
  <c r="CW35" i="106"/>
  <c r="CS35" i="106"/>
  <c r="CR35" i="106"/>
  <c r="CP35" i="106"/>
  <c r="DM34" i="106"/>
  <c r="DH34" i="106"/>
  <c r="DG34" i="106"/>
  <c r="DA34" i="106"/>
  <c r="CZ34" i="106"/>
  <c r="CX34" i="106"/>
  <c r="CW34" i="106"/>
  <c r="CS34" i="106"/>
  <c r="CR34" i="106"/>
  <c r="CP34" i="106"/>
  <c r="DM33" i="106"/>
  <c r="DH33" i="106"/>
  <c r="DG33" i="106"/>
  <c r="DD33" i="106"/>
  <c r="DC33" i="106"/>
  <c r="DA33" i="106"/>
  <c r="CZ33" i="106"/>
  <c r="CX33" i="106"/>
  <c r="CW33" i="106"/>
  <c r="CS33" i="106"/>
  <c r="CP33" i="106"/>
  <c r="DM32" i="106"/>
  <c r="DH32" i="106"/>
  <c r="DG32" i="106"/>
  <c r="DD32" i="106"/>
  <c r="DC32" i="106"/>
  <c r="DA32" i="106"/>
  <c r="CZ32" i="106"/>
  <c r="CX32" i="106"/>
  <c r="CW32" i="106"/>
  <c r="CS32" i="106"/>
  <c r="CP32" i="106"/>
  <c r="DM31" i="106"/>
  <c r="DH31" i="106"/>
  <c r="DG31" i="106"/>
  <c r="DD31" i="106"/>
  <c r="DC31" i="106"/>
  <c r="DA31" i="106"/>
  <c r="CZ31" i="106"/>
  <c r="CX31" i="106"/>
  <c r="CW31" i="106"/>
  <c r="CS31" i="106"/>
  <c r="CP31" i="106"/>
  <c r="DM25" i="106"/>
  <c r="DH25" i="106"/>
  <c r="DG25" i="106"/>
  <c r="DD25" i="106"/>
  <c r="DC25" i="106"/>
  <c r="DA25" i="106"/>
  <c r="CZ25" i="106"/>
  <c r="CX25" i="106"/>
  <c r="CW25" i="106"/>
  <c r="CS25" i="106"/>
  <c r="CR25" i="106"/>
  <c r="CP25" i="106"/>
  <c r="DM29" i="106"/>
  <c r="DH29" i="106"/>
  <c r="DG29" i="106"/>
  <c r="DD29" i="106"/>
  <c r="DC29" i="106"/>
  <c r="DA29" i="106"/>
  <c r="CZ29" i="106"/>
  <c r="CX29" i="106"/>
  <c r="CW29" i="106"/>
  <c r="CS29" i="106"/>
  <c r="CP29" i="106"/>
  <c r="DM28" i="106"/>
  <c r="CS28" i="106"/>
  <c r="CR28" i="106"/>
  <c r="CP28" i="106"/>
  <c r="DM26" i="106"/>
  <c r="DH26" i="106"/>
  <c r="DG26" i="106"/>
  <c r="DD26" i="106"/>
  <c r="DC26" i="106"/>
  <c r="DA26" i="106"/>
  <c r="CZ26" i="106"/>
  <c r="CX26" i="106"/>
  <c r="CW26" i="106"/>
  <c r="CS26" i="106"/>
  <c r="CP26" i="106"/>
  <c r="DM24" i="106"/>
  <c r="DH24" i="106"/>
  <c r="DG24" i="106"/>
  <c r="DD24" i="106"/>
  <c r="DC24" i="106"/>
  <c r="DA24" i="106"/>
  <c r="CZ24" i="106"/>
  <c r="CX24" i="106"/>
  <c r="CW24" i="106"/>
  <c r="CS24" i="106"/>
  <c r="CR24" i="106"/>
  <c r="CP24" i="106"/>
  <c r="DM23" i="106"/>
  <c r="DH23" i="106"/>
  <c r="DG23" i="106"/>
  <c r="DD23" i="106"/>
  <c r="DC23" i="106"/>
  <c r="DA23" i="106"/>
  <c r="CZ23" i="106"/>
  <c r="CX23" i="106"/>
  <c r="CW23" i="106"/>
  <c r="CS23" i="106"/>
  <c r="CP23" i="106"/>
  <c r="DM21" i="106"/>
  <c r="DH21" i="106"/>
  <c r="DG21" i="106"/>
  <c r="DD21" i="106"/>
  <c r="DC21" i="106"/>
  <c r="DA21" i="106"/>
  <c r="CZ21" i="106"/>
  <c r="CX21" i="106"/>
  <c r="CW21" i="106"/>
  <c r="CS21" i="106"/>
  <c r="CP21" i="106"/>
  <c r="DM18" i="106"/>
  <c r="DH18" i="106"/>
  <c r="DG18" i="106"/>
  <c r="DD18" i="106"/>
  <c r="DC18" i="106"/>
  <c r="DA18" i="106"/>
  <c r="CZ18" i="106"/>
  <c r="CX18" i="106"/>
  <c r="CW18" i="106"/>
  <c r="CS18" i="106"/>
  <c r="CP18" i="106"/>
  <c r="DM17" i="106"/>
  <c r="DH17" i="106"/>
  <c r="DG17" i="106"/>
  <c r="DD17" i="106"/>
  <c r="DC17" i="106"/>
  <c r="DA17" i="106"/>
  <c r="CZ17" i="106"/>
  <c r="CX17" i="106"/>
  <c r="CW17" i="106"/>
  <c r="CS17" i="106"/>
  <c r="CR17" i="106"/>
  <c r="CP17" i="106"/>
  <c r="DM15" i="106"/>
  <c r="DH15" i="106"/>
  <c r="DG15" i="106"/>
  <c r="DD15" i="106"/>
  <c r="DC15" i="106"/>
  <c r="DA15" i="106"/>
  <c r="CZ15" i="106"/>
  <c r="CX15" i="106"/>
  <c r="CW15" i="106"/>
  <c r="CS15" i="106"/>
  <c r="CP15" i="106"/>
  <c r="DM14" i="106"/>
  <c r="DH14" i="106"/>
  <c r="DG14" i="106"/>
  <c r="DD14" i="106"/>
  <c r="DC14" i="106"/>
  <c r="DA14" i="106"/>
  <c r="CZ14" i="106"/>
  <c r="CX14" i="106"/>
  <c r="CW14" i="106"/>
  <c r="CS14" i="106"/>
  <c r="CP14" i="106"/>
  <c r="DM13" i="106"/>
  <c r="DH13" i="106"/>
  <c r="DG13" i="106"/>
  <c r="DD13" i="106"/>
  <c r="DC13" i="106"/>
  <c r="DA13" i="106"/>
  <c r="CZ13" i="106"/>
  <c r="CX13" i="106"/>
  <c r="CW13" i="106"/>
  <c r="CS13" i="106"/>
  <c r="CP13" i="106"/>
  <c r="DM22" i="106"/>
  <c r="DH22" i="106"/>
  <c r="DG22" i="106"/>
  <c r="DD22" i="106"/>
  <c r="DC22" i="106"/>
  <c r="DA22" i="106"/>
  <c r="CZ22" i="106"/>
  <c r="CX22" i="106"/>
  <c r="CW22" i="106"/>
  <c r="CS22" i="106"/>
  <c r="CR22" i="106"/>
  <c r="CP22" i="106"/>
  <c r="DM20" i="106"/>
  <c r="DH20" i="106"/>
  <c r="DG20" i="106"/>
  <c r="DD20" i="106"/>
  <c r="DC20" i="106"/>
  <c r="DA20" i="106"/>
  <c r="CZ20" i="106"/>
  <c r="CX20" i="106"/>
  <c r="CW20" i="106"/>
  <c r="CS20" i="106"/>
  <c r="CP20" i="106"/>
  <c r="DM19" i="106"/>
  <c r="DH19" i="106"/>
  <c r="DG19" i="106"/>
  <c r="DD19" i="106"/>
  <c r="DC19" i="106"/>
  <c r="DA19" i="106"/>
  <c r="CZ19" i="106"/>
  <c r="CX19" i="106"/>
  <c r="CW19" i="106"/>
  <c r="CS19" i="106"/>
  <c r="CR19" i="106"/>
  <c r="CP19" i="106"/>
  <c r="DM16" i="106"/>
  <c r="DH16" i="106"/>
  <c r="DG16" i="106"/>
  <c r="DD16" i="106"/>
  <c r="DC16" i="106"/>
  <c r="DA16" i="106"/>
  <c r="CZ16" i="106"/>
  <c r="CX16" i="106"/>
  <c r="CW16" i="106"/>
  <c r="CS16" i="106"/>
  <c r="CP16" i="106"/>
  <c r="DM12" i="106"/>
  <c r="DH12" i="106"/>
  <c r="DG12" i="106"/>
  <c r="DD12" i="106"/>
  <c r="DC12" i="106"/>
  <c r="CS12" i="106"/>
  <c r="CP12" i="106"/>
  <c r="DM11" i="106"/>
  <c r="CS11" i="106"/>
  <c r="CP11" i="106"/>
  <c r="DM10" i="106"/>
  <c r="DH10" i="106"/>
  <c r="DG10" i="106"/>
  <c r="DD10" i="106"/>
  <c r="DC10" i="106"/>
  <c r="DA10" i="106"/>
  <c r="CZ10" i="106"/>
  <c r="CX10" i="106"/>
  <c r="CW10" i="106"/>
  <c r="CS10" i="106"/>
  <c r="CP10" i="106"/>
  <c r="DM9" i="106"/>
  <c r="DH9" i="106"/>
  <c r="DG9" i="106"/>
  <c r="DD9" i="106"/>
  <c r="DC9" i="106"/>
  <c r="DA9" i="106"/>
  <c r="CZ9" i="106"/>
  <c r="CX9" i="106"/>
  <c r="CW9" i="106"/>
  <c r="CS9" i="106"/>
  <c r="CR9" i="106"/>
  <c r="CP9" i="106"/>
  <c r="DM8" i="106"/>
  <c r="DH8" i="106"/>
  <c r="DG8" i="106"/>
  <c r="DD8" i="106"/>
  <c r="DC8" i="106"/>
  <c r="DA8" i="106"/>
  <c r="CZ8" i="106"/>
  <c r="CX8" i="106"/>
  <c r="CW8" i="106"/>
  <c r="CS8" i="106"/>
  <c r="CR8" i="106"/>
  <c r="CP8" i="106"/>
  <c r="DM7" i="106"/>
  <c r="DH7" i="106"/>
  <c r="DG7" i="106"/>
  <c r="DD7" i="106"/>
  <c r="DC7" i="106"/>
  <c r="DA7" i="106"/>
  <c r="CZ7" i="106"/>
  <c r="CX7" i="106"/>
  <c r="CW7" i="106"/>
  <c r="CS7" i="106"/>
  <c r="CR7" i="106"/>
  <c r="CP7" i="106"/>
  <c r="DM6" i="106"/>
  <c r="DH6" i="106"/>
  <c r="DG6" i="106"/>
  <c r="DD6" i="106"/>
  <c r="DC6" i="106"/>
  <c r="DA6" i="106"/>
  <c r="CZ6" i="106"/>
  <c r="CX6" i="106"/>
  <c r="CW6" i="106"/>
  <c r="CS6" i="106"/>
  <c r="CP6" i="106"/>
  <c r="DM5" i="106"/>
  <c r="DH5" i="106"/>
  <c r="DG5" i="106"/>
  <c r="DD5" i="106"/>
  <c r="DC5" i="106"/>
  <c r="DA5" i="106"/>
  <c r="CZ5" i="106"/>
  <c r="CX5" i="106"/>
  <c r="CW5" i="106"/>
  <c r="CS5" i="106"/>
  <c r="CR5" i="106"/>
  <c r="CP5" i="106"/>
  <c r="D142" i="105"/>
  <c r="E142" i="105"/>
  <c r="F142" i="105"/>
  <c r="I142" i="105"/>
  <c r="K142" i="105"/>
  <c r="L142" i="105"/>
  <c r="M142" i="105"/>
  <c r="O142" i="105" s="1"/>
  <c r="N142" i="105"/>
  <c r="J142" i="105"/>
  <c r="H142" i="105"/>
  <c r="G142" i="105"/>
  <c r="Z5" i="105"/>
  <c r="Z6" i="105"/>
  <c r="Z7" i="105"/>
  <c r="CR7" i="105"/>
  <c r="C7" i="105"/>
  <c r="Z8" i="105"/>
  <c r="C8" i="105" s="1"/>
  <c r="Z9" i="105"/>
  <c r="Z10" i="105"/>
  <c r="Z11" i="105"/>
  <c r="CR11" i="105"/>
  <c r="Z12" i="105"/>
  <c r="C12" i="105"/>
  <c r="Z13" i="105"/>
  <c r="C13" i="105" s="1"/>
  <c r="Z14" i="105"/>
  <c r="Z15" i="105"/>
  <c r="CR15" i="105" s="1"/>
  <c r="Z16" i="105"/>
  <c r="Z17" i="105"/>
  <c r="Z18" i="105"/>
  <c r="Z19" i="105"/>
  <c r="CR19" i="105" s="1"/>
  <c r="Z20" i="105"/>
  <c r="Z21" i="105"/>
  <c r="Z22" i="105"/>
  <c r="Z23" i="105"/>
  <c r="Z24" i="105"/>
  <c r="C24" i="105"/>
  <c r="Z25" i="105"/>
  <c r="Z26" i="105"/>
  <c r="CR26" i="105" s="1"/>
  <c r="Z27" i="105"/>
  <c r="C27" i="105" s="1"/>
  <c r="CR27" i="105"/>
  <c r="Z28" i="105"/>
  <c r="C28" i="105" s="1"/>
  <c r="Z29" i="105"/>
  <c r="Z30" i="105"/>
  <c r="Z31" i="105"/>
  <c r="CR31" i="105"/>
  <c r="C31" i="105"/>
  <c r="Z32" i="105"/>
  <c r="Z33" i="105"/>
  <c r="C33" i="105"/>
  <c r="Z34" i="105"/>
  <c r="Z35" i="105"/>
  <c r="Z36" i="105"/>
  <c r="C36" i="105" s="1"/>
  <c r="Z37" i="105"/>
  <c r="C37" i="105" s="1"/>
  <c r="Z38" i="105"/>
  <c r="Z39" i="105"/>
  <c r="C39" i="105"/>
  <c r="Z40" i="105"/>
  <c r="C40" i="105" s="1"/>
  <c r="Z41" i="105"/>
  <c r="CR41" i="105" s="1"/>
  <c r="C41" i="105"/>
  <c r="Z42" i="105"/>
  <c r="Z43" i="105"/>
  <c r="C43" i="105" s="1"/>
  <c r="Z44" i="105"/>
  <c r="C44" i="105"/>
  <c r="Z45" i="105"/>
  <c r="CR45" i="105" s="1"/>
  <c r="Z47" i="105"/>
  <c r="C47" i="105"/>
  <c r="Z48" i="105"/>
  <c r="C48" i="105"/>
  <c r="Z49" i="105"/>
  <c r="C49" i="105"/>
  <c r="Z50" i="105"/>
  <c r="C50" i="105"/>
  <c r="Z51" i="105"/>
  <c r="Z52" i="105"/>
  <c r="CR52" i="105" s="1"/>
  <c r="Z53" i="105"/>
  <c r="Z54" i="105"/>
  <c r="C54" i="105"/>
  <c r="Z55" i="105"/>
  <c r="C55" i="105"/>
  <c r="Z56" i="105"/>
  <c r="Z57" i="105"/>
  <c r="C57" i="105"/>
  <c r="Z58" i="105"/>
  <c r="CR58" i="105" s="1"/>
  <c r="C58" i="105"/>
  <c r="Z59" i="105"/>
  <c r="C59" i="105"/>
  <c r="Z60" i="105"/>
  <c r="C60" i="105"/>
  <c r="Z61" i="105"/>
  <c r="C61" i="105"/>
  <c r="Z62" i="105"/>
  <c r="C62" i="105"/>
  <c r="Z63" i="105"/>
  <c r="C63" i="105"/>
  <c r="Z64" i="105"/>
  <c r="C64" i="105" s="1"/>
  <c r="CR64" i="105"/>
  <c r="Z65" i="105"/>
  <c r="CR65" i="105" s="1"/>
  <c r="C65" i="105"/>
  <c r="Z66" i="105"/>
  <c r="CR66" i="105" s="1"/>
  <c r="C66" i="105"/>
  <c r="Z67" i="105"/>
  <c r="C67" i="105" s="1"/>
  <c r="Z68" i="105"/>
  <c r="CR68" i="105" s="1"/>
  <c r="C68" i="105"/>
  <c r="Z69" i="105"/>
  <c r="CR69" i="105" s="1"/>
  <c r="C69" i="105"/>
  <c r="Z70" i="105"/>
  <c r="C70" i="105" s="1"/>
  <c r="Z71" i="105"/>
  <c r="Z72" i="105"/>
  <c r="C72" i="105" s="1"/>
  <c r="Z73" i="105"/>
  <c r="CR73" i="105" s="1"/>
  <c r="C73" i="105"/>
  <c r="Z74" i="105"/>
  <c r="Z75" i="105"/>
  <c r="CR75" i="105" s="1"/>
  <c r="Z76" i="105"/>
  <c r="CR76" i="105"/>
  <c r="Z77" i="105"/>
  <c r="C77" i="105"/>
  <c r="Z78" i="105"/>
  <c r="CR78" i="105" s="1"/>
  <c r="C78" i="105"/>
  <c r="Z79" i="105"/>
  <c r="Z80" i="105"/>
  <c r="C80" i="105" s="1"/>
  <c r="Z81" i="105"/>
  <c r="C81" i="105" s="1"/>
  <c r="Z82" i="105"/>
  <c r="C82" i="105" s="1"/>
  <c r="Z83" i="105"/>
  <c r="Z84" i="105"/>
  <c r="CR84" i="105"/>
  <c r="Z85" i="105"/>
  <c r="C85" i="105"/>
  <c r="Z86" i="105"/>
  <c r="C86" i="105"/>
  <c r="Z87" i="105"/>
  <c r="Z88" i="105"/>
  <c r="C88" i="105" s="1"/>
  <c r="Z89" i="105"/>
  <c r="Z90" i="105"/>
  <c r="Z91" i="105"/>
  <c r="Z92" i="105"/>
  <c r="CR92" i="105"/>
  <c r="C92" i="105"/>
  <c r="Z93" i="105"/>
  <c r="C93" i="105" s="1"/>
  <c r="Z94" i="105"/>
  <c r="C94" i="105" s="1"/>
  <c r="Z95" i="105"/>
  <c r="Z96" i="105"/>
  <c r="Z97" i="105"/>
  <c r="C97" i="105"/>
  <c r="Z98" i="105"/>
  <c r="C98" i="105"/>
  <c r="Z99" i="105"/>
  <c r="Z100" i="105"/>
  <c r="C100" i="105" s="1"/>
  <c r="Z101" i="105"/>
  <c r="C101" i="105"/>
  <c r="Z102" i="105"/>
  <c r="Z103" i="105"/>
  <c r="C103" i="105" s="1"/>
  <c r="Z104" i="105"/>
  <c r="C104" i="105"/>
  <c r="Z105" i="105"/>
  <c r="Z106" i="105"/>
  <c r="C106" i="105"/>
  <c r="Z107" i="105"/>
  <c r="C107" i="105"/>
  <c r="Z108" i="105"/>
  <c r="CR108" i="105"/>
  <c r="Z109" i="105"/>
  <c r="Z110" i="105"/>
  <c r="C110" i="105"/>
  <c r="Z111" i="105"/>
  <c r="C111" i="105"/>
  <c r="Z112" i="105"/>
  <c r="C112" i="105"/>
  <c r="Z113" i="105"/>
  <c r="C113" i="105" s="1"/>
  <c r="Z114" i="105"/>
  <c r="C114" i="105"/>
  <c r="Z115" i="105"/>
  <c r="C115" i="105"/>
  <c r="Z116" i="105"/>
  <c r="CR116" i="105"/>
  <c r="Z117" i="105"/>
  <c r="C117" i="105" s="1"/>
  <c r="Z118" i="105"/>
  <c r="C118" i="105"/>
  <c r="Z119" i="105"/>
  <c r="C119" i="105"/>
  <c r="Z120" i="105"/>
  <c r="CR120" i="105"/>
  <c r="C120" i="105"/>
  <c r="Z121" i="105"/>
  <c r="C121" i="105" s="1"/>
  <c r="Z122" i="105"/>
  <c r="Z123" i="105"/>
  <c r="C123" i="105"/>
  <c r="Z124" i="105"/>
  <c r="CR124" i="105"/>
  <c r="C124" i="105"/>
  <c r="Z125" i="105"/>
  <c r="C125" i="105" s="1"/>
  <c r="Z126" i="105"/>
  <c r="Z127" i="105"/>
  <c r="C127" i="105"/>
  <c r="Z128" i="105"/>
  <c r="CR128" i="105"/>
  <c r="C128" i="105"/>
  <c r="Z129" i="105"/>
  <c r="C130" i="105"/>
  <c r="C131" i="105"/>
  <c r="C132" i="105"/>
  <c r="C133" i="105"/>
  <c r="C134" i="105"/>
  <c r="C135" i="105"/>
  <c r="C136" i="105"/>
  <c r="C137" i="105"/>
  <c r="C138" i="105"/>
  <c r="C139" i="105"/>
  <c r="B142" i="105"/>
  <c r="A142" i="105"/>
  <c r="D141" i="105"/>
  <c r="O141" i="105" s="1"/>
  <c r="E141" i="105"/>
  <c r="F141" i="105"/>
  <c r="I141" i="105"/>
  <c r="K141" i="105"/>
  <c r="L141" i="105"/>
  <c r="M141" i="105"/>
  <c r="N141" i="105"/>
  <c r="J141" i="105"/>
  <c r="H141" i="105"/>
  <c r="G141" i="105"/>
  <c r="B141" i="105"/>
  <c r="A141" i="105"/>
  <c r="T140" i="105"/>
  <c r="DM139" i="105"/>
  <c r="CP139" i="105"/>
  <c r="DM138" i="105"/>
  <c r="CP138" i="105"/>
  <c r="DM137" i="105"/>
  <c r="CP137" i="105"/>
  <c r="DM136" i="105"/>
  <c r="CP136" i="105"/>
  <c r="DM135" i="105"/>
  <c r="CP135" i="105"/>
  <c r="DM134" i="105"/>
  <c r="CP134" i="105"/>
  <c r="DM133" i="105"/>
  <c r="CP133" i="105"/>
  <c r="CP132" i="105"/>
  <c r="DM131" i="105"/>
  <c r="CP131" i="105"/>
  <c r="DM130" i="105"/>
  <c r="CP130" i="105"/>
  <c r="DM129" i="105"/>
  <c r="DH129" i="105"/>
  <c r="DG129" i="105"/>
  <c r="DD129" i="105"/>
  <c r="DC129" i="105"/>
  <c r="DA129" i="105"/>
  <c r="CZ129" i="105"/>
  <c r="CX129" i="105"/>
  <c r="CW129" i="105"/>
  <c r="CS129" i="105"/>
  <c r="CP129" i="105"/>
  <c r="DM128" i="105"/>
  <c r="DH128" i="105"/>
  <c r="DG128" i="105"/>
  <c r="DD128" i="105"/>
  <c r="DC128" i="105"/>
  <c r="DA128" i="105"/>
  <c r="CZ128" i="105"/>
  <c r="CX128" i="105"/>
  <c r="CW128" i="105"/>
  <c r="CS128" i="105"/>
  <c r="CP128" i="105"/>
  <c r="DM127" i="105"/>
  <c r="DH127" i="105"/>
  <c r="DG127" i="105"/>
  <c r="DD127" i="105"/>
  <c r="DC127" i="105"/>
  <c r="DA127" i="105"/>
  <c r="CZ127" i="105"/>
  <c r="CX127" i="105"/>
  <c r="CW127" i="105"/>
  <c r="CS127" i="105"/>
  <c r="CR127" i="105"/>
  <c r="CP127" i="105"/>
  <c r="DM126" i="105"/>
  <c r="DH126" i="105"/>
  <c r="DG126" i="105"/>
  <c r="DD126" i="105"/>
  <c r="DC126" i="105"/>
  <c r="DA126" i="105"/>
  <c r="CZ126" i="105"/>
  <c r="CX126" i="105"/>
  <c r="CW126" i="105"/>
  <c r="CS126" i="105"/>
  <c r="CP126" i="105"/>
  <c r="DM125" i="105"/>
  <c r="DH125" i="105"/>
  <c r="DG125" i="105"/>
  <c r="DD125" i="105"/>
  <c r="DC125" i="105"/>
  <c r="DA125" i="105"/>
  <c r="CZ125" i="105"/>
  <c r="CX125" i="105"/>
  <c r="CW125" i="105"/>
  <c r="CS125" i="105"/>
  <c r="CP125" i="105"/>
  <c r="DM124" i="105"/>
  <c r="DH124" i="105"/>
  <c r="DG124" i="105"/>
  <c r="DD124" i="105"/>
  <c r="DC124" i="105"/>
  <c r="DA124" i="105"/>
  <c r="CZ124" i="105"/>
  <c r="CX124" i="105"/>
  <c r="CW124" i="105"/>
  <c r="CS124" i="105"/>
  <c r="CP124" i="105"/>
  <c r="DM123" i="105"/>
  <c r="DH123" i="105"/>
  <c r="DG123" i="105"/>
  <c r="DD123" i="105"/>
  <c r="DC123" i="105"/>
  <c r="DA123" i="105"/>
  <c r="CZ123" i="105"/>
  <c r="CX123" i="105"/>
  <c r="CW123" i="105"/>
  <c r="CS123" i="105"/>
  <c r="CR123" i="105"/>
  <c r="CP123" i="105"/>
  <c r="DM122" i="105"/>
  <c r="DH122" i="105"/>
  <c r="DG122" i="105"/>
  <c r="DD122" i="105"/>
  <c r="DC122" i="105"/>
  <c r="DA122" i="105"/>
  <c r="CZ122" i="105"/>
  <c r="CX122" i="105"/>
  <c r="CW122" i="105"/>
  <c r="CS122" i="105"/>
  <c r="CP122" i="105"/>
  <c r="DM121" i="105"/>
  <c r="DH121" i="105"/>
  <c r="DG121" i="105"/>
  <c r="DD121" i="105"/>
  <c r="DC121" i="105"/>
  <c r="DA121" i="105"/>
  <c r="CZ121" i="105"/>
  <c r="CX121" i="105"/>
  <c r="CW121" i="105"/>
  <c r="CS121" i="105"/>
  <c r="CR121" i="105"/>
  <c r="CP121" i="105"/>
  <c r="DM120" i="105"/>
  <c r="DH120" i="105"/>
  <c r="DG120" i="105"/>
  <c r="DD120" i="105"/>
  <c r="DC120" i="105"/>
  <c r="DA120" i="105"/>
  <c r="CZ120" i="105"/>
  <c r="CX120" i="105"/>
  <c r="CW120" i="105"/>
  <c r="CS120" i="105"/>
  <c r="CP120" i="105"/>
  <c r="DM119" i="105"/>
  <c r="CX119" i="105"/>
  <c r="CW119" i="105"/>
  <c r="CS119" i="105"/>
  <c r="CR119" i="105"/>
  <c r="CP119" i="105"/>
  <c r="DM118" i="105"/>
  <c r="DH118" i="105"/>
  <c r="DG118" i="105"/>
  <c r="DD118" i="105"/>
  <c r="DC118" i="105"/>
  <c r="DA118" i="105"/>
  <c r="CZ118" i="105"/>
  <c r="CX118" i="105"/>
  <c r="CW118" i="105"/>
  <c r="CS118" i="105"/>
  <c r="CP118" i="105"/>
  <c r="DM117" i="105"/>
  <c r="DH117" i="105"/>
  <c r="DG117" i="105"/>
  <c r="DD117" i="105"/>
  <c r="DC117" i="105"/>
  <c r="DA117" i="105"/>
  <c r="CZ117" i="105"/>
  <c r="CX117" i="105"/>
  <c r="CW117" i="105"/>
  <c r="CS117" i="105"/>
  <c r="CP117" i="105"/>
  <c r="DM116" i="105"/>
  <c r="DH116" i="105"/>
  <c r="DG116" i="105"/>
  <c r="DD116" i="105"/>
  <c r="DC116" i="105"/>
  <c r="DA116" i="105"/>
  <c r="CZ116" i="105"/>
  <c r="CX116" i="105"/>
  <c r="CW116" i="105"/>
  <c r="CS116" i="105"/>
  <c r="CP116" i="105"/>
  <c r="DM115" i="105"/>
  <c r="DH115" i="105"/>
  <c r="DG115" i="105"/>
  <c r="DD115" i="105"/>
  <c r="DC115" i="105"/>
  <c r="DA115" i="105"/>
  <c r="CZ115" i="105"/>
  <c r="CX115" i="105"/>
  <c r="CW115" i="105"/>
  <c r="CS115" i="105"/>
  <c r="CR115" i="105"/>
  <c r="CP115" i="105"/>
  <c r="DM114" i="105"/>
  <c r="DH114" i="105"/>
  <c r="DG114" i="105"/>
  <c r="DD114" i="105"/>
  <c r="DC114" i="105"/>
  <c r="DA114" i="105"/>
  <c r="CZ114" i="105"/>
  <c r="CX114" i="105"/>
  <c r="CW114" i="105"/>
  <c r="CS114" i="105"/>
  <c r="CP114" i="105"/>
  <c r="DM113" i="105"/>
  <c r="DH113" i="105"/>
  <c r="DG113" i="105"/>
  <c r="DD113" i="105"/>
  <c r="DC113" i="105"/>
  <c r="DA113" i="105"/>
  <c r="CZ113" i="105"/>
  <c r="CX113" i="105"/>
  <c r="CW113" i="105"/>
  <c r="CS113" i="105"/>
  <c r="CR113" i="105"/>
  <c r="CP113" i="105"/>
  <c r="DM112" i="105"/>
  <c r="DH112" i="105"/>
  <c r="DG112" i="105"/>
  <c r="DD112" i="105"/>
  <c r="DC112" i="105"/>
  <c r="DA112" i="105"/>
  <c r="CZ112" i="105"/>
  <c r="CX112" i="105"/>
  <c r="CW112" i="105"/>
  <c r="CS112" i="105"/>
  <c r="CP112" i="105"/>
  <c r="DM111" i="105"/>
  <c r="DH111" i="105"/>
  <c r="DG111" i="105"/>
  <c r="DD111" i="105"/>
  <c r="DC111" i="105"/>
  <c r="DA111" i="105"/>
  <c r="CZ111" i="105"/>
  <c r="CX111" i="105"/>
  <c r="CW111" i="105"/>
  <c r="CS111" i="105"/>
  <c r="CR111" i="105"/>
  <c r="CP111" i="105"/>
  <c r="DM110" i="105"/>
  <c r="DH110" i="105"/>
  <c r="DG110" i="105"/>
  <c r="DD110" i="105"/>
  <c r="DC110" i="105"/>
  <c r="DA110" i="105"/>
  <c r="CZ110" i="105"/>
  <c r="CX110" i="105"/>
  <c r="CW110" i="105"/>
  <c r="CS110" i="105"/>
  <c r="CR110" i="105"/>
  <c r="CP110" i="105"/>
  <c r="DM109" i="105"/>
  <c r="DH109" i="105"/>
  <c r="DG109" i="105"/>
  <c r="DD109" i="105"/>
  <c r="DC109" i="105"/>
  <c r="DA109" i="105"/>
  <c r="CZ109" i="105"/>
  <c r="CX109" i="105"/>
  <c r="CW109" i="105"/>
  <c r="CS109" i="105"/>
  <c r="CP109" i="105"/>
  <c r="DM108" i="105"/>
  <c r="DH108" i="105"/>
  <c r="DG108" i="105"/>
  <c r="DD108" i="105"/>
  <c r="DC108" i="105"/>
  <c r="DA108" i="105"/>
  <c r="CZ108" i="105"/>
  <c r="CX108" i="105"/>
  <c r="CW108" i="105"/>
  <c r="CS108" i="105"/>
  <c r="CP108" i="105"/>
  <c r="DM107" i="105"/>
  <c r="DH107" i="105"/>
  <c r="DG107" i="105"/>
  <c r="DD107" i="105"/>
  <c r="DC107" i="105"/>
  <c r="DA107" i="105"/>
  <c r="CZ107" i="105"/>
  <c r="CX107" i="105"/>
  <c r="CW107" i="105"/>
  <c r="CS107" i="105"/>
  <c r="CR107" i="105"/>
  <c r="CP107" i="105"/>
  <c r="DM106" i="105"/>
  <c r="DH106" i="105"/>
  <c r="DG106" i="105"/>
  <c r="DD106" i="105"/>
  <c r="DC106" i="105"/>
  <c r="DA106" i="105"/>
  <c r="CZ106" i="105"/>
  <c r="CX106" i="105"/>
  <c r="CW106" i="105"/>
  <c r="CS106" i="105"/>
  <c r="CR106" i="105"/>
  <c r="CP106" i="105"/>
  <c r="DM105" i="105"/>
  <c r="DH105" i="105"/>
  <c r="DG105" i="105"/>
  <c r="DD105" i="105"/>
  <c r="DC105" i="105"/>
  <c r="DA105" i="105"/>
  <c r="CZ105" i="105"/>
  <c r="CX105" i="105"/>
  <c r="CW105" i="105"/>
  <c r="CS105" i="105"/>
  <c r="CP105" i="105"/>
  <c r="DM104" i="105"/>
  <c r="DH104" i="105"/>
  <c r="DG104" i="105"/>
  <c r="DD104" i="105"/>
  <c r="DC104" i="105"/>
  <c r="DA104" i="105"/>
  <c r="CZ104" i="105"/>
  <c r="CX104" i="105"/>
  <c r="CW104" i="105"/>
  <c r="CS104" i="105"/>
  <c r="CR104" i="105"/>
  <c r="CP104" i="105"/>
  <c r="DM103" i="105"/>
  <c r="CX103" i="105"/>
  <c r="CW103" i="105"/>
  <c r="CS103" i="105"/>
  <c r="CP103" i="105"/>
  <c r="DM102" i="105"/>
  <c r="DH102" i="105"/>
  <c r="DG102" i="105"/>
  <c r="CX102" i="105"/>
  <c r="CW102" i="105"/>
  <c r="CS102" i="105"/>
  <c r="CP102" i="105"/>
  <c r="DM101" i="105"/>
  <c r="DH101" i="105"/>
  <c r="DG101" i="105"/>
  <c r="CX101" i="105"/>
  <c r="CW101" i="105"/>
  <c r="CS101" i="105"/>
  <c r="CR101" i="105"/>
  <c r="CP101" i="105"/>
  <c r="DM100" i="105"/>
  <c r="DH100" i="105"/>
  <c r="DG100" i="105"/>
  <c r="CX100" i="105"/>
  <c r="CW100" i="105"/>
  <c r="CS100" i="105"/>
  <c r="CP100" i="105"/>
  <c r="DM99" i="105"/>
  <c r="DH99" i="105"/>
  <c r="DG99" i="105"/>
  <c r="CX99" i="105"/>
  <c r="CW99" i="105"/>
  <c r="CS99" i="105"/>
  <c r="CP99" i="105"/>
  <c r="DM98" i="105"/>
  <c r="DH98" i="105"/>
  <c r="DG98" i="105"/>
  <c r="DD98" i="105"/>
  <c r="DC98" i="105"/>
  <c r="DA98" i="105"/>
  <c r="CZ98" i="105"/>
  <c r="CX98" i="105"/>
  <c r="CW98" i="105"/>
  <c r="CS98" i="105"/>
  <c r="CR98" i="105"/>
  <c r="CP98" i="105"/>
  <c r="DM97" i="105"/>
  <c r="DH97" i="105"/>
  <c r="DG97" i="105"/>
  <c r="DD97" i="105"/>
  <c r="DC97" i="105"/>
  <c r="DA97" i="105"/>
  <c r="CZ97" i="105"/>
  <c r="CX97" i="105"/>
  <c r="CW97" i="105"/>
  <c r="CS97" i="105"/>
  <c r="CR97" i="105"/>
  <c r="CP97" i="105"/>
  <c r="DM96" i="105"/>
  <c r="DH96" i="105"/>
  <c r="DG96" i="105"/>
  <c r="DD96" i="105"/>
  <c r="DC96" i="105"/>
  <c r="DA96" i="105"/>
  <c r="CZ96" i="105"/>
  <c r="CX96" i="105"/>
  <c r="CW96" i="105"/>
  <c r="CS96" i="105"/>
  <c r="CP96" i="105"/>
  <c r="DM95" i="105"/>
  <c r="DH95" i="105"/>
  <c r="DG95" i="105"/>
  <c r="DD95" i="105"/>
  <c r="DC95" i="105"/>
  <c r="DA95" i="105"/>
  <c r="CZ95" i="105"/>
  <c r="CX95" i="105"/>
  <c r="CW95" i="105"/>
  <c r="CS95" i="105"/>
  <c r="CP95" i="105"/>
  <c r="DM94" i="105"/>
  <c r="DH94" i="105"/>
  <c r="DG94" i="105"/>
  <c r="DD94" i="105"/>
  <c r="DC94" i="105"/>
  <c r="DA94" i="105"/>
  <c r="CZ94" i="105"/>
  <c r="CX94" i="105"/>
  <c r="CW94" i="105"/>
  <c r="CS94" i="105"/>
  <c r="CP94" i="105"/>
  <c r="DM93" i="105"/>
  <c r="DH93" i="105"/>
  <c r="DG93" i="105"/>
  <c r="DD93" i="105"/>
  <c r="DC93" i="105"/>
  <c r="DA93" i="105"/>
  <c r="CZ93" i="105"/>
  <c r="CX93" i="105"/>
  <c r="CW93" i="105"/>
  <c r="CS93" i="105"/>
  <c r="CR93" i="105"/>
  <c r="CP93" i="105"/>
  <c r="DM92" i="105"/>
  <c r="DH92" i="105"/>
  <c r="DG92" i="105"/>
  <c r="DD92" i="105"/>
  <c r="DC92" i="105"/>
  <c r="DA92" i="105"/>
  <c r="CZ92" i="105"/>
  <c r="CX92" i="105"/>
  <c r="CW92" i="105"/>
  <c r="CS92" i="105"/>
  <c r="CP92" i="105"/>
  <c r="DM91" i="105"/>
  <c r="DH91" i="105"/>
  <c r="DG91" i="105"/>
  <c r="DD91" i="105"/>
  <c r="DC91" i="105"/>
  <c r="DA91" i="105"/>
  <c r="CZ91" i="105"/>
  <c r="CX91" i="105"/>
  <c r="CW91" i="105"/>
  <c r="CS91" i="105"/>
  <c r="CP91" i="105"/>
  <c r="DM90" i="105"/>
  <c r="DH90" i="105"/>
  <c r="DG90" i="105"/>
  <c r="DD90" i="105"/>
  <c r="DC90" i="105"/>
  <c r="DA90" i="105"/>
  <c r="CZ90" i="105"/>
  <c r="CX90" i="105"/>
  <c r="CW90" i="105"/>
  <c r="CS90" i="105"/>
  <c r="CP90" i="105"/>
  <c r="DM89" i="105"/>
  <c r="DH89" i="105"/>
  <c r="DG89" i="105"/>
  <c r="DD89" i="105"/>
  <c r="DC89" i="105"/>
  <c r="DA89" i="105"/>
  <c r="CZ89" i="105"/>
  <c r="CX89" i="105"/>
  <c r="CW89" i="105"/>
  <c r="CS89" i="105"/>
  <c r="CP89" i="105"/>
  <c r="DM88" i="105"/>
  <c r="DH88" i="105"/>
  <c r="DG88" i="105"/>
  <c r="DD88" i="105"/>
  <c r="DC88" i="105"/>
  <c r="DA88" i="105"/>
  <c r="CZ88" i="105"/>
  <c r="CX88" i="105"/>
  <c r="CW88" i="105"/>
  <c r="CS88" i="105"/>
  <c r="CR88" i="105"/>
  <c r="CP88" i="105"/>
  <c r="DM87" i="105"/>
  <c r="DH87" i="105"/>
  <c r="DG87" i="105"/>
  <c r="DD87" i="105"/>
  <c r="DC87" i="105"/>
  <c r="DA87" i="105"/>
  <c r="CZ87" i="105"/>
  <c r="CX87" i="105"/>
  <c r="CW87" i="105"/>
  <c r="CS87" i="105"/>
  <c r="CP87" i="105"/>
  <c r="DM86" i="105"/>
  <c r="DH86" i="105"/>
  <c r="DG86" i="105"/>
  <c r="DD86" i="105"/>
  <c r="DC86" i="105"/>
  <c r="DA86" i="105"/>
  <c r="CZ86" i="105"/>
  <c r="CX86" i="105"/>
  <c r="CW86" i="105"/>
  <c r="CS86" i="105"/>
  <c r="CP86" i="105"/>
  <c r="DM85" i="105"/>
  <c r="DH85" i="105"/>
  <c r="DG85" i="105"/>
  <c r="DD85" i="105"/>
  <c r="DC85" i="105"/>
  <c r="DA85" i="105"/>
  <c r="CZ85" i="105"/>
  <c r="CX85" i="105"/>
  <c r="CW85" i="105"/>
  <c r="CS85" i="105"/>
  <c r="CR85" i="105"/>
  <c r="CP85" i="105"/>
  <c r="DM84" i="105"/>
  <c r="DH84" i="105"/>
  <c r="DG84" i="105"/>
  <c r="DD84" i="105"/>
  <c r="DC84" i="105"/>
  <c r="DA84" i="105"/>
  <c r="CZ84" i="105"/>
  <c r="CX84" i="105"/>
  <c r="CW84" i="105"/>
  <c r="CS84" i="105"/>
  <c r="CP84" i="105"/>
  <c r="DM83" i="105"/>
  <c r="DH83" i="105"/>
  <c r="DG83" i="105"/>
  <c r="DD83" i="105"/>
  <c r="DC83" i="105"/>
  <c r="DA83" i="105"/>
  <c r="CZ83" i="105"/>
  <c r="CX83" i="105"/>
  <c r="CW83" i="105"/>
  <c r="CS83" i="105"/>
  <c r="CP83" i="105"/>
  <c r="DM82" i="105"/>
  <c r="DH82" i="105"/>
  <c r="DG82" i="105"/>
  <c r="DD82" i="105"/>
  <c r="DC82" i="105"/>
  <c r="DA82" i="105"/>
  <c r="CZ82" i="105"/>
  <c r="CX82" i="105"/>
  <c r="CW82" i="105"/>
  <c r="CS82" i="105"/>
  <c r="CP82" i="105"/>
  <c r="DM81" i="105"/>
  <c r="DH81" i="105"/>
  <c r="DG81" i="105"/>
  <c r="DD81" i="105"/>
  <c r="DC81" i="105"/>
  <c r="DA81" i="105"/>
  <c r="CZ81" i="105"/>
  <c r="CX81" i="105"/>
  <c r="CW81" i="105"/>
  <c r="CS81" i="105"/>
  <c r="CR81" i="105"/>
  <c r="CP81" i="105"/>
  <c r="DM80" i="105"/>
  <c r="DH80" i="105"/>
  <c r="DG80" i="105"/>
  <c r="DD80" i="105"/>
  <c r="DC80" i="105"/>
  <c r="DA80" i="105"/>
  <c r="CZ80" i="105"/>
  <c r="CX80" i="105"/>
  <c r="CW80" i="105"/>
  <c r="CS80" i="105"/>
  <c r="CP80" i="105"/>
  <c r="DM79" i="105"/>
  <c r="DH79" i="105"/>
  <c r="DG79" i="105"/>
  <c r="DD79" i="105"/>
  <c r="DC79" i="105"/>
  <c r="DA79" i="105"/>
  <c r="CZ79" i="105"/>
  <c r="CX79" i="105"/>
  <c r="CW79" i="105"/>
  <c r="CS79" i="105"/>
  <c r="CP79" i="105"/>
  <c r="DM78" i="105"/>
  <c r="DH78" i="105"/>
  <c r="DG78" i="105"/>
  <c r="DD78" i="105"/>
  <c r="DC78" i="105"/>
  <c r="DA78" i="105"/>
  <c r="CZ78" i="105"/>
  <c r="CX78" i="105"/>
  <c r="CW78" i="105"/>
  <c r="CS78" i="105"/>
  <c r="CP78" i="105"/>
  <c r="DM77" i="105"/>
  <c r="DH77" i="105"/>
  <c r="DG77" i="105"/>
  <c r="DD77" i="105"/>
  <c r="DC77" i="105"/>
  <c r="DA77" i="105"/>
  <c r="CZ77" i="105"/>
  <c r="CX77" i="105"/>
  <c r="CW77" i="105"/>
  <c r="CS77" i="105"/>
  <c r="CR77" i="105"/>
  <c r="CP77" i="105"/>
  <c r="DM76" i="105"/>
  <c r="DH76" i="105"/>
  <c r="DG76" i="105"/>
  <c r="DD76" i="105"/>
  <c r="DC76" i="105"/>
  <c r="DA76" i="105"/>
  <c r="CZ76" i="105"/>
  <c r="CX76" i="105"/>
  <c r="CW76" i="105"/>
  <c r="CS76" i="105"/>
  <c r="CP76" i="105"/>
  <c r="DM75" i="105"/>
  <c r="DH75" i="105"/>
  <c r="DG75" i="105"/>
  <c r="DD75" i="105"/>
  <c r="DC75" i="105"/>
  <c r="DA75" i="105"/>
  <c r="CZ75" i="105"/>
  <c r="CX75" i="105"/>
  <c r="CW75" i="105"/>
  <c r="CS75" i="105"/>
  <c r="CP75" i="105"/>
  <c r="DM74" i="105"/>
  <c r="DH74" i="105"/>
  <c r="DG74" i="105"/>
  <c r="DD74" i="105"/>
  <c r="DC74" i="105"/>
  <c r="DA74" i="105"/>
  <c r="CZ74" i="105"/>
  <c r="CX74" i="105"/>
  <c r="CW74" i="105"/>
  <c r="CS74" i="105"/>
  <c r="CP74" i="105"/>
  <c r="DM73" i="105"/>
  <c r="DH73" i="105"/>
  <c r="DG73" i="105"/>
  <c r="DD73" i="105"/>
  <c r="DC73" i="105"/>
  <c r="DA73" i="105"/>
  <c r="CZ73" i="105"/>
  <c r="CX73" i="105"/>
  <c r="CW73" i="105"/>
  <c r="CS73" i="105"/>
  <c r="CP73" i="105"/>
  <c r="DM72" i="105"/>
  <c r="DH72" i="105"/>
  <c r="DG72" i="105"/>
  <c r="DD72" i="105"/>
  <c r="DC72" i="105"/>
  <c r="DA72" i="105"/>
  <c r="CZ72" i="105"/>
  <c r="CX72" i="105"/>
  <c r="CW72" i="105"/>
  <c r="CS72" i="105"/>
  <c r="CR72" i="105"/>
  <c r="CP72" i="105"/>
  <c r="DM71" i="105"/>
  <c r="DH71" i="105"/>
  <c r="DG71" i="105"/>
  <c r="DD71" i="105"/>
  <c r="DC71" i="105"/>
  <c r="DA71" i="105"/>
  <c r="CZ71" i="105"/>
  <c r="CX71" i="105"/>
  <c r="CW71" i="105"/>
  <c r="CS71" i="105"/>
  <c r="CP71" i="105"/>
  <c r="DM70" i="105"/>
  <c r="DH70" i="105"/>
  <c r="DG70" i="105"/>
  <c r="DD70" i="105"/>
  <c r="DC70" i="105"/>
  <c r="DA70" i="105"/>
  <c r="CZ70" i="105"/>
  <c r="CX70" i="105"/>
  <c r="CW70" i="105"/>
  <c r="CS70" i="105"/>
  <c r="CP70" i="105"/>
  <c r="DM69" i="105"/>
  <c r="CX69" i="105"/>
  <c r="CW69" i="105"/>
  <c r="CS69" i="105"/>
  <c r="CP69" i="105"/>
  <c r="DM68" i="105"/>
  <c r="CX68" i="105"/>
  <c r="CW68" i="105"/>
  <c r="CS68" i="105"/>
  <c r="CP68" i="105"/>
  <c r="DM67" i="105"/>
  <c r="CX67" i="105"/>
  <c r="CW67" i="105"/>
  <c r="CS67" i="105"/>
  <c r="CP67" i="105"/>
  <c r="DM66" i="105"/>
  <c r="CX66" i="105"/>
  <c r="CW66" i="105"/>
  <c r="CS66" i="105"/>
  <c r="CP66" i="105"/>
  <c r="DM65" i="105"/>
  <c r="CX65" i="105"/>
  <c r="CW65" i="105"/>
  <c r="CS65" i="105"/>
  <c r="CP65" i="105"/>
  <c r="DM64" i="105"/>
  <c r="CX64" i="105"/>
  <c r="CW64" i="105"/>
  <c r="CS64" i="105"/>
  <c r="CP64" i="105"/>
  <c r="DM63" i="105"/>
  <c r="CX63" i="105"/>
  <c r="CW63" i="105"/>
  <c r="CS63" i="105"/>
  <c r="CR63" i="105"/>
  <c r="CP63" i="105"/>
  <c r="DM62" i="105"/>
  <c r="CX62" i="105"/>
  <c r="CW62" i="105"/>
  <c r="CS62" i="105"/>
  <c r="CP62" i="105"/>
  <c r="DM61" i="105"/>
  <c r="CX61" i="105"/>
  <c r="CW61" i="105"/>
  <c r="CS61" i="105"/>
  <c r="CR61" i="105"/>
  <c r="CP61" i="105"/>
  <c r="DM60" i="105"/>
  <c r="DH60" i="105"/>
  <c r="DG60" i="105"/>
  <c r="DD60" i="105"/>
  <c r="DC60" i="105"/>
  <c r="DA60" i="105"/>
  <c r="CZ60" i="105"/>
  <c r="CX60" i="105"/>
  <c r="CW60" i="105"/>
  <c r="CS60" i="105"/>
  <c r="CR60" i="105"/>
  <c r="CP60" i="105"/>
  <c r="DM59" i="105"/>
  <c r="DH59" i="105"/>
  <c r="DG59" i="105"/>
  <c r="DD59" i="105"/>
  <c r="DC59" i="105"/>
  <c r="DA59" i="105"/>
  <c r="CZ59" i="105"/>
  <c r="CX59" i="105"/>
  <c r="CW59" i="105"/>
  <c r="CS59" i="105"/>
  <c r="CR59" i="105"/>
  <c r="CP59" i="105"/>
  <c r="DM58" i="105"/>
  <c r="DH58" i="105"/>
  <c r="DG58" i="105"/>
  <c r="DD58" i="105"/>
  <c r="DC58" i="105"/>
  <c r="DA58" i="105"/>
  <c r="CZ58" i="105"/>
  <c r="CX58" i="105"/>
  <c r="CW58" i="105"/>
  <c r="CS58" i="105"/>
  <c r="CP58" i="105"/>
  <c r="DM57" i="105"/>
  <c r="CX57" i="105"/>
  <c r="CW57" i="105"/>
  <c r="CS57" i="105"/>
  <c r="CR57" i="105"/>
  <c r="CP57" i="105"/>
  <c r="DM56" i="105"/>
  <c r="DH56" i="105"/>
  <c r="DG56" i="105"/>
  <c r="DD56" i="105"/>
  <c r="DC56" i="105"/>
  <c r="DA56" i="105"/>
  <c r="CZ56" i="105"/>
  <c r="CX56" i="105"/>
  <c r="CW56" i="105"/>
  <c r="CS56" i="105"/>
  <c r="CP56" i="105"/>
  <c r="DM55" i="105"/>
  <c r="CX55" i="105"/>
  <c r="CW55" i="105"/>
  <c r="CS55" i="105"/>
  <c r="CR55" i="105"/>
  <c r="CP55" i="105"/>
  <c r="DM54" i="105"/>
  <c r="DH54" i="105"/>
  <c r="DG54" i="105"/>
  <c r="DD54" i="105"/>
  <c r="DC54" i="105"/>
  <c r="DA54" i="105"/>
  <c r="CZ54" i="105"/>
  <c r="CX54" i="105"/>
  <c r="CW54" i="105"/>
  <c r="CS54" i="105"/>
  <c r="CP54" i="105"/>
  <c r="DM53" i="105"/>
  <c r="DH53" i="105"/>
  <c r="DG53" i="105"/>
  <c r="DD53" i="105"/>
  <c r="DC53" i="105"/>
  <c r="DA53" i="105"/>
  <c r="CZ53" i="105"/>
  <c r="CX53" i="105"/>
  <c r="CW53" i="105"/>
  <c r="CS53" i="105"/>
  <c r="CP53" i="105"/>
  <c r="DM52" i="105"/>
  <c r="DH52" i="105"/>
  <c r="DG52" i="105"/>
  <c r="DD52" i="105"/>
  <c r="DC52" i="105"/>
  <c r="DA52" i="105"/>
  <c r="CZ52" i="105"/>
  <c r="CX52" i="105"/>
  <c r="CW52" i="105"/>
  <c r="CS52" i="105"/>
  <c r="CP52" i="105"/>
  <c r="DM51" i="105"/>
  <c r="CX51" i="105"/>
  <c r="CW51" i="105"/>
  <c r="CS51" i="105"/>
  <c r="CP51" i="105"/>
  <c r="DM50" i="105"/>
  <c r="CX50" i="105"/>
  <c r="CW50" i="105"/>
  <c r="CS50" i="105"/>
  <c r="CP50" i="105"/>
  <c r="DM49" i="105"/>
  <c r="DH49" i="105"/>
  <c r="DG49" i="105"/>
  <c r="DD49" i="105"/>
  <c r="DC49" i="105"/>
  <c r="DA49" i="105"/>
  <c r="CZ49" i="105"/>
  <c r="CX49" i="105"/>
  <c r="CW49" i="105"/>
  <c r="CS49" i="105"/>
  <c r="CR49" i="105"/>
  <c r="CP49" i="105"/>
  <c r="DM48" i="105"/>
  <c r="DH48" i="105"/>
  <c r="DG48" i="105"/>
  <c r="DD48" i="105"/>
  <c r="DC48" i="105"/>
  <c r="DA48" i="105"/>
  <c r="CZ48" i="105"/>
  <c r="CX48" i="105"/>
  <c r="CW48" i="105"/>
  <c r="CS48" i="105"/>
  <c r="CP48" i="105"/>
  <c r="DM47" i="105"/>
  <c r="DH47" i="105"/>
  <c r="DG47" i="105"/>
  <c r="DD47" i="105"/>
  <c r="DC47" i="105"/>
  <c r="DA47" i="105"/>
  <c r="CZ47" i="105"/>
  <c r="CX47" i="105"/>
  <c r="CW47" i="105"/>
  <c r="CS47" i="105"/>
  <c r="CP47" i="105"/>
  <c r="DM46" i="105"/>
  <c r="CX46" i="105"/>
  <c r="CW46" i="105"/>
  <c r="CS46" i="105"/>
  <c r="Z46" i="105"/>
  <c r="CR46" i="105" s="1"/>
  <c r="CP46" i="105"/>
  <c r="DM45" i="105"/>
  <c r="DH45" i="105"/>
  <c r="DG45" i="105"/>
  <c r="DD45" i="105"/>
  <c r="DC45" i="105"/>
  <c r="DA45" i="105"/>
  <c r="CZ45" i="105"/>
  <c r="CX45" i="105"/>
  <c r="CW45" i="105"/>
  <c r="CS45" i="105"/>
  <c r="CP45" i="105"/>
  <c r="DM44" i="105"/>
  <c r="DH44" i="105"/>
  <c r="DG44" i="105"/>
  <c r="DD44" i="105"/>
  <c r="DC44" i="105"/>
  <c r="DA44" i="105"/>
  <c r="CZ44" i="105"/>
  <c r="CX44" i="105"/>
  <c r="CW44" i="105"/>
  <c r="CS44" i="105"/>
  <c r="CP44" i="105"/>
  <c r="DM43" i="105"/>
  <c r="CX43" i="105"/>
  <c r="CW43" i="105"/>
  <c r="CS43" i="105"/>
  <c r="CP43" i="105"/>
  <c r="DM42" i="105"/>
  <c r="DH42" i="105"/>
  <c r="DG42" i="105"/>
  <c r="DD42" i="105"/>
  <c r="DC42" i="105"/>
  <c r="DA42" i="105"/>
  <c r="CZ42" i="105"/>
  <c r="CX42" i="105"/>
  <c r="CW42" i="105"/>
  <c r="CS42" i="105"/>
  <c r="CP42" i="105"/>
  <c r="DM41" i="105"/>
  <c r="DH41" i="105"/>
  <c r="DG41" i="105"/>
  <c r="DD41" i="105"/>
  <c r="DC41" i="105"/>
  <c r="DA41" i="105"/>
  <c r="CZ41" i="105"/>
  <c r="CX41" i="105"/>
  <c r="CW41" i="105"/>
  <c r="CS41" i="105"/>
  <c r="CP41" i="105"/>
  <c r="DM40" i="105"/>
  <c r="DH40" i="105"/>
  <c r="DG40" i="105"/>
  <c r="DD40" i="105"/>
  <c r="DC40" i="105"/>
  <c r="DA40" i="105"/>
  <c r="CZ40" i="105"/>
  <c r="CX40" i="105"/>
  <c r="CW40" i="105"/>
  <c r="CS40" i="105"/>
  <c r="CR40" i="105"/>
  <c r="CP40" i="105"/>
  <c r="DM39" i="105"/>
  <c r="DH39" i="105"/>
  <c r="DG39" i="105"/>
  <c r="DD39" i="105"/>
  <c r="DC39" i="105"/>
  <c r="DA39" i="105"/>
  <c r="CZ39" i="105"/>
  <c r="CX39" i="105"/>
  <c r="CW39" i="105"/>
  <c r="CS39" i="105"/>
  <c r="CR39" i="105"/>
  <c r="CP39" i="105"/>
  <c r="DM38" i="105"/>
  <c r="DH38" i="105"/>
  <c r="DG38" i="105"/>
  <c r="DD38" i="105"/>
  <c r="DC38" i="105"/>
  <c r="DA38" i="105"/>
  <c r="CZ38" i="105"/>
  <c r="CX38" i="105"/>
  <c r="CW38" i="105"/>
  <c r="CS38" i="105"/>
  <c r="CP38" i="105"/>
  <c r="DM37" i="105"/>
  <c r="DH37" i="105"/>
  <c r="DG37" i="105"/>
  <c r="DD37" i="105"/>
  <c r="DC37" i="105"/>
  <c r="DA37" i="105"/>
  <c r="CZ37" i="105"/>
  <c r="CX37" i="105"/>
  <c r="CW37" i="105"/>
  <c r="CS37" i="105"/>
  <c r="CR37" i="105"/>
  <c r="CP37" i="105"/>
  <c r="DM36" i="105"/>
  <c r="DH36" i="105"/>
  <c r="DG36" i="105"/>
  <c r="DD36" i="105"/>
  <c r="DC36" i="105"/>
  <c r="DA36" i="105"/>
  <c r="CZ36" i="105"/>
  <c r="CX36" i="105"/>
  <c r="CW36" i="105"/>
  <c r="CS36" i="105"/>
  <c r="CP36" i="105"/>
  <c r="DM35" i="105"/>
  <c r="DH35" i="105"/>
  <c r="DG35" i="105"/>
  <c r="DD35" i="105"/>
  <c r="DC35" i="105"/>
  <c r="DA35" i="105"/>
  <c r="CZ35" i="105"/>
  <c r="CX35" i="105"/>
  <c r="CW35" i="105"/>
  <c r="CS35" i="105"/>
  <c r="CP35" i="105"/>
  <c r="DM34" i="105"/>
  <c r="DH34" i="105"/>
  <c r="DG34" i="105"/>
  <c r="DD34" i="105"/>
  <c r="DC34" i="105"/>
  <c r="DA34" i="105"/>
  <c r="CZ34" i="105"/>
  <c r="CX34" i="105"/>
  <c r="CW34" i="105"/>
  <c r="CS34" i="105"/>
  <c r="CP34" i="105"/>
  <c r="DM33" i="105"/>
  <c r="DH33" i="105"/>
  <c r="DG33" i="105"/>
  <c r="DD33" i="105"/>
  <c r="DC33" i="105"/>
  <c r="DA33" i="105"/>
  <c r="CZ33" i="105"/>
  <c r="CX33" i="105"/>
  <c r="CW33" i="105"/>
  <c r="CS33" i="105"/>
  <c r="CP33" i="105"/>
  <c r="DM32" i="105"/>
  <c r="DH32" i="105"/>
  <c r="DG32" i="105"/>
  <c r="DA32" i="105"/>
  <c r="CZ32" i="105"/>
  <c r="CX32" i="105"/>
  <c r="CW32" i="105"/>
  <c r="CS32" i="105"/>
  <c r="CP32" i="105"/>
  <c r="DM31" i="105"/>
  <c r="DH31" i="105"/>
  <c r="DG31" i="105"/>
  <c r="DD31" i="105"/>
  <c r="DC31" i="105"/>
  <c r="DA31" i="105"/>
  <c r="CZ31" i="105"/>
  <c r="CX31" i="105"/>
  <c r="CW31" i="105"/>
  <c r="CS31" i="105"/>
  <c r="CP31" i="105"/>
  <c r="DM30" i="105"/>
  <c r="DH30" i="105"/>
  <c r="DG30" i="105"/>
  <c r="DD30" i="105"/>
  <c r="DC30" i="105"/>
  <c r="DA30" i="105"/>
  <c r="CZ30" i="105"/>
  <c r="CX30" i="105"/>
  <c r="CW30" i="105"/>
  <c r="CS30" i="105"/>
  <c r="CP30" i="105"/>
  <c r="DM29" i="105"/>
  <c r="DH29" i="105"/>
  <c r="DG29" i="105"/>
  <c r="DD29" i="105"/>
  <c r="DC29" i="105"/>
  <c r="DA29" i="105"/>
  <c r="CZ29" i="105"/>
  <c r="CX29" i="105"/>
  <c r="CW29" i="105"/>
  <c r="CS29" i="105"/>
  <c r="CP29" i="105"/>
  <c r="DM28" i="105"/>
  <c r="DH28" i="105"/>
  <c r="DG28" i="105"/>
  <c r="DD28" i="105"/>
  <c r="DC28" i="105"/>
  <c r="DA28" i="105"/>
  <c r="CZ28" i="105"/>
  <c r="CX28" i="105"/>
  <c r="CW28" i="105"/>
  <c r="CS28" i="105"/>
  <c r="CR28" i="105"/>
  <c r="CP28" i="105"/>
  <c r="DM27" i="105"/>
  <c r="DH27" i="105"/>
  <c r="DG27" i="105"/>
  <c r="DD27" i="105"/>
  <c r="DC27" i="105"/>
  <c r="DA27" i="105"/>
  <c r="CZ27" i="105"/>
  <c r="CX27" i="105"/>
  <c r="CW27" i="105"/>
  <c r="CS27" i="105"/>
  <c r="CP27" i="105"/>
  <c r="DM26" i="105"/>
  <c r="CS26" i="105"/>
  <c r="CP26" i="105"/>
  <c r="DM25" i="105"/>
  <c r="DH25" i="105"/>
  <c r="DG25" i="105"/>
  <c r="DD25" i="105"/>
  <c r="DC25" i="105"/>
  <c r="DA25" i="105"/>
  <c r="CZ25" i="105"/>
  <c r="CX25" i="105"/>
  <c r="CW25" i="105"/>
  <c r="CS25" i="105"/>
  <c r="CP25" i="105"/>
  <c r="DM24" i="105"/>
  <c r="DH24" i="105"/>
  <c r="DG24" i="105"/>
  <c r="DD24" i="105"/>
  <c r="DC24" i="105"/>
  <c r="DA24" i="105"/>
  <c r="CZ24" i="105"/>
  <c r="CX24" i="105"/>
  <c r="CW24" i="105"/>
  <c r="CS24" i="105"/>
  <c r="CR24" i="105"/>
  <c r="CP24" i="105"/>
  <c r="DM23" i="105"/>
  <c r="DH23" i="105"/>
  <c r="DG23" i="105"/>
  <c r="DD23" i="105"/>
  <c r="DC23" i="105"/>
  <c r="DA23" i="105"/>
  <c r="CZ23" i="105"/>
  <c r="CX23" i="105"/>
  <c r="CW23" i="105"/>
  <c r="CS23" i="105"/>
  <c r="CP23" i="105"/>
  <c r="DM22" i="105"/>
  <c r="DH22" i="105"/>
  <c r="DG22" i="105"/>
  <c r="DD22" i="105"/>
  <c r="DC22" i="105"/>
  <c r="DA22" i="105"/>
  <c r="CZ22" i="105"/>
  <c r="CX22" i="105"/>
  <c r="CW22" i="105"/>
  <c r="CS22" i="105"/>
  <c r="CP22" i="105"/>
  <c r="DM21" i="105"/>
  <c r="DH21" i="105"/>
  <c r="DG21" i="105"/>
  <c r="DD21" i="105"/>
  <c r="DC21" i="105"/>
  <c r="DA21" i="105"/>
  <c r="CZ21" i="105"/>
  <c r="CX21" i="105"/>
  <c r="CW21" i="105"/>
  <c r="CS21" i="105"/>
  <c r="CP21" i="105"/>
  <c r="DM20" i="105"/>
  <c r="DH20" i="105"/>
  <c r="DG20" i="105"/>
  <c r="DD20" i="105"/>
  <c r="DC20" i="105"/>
  <c r="DA20" i="105"/>
  <c r="CZ20" i="105"/>
  <c r="CX20" i="105"/>
  <c r="CW20" i="105"/>
  <c r="CS20" i="105"/>
  <c r="CP20" i="105"/>
  <c r="DM19" i="105"/>
  <c r="DH19" i="105"/>
  <c r="DG19" i="105"/>
  <c r="DD19" i="105"/>
  <c r="DC19" i="105"/>
  <c r="DA19" i="105"/>
  <c r="CZ19" i="105"/>
  <c r="CX19" i="105"/>
  <c r="CW19" i="105"/>
  <c r="CS19" i="105"/>
  <c r="CP19" i="105"/>
  <c r="DM18" i="105"/>
  <c r="DH18" i="105"/>
  <c r="DG18" i="105"/>
  <c r="DD18" i="105"/>
  <c r="DC18" i="105"/>
  <c r="DA18" i="105"/>
  <c r="CZ18" i="105"/>
  <c r="CX18" i="105"/>
  <c r="CW18" i="105"/>
  <c r="CS18" i="105"/>
  <c r="CP18" i="105"/>
  <c r="DM17" i="105"/>
  <c r="DH17" i="105"/>
  <c r="DG17" i="105"/>
  <c r="DD17" i="105"/>
  <c r="DC17" i="105"/>
  <c r="DA17" i="105"/>
  <c r="CZ17" i="105"/>
  <c r="CX17" i="105"/>
  <c r="CW17" i="105"/>
  <c r="CS17" i="105"/>
  <c r="CP17" i="105"/>
  <c r="DM16" i="105"/>
  <c r="DH16" i="105"/>
  <c r="DG16" i="105"/>
  <c r="DD16" i="105"/>
  <c r="DC16" i="105"/>
  <c r="DA16" i="105"/>
  <c r="CZ16" i="105"/>
  <c r="CX16" i="105"/>
  <c r="CW16" i="105"/>
  <c r="CS16" i="105"/>
  <c r="CP16" i="105"/>
  <c r="DM15" i="105"/>
  <c r="DH15" i="105"/>
  <c r="DG15" i="105"/>
  <c r="DD15" i="105"/>
  <c r="DC15" i="105"/>
  <c r="DA15" i="105"/>
  <c r="CZ15" i="105"/>
  <c r="CX15" i="105"/>
  <c r="CW15" i="105"/>
  <c r="CS15" i="105"/>
  <c r="CP15" i="105"/>
  <c r="DM14" i="105"/>
  <c r="DH14" i="105"/>
  <c r="DG14" i="105"/>
  <c r="DD14" i="105"/>
  <c r="DC14" i="105"/>
  <c r="DA14" i="105"/>
  <c r="CZ14" i="105"/>
  <c r="CX14" i="105"/>
  <c r="CW14" i="105"/>
  <c r="CS14" i="105"/>
  <c r="CP14" i="105"/>
  <c r="DM13" i="105"/>
  <c r="DH13" i="105"/>
  <c r="DG13" i="105"/>
  <c r="DD13" i="105"/>
  <c r="DC13" i="105"/>
  <c r="DA13" i="105"/>
  <c r="CZ13" i="105"/>
  <c r="CX13" i="105"/>
  <c r="CW13" i="105"/>
  <c r="CS13" i="105"/>
  <c r="CP13" i="105"/>
  <c r="DM12" i="105"/>
  <c r="DH12" i="105"/>
  <c r="DG12" i="105"/>
  <c r="DD12" i="105"/>
  <c r="DC12" i="105"/>
  <c r="CS12" i="105"/>
  <c r="CR12" i="105"/>
  <c r="CP12" i="105"/>
  <c r="DM11" i="105"/>
  <c r="CS11" i="105"/>
  <c r="CP11" i="105"/>
  <c r="DM10" i="105"/>
  <c r="DH10" i="105"/>
  <c r="DG10" i="105"/>
  <c r="DD10" i="105"/>
  <c r="DC10" i="105"/>
  <c r="DA10" i="105"/>
  <c r="CZ10" i="105"/>
  <c r="CX10" i="105"/>
  <c r="CW10" i="105"/>
  <c r="CS10" i="105"/>
  <c r="CP10" i="105"/>
  <c r="DM9" i="105"/>
  <c r="DH9" i="105"/>
  <c r="DG9" i="105"/>
  <c r="DD9" i="105"/>
  <c r="DC9" i="105"/>
  <c r="DA9" i="105"/>
  <c r="CZ9" i="105"/>
  <c r="CX9" i="105"/>
  <c r="CW9" i="105"/>
  <c r="CS9" i="105"/>
  <c r="CP9" i="105"/>
  <c r="DM8" i="105"/>
  <c r="DH8" i="105"/>
  <c r="DG8" i="105"/>
  <c r="DD8" i="105"/>
  <c r="DC8" i="105"/>
  <c r="DA8" i="105"/>
  <c r="CZ8" i="105"/>
  <c r="CX8" i="105"/>
  <c r="CW8" i="105"/>
  <c r="CS8" i="105"/>
  <c r="CR8" i="105"/>
  <c r="CP8" i="105"/>
  <c r="DM7" i="105"/>
  <c r="DH7" i="105"/>
  <c r="DG7" i="105"/>
  <c r="DD7" i="105"/>
  <c r="DC7" i="105"/>
  <c r="DA7" i="105"/>
  <c r="CZ7" i="105"/>
  <c r="CX7" i="105"/>
  <c r="CW7" i="105"/>
  <c r="CS7" i="105"/>
  <c r="CP7" i="105"/>
  <c r="DM6" i="105"/>
  <c r="DH6" i="105"/>
  <c r="DG6" i="105"/>
  <c r="DD6" i="105"/>
  <c r="DC6" i="105"/>
  <c r="DA6" i="105"/>
  <c r="CZ6" i="105"/>
  <c r="CX6" i="105"/>
  <c r="CW6" i="105"/>
  <c r="CS6" i="105"/>
  <c r="CP6" i="105"/>
  <c r="DM5" i="105"/>
  <c r="DH5" i="105"/>
  <c r="DG5" i="105"/>
  <c r="DD5" i="105"/>
  <c r="DC5" i="105"/>
  <c r="DA5" i="105"/>
  <c r="CZ5" i="105"/>
  <c r="CX5" i="105"/>
  <c r="CW5" i="105"/>
  <c r="CS5" i="105"/>
  <c r="CP5" i="105"/>
  <c r="D144" i="98"/>
  <c r="O144" i="98" s="1"/>
  <c r="E144" i="98"/>
  <c r="F144" i="98"/>
  <c r="I144" i="98"/>
  <c r="K144" i="98"/>
  <c r="L144" i="98"/>
  <c r="M144" i="98"/>
  <c r="N144" i="98"/>
  <c r="J144" i="98"/>
  <c r="H144" i="98"/>
  <c r="G144" i="98"/>
  <c r="Z5" i="98"/>
  <c r="C5" i="98"/>
  <c r="Z6" i="98"/>
  <c r="C6" i="98"/>
  <c r="Z7" i="98"/>
  <c r="Z8" i="98"/>
  <c r="C8" i="98" s="1"/>
  <c r="Z9" i="98"/>
  <c r="C9" i="98"/>
  <c r="Z10" i="98"/>
  <c r="C10" i="98"/>
  <c r="Z11" i="98"/>
  <c r="C11" i="98" s="1"/>
  <c r="Z12" i="98"/>
  <c r="C12" i="98" s="1"/>
  <c r="Z13" i="98"/>
  <c r="C13" i="98"/>
  <c r="Z14" i="98"/>
  <c r="C14" i="98"/>
  <c r="Z16" i="98"/>
  <c r="Z17" i="98"/>
  <c r="C17" i="98" s="1"/>
  <c r="Z18" i="98"/>
  <c r="C18" i="98"/>
  <c r="Z19" i="98"/>
  <c r="C19" i="98"/>
  <c r="Z20" i="98"/>
  <c r="Z21" i="98"/>
  <c r="C21" i="98" s="1"/>
  <c r="Z22" i="98"/>
  <c r="C22" i="98"/>
  <c r="Z23" i="98"/>
  <c r="C23" i="98"/>
  <c r="Z24" i="98"/>
  <c r="C24" i="98" s="1"/>
  <c r="Z25" i="98"/>
  <c r="C25" i="98" s="1"/>
  <c r="Z26" i="98"/>
  <c r="C26" i="98"/>
  <c r="Z15" i="98"/>
  <c r="C15" i="98"/>
  <c r="Z27" i="98"/>
  <c r="C27" i="98" s="1"/>
  <c r="Z29" i="98"/>
  <c r="C29" i="98" s="1"/>
  <c r="Z30" i="98"/>
  <c r="C30" i="98"/>
  <c r="Z31" i="98"/>
  <c r="C31" i="98"/>
  <c r="Z32" i="98"/>
  <c r="C32" i="98" s="1"/>
  <c r="Z33" i="98"/>
  <c r="C33" i="98" s="1"/>
  <c r="Z34" i="98"/>
  <c r="C34" i="98"/>
  <c r="Z35" i="98"/>
  <c r="C35" i="98"/>
  <c r="Z28" i="98"/>
  <c r="C28" i="98" s="1"/>
  <c r="Z36" i="98"/>
  <c r="C36" i="98" s="1"/>
  <c r="Z37" i="98"/>
  <c r="C37" i="98"/>
  <c r="Z38" i="98"/>
  <c r="C38" i="98"/>
  <c r="Z39" i="98"/>
  <c r="C39" i="98" s="1"/>
  <c r="Z40" i="98"/>
  <c r="C40" i="98" s="1"/>
  <c r="Z41" i="98"/>
  <c r="C41" i="98"/>
  <c r="Z42" i="98"/>
  <c r="C42" i="98"/>
  <c r="Z43" i="98"/>
  <c r="C43" i="98" s="1"/>
  <c r="Z44" i="98"/>
  <c r="C44" i="98" s="1"/>
  <c r="Z45" i="98"/>
  <c r="C45" i="98"/>
  <c r="Z46" i="98"/>
  <c r="C46" i="98"/>
  <c r="Z49" i="98"/>
  <c r="Z47" i="98"/>
  <c r="CR47" i="98" s="1"/>
  <c r="Z50" i="98"/>
  <c r="Z51" i="98"/>
  <c r="C51" i="98" s="1"/>
  <c r="Z52" i="98"/>
  <c r="CR52" i="98" s="1"/>
  <c r="C52" i="98"/>
  <c r="Z53" i="98"/>
  <c r="C53" i="98" s="1"/>
  <c r="Z54" i="98"/>
  <c r="Z55" i="98"/>
  <c r="C55" i="98"/>
  <c r="Z56" i="98"/>
  <c r="C56" i="98"/>
  <c r="Z57" i="98"/>
  <c r="CR57" i="98" s="1"/>
  <c r="C57" i="98"/>
  <c r="Z58" i="98"/>
  <c r="Z59" i="98"/>
  <c r="C59" i="98" s="1"/>
  <c r="Z60" i="98"/>
  <c r="C60" i="98" s="1"/>
  <c r="Z61" i="98"/>
  <c r="CR61" i="98" s="1"/>
  <c r="C61" i="98"/>
  <c r="Z62" i="98"/>
  <c r="Z63" i="98"/>
  <c r="CR63" i="98" s="1"/>
  <c r="C63" i="98"/>
  <c r="Z64" i="98"/>
  <c r="C64" i="98"/>
  <c r="Z65" i="98"/>
  <c r="C65" i="98"/>
  <c r="Z66" i="98"/>
  <c r="Z67" i="98"/>
  <c r="C67" i="98"/>
  <c r="Z68" i="98"/>
  <c r="C68" i="98" s="1"/>
  <c r="Z69" i="98"/>
  <c r="C69" i="98" s="1"/>
  <c r="Z70" i="98"/>
  <c r="Z71" i="98"/>
  <c r="CR71" i="98" s="1"/>
  <c r="C71" i="98"/>
  <c r="Z72" i="98"/>
  <c r="Z73" i="98"/>
  <c r="C73" i="98"/>
  <c r="Z74" i="98"/>
  <c r="Z75" i="98"/>
  <c r="C75" i="98" s="1"/>
  <c r="Z76" i="98"/>
  <c r="C76" i="98"/>
  <c r="Z77" i="98"/>
  <c r="C77" i="98" s="1"/>
  <c r="Z78" i="98"/>
  <c r="Z79" i="98"/>
  <c r="C79" i="98"/>
  <c r="Z80" i="98"/>
  <c r="CR80" i="98" s="1"/>
  <c r="Z81" i="98"/>
  <c r="Z82" i="98"/>
  <c r="Z83" i="98"/>
  <c r="C83" i="98" s="1"/>
  <c r="Z84" i="98"/>
  <c r="C84" i="98" s="1"/>
  <c r="Z85" i="98"/>
  <c r="C85" i="98" s="1"/>
  <c r="Z86" i="98"/>
  <c r="Z87" i="98"/>
  <c r="C87" i="98"/>
  <c r="Z88" i="98"/>
  <c r="C88" i="98"/>
  <c r="Z89" i="98"/>
  <c r="CR89" i="98" s="1"/>
  <c r="C89" i="98"/>
  <c r="Z90" i="98"/>
  <c r="Z91" i="98"/>
  <c r="C91" i="98" s="1"/>
  <c r="Z92" i="98"/>
  <c r="Z93" i="98"/>
  <c r="Z94" i="98"/>
  <c r="C94" i="98" s="1"/>
  <c r="Z95" i="98"/>
  <c r="CR95" i="98" s="1"/>
  <c r="C95" i="98"/>
  <c r="Z96" i="98"/>
  <c r="C96" i="98"/>
  <c r="Z97" i="98"/>
  <c r="C97" i="98"/>
  <c r="Z98" i="98"/>
  <c r="Z99" i="98"/>
  <c r="C99" i="98" s="1"/>
  <c r="Z100" i="98"/>
  <c r="C100" i="98" s="1"/>
  <c r="Z101" i="98"/>
  <c r="C101" i="98" s="1"/>
  <c r="Z102" i="98"/>
  <c r="Z103" i="98"/>
  <c r="CR103" i="98" s="1"/>
  <c r="Z104" i="98"/>
  <c r="Z105" i="98"/>
  <c r="C105" i="98"/>
  <c r="Z106" i="98"/>
  <c r="Z107" i="98"/>
  <c r="C107" i="98"/>
  <c r="Z108" i="98"/>
  <c r="C108" i="98" s="1"/>
  <c r="Z109" i="98"/>
  <c r="C109" i="98"/>
  <c r="Z110" i="98"/>
  <c r="Z111" i="98"/>
  <c r="C111" i="98" s="1"/>
  <c r="Z112" i="98"/>
  <c r="C112" i="98" s="1"/>
  <c r="CR112" i="98"/>
  <c r="Z113" i="98"/>
  <c r="C113" i="98"/>
  <c r="Z114" i="98"/>
  <c r="Z115" i="98"/>
  <c r="CR115" i="98" s="1"/>
  <c r="C115" i="98"/>
  <c r="Z116" i="98"/>
  <c r="C116" i="98" s="1"/>
  <c r="CR116" i="98"/>
  <c r="Z117" i="98"/>
  <c r="C117" i="98"/>
  <c r="Z118" i="98"/>
  <c r="Z119" i="98"/>
  <c r="CR119" i="98" s="1"/>
  <c r="C119" i="98"/>
  <c r="Z120" i="98"/>
  <c r="C120" i="98" s="1"/>
  <c r="Z121" i="98"/>
  <c r="C121" i="98"/>
  <c r="Z122" i="98"/>
  <c r="Z123" i="98"/>
  <c r="C123" i="98"/>
  <c r="Z124" i="98"/>
  <c r="C124" i="98" s="1"/>
  <c r="CR124" i="98"/>
  <c r="Z125" i="98"/>
  <c r="C125" i="98"/>
  <c r="Z126" i="98"/>
  <c r="Z127" i="98"/>
  <c r="CR127" i="98" s="1"/>
  <c r="C127" i="98"/>
  <c r="Z128" i="98"/>
  <c r="C128" i="98" s="1"/>
  <c r="CR128" i="98"/>
  <c r="Z129" i="98"/>
  <c r="C129" i="98"/>
  <c r="Z130" i="98"/>
  <c r="C131" i="98"/>
  <c r="C132" i="98"/>
  <c r="C133" i="98"/>
  <c r="C134" i="98"/>
  <c r="C135" i="98"/>
  <c r="C136" i="98"/>
  <c r="C137" i="98"/>
  <c r="C138" i="98"/>
  <c r="C139" i="98"/>
  <c r="C140" i="98"/>
  <c r="C141" i="98"/>
  <c r="B144" i="98"/>
  <c r="A144" i="98"/>
  <c r="D143" i="98"/>
  <c r="E143" i="98"/>
  <c r="F143" i="98"/>
  <c r="I143" i="98"/>
  <c r="O143" i="98" s="1"/>
  <c r="K143" i="98"/>
  <c r="L143" i="98"/>
  <c r="M143" i="98"/>
  <c r="N143" i="98"/>
  <c r="J143" i="98"/>
  <c r="H143" i="98"/>
  <c r="G143" i="98"/>
  <c r="B143" i="98"/>
  <c r="A143" i="98"/>
  <c r="T142" i="98"/>
  <c r="DJ141" i="98"/>
  <c r="CP141" i="98"/>
  <c r="DJ140" i="98"/>
  <c r="CP140" i="98"/>
  <c r="DJ139" i="98"/>
  <c r="CP139" i="98"/>
  <c r="DJ138" i="98"/>
  <c r="CP138" i="98"/>
  <c r="DJ137" i="98"/>
  <c r="CP137" i="98"/>
  <c r="DJ136" i="98"/>
  <c r="CP136" i="98"/>
  <c r="DJ135" i="98"/>
  <c r="CP135" i="98"/>
  <c r="DJ134" i="98"/>
  <c r="CP134" i="98"/>
  <c r="DJ133" i="98"/>
  <c r="CP133" i="98"/>
  <c r="DJ132" i="98"/>
  <c r="CP132" i="98"/>
  <c r="DJ131" i="98"/>
  <c r="CP131" i="98"/>
  <c r="DJ130" i="98"/>
  <c r="DE130" i="98"/>
  <c r="DD130" i="98"/>
  <c r="DA130" i="98"/>
  <c r="CZ130" i="98"/>
  <c r="CX130" i="98"/>
  <c r="CW130" i="98"/>
  <c r="CS130" i="98"/>
  <c r="CP130" i="98"/>
  <c r="DJ129" i="98"/>
  <c r="DE129" i="98"/>
  <c r="DD129" i="98"/>
  <c r="DA129" i="98"/>
  <c r="CZ129" i="98"/>
  <c r="CX129" i="98"/>
  <c r="CW129" i="98"/>
  <c r="CS129" i="98"/>
  <c r="CR129" i="98"/>
  <c r="CP129" i="98"/>
  <c r="DJ128" i="98"/>
  <c r="DE128" i="98"/>
  <c r="DD128" i="98"/>
  <c r="DA128" i="98"/>
  <c r="CZ128" i="98"/>
  <c r="CX128" i="98"/>
  <c r="CW128" i="98"/>
  <c r="CS128" i="98"/>
  <c r="CP128" i="98"/>
  <c r="DJ127" i="98"/>
  <c r="DE127" i="98"/>
  <c r="DD127" i="98"/>
  <c r="DA127" i="98"/>
  <c r="CZ127" i="98"/>
  <c r="CX127" i="98"/>
  <c r="CW127" i="98"/>
  <c r="CS127" i="98"/>
  <c r="CP127" i="98"/>
  <c r="DJ126" i="98"/>
  <c r="DE126" i="98"/>
  <c r="DD126" i="98"/>
  <c r="DA126" i="98"/>
  <c r="CZ126" i="98"/>
  <c r="CX126" i="98"/>
  <c r="CW126" i="98"/>
  <c r="CS126" i="98"/>
  <c r="CP126" i="98"/>
  <c r="DJ125" i="98"/>
  <c r="DE125" i="98"/>
  <c r="DD125" i="98"/>
  <c r="DA125" i="98"/>
  <c r="CZ125" i="98"/>
  <c r="CX125" i="98"/>
  <c r="CW125" i="98"/>
  <c r="CS125" i="98"/>
  <c r="CR125" i="98"/>
  <c r="CP125" i="98"/>
  <c r="DJ124" i="98"/>
  <c r="DE124" i="98"/>
  <c r="DD124" i="98"/>
  <c r="DA124" i="98"/>
  <c r="CZ124" i="98"/>
  <c r="CX124" i="98"/>
  <c r="CW124" i="98"/>
  <c r="CS124" i="98"/>
  <c r="CP124" i="98"/>
  <c r="DJ123" i="98"/>
  <c r="DE123" i="98"/>
  <c r="DD123" i="98"/>
  <c r="DA123" i="98"/>
  <c r="CZ123" i="98"/>
  <c r="CX123" i="98"/>
  <c r="CW123" i="98"/>
  <c r="CS123" i="98"/>
  <c r="CR123" i="98"/>
  <c r="CP123" i="98"/>
  <c r="DJ122" i="98"/>
  <c r="DE122" i="98"/>
  <c r="DD122" i="98"/>
  <c r="DA122" i="98"/>
  <c r="CZ122" i="98"/>
  <c r="CX122" i="98"/>
  <c r="CW122" i="98"/>
  <c r="CS122" i="98"/>
  <c r="CP122" i="98"/>
  <c r="DJ121" i="98"/>
  <c r="DE121" i="98"/>
  <c r="DD121" i="98"/>
  <c r="DA121" i="98"/>
  <c r="CZ121" i="98"/>
  <c r="CX121" i="98"/>
  <c r="CW121" i="98"/>
  <c r="CS121" i="98"/>
  <c r="CR121" i="98"/>
  <c r="CP121" i="98"/>
  <c r="DJ120" i="98"/>
  <c r="DE120" i="98"/>
  <c r="DD120" i="98"/>
  <c r="DA120" i="98"/>
  <c r="CZ120" i="98"/>
  <c r="CX120" i="98"/>
  <c r="CW120" i="98"/>
  <c r="CS120" i="98"/>
  <c r="CP120" i="98"/>
  <c r="DJ119" i="98"/>
  <c r="DE119" i="98"/>
  <c r="DD119" i="98"/>
  <c r="DA119" i="98"/>
  <c r="CZ119" i="98"/>
  <c r="CX119" i="98"/>
  <c r="CW119" i="98"/>
  <c r="CS119" i="98"/>
  <c r="CP119" i="98"/>
  <c r="DJ118" i="98"/>
  <c r="DE118" i="98"/>
  <c r="DD118" i="98"/>
  <c r="DA118" i="98"/>
  <c r="CZ118" i="98"/>
  <c r="CX118" i="98"/>
  <c r="CW118" i="98"/>
  <c r="CS118" i="98"/>
  <c r="CP118" i="98"/>
  <c r="DJ117" i="98"/>
  <c r="DE117" i="98"/>
  <c r="DD117" i="98"/>
  <c r="DA117" i="98"/>
  <c r="CZ117" i="98"/>
  <c r="CX117" i="98"/>
  <c r="CW117" i="98"/>
  <c r="CS117" i="98"/>
  <c r="CR117" i="98"/>
  <c r="CP117" i="98"/>
  <c r="DJ116" i="98"/>
  <c r="DE116" i="98"/>
  <c r="DD116" i="98"/>
  <c r="DA116" i="98"/>
  <c r="CZ116" i="98"/>
  <c r="CX116" i="98"/>
  <c r="CW116" i="98"/>
  <c r="CS116" i="98"/>
  <c r="CP116" i="98"/>
  <c r="DJ115" i="98"/>
  <c r="DE115" i="98"/>
  <c r="DD115" i="98"/>
  <c r="DA115" i="98"/>
  <c r="CZ115" i="98"/>
  <c r="CX115" i="98"/>
  <c r="CW115" i="98"/>
  <c r="CS115" i="98"/>
  <c r="CP115" i="98"/>
  <c r="DJ114" i="98"/>
  <c r="DE114" i="98"/>
  <c r="DD114" i="98"/>
  <c r="DA114" i="98"/>
  <c r="CZ114" i="98"/>
  <c r="CX114" i="98"/>
  <c r="CW114" i="98"/>
  <c r="CS114" i="98"/>
  <c r="CP114" i="98"/>
  <c r="DJ113" i="98"/>
  <c r="DE113" i="98"/>
  <c r="DD113" i="98"/>
  <c r="DA113" i="98"/>
  <c r="CZ113" i="98"/>
  <c r="CX113" i="98"/>
  <c r="CW113" i="98"/>
  <c r="CS113" i="98"/>
  <c r="CR113" i="98"/>
  <c r="CP113" i="98"/>
  <c r="DJ112" i="98"/>
  <c r="DE112" i="98"/>
  <c r="DD112" i="98"/>
  <c r="DA112" i="98"/>
  <c r="CZ112" i="98"/>
  <c r="CX112" i="98"/>
  <c r="CW112" i="98"/>
  <c r="CS112" i="98"/>
  <c r="CP112" i="98"/>
  <c r="DJ111" i="98"/>
  <c r="DE111" i="98"/>
  <c r="DD111" i="98"/>
  <c r="DA111" i="98"/>
  <c r="CZ111" i="98"/>
  <c r="CX111" i="98"/>
  <c r="CW111" i="98"/>
  <c r="CS111" i="98"/>
  <c r="CP111" i="98"/>
  <c r="DJ110" i="98"/>
  <c r="DE110" i="98"/>
  <c r="DD110" i="98"/>
  <c r="DA110" i="98"/>
  <c r="CZ110" i="98"/>
  <c r="CX110" i="98"/>
  <c r="CW110" i="98"/>
  <c r="CS110" i="98"/>
  <c r="CP110" i="98"/>
  <c r="DJ109" i="98"/>
  <c r="DE109" i="98"/>
  <c r="DD109" i="98"/>
  <c r="DA109" i="98"/>
  <c r="CZ109" i="98"/>
  <c r="CX109" i="98"/>
  <c r="CW109" i="98"/>
  <c r="CS109" i="98"/>
  <c r="CR109" i="98"/>
  <c r="CP109" i="98"/>
  <c r="DJ108" i="98"/>
  <c r="DE108" i="98"/>
  <c r="DD108" i="98"/>
  <c r="DA108" i="98"/>
  <c r="CZ108" i="98"/>
  <c r="CX108" i="98"/>
  <c r="CW108" i="98"/>
  <c r="CS108" i="98"/>
  <c r="CP108" i="98"/>
  <c r="DJ107" i="98"/>
  <c r="DE107" i="98"/>
  <c r="DD107" i="98"/>
  <c r="DA107" i="98"/>
  <c r="CZ107" i="98"/>
  <c r="CX107" i="98"/>
  <c r="CW107" i="98"/>
  <c r="CS107" i="98"/>
  <c r="CR107" i="98"/>
  <c r="CP107" i="98"/>
  <c r="DJ106" i="98"/>
  <c r="DE106" i="98"/>
  <c r="DD106" i="98"/>
  <c r="DA106" i="98"/>
  <c r="CZ106" i="98"/>
  <c r="CX106" i="98"/>
  <c r="CW106" i="98"/>
  <c r="CS106" i="98"/>
  <c r="CP106" i="98"/>
  <c r="DJ105" i="98"/>
  <c r="DE105" i="98"/>
  <c r="DD105" i="98"/>
  <c r="CX105" i="98"/>
  <c r="CW105" i="98"/>
  <c r="CS105" i="98"/>
  <c r="CR105" i="98"/>
  <c r="CP105" i="98"/>
  <c r="DJ104" i="98"/>
  <c r="DE104" i="98"/>
  <c r="DD104" i="98"/>
  <c r="CX104" i="98"/>
  <c r="CW104" i="98"/>
  <c r="CS104" i="98"/>
  <c r="CP104" i="98"/>
  <c r="DJ103" i="98"/>
  <c r="DE103" i="98"/>
  <c r="DD103" i="98"/>
  <c r="CX103" i="98"/>
  <c r="CW103" i="98"/>
  <c r="CS103" i="98"/>
  <c r="CP103" i="98"/>
  <c r="DJ102" i="98"/>
  <c r="DE102" i="98"/>
  <c r="DD102" i="98"/>
  <c r="CX102" i="98"/>
  <c r="CW102" i="98"/>
  <c r="CS102" i="98"/>
  <c r="CP102" i="98"/>
  <c r="DJ101" i="98"/>
  <c r="DE101" i="98"/>
  <c r="DD101" i="98"/>
  <c r="CX101" i="98"/>
  <c r="CW101" i="98"/>
  <c r="CS101" i="98"/>
  <c r="CR101" i="98"/>
  <c r="CP101" i="98"/>
  <c r="DJ100" i="98"/>
  <c r="DE100" i="98"/>
  <c r="DD100" i="98"/>
  <c r="CX100" i="98"/>
  <c r="CW100" i="98"/>
  <c r="CS100" i="98"/>
  <c r="CR100" i="98"/>
  <c r="CP100" i="98"/>
  <c r="DJ99" i="98"/>
  <c r="DE99" i="98"/>
  <c r="DD99" i="98"/>
  <c r="DA99" i="98"/>
  <c r="CZ99" i="98"/>
  <c r="CX99" i="98"/>
  <c r="CW99" i="98"/>
  <c r="CS99" i="98"/>
  <c r="CP99" i="98"/>
  <c r="DJ98" i="98"/>
  <c r="DE98" i="98"/>
  <c r="DD98" i="98"/>
  <c r="DA98" i="98"/>
  <c r="CZ98" i="98"/>
  <c r="CX98" i="98"/>
  <c r="CW98" i="98"/>
  <c r="CS98" i="98"/>
  <c r="CP98" i="98"/>
  <c r="DJ97" i="98"/>
  <c r="DE97" i="98"/>
  <c r="DD97" i="98"/>
  <c r="DA97" i="98"/>
  <c r="CZ97" i="98"/>
  <c r="CX97" i="98"/>
  <c r="CW97" i="98"/>
  <c r="CS97" i="98"/>
  <c r="CR97" i="98"/>
  <c r="CP97" i="98"/>
  <c r="DJ96" i="98"/>
  <c r="DE96" i="98"/>
  <c r="DD96" i="98"/>
  <c r="DA96" i="98"/>
  <c r="CZ96" i="98"/>
  <c r="CX96" i="98"/>
  <c r="CW96" i="98"/>
  <c r="CS96" i="98"/>
  <c r="CR96" i="98"/>
  <c r="CP96" i="98"/>
  <c r="DJ95" i="98"/>
  <c r="DE95" i="98"/>
  <c r="DD95" i="98"/>
  <c r="DA95" i="98"/>
  <c r="CZ95" i="98"/>
  <c r="CX95" i="98"/>
  <c r="CW95" i="98"/>
  <c r="CS95" i="98"/>
  <c r="CP95" i="98"/>
  <c r="DJ94" i="98"/>
  <c r="DE94" i="98"/>
  <c r="DD94" i="98"/>
  <c r="DA94" i="98"/>
  <c r="CZ94" i="98"/>
  <c r="CX94" i="98"/>
  <c r="CW94" i="98"/>
  <c r="CS94" i="98"/>
  <c r="CP94" i="98"/>
  <c r="DJ93" i="98"/>
  <c r="DE93" i="98"/>
  <c r="DD93" i="98"/>
  <c r="DA93" i="98"/>
  <c r="CZ93" i="98"/>
  <c r="CX93" i="98"/>
  <c r="CW93" i="98"/>
  <c r="CS93" i="98"/>
  <c r="CP93" i="98"/>
  <c r="DJ92" i="98"/>
  <c r="DE92" i="98"/>
  <c r="DD92" i="98"/>
  <c r="DA92" i="98"/>
  <c r="CZ92" i="98"/>
  <c r="CX92" i="98"/>
  <c r="CW92" i="98"/>
  <c r="CS92" i="98"/>
  <c r="CP92" i="98"/>
  <c r="DJ91" i="98"/>
  <c r="DE91" i="98"/>
  <c r="DD91" i="98"/>
  <c r="DA91" i="98"/>
  <c r="CZ91" i="98"/>
  <c r="CX91" i="98"/>
  <c r="CW91" i="98"/>
  <c r="CS91" i="98"/>
  <c r="CR91" i="98"/>
  <c r="CP91" i="98"/>
  <c r="DJ90" i="98"/>
  <c r="DE90" i="98"/>
  <c r="DD90" i="98"/>
  <c r="DA90" i="98"/>
  <c r="CZ90" i="98"/>
  <c r="CX90" i="98"/>
  <c r="CW90" i="98"/>
  <c r="CS90" i="98"/>
  <c r="CP90" i="98"/>
  <c r="DJ89" i="98"/>
  <c r="DE89" i="98"/>
  <c r="DD89" i="98"/>
  <c r="DA89" i="98"/>
  <c r="CZ89" i="98"/>
  <c r="CX89" i="98"/>
  <c r="CW89" i="98"/>
  <c r="CS89" i="98"/>
  <c r="CP89" i="98"/>
  <c r="DJ88" i="98"/>
  <c r="DE88" i="98"/>
  <c r="DD88" i="98"/>
  <c r="DA88" i="98"/>
  <c r="CZ88" i="98"/>
  <c r="CX88" i="98"/>
  <c r="CW88" i="98"/>
  <c r="CS88" i="98"/>
  <c r="CR88" i="98"/>
  <c r="CP88" i="98"/>
  <c r="DJ87" i="98"/>
  <c r="DE87" i="98"/>
  <c r="DD87" i="98"/>
  <c r="DA87" i="98"/>
  <c r="CZ87" i="98"/>
  <c r="CX87" i="98"/>
  <c r="CW87" i="98"/>
  <c r="CS87" i="98"/>
  <c r="CR87" i="98"/>
  <c r="CP87" i="98"/>
  <c r="DJ86" i="98"/>
  <c r="DE86" i="98"/>
  <c r="DD86" i="98"/>
  <c r="DA86" i="98"/>
  <c r="CZ86" i="98"/>
  <c r="CX86" i="98"/>
  <c r="CW86" i="98"/>
  <c r="CS86" i="98"/>
  <c r="CP86" i="98"/>
  <c r="DJ85" i="98"/>
  <c r="DE85" i="98"/>
  <c r="DD85" i="98"/>
  <c r="DA85" i="98"/>
  <c r="CZ85" i="98"/>
  <c r="CX85" i="98"/>
  <c r="CW85" i="98"/>
  <c r="CS85" i="98"/>
  <c r="CR85" i="98"/>
  <c r="CP85" i="98"/>
  <c r="DJ84" i="98"/>
  <c r="DE84" i="98"/>
  <c r="DD84" i="98"/>
  <c r="DA84" i="98"/>
  <c r="CZ84" i="98"/>
  <c r="CX84" i="98"/>
  <c r="CW84" i="98"/>
  <c r="CS84" i="98"/>
  <c r="CR84" i="98"/>
  <c r="CP84" i="98"/>
  <c r="DJ83" i="98"/>
  <c r="DE83" i="98"/>
  <c r="DD83" i="98"/>
  <c r="DA83" i="98"/>
  <c r="CZ83" i="98"/>
  <c r="CX83" i="98"/>
  <c r="CW83" i="98"/>
  <c r="CS83" i="98"/>
  <c r="CR83" i="98"/>
  <c r="CP83" i="98"/>
  <c r="DJ82" i="98"/>
  <c r="DE82" i="98"/>
  <c r="DD82" i="98"/>
  <c r="DA82" i="98"/>
  <c r="CZ82" i="98"/>
  <c r="CX82" i="98"/>
  <c r="CW82" i="98"/>
  <c r="CS82" i="98"/>
  <c r="CP82" i="98"/>
  <c r="DJ81" i="98"/>
  <c r="DE81" i="98"/>
  <c r="DD81" i="98"/>
  <c r="DA81" i="98"/>
  <c r="CZ81" i="98"/>
  <c r="CX81" i="98"/>
  <c r="CW81" i="98"/>
  <c r="CS81" i="98"/>
  <c r="CP81" i="98"/>
  <c r="DJ80" i="98"/>
  <c r="DE80" i="98"/>
  <c r="DD80" i="98"/>
  <c r="DA80" i="98"/>
  <c r="CZ80" i="98"/>
  <c r="CX80" i="98"/>
  <c r="CW80" i="98"/>
  <c r="CS80" i="98"/>
  <c r="CP80" i="98"/>
  <c r="DJ79" i="98"/>
  <c r="DE79" i="98"/>
  <c r="DD79" i="98"/>
  <c r="DA79" i="98"/>
  <c r="CZ79" i="98"/>
  <c r="CX79" i="98"/>
  <c r="CW79" i="98"/>
  <c r="CS79" i="98"/>
  <c r="CR79" i="98"/>
  <c r="CP79" i="98"/>
  <c r="DJ78" i="98"/>
  <c r="DE78" i="98"/>
  <c r="DD78" i="98"/>
  <c r="DA78" i="98"/>
  <c r="CZ78" i="98"/>
  <c r="CX78" i="98"/>
  <c r="CW78" i="98"/>
  <c r="CS78" i="98"/>
  <c r="CP78" i="98"/>
  <c r="DJ77" i="98"/>
  <c r="DE77" i="98"/>
  <c r="DD77" i="98"/>
  <c r="DA77" i="98"/>
  <c r="CZ77" i="98"/>
  <c r="CX77" i="98"/>
  <c r="CW77" i="98"/>
  <c r="CS77" i="98"/>
  <c r="CR77" i="98"/>
  <c r="CP77" i="98"/>
  <c r="DJ76" i="98"/>
  <c r="DE76" i="98"/>
  <c r="DD76" i="98"/>
  <c r="DA76" i="98"/>
  <c r="CZ76" i="98"/>
  <c r="CX76" i="98"/>
  <c r="CW76" i="98"/>
  <c r="CS76" i="98"/>
  <c r="CR76" i="98"/>
  <c r="CP76" i="98"/>
  <c r="DJ75" i="98"/>
  <c r="DE75" i="98"/>
  <c r="DD75" i="98"/>
  <c r="DA75" i="98"/>
  <c r="CZ75" i="98"/>
  <c r="CX75" i="98"/>
  <c r="CW75" i="98"/>
  <c r="CS75" i="98"/>
  <c r="CR75" i="98"/>
  <c r="CP75" i="98"/>
  <c r="DJ74" i="98"/>
  <c r="DE74" i="98"/>
  <c r="DD74" i="98"/>
  <c r="DA74" i="98"/>
  <c r="CZ74" i="98"/>
  <c r="CX74" i="98"/>
  <c r="CW74" i="98"/>
  <c r="CS74" i="98"/>
  <c r="CP74" i="98"/>
  <c r="DJ73" i="98"/>
  <c r="DE73" i="98"/>
  <c r="DD73" i="98"/>
  <c r="DA73" i="98"/>
  <c r="CZ73" i="98"/>
  <c r="CX73" i="98"/>
  <c r="CW73" i="98"/>
  <c r="CS73" i="98"/>
  <c r="CR73" i="98"/>
  <c r="CP73" i="98"/>
  <c r="DJ72" i="98"/>
  <c r="DE72" i="98"/>
  <c r="DD72" i="98"/>
  <c r="DA72" i="98"/>
  <c r="CZ72" i="98"/>
  <c r="CX72" i="98"/>
  <c r="CW72" i="98"/>
  <c r="CS72" i="98"/>
  <c r="CP72" i="98"/>
  <c r="DJ71" i="98"/>
  <c r="DE71" i="98"/>
  <c r="DD71" i="98"/>
  <c r="DA71" i="98"/>
  <c r="CZ71" i="98"/>
  <c r="CX71" i="98"/>
  <c r="CW71" i="98"/>
  <c r="CS71" i="98"/>
  <c r="CP71" i="98"/>
  <c r="DJ70" i="98"/>
  <c r="DE70" i="98"/>
  <c r="DD70" i="98"/>
  <c r="DA70" i="98"/>
  <c r="CZ70" i="98"/>
  <c r="CX70" i="98"/>
  <c r="CW70" i="98"/>
  <c r="CS70" i="98"/>
  <c r="CP70" i="98"/>
  <c r="DJ69" i="98"/>
  <c r="DE69" i="98"/>
  <c r="DD69" i="98"/>
  <c r="DA69" i="98"/>
  <c r="CZ69" i="98"/>
  <c r="CX69" i="98"/>
  <c r="CW69" i="98"/>
  <c r="CS69" i="98"/>
  <c r="CR69" i="98"/>
  <c r="CP69" i="98"/>
  <c r="DJ68" i="98"/>
  <c r="DE68" i="98"/>
  <c r="DD68" i="98"/>
  <c r="DA68" i="98"/>
  <c r="CZ68" i="98"/>
  <c r="CX68" i="98"/>
  <c r="CW68" i="98"/>
  <c r="CS68" i="98"/>
  <c r="CP68" i="98"/>
  <c r="DJ67" i="98"/>
  <c r="DE67" i="98"/>
  <c r="DD67" i="98"/>
  <c r="DA67" i="98"/>
  <c r="CZ67" i="98"/>
  <c r="CX67" i="98"/>
  <c r="CW67" i="98"/>
  <c r="CS67" i="98"/>
  <c r="CR67" i="98"/>
  <c r="CP67" i="98"/>
  <c r="DJ66" i="98"/>
  <c r="DE66" i="98"/>
  <c r="DD66" i="98"/>
  <c r="DA66" i="98"/>
  <c r="CZ66" i="98"/>
  <c r="CX66" i="98"/>
  <c r="CW66" i="98"/>
  <c r="CS66" i="98"/>
  <c r="CP66" i="98"/>
  <c r="DJ65" i="98"/>
  <c r="DE65" i="98"/>
  <c r="DD65" i="98"/>
  <c r="DA65" i="98"/>
  <c r="CZ65" i="98"/>
  <c r="CX65" i="98"/>
  <c r="CW65" i="98"/>
  <c r="CS65" i="98"/>
  <c r="CR65" i="98"/>
  <c r="CP65" i="98"/>
  <c r="DJ64" i="98"/>
  <c r="DE64" i="98"/>
  <c r="DD64" i="98"/>
  <c r="DA64" i="98"/>
  <c r="CZ64" i="98"/>
  <c r="CX64" i="98"/>
  <c r="CW64" i="98"/>
  <c r="CS64" i="98"/>
  <c r="CR64" i="98"/>
  <c r="CP64" i="98"/>
  <c r="DJ63" i="98"/>
  <c r="DE63" i="98"/>
  <c r="DD63" i="98"/>
  <c r="DA63" i="98"/>
  <c r="CZ63" i="98"/>
  <c r="CX63" i="98"/>
  <c r="CW63" i="98"/>
  <c r="CS63" i="98"/>
  <c r="CP63" i="98"/>
  <c r="DJ62" i="98"/>
  <c r="DE62" i="98"/>
  <c r="DD62" i="98"/>
  <c r="DA62" i="98"/>
  <c r="CZ62" i="98"/>
  <c r="CX62" i="98"/>
  <c r="CW62" i="98"/>
  <c r="CS62" i="98"/>
  <c r="CP62" i="98"/>
  <c r="DJ61" i="98"/>
  <c r="DE61" i="98"/>
  <c r="DD61" i="98"/>
  <c r="DA61" i="98"/>
  <c r="CZ61" i="98"/>
  <c r="CX61" i="98"/>
  <c r="CW61" i="98"/>
  <c r="CS61" i="98"/>
  <c r="CP61" i="98"/>
  <c r="DJ60" i="98"/>
  <c r="DE60" i="98"/>
  <c r="DD60" i="98"/>
  <c r="DA60" i="98"/>
  <c r="CZ60" i="98"/>
  <c r="CX60" i="98"/>
  <c r="CW60" i="98"/>
  <c r="CS60" i="98"/>
  <c r="CR60" i="98"/>
  <c r="CP60" i="98"/>
  <c r="DJ59" i="98"/>
  <c r="DE59" i="98"/>
  <c r="DD59" i="98"/>
  <c r="DA59" i="98"/>
  <c r="CZ59" i="98"/>
  <c r="CX59" i="98"/>
  <c r="CW59" i="98"/>
  <c r="CS59" i="98"/>
  <c r="CR59" i="98"/>
  <c r="CP59" i="98"/>
  <c r="DJ58" i="98"/>
  <c r="DE58" i="98"/>
  <c r="DD58" i="98"/>
  <c r="DA58" i="98"/>
  <c r="CZ58" i="98"/>
  <c r="CX58" i="98"/>
  <c r="CW58" i="98"/>
  <c r="CS58" i="98"/>
  <c r="CP58" i="98"/>
  <c r="DJ57" i="98"/>
  <c r="DE57" i="98"/>
  <c r="DD57" i="98"/>
  <c r="DA57" i="98"/>
  <c r="CZ57" i="98"/>
  <c r="CX57" i="98"/>
  <c r="CW57" i="98"/>
  <c r="CS57" i="98"/>
  <c r="CP57" i="98"/>
  <c r="DJ56" i="98"/>
  <c r="DE56" i="98"/>
  <c r="DD56" i="98"/>
  <c r="DA56" i="98"/>
  <c r="CZ56" i="98"/>
  <c r="CX56" i="98"/>
  <c r="CW56" i="98"/>
  <c r="CS56" i="98"/>
  <c r="CR56" i="98"/>
  <c r="CP56" i="98"/>
  <c r="DJ55" i="98"/>
  <c r="DE55" i="98"/>
  <c r="DD55" i="98"/>
  <c r="DA55" i="98"/>
  <c r="CZ55" i="98"/>
  <c r="CX55" i="98"/>
  <c r="CW55" i="98"/>
  <c r="CS55" i="98"/>
  <c r="CR55" i="98"/>
  <c r="CP55" i="98"/>
  <c r="DJ54" i="98"/>
  <c r="DE54" i="98"/>
  <c r="DD54" i="98"/>
  <c r="DA54" i="98"/>
  <c r="CZ54" i="98"/>
  <c r="CX54" i="98"/>
  <c r="CW54" i="98"/>
  <c r="CS54" i="98"/>
  <c r="CP54" i="98"/>
  <c r="DJ53" i="98"/>
  <c r="DE53" i="98"/>
  <c r="DD53" i="98"/>
  <c r="DA53" i="98"/>
  <c r="CZ53" i="98"/>
  <c r="CX53" i="98"/>
  <c r="CW53" i="98"/>
  <c r="CS53" i="98"/>
  <c r="CP53" i="98"/>
  <c r="DJ52" i="98"/>
  <c r="DE52" i="98"/>
  <c r="DD52" i="98"/>
  <c r="DA52" i="98"/>
  <c r="CZ52" i="98"/>
  <c r="CX52" i="98"/>
  <c r="CW52" i="98"/>
  <c r="CS52" i="98"/>
  <c r="CP52" i="98"/>
  <c r="DJ51" i="98"/>
  <c r="DE51" i="98"/>
  <c r="DD51" i="98"/>
  <c r="DA51" i="98"/>
  <c r="CZ51" i="98"/>
  <c r="CX51" i="98"/>
  <c r="CW51" i="98"/>
  <c r="CS51" i="98"/>
  <c r="CP51" i="98"/>
  <c r="DJ50" i="98"/>
  <c r="DE50" i="98"/>
  <c r="DD50" i="98"/>
  <c r="DA50" i="98"/>
  <c r="CZ50" i="98"/>
  <c r="CX50" i="98"/>
  <c r="CW50" i="98"/>
  <c r="CS50" i="98"/>
  <c r="CP50" i="98"/>
  <c r="DJ47" i="98"/>
  <c r="DE47" i="98"/>
  <c r="DD47" i="98"/>
  <c r="DA47" i="98"/>
  <c r="CZ47" i="98"/>
  <c r="CX47" i="98"/>
  <c r="CW47" i="98"/>
  <c r="CS47" i="98"/>
  <c r="CP47" i="98"/>
  <c r="DJ49" i="98"/>
  <c r="DE49" i="98"/>
  <c r="DD49" i="98"/>
  <c r="DA49" i="98"/>
  <c r="CZ49" i="98"/>
  <c r="CX49" i="98"/>
  <c r="CW49" i="98"/>
  <c r="CS49" i="98"/>
  <c r="CP49" i="98"/>
  <c r="DJ46" i="98"/>
  <c r="DE46" i="98"/>
  <c r="DD46" i="98"/>
  <c r="DA46" i="98"/>
  <c r="CZ46" i="98"/>
  <c r="CX46" i="98"/>
  <c r="CW46" i="98"/>
  <c r="CS46" i="98"/>
  <c r="CR46" i="98"/>
  <c r="CP46" i="98"/>
  <c r="DJ48" i="98"/>
  <c r="DE48" i="98"/>
  <c r="DD48" i="98"/>
  <c r="DA48" i="98"/>
  <c r="CZ48" i="98"/>
  <c r="CX48" i="98"/>
  <c r="CW48" i="98"/>
  <c r="CS48" i="98"/>
  <c r="Z48" i="98"/>
  <c r="CR48" i="98"/>
  <c r="CP48" i="98"/>
  <c r="DJ45" i="98"/>
  <c r="DE45" i="98"/>
  <c r="DD45" i="98"/>
  <c r="DA45" i="98"/>
  <c r="CZ45" i="98"/>
  <c r="CX45" i="98"/>
  <c r="CW45" i="98"/>
  <c r="CS45" i="98"/>
  <c r="CR45" i="98"/>
  <c r="CP45" i="98"/>
  <c r="DJ44" i="98"/>
  <c r="DE44" i="98"/>
  <c r="DD44" i="98"/>
  <c r="DA44" i="98"/>
  <c r="CZ44" i="98"/>
  <c r="CX44" i="98"/>
  <c r="CW44" i="98"/>
  <c r="CS44" i="98"/>
  <c r="CR44" i="98"/>
  <c r="CP44" i="98"/>
  <c r="DJ43" i="98"/>
  <c r="DE43" i="98"/>
  <c r="DD43" i="98"/>
  <c r="DA43" i="98"/>
  <c r="CZ43" i="98"/>
  <c r="CX43" i="98"/>
  <c r="CW43" i="98"/>
  <c r="CS43" i="98"/>
  <c r="CR43" i="98"/>
  <c r="CP43" i="98"/>
  <c r="DJ42" i="98"/>
  <c r="DE42" i="98"/>
  <c r="DD42" i="98"/>
  <c r="DA42" i="98"/>
  <c r="CZ42" i="98"/>
  <c r="CX42" i="98"/>
  <c r="CW42" i="98"/>
  <c r="CS42" i="98"/>
  <c r="CR42" i="98"/>
  <c r="CP42" i="98"/>
  <c r="DJ41" i="98"/>
  <c r="DE41" i="98"/>
  <c r="DD41" i="98"/>
  <c r="DA41" i="98"/>
  <c r="CZ41" i="98"/>
  <c r="CX41" i="98"/>
  <c r="CW41" i="98"/>
  <c r="CS41" i="98"/>
  <c r="CR41" i="98"/>
  <c r="CP41" i="98"/>
  <c r="DJ40" i="98"/>
  <c r="DE40" i="98"/>
  <c r="DD40" i="98"/>
  <c r="DA40" i="98"/>
  <c r="CZ40" i="98"/>
  <c r="CX40" i="98"/>
  <c r="CW40" i="98"/>
  <c r="CS40" i="98"/>
  <c r="CR40" i="98"/>
  <c r="CP40" i="98"/>
  <c r="DJ39" i="98"/>
  <c r="DE39" i="98"/>
  <c r="DD39" i="98"/>
  <c r="DA39" i="98"/>
  <c r="CZ39" i="98"/>
  <c r="CX39" i="98"/>
  <c r="CW39" i="98"/>
  <c r="CS39" i="98"/>
  <c r="CP39" i="98"/>
  <c r="DJ38" i="98"/>
  <c r="DE38" i="98"/>
  <c r="DD38" i="98"/>
  <c r="DA38" i="98"/>
  <c r="CZ38" i="98"/>
  <c r="CX38" i="98"/>
  <c r="CW38" i="98"/>
  <c r="CS38" i="98"/>
  <c r="CR38" i="98"/>
  <c r="CP38" i="98"/>
  <c r="DJ37" i="98"/>
  <c r="DE37" i="98"/>
  <c r="DD37" i="98"/>
  <c r="DA37" i="98"/>
  <c r="CZ37" i="98"/>
  <c r="CX37" i="98"/>
  <c r="CW37" i="98"/>
  <c r="CS37" i="98"/>
  <c r="CR37" i="98"/>
  <c r="CP37" i="98"/>
  <c r="DJ36" i="98"/>
  <c r="DE36" i="98"/>
  <c r="DD36" i="98"/>
  <c r="DA36" i="98"/>
  <c r="CZ36" i="98"/>
  <c r="CX36" i="98"/>
  <c r="CW36" i="98"/>
  <c r="CS36" i="98"/>
  <c r="CR36" i="98"/>
  <c r="CP36" i="98"/>
  <c r="DJ28" i="98"/>
  <c r="DE28" i="98"/>
  <c r="DD28" i="98"/>
  <c r="DA28" i="98"/>
  <c r="CZ28" i="98"/>
  <c r="CX28" i="98"/>
  <c r="CW28" i="98"/>
  <c r="CS28" i="98"/>
  <c r="CP28" i="98"/>
  <c r="DJ35" i="98"/>
  <c r="DE35" i="98"/>
  <c r="DD35" i="98"/>
  <c r="DA35" i="98"/>
  <c r="CZ35" i="98"/>
  <c r="CX35" i="98"/>
  <c r="CW35" i="98"/>
  <c r="CS35" i="98"/>
  <c r="CR35" i="98"/>
  <c r="CP35" i="98"/>
  <c r="DJ34" i="98"/>
  <c r="DE34" i="98"/>
  <c r="DD34" i="98"/>
  <c r="DA34" i="98"/>
  <c r="CZ34" i="98"/>
  <c r="CX34" i="98"/>
  <c r="CW34" i="98"/>
  <c r="CS34" i="98"/>
  <c r="CR34" i="98"/>
  <c r="CP34" i="98"/>
  <c r="DJ33" i="98"/>
  <c r="DE33" i="98"/>
  <c r="DD33" i="98"/>
  <c r="DA33" i="98"/>
  <c r="CZ33" i="98"/>
  <c r="CX33" i="98"/>
  <c r="CW33" i="98"/>
  <c r="CS33" i="98"/>
  <c r="CR33" i="98"/>
  <c r="CP33" i="98"/>
  <c r="DJ32" i="98"/>
  <c r="DE32" i="98"/>
  <c r="DD32" i="98"/>
  <c r="CX32" i="98"/>
  <c r="CW32" i="98"/>
  <c r="CS32" i="98"/>
  <c r="CR32" i="98"/>
  <c r="CP32" i="98"/>
  <c r="DJ31" i="98"/>
  <c r="DE31" i="98"/>
  <c r="DD31" i="98"/>
  <c r="DA31" i="98"/>
  <c r="CZ31" i="98"/>
  <c r="CX31" i="98"/>
  <c r="CW31" i="98"/>
  <c r="CS31" i="98"/>
  <c r="CR31" i="98"/>
  <c r="CP31" i="98"/>
  <c r="DJ30" i="98"/>
  <c r="DE30" i="98"/>
  <c r="DD30" i="98"/>
  <c r="DA30" i="98"/>
  <c r="CZ30" i="98"/>
  <c r="CX30" i="98"/>
  <c r="CW30" i="98"/>
  <c r="CS30" i="98"/>
  <c r="CR30" i="98"/>
  <c r="CP30" i="98"/>
  <c r="DJ29" i="98"/>
  <c r="DE29" i="98"/>
  <c r="DD29" i="98"/>
  <c r="DA29" i="98"/>
  <c r="CZ29" i="98"/>
  <c r="CX29" i="98"/>
  <c r="CW29" i="98"/>
  <c r="CS29" i="98"/>
  <c r="CR29" i="98"/>
  <c r="CP29" i="98"/>
  <c r="DJ27" i="98"/>
  <c r="DE27" i="98"/>
  <c r="DD27" i="98"/>
  <c r="DA27" i="98"/>
  <c r="CZ27" i="98"/>
  <c r="CX27" i="98"/>
  <c r="CW27" i="98"/>
  <c r="CS27" i="98"/>
  <c r="CP27" i="98"/>
  <c r="DJ15" i="98"/>
  <c r="DE15" i="98"/>
  <c r="DD15" i="98"/>
  <c r="DA15" i="98"/>
  <c r="CZ15" i="98"/>
  <c r="CX15" i="98"/>
  <c r="CW15" i="98"/>
  <c r="CS15" i="98"/>
  <c r="CR15" i="98"/>
  <c r="CP15" i="98"/>
  <c r="DJ26" i="98"/>
  <c r="CS26" i="98"/>
  <c r="CR26" i="98"/>
  <c r="CP26" i="98"/>
  <c r="DJ25" i="98"/>
  <c r="DE25" i="98"/>
  <c r="DD25" i="98"/>
  <c r="DA25" i="98"/>
  <c r="CZ25" i="98"/>
  <c r="CX25" i="98"/>
  <c r="CW25" i="98"/>
  <c r="CS25" i="98"/>
  <c r="CR25" i="98"/>
  <c r="CP25" i="98"/>
  <c r="DJ24" i="98"/>
  <c r="DE24" i="98"/>
  <c r="DD24" i="98"/>
  <c r="DA24" i="98"/>
  <c r="CZ24" i="98"/>
  <c r="CX24" i="98"/>
  <c r="CW24" i="98"/>
  <c r="CS24" i="98"/>
  <c r="CP24" i="98"/>
  <c r="DJ23" i="98"/>
  <c r="DE23" i="98"/>
  <c r="DD23" i="98"/>
  <c r="DA23" i="98"/>
  <c r="CZ23" i="98"/>
  <c r="CX23" i="98"/>
  <c r="CW23" i="98"/>
  <c r="CS23" i="98"/>
  <c r="CR23" i="98"/>
  <c r="CP23" i="98"/>
  <c r="DJ22" i="98"/>
  <c r="DE22" i="98"/>
  <c r="DD22" i="98"/>
  <c r="DA22" i="98"/>
  <c r="CZ22" i="98"/>
  <c r="CX22" i="98"/>
  <c r="CW22" i="98"/>
  <c r="CS22" i="98"/>
  <c r="CP22" i="98"/>
  <c r="DJ21" i="98"/>
  <c r="DE21" i="98"/>
  <c r="DD21" i="98"/>
  <c r="DA21" i="98"/>
  <c r="CZ21" i="98"/>
  <c r="CX21" i="98"/>
  <c r="CW21" i="98"/>
  <c r="CS21" i="98"/>
  <c r="CR21" i="98"/>
  <c r="CP21" i="98"/>
  <c r="DJ20" i="98"/>
  <c r="DE20" i="98"/>
  <c r="DD20" i="98"/>
  <c r="DA20" i="98"/>
  <c r="CZ20" i="98"/>
  <c r="CX20" i="98"/>
  <c r="CW20" i="98"/>
  <c r="CS20" i="98"/>
  <c r="CP20" i="98"/>
  <c r="DJ19" i="98"/>
  <c r="DE19" i="98"/>
  <c r="DD19" i="98"/>
  <c r="DA19" i="98"/>
  <c r="CZ19" i="98"/>
  <c r="CX19" i="98"/>
  <c r="CW19" i="98"/>
  <c r="CS19" i="98"/>
  <c r="CR19" i="98"/>
  <c r="CP19" i="98"/>
  <c r="DJ18" i="98"/>
  <c r="DE18" i="98"/>
  <c r="DD18" i="98"/>
  <c r="DA18" i="98"/>
  <c r="CZ18" i="98"/>
  <c r="CX18" i="98"/>
  <c r="CW18" i="98"/>
  <c r="CS18" i="98"/>
  <c r="CR18" i="98"/>
  <c r="CP18" i="98"/>
  <c r="DJ17" i="98"/>
  <c r="DE17" i="98"/>
  <c r="DD17" i="98"/>
  <c r="DA17" i="98"/>
  <c r="CZ17" i="98"/>
  <c r="CX17" i="98"/>
  <c r="CW17" i="98"/>
  <c r="CS17" i="98"/>
  <c r="CR17" i="98"/>
  <c r="CP17" i="98"/>
  <c r="DJ16" i="98"/>
  <c r="DE16" i="98"/>
  <c r="DD16" i="98"/>
  <c r="DA16" i="98"/>
  <c r="CZ16" i="98"/>
  <c r="CX16" i="98"/>
  <c r="CW16" i="98"/>
  <c r="CS16" i="98"/>
  <c r="CP16" i="98"/>
  <c r="DJ14" i="98"/>
  <c r="DE14" i="98"/>
  <c r="DD14" i="98"/>
  <c r="DA14" i="98"/>
  <c r="CZ14" i="98"/>
  <c r="CX14" i="98"/>
  <c r="CW14" i="98"/>
  <c r="CS14" i="98"/>
  <c r="CR14" i="98"/>
  <c r="CP14" i="98"/>
  <c r="DJ13" i="98"/>
  <c r="DE13" i="98"/>
  <c r="DD13" i="98"/>
  <c r="DA13" i="98"/>
  <c r="CZ13" i="98"/>
  <c r="CX13" i="98"/>
  <c r="CW13" i="98"/>
  <c r="CS13" i="98"/>
  <c r="CR13" i="98"/>
  <c r="CP13" i="98"/>
  <c r="DJ12" i="98"/>
  <c r="DE12" i="98"/>
  <c r="DD12" i="98"/>
  <c r="DA12" i="98"/>
  <c r="CZ12" i="98"/>
  <c r="CX12" i="98"/>
  <c r="CW12" i="98"/>
  <c r="CS12" i="98"/>
  <c r="CR12" i="98"/>
  <c r="CP12" i="98"/>
  <c r="DJ11" i="98"/>
  <c r="DE11" i="98"/>
  <c r="DD11" i="98"/>
  <c r="DA11" i="98"/>
  <c r="CZ11" i="98"/>
  <c r="CS11" i="98"/>
  <c r="CR11" i="98"/>
  <c r="CP11" i="98"/>
  <c r="DJ10" i="98"/>
  <c r="CS10" i="98"/>
  <c r="CR10" i="98"/>
  <c r="CP10" i="98"/>
  <c r="DJ9" i="98"/>
  <c r="DE9" i="98"/>
  <c r="DD9" i="98"/>
  <c r="DA9" i="98"/>
  <c r="CZ9" i="98"/>
  <c r="CX9" i="98"/>
  <c r="CW9" i="98"/>
  <c r="CS9" i="98"/>
  <c r="CR9" i="98"/>
  <c r="CP9" i="98"/>
  <c r="DJ8" i="98"/>
  <c r="DE8" i="98"/>
  <c r="DD8" i="98"/>
  <c r="DA8" i="98"/>
  <c r="CZ8" i="98"/>
  <c r="CX8" i="98"/>
  <c r="CW8" i="98"/>
  <c r="CS8" i="98"/>
  <c r="CR8" i="98"/>
  <c r="CP8" i="98"/>
  <c r="DJ7" i="98"/>
  <c r="DE7" i="98"/>
  <c r="DD7" i="98"/>
  <c r="DA7" i="98"/>
  <c r="CZ7" i="98"/>
  <c r="CX7" i="98"/>
  <c r="CW7" i="98"/>
  <c r="CS7" i="98"/>
  <c r="CP7" i="98"/>
  <c r="DJ6" i="98"/>
  <c r="DE6" i="98"/>
  <c r="DD6" i="98"/>
  <c r="DA6" i="98"/>
  <c r="CZ6" i="98"/>
  <c r="CX6" i="98"/>
  <c r="CW6" i="98"/>
  <c r="CS6" i="98"/>
  <c r="CR6" i="98"/>
  <c r="CP6" i="98"/>
  <c r="DJ5" i="98"/>
  <c r="DE5" i="98"/>
  <c r="DD5" i="98"/>
  <c r="DA5" i="98"/>
  <c r="CZ5" i="98"/>
  <c r="CX5" i="98"/>
  <c r="CW5" i="98"/>
  <c r="CS5" i="98"/>
  <c r="CR5" i="98"/>
  <c r="CP5" i="98"/>
  <c r="D145" i="97"/>
  <c r="O145" i="97"/>
  <c r="E145" i="97"/>
  <c r="F145" i="97"/>
  <c r="I145" i="97"/>
  <c r="K145" i="97"/>
  <c r="L145" i="97"/>
  <c r="M145" i="97"/>
  <c r="N145" i="97"/>
  <c r="J145" i="97"/>
  <c r="H145" i="97"/>
  <c r="G145" i="97"/>
  <c r="Z5" i="97"/>
  <c r="C5" i="97"/>
  <c r="Z6" i="97"/>
  <c r="CR6" i="97" s="1"/>
  <c r="Z7" i="97"/>
  <c r="C7" i="97" s="1"/>
  <c r="CR7" i="97"/>
  <c r="Z8" i="97"/>
  <c r="C8" i="97" s="1"/>
  <c r="Z9" i="97"/>
  <c r="C9" i="97"/>
  <c r="Z10" i="97"/>
  <c r="CR10" i="97" s="1"/>
  <c r="C10" i="97"/>
  <c r="Z11" i="97"/>
  <c r="C11" i="97" s="1"/>
  <c r="Z12" i="97"/>
  <c r="C12" i="97" s="1"/>
  <c r="Z13" i="97"/>
  <c r="C13" i="97"/>
  <c r="Z14" i="97"/>
  <c r="C14" i="97"/>
  <c r="Z15" i="97"/>
  <c r="CR15" i="97" s="1"/>
  <c r="Z16" i="97"/>
  <c r="C16" i="97" s="1"/>
  <c r="Z17" i="97"/>
  <c r="C17" i="97" s="1"/>
  <c r="Z18" i="97"/>
  <c r="CR18" i="97" s="1"/>
  <c r="C18" i="97"/>
  <c r="Z19" i="97"/>
  <c r="C19" i="97" s="1"/>
  <c r="Z20" i="97"/>
  <c r="Z21" i="97"/>
  <c r="CR21" i="97"/>
  <c r="C21" i="97"/>
  <c r="Z22" i="97"/>
  <c r="C22" i="97"/>
  <c r="Z23" i="97"/>
  <c r="CR23" i="97"/>
  <c r="Z24" i="97"/>
  <c r="C24" i="97"/>
  <c r="Z25" i="97"/>
  <c r="CR25" i="97" s="1"/>
  <c r="C25" i="97"/>
  <c r="Z26" i="97"/>
  <c r="C26" i="97"/>
  <c r="Z27" i="97"/>
  <c r="C27" i="97"/>
  <c r="Z28" i="97"/>
  <c r="C28" i="97"/>
  <c r="Z29" i="97"/>
  <c r="CR29" i="97"/>
  <c r="Z30" i="97"/>
  <c r="C30" i="97" s="1"/>
  <c r="CR30" i="97"/>
  <c r="Z31" i="97"/>
  <c r="C31" i="97" s="1"/>
  <c r="Z32" i="97"/>
  <c r="C32" i="97"/>
  <c r="Z33" i="97"/>
  <c r="CR33" i="97" s="1"/>
  <c r="C33" i="97"/>
  <c r="Z34" i="97"/>
  <c r="C34" i="97" s="1"/>
  <c r="Z35" i="97"/>
  <c r="C35" i="97" s="1"/>
  <c r="Z36" i="97"/>
  <c r="CR36" i="97" s="1"/>
  <c r="C36" i="97"/>
  <c r="Z37" i="97"/>
  <c r="C37" i="97"/>
  <c r="Z38" i="97"/>
  <c r="CR38" i="97" s="1"/>
  <c r="Z39" i="97"/>
  <c r="CR39" i="97" s="1"/>
  <c r="C39" i="97"/>
  <c r="Z40" i="97"/>
  <c r="C40" i="97"/>
  <c r="Z41" i="97"/>
  <c r="Z42" i="97"/>
  <c r="C42" i="97"/>
  <c r="Z43" i="97"/>
  <c r="C43" i="97"/>
  <c r="Z44" i="97"/>
  <c r="C44" i="97"/>
  <c r="Z45" i="97"/>
  <c r="Z47" i="97"/>
  <c r="CR47" i="97"/>
  <c r="Z48" i="97"/>
  <c r="C48" i="97"/>
  <c r="Z49" i="97"/>
  <c r="C49" i="97"/>
  <c r="Z50" i="97"/>
  <c r="C50" i="97" s="1"/>
  <c r="Z51" i="97"/>
  <c r="C51" i="97"/>
  <c r="Z52" i="97"/>
  <c r="C52" i="97"/>
  <c r="Z53" i="97"/>
  <c r="C53" i="97"/>
  <c r="Z54" i="97"/>
  <c r="Z55" i="97"/>
  <c r="Z56" i="97"/>
  <c r="CR56" i="97" s="1"/>
  <c r="C56" i="97"/>
  <c r="Z57" i="97"/>
  <c r="C57" i="97" s="1"/>
  <c r="Z58" i="97"/>
  <c r="Z59" i="97"/>
  <c r="C59" i="97" s="1"/>
  <c r="Z60" i="97"/>
  <c r="CR60" i="97" s="1"/>
  <c r="C60" i="97"/>
  <c r="Z61" i="97"/>
  <c r="C61" i="97"/>
  <c r="Z62" i="97"/>
  <c r="CR62" i="97" s="1"/>
  <c r="Z63" i="97"/>
  <c r="CR63" i="97" s="1"/>
  <c r="C63" i="97"/>
  <c r="Z64" i="97"/>
  <c r="C64" i="97" s="1"/>
  <c r="Z65" i="97"/>
  <c r="CR65" i="97" s="1"/>
  <c r="C65" i="97"/>
  <c r="Z66" i="97"/>
  <c r="C66" i="97"/>
  <c r="Z67" i="97"/>
  <c r="C67" i="97"/>
  <c r="Z68" i="97"/>
  <c r="C68" i="97" s="1"/>
  <c r="Z69" i="97"/>
  <c r="CR69" i="97" s="1"/>
  <c r="C69" i="97"/>
  <c r="Z70" i="97"/>
  <c r="C70" i="97"/>
  <c r="Z71" i="97"/>
  <c r="CR71" i="97"/>
  <c r="Z72" i="97"/>
  <c r="C72" i="97" s="1"/>
  <c r="Z73" i="97"/>
  <c r="CR73" i="97" s="1"/>
  <c r="Z74" i="97"/>
  <c r="C74" i="97"/>
  <c r="Z75" i="97"/>
  <c r="C75" i="97"/>
  <c r="Z76" i="97"/>
  <c r="C76" i="97" s="1"/>
  <c r="Z77" i="97"/>
  <c r="CR77" i="97" s="1"/>
  <c r="C77" i="97"/>
  <c r="Z78" i="97"/>
  <c r="C78" i="97"/>
  <c r="Z79" i="97"/>
  <c r="CR79" i="97"/>
  <c r="Z80" i="97"/>
  <c r="C80" i="97" s="1"/>
  <c r="Z81" i="97"/>
  <c r="CR81" i="97" s="1"/>
  <c r="C81" i="97"/>
  <c r="Z82" i="97"/>
  <c r="C82" i="97"/>
  <c r="Z83" i="97"/>
  <c r="C83" i="97"/>
  <c r="Z84" i="97"/>
  <c r="C84" i="97" s="1"/>
  <c r="Z85" i="97"/>
  <c r="C85" i="97"/>
  <c r="Z86" i="97"/>
  <c r="CR86" i="97"/>
  <c r="C86" i="97"/>
  <c r="Z87" i="97"/>
  <c r="C87" i="97"/>
  <c r="Z88" i="97"/>
  <c r="CR88" i="97" s="1"/>
  <c r="C88" i="97"/>
  <c r="Z89" i="97"/>
  <c r="Z90" i="97"/>
  <c r="Z91" i="97"/>
  <c r="C91" i="97" s="1"/>
  <c r="Z92" i="97"/>
  <c r="C92" i="97"/>
  <c r="Z93" i="97"/>
  <c r="C93" i="97" s="1"/>
  <c r="Z94" i="97"/>
  <c r="CR94" i="97" s="1"/>
  <c r="Z95" i="97"/>
  <c r="CR95" i="97"/>
  <c r="C95" i="97"/>
  <c r="Z96" i="97"/>
  <c r="C96" i="97"/>
  <c r="Z97" i="97"/>
  <c r="C97" i="97"/>
  <c r="Z98" i="97"/>
  <c r="CR98" i="97"/>
  <c r="Z99" i="97"/>
  <c r="C99" i="97" s="1"/>
  <c r="CR99" i="97"/>
  <c r="Z100" i="97"/>
  <c r="C100" i="97" s="1"/>
  <c r="Z101" i="97"/>
  <c r="C101" i="97" s="1"/>
  <c r="Z102" i="97"/>
  <c r="C102" i="97"/>
  <c r="Z103" i="97"/>
  <c r="C103" i="97"/>
  <c r="Z104" i="97"/>
  <c r="C104" i="97" s="1"/>
  <c r="Z105" i="97"/>
  <c r="C105" i="97" s="1"/>
  <c r="Z106" i="97"/>
  <c r="CR106" i="97" s="1"/>
  <c r="Z107" i="97"/>
  <c r="C107" i="97"/>
  <c r="Z108" i="97"/>
  <c r="C108" i="97" s="1"/>
  <c r="Z109" i="97"/>
  <c r="CR109" i="97" s="1"/>
  <c r="Z110" i="97"/>
  <c r="C110" i="97" s="1"/>
  <c r="Z111" i="97"/>
  <c r="CR111" i="97" s="1"/>
  <c r="C111" i="97"/>
  <c r="Z112" i="97"/>
  <c r="C112" i="97" s="1"/>
  <c r="Z113" i="97"/>
  <c r="CR113" i="97" s="1"/>
  <c r="Z114" i="97"/>
  <c r="C114" i="97" s="1"/>
  <c r="Z115" i="97"/>
  <c r="Z116" i="97"/>
  <c r="C116" i="97" s="1"/>
  <c r="Z117" i="97"/>
  <c r="CR117" i="97" s="1"/>
  <c r="Z118" i="97"/>
  <c r="C118" i="97"/>
  <c r="Z119" i="97"/>
  <c r="C119" i="97"/>
  <c r="Z120" i="97"/>
  <c r="Z121" i="97"/>
  <c r="CR121" i="97" s="1"/>
  <c r="Z122" i="97"/>
  <c r="C122" i="97"/>
  <c r="Z123" i="97"/>
  <c r="C123" i="97"/>
  <c r="Z124" i="97"/>
  <c r="C124" i="97" s="1"/>
  <c r="Z125" i="97"/>
  <c r="CR125" i="97" s="1"/>
  <c r="Z126" i="97"/>
  <c r="C126" i="97" s="1"/>
  <c r="Z127" i="97"/>
  <c r="CR127" i="97" s="1"/>
  <c r="C127" i="97"/>
  <c r="Z128" i="97"/>
  <c r="C128" i="97" s="1"/>
  <c r="Z129" i="97"/>
  <c r="CR129" i="97" s="1"/>
  <c r="Z130" i="97"/>
  <c r="C130" i="97"/>
  <c r="Z131" i="97"/>
  <c r="C132" i="97"/>
  <c r="C133" i="97"/>
  <c r="C134" i="97"/>
  <c r="C135" i="97"/>
  <c r="C136" i="97"/>
  <c r="C137" i="97"/>
  <c r="C138" i="97"/>
  <c r="C139" i="97"/>
  <c r="C140" i="97"/>
  <c r="C141" i="97"/>
  <c r="C142" i="97"/>
  <c r="B145" i="97"/>
  <c r="A145" i="97"/>
  <c r="D144" i="97"/>
  <c r="E144" i="97"/>
  <c r="F144" i="97"/>
  <c r="I144" i="97"/>
  <c r="K144" i="97"/>
  <c r="L144" i="97"/>
  <c r="M144" i="97"/>
  <c r="O144" i="97" s="1"/>
  <c r="N144" i="97"/>
  <c r="J144" i="97"/>
  <c r="H144" i="97"/>
  <c r="G144" i="97"/>
  <c r="B144" i="97"/>
  <c r="A144" i="97"/>
  <c r="T143" i="97"/>
  <c r="DJ142" i="97"/>
  <c r="CP142" i="97"/>
  <c r="DJ141" i="97"/>
  <c r="CP141" i="97"/>
  <c r="DJ140" i="97"/>
  <c r="CP140" i="97"/>
  <c r="DJ139" i="97"/>
  <c r="CP139" i="97"/>
  <c r="DJ138" i="97"/>
  <c r="CP138" i="97"/>
  <c r="DJ137" i="97"/>
  <c r="CP137" i="97"/>
  <c r="DJ136" i="97"/>
  <c r="CP136" i="97"/>
  <c r="DJ135" i="97"/>
  <c r="CP135" i="97"/>
  <c r="DJ134" i="97"/>
  <c r="CP134" i="97"/>
  <c r="DJ133" i="97"/>
  <c r="CP133" i="97"/>
  <c r="DJ132" i="97"/>
  <c r="CP132" i="97"/>
  <c r="DJ131" i="97"/>
  <c r="DE131" i="97"/>
  <c r="DD131" i="97"/>
  <c r="DA131" i="97"/>
  <c r="CZ131" i="97"/>
  <c r="CX131" i="97"/>
  <c r="CW131" i="97"/>
  <c r="CS131" i="97"/>
  <c r="CP131" i="97"/>
  <c r="DJ130" i="97"/>
  <c r="DE130" i="97"/>
  <c r="DD130" i="97"/>
  <c r="DA130" i="97"/>
  <c r="CZ130" i="97"/>
  <c r="CX130" i="97"/>
  <c r="CW130" i="97"/>
  <c r="CS130" i="97"/>
  <c r="CP130" i="97"/>
  <c r="DJ129" i="97"/>
  <c r="DE129" i="97"/>
  <c r="DD129" i="97"/>
  <c r="DA129" i="97"/>
  <c r="CZ129" i="97"/>
  <c r="CX129" i="97"/>
  <c r="CW129" i="97"/>
  <c r="CS129" i="97"/>
  <c r="CP129" i="97"/>
  <c r="DJ128" i="97"/>
  <c r="DE128" i="97"/>
  <c r="DD128" i="97"/>
  <c r="DA128" i="97"/>
  <c r="CZ128" i="97"/>
  <c r="CX128" i="97"/>
  <c r="CW128" i="97"/>
  <c r="CS128" i="97"/>
  <c r="CR128" i="97"/>
  <c r="CP128" i="97"/>
  <c r="DJ127" i="97"/>
  <c r="DE127" i="97"/>
  <c r="DD127" i="97"/>
  <c r="DA127" i="97"/>
  <c r="CZ127" i="97"/>
  <c r="CX127" i="97"/>
  <c r="CW127" i="97"/>
  <c r="CS127" i="97"/>
  <c r="CP127" i="97"/>
  <c r="DJ126" i="97"/>
  <c r="DE126" i="97"/>
  <c r="DD126" i="97"/>
  <c r="DA126" i="97"/>
  <c r="CZ126" i="97"/>
  <c r="CX126" i="97"/>
  <c r="CW126" i="97"/>
  <c r="CS126" i="97"/>
  <c r="CP126" i="97"/>
  <c r="DJ125" i="97"/>
  <c r="DE125" i="97"/>
  <c r="DD125" i="97"/>
  <c r="DA125" i="97"/>
  <c r="CZ125" i="97"/>
  <c r="CX125" i="97"/>
  <c r="CW125" i="97"/>
  <c r="CS125" i="97"/>
  <c r="CP125" i="97"/>
  <c r="DJ124" i="97"/>
  <c r="DE124" i="97"/>
  <c r="DD124" i="97"/>
  <c r="DA124" i="97"/>
  <c r="CZ124" i="97"/>
  <c r="CX124" i="97"/>
  <c r="CW124" i="97"/>
  <c r="CS124" i="97"/>
  <c r="CR124" i="97"/>
  <c r="CP124" i="97"/>
  <c r="DJ123" i="97"/>
  <c r="DE123" i="97"/>
  <c r="DD123" i="97"/>
  <c r="DA123" i="97"/>
  <c r="CZ123" i="97"/>
  <c r="CX123" i="97"/>
  <c r="CW123" i="97"/>
  <c r="CS123" i="97"/>
  <c r="CR123" i="97"/>
  <c r="CP123" i="97"/>
  <c r="DJ122" i="97"/>
  <c r="DE122" i="97"/>
  <c r="DD122" i="97"/>
  <c r="DA122" i="97"/>
  <c r="CZ122" i="97"/>
  <c r="CX122" i="97"/>
  <c r="CW122" i="97"/>
  <c r="CS122" i="97"/>
  <c r="CP122" i="97"/>
  <c r="DJ121" i="97"/>
  <c r="DE121" i="97"/>
  <c r="DD121" i="97"/>
  <c r="DA121" i="97"/>
  <c r="CZ121" i="97"/>
  <c r="CX121" i="97"/>
  <c r="CW121" i="97"/>
  <c r="CS121" i="97"/>
  <c r="CP121" i="97"/>
  <c r="DJ120" i="97"/>
  <c r="DE120" i="97"/>
  <c r="DD120" i="97"/>
  <c r="DA120" i="97"/>
  <c r="CZ120" i="97"/>
  <c r="CX120" i="97"/>
  <c r="CW120" i="97"/>
  <c r="CS120" i="97"/>
  <c r="CP120" i="97"/>
  <c r="DJ119" i="97"/>
  <c r="DE119" i="97"/>
  <c r="DD119" i="97"/>
  <c r="DA119" i="97"/>
  <c r="CZ119" i="97"/>
  <c r="CX119" i="97"/>
  <c r="CW119" i="97"/>
  <c r="CS119" i="97"/>
  <c r="CR119" i="97"/>
  <c r="CP119" i="97"/>
  <c r="DJ118" i="97"/>
  <c r="DE118" i="97"/>
  <c r="DD118" i="97"/>
  <c r="DA118" i="97"/>
  <c r="CZ118" i="97"/>
  <c r="CX118" i="97"/>
  <c r="CW118" i="97"/>
  <c r="CS118" i="97"/>
  <c r="CP118" i="97"/>
  <c r="DJ117" i="97"/>
  <c r="DE117" i="97"/>
  <c r="DD117" i="97"/>
  <c r="DA117" i="97"/>
  <c r="CZ117" i="97"/>
  <c r="CX117" i="97"/>
  <c r="CW117" i="97"/>
  <c r="CS117" i="97"/>
  <c r="CP117" i="97"/>
  <c r="DJ116" i="97"/>
  <c r="DE116" i="97"/>
  <c r="DD116" i="97"/>
  <c r="DA116" i="97"/>
  <c r="CZ116" i="97"/>
  <c r="CX116" i="97"/>
  <c r="CW116" i="97"/>
  <c r="CS116" i="97"/>
  <c r="CP116" i="97"/>
  <c r="DJ115" i="97"/>
  <c r="DE115" i="97"/>
  <c r="DD115" i="97"/>
  <c r="DA115" i="97"/>
  <c r="CZ115" i="97"/>
  <c r="CX115" i="97"/>
  <c r="CW115" i="97"/>
  <c r="CS115" i="97"/>
  <c r="CP115" i="97"/>
  <c r="DJ114" i="97"/>
  <c r="DE114" i="97"/>
  <c r="DD114" i="97"/>
  <c r="DA114" i="97"/>
  <c r="CZ114" i="97"/>
  <c r="CX114" i="97"/>
  <c r="CW114" i="97"/>
  <c r="CS114" i="97"/>
  <c r="CP114" i="97"/>
  <c r="DJ113" i="97"/>
  <c r="DE113" i="97"/>
  <c r="DD113" i="97"/>
  <c r="DA113" i="97"/>
  <c r="CZ113" i="97"/>
  <c r="CX113" i="97"/>
  <c r="CW113" i="97"/>
  <c r="CS113" i="97"/>
  <c r="CP113" i="97"/>
  <c r="DJ112" i="97"/>
  <c r="DE112" i="97"/>
  <c r="DD112" i="97"/>
  <c r="DA112" i="97"/>
  <c r="CZ112" i="97"/>
  <c r="CX112" i="97"/>
  <c r="CW112" i="97"/>
  <c r="CS112" i="97"/>
  <c r="CR112" i="97"/>
  <c r="CP112" i="97"/>
  <c r="DJ111" i="97"/>
  <c r="DE111" i="97"/>
  <c r="DD111" i="97"/>
  <c r="DA111" i="97"/>
  <c r="CZ111" i="97"/>
  <c r="CX111" i="97"/>
  <c r="CW111" i="97"/>
  <c r="CS111" i="97"/>
  <c r="CP111" i="97"/>
  <c r="DJ110" i="97"/>
  <c r="DE110" i="97"/>
  <c r="DD110" i="97"/>
  <c r="DA110" i="97"/>
  <c r="CZ110" i="97"/>
  <c r="CX110" i="97"/>
  <c r="CW110" i="97"/>
  <c r="CS110" i="97"/>
  <c r="CP110" i="97"/>
  <c r="DJ109" i="97"/>
  <c r="DE109" i="97"/>
  <c r="DD109" i="97"/>
  <c r="DA109" i="97"/>
  <c r="CZ109" i="97"/>
  <c r="CX109" i="97"/>
  <c r="CW109" i="97"/>
  <c r="CS109" i="97"/>
  <c r="CP109" i="97"/>
  <c r="DJ108" i="97"/>
  <c r="DE108" i="97"/>
  <c r="DD108" i="97"/>
  <c r="DA108" i="97"/>
  <c r="CZ108" i="97"/>
  <c r="CX108" i="97"/>
  <c r="CW108" i="97"/>
  <c r="CS108" i="97"/>
  <c r="CR108" i="97"/>
  <c r="CP108" i="97"/>
  <c r="DJ107" i="97"/>
  <c r="DE107" i="97"/>
  <c r="DD107" i="97"/>
  <c r="DA107" i="97"/>
  <c r="CZ107" i="97"/>
  <c r="CX107" i="97"/>
  <c r="CW107" i="97"/>
  <c r="CS107" i="97"/>
  <c r="CR107" i="97"/>
  <c r="CP107" i="97"/>
  <c r="DJ106" i="97"/>
  <c r="DE106" i="97"/>
  <c r="DD106" i="97"/>
  <c r="CX106" i="97"/>
  <c r="CW106" i="97"/>
  <c r="CS106" i="97"/>
  <c r="CP106" i="97"/>
  <c r="DJ105" i="97"/>
  <c r="DE105" i="97"/>
  <c r="DD105" i="97"/>
  <c r="CX105" i="97"/>
  <c r="CW105" i="97"/>
  <c r="CS105" i="97"/>
  <c r="CR105" i="97"/>
  <c r="CP105" i="97"/>
  <c r="DJ104" i="97"/>
  <c r="DE104" i="97"/>
  <c r="DD104" i="97"/>
  <c r="CX104" i="97"/>
  <c r="CW104" i="97"/>
  <c r="CS104" i="97"/>
  <c r="CR104" i="97"/>
  <c r="CP104" i="97"/>
  <c r="DJ103" i="97"/>
  <c r="DE103" i="97"/>
  <c r="DD103" i="97"/>
  <c r="CX103" i="97"/>
  <c r="CW103" i="97"/>
  <c r="CS103" i="97"/>
  <c r="CR103" i="97"/>
  <c r="CP103" i="97"/>
  <c r="DJ102" i="97"/>
  <c r="DE102" i="97"/>
  <c r="DD102" i="97"/>
  <c r="CX102" i="97"/>
  <c r="CW102" i="97"/>
  <c r="CS102" i="97"/>
  <c r="CR102" i="97"/>
  <c r="CP102" i="97"/>
  <c r="DJ101" i="97"/>
  <c r="DE101" i="97"/>
  <c r="DD101" i="97"/>
  <c r="CX101" i="97"/>
  <c r="CW101" i="97"/>
  <c r="CS101" i="97"/>
  <c r="CR101" i="97"/>
  <c r="CP101" i="97"/>
  <c r="DJ100" i="97"/>
  <c r="DE100" i="97"/>
  <c r="DD100" i="97"/>
  <c r="DA100" i="97"/>
  <c r="CZ100" i="97"/>
  <c r="CX100" i="97"/>
  <c r="CW100" i="97"/>
  <c r="CS100" i="97"/>
  <c r="CP100" i="97"/>
  <c r="DJ99" i="97"/>
  <c r="DE99" i="97"/>
  <c r="DD99" i="97"/>
  <c r="DA99" i="97"/>
  <c r="CZ99" i="97"/>
  <c r="CX99" i="97"/>
  <c r="CW99" i="97"/>
  <c r="CS99" i="97"/>
  <c r="CP99" i="97"/>
  <c r="DJ98" i="97"/>
  <c r="DE98" i="97"/>
  <c r="DD98" i="97"/>
  <c r="DA98" i="97"/>
  <c r="CZ98" i="97"/>
  <c r="CX98" i="97"/>
  <c r="CW98" i="97"/>
  <c r="CS98" i="97"/>
  <c r="CP98" i="97"/>
  <c r="DJ97" i="97"/>
  <c r="DE97" i="97"/>
  <c r="DD97" i="97"/>
  <c r="DA97" i="97"/>
  <c r="CZ97" i="97"/>
  <c r="CX97" i="97"/>
  <c r="CW97" i="97"/>
  <c r="CS97" i="97"/>
  <c r="CR97" i="97"/>
  <c r="CP97" i="97"/>
  <c r="DJ96" i="97"/>
  <c r="DE96" i="97"/>
  <c r="DD96" i="97"/>
  <c r="DA96" i="97"/>
  <c r="CZ96" i="97"/>
  <c r="CX96" i="97"/>
  <c r="CW96" i="97"/>
  <c r="CS96" i="97"/>
  <c r="CR96" i="97"/>
  <c r="CP96" i="97"/>
  <c r="DJ95" i="97"/>
  <c r="DE95" i="97"/>
  <c r="DD95" i="97"/>
  <c r="DA95" i="97"/>
  <c r="CZ95" i="97"/>
  <c r="CX95" i="97"/>
  <c r="CW95" i="97"/>
  <c r="CS95" i="97"/>
  <c r="CP95" i="97"/>
  <c r="DJ94" i="97"/>
  <c r="DE94" i="97"/>
  <c r="DD94" i="97"/>
  <c r="DA94" i="97"/>
  <c r="CZ94" i="97"/>
  <c r="CX94" i="97"/>
  <c r="CW94" i="97"/>
  <c r="CS94" i="97"/>
  <c r="CP94" i="97"/>
  <c r="DJ93" i="97"/>
  <c r="DE93" i="97"/>
  <c r="DD93" i="97"/>
  <c r="DA93" i="97"/>
  <c r="CZ93" i="97"/>
  <c r="CX93" i="97"/>
  <c r="CW93" i="97"/>
  <c r="CS93" i="97"/>
  <c r="CR93" i="97"/>
  <c r="CP93" i="97"/>
  <c r="DJ92" i="97"/>
  <c r="DE92" i="97"/>
  <c r="DD92" i="97"/>
  <c r="DA92" i="97"/>
  <c r="CZ92" i="97"/>
  <c r="CX92" i="97"/>
  <c r="CW92" i="97"/>
  <c r="CS92" i="97"/>
  <c r="CR92" i="97"/>
  <c r="CP92" i="97"/>
  <c r="DJ91" i="97"/>
  <c r="DE91" i="97"/>
  <c r="DD91" i="97"/>
  <c r="DA91" i="97"/>
  <c r="CZ91" i="97"/>
  <c r="CX91" i="97"/>
  <c r="CW91" i="97"/>
  <c r="CS91" i="97"/>
  <c r="CP91" i="97"/>
  <c r="DJ90" i="97"/>
  <c r="DE90" i="97"/>
  <c r="DD90" i="97"/>
  <c r="DA90" i="97"/>
  <c r="CZ90" i="97"/>
  <c r="CX90" i="97"/>
  <c r="CW90" i="97"/>
  <c r="CS90" i="97"/>
  <c r="CP90" i="97"/>
  <c r="DJ89" i="97"/>
  <c r="DE89" i="97"/>
  <c r="DD89" i="97"/>
  <c r="DA89" i="97"/>
  <c r="CZ89" i="97"/>
  <c r="CX89" i="97"/>
  <c r="CW89" i="97"/>
  <c r="CS89" i="97"/>
  <c r="CP89" i="97"/>
  <c r="DJ88" i="97"/>
  <c r="DE88" i="97"/>
  <c r="DD88" i="97"/>
  <c r="DA88" i="97"/>
  <c r="CZ88" i="97"/>
  <c r="CX88" i="97"/>
  <c r="CW88" i="97"/>
  <c r="CS88" i="97"/>
  <c r="CP88" i="97"/>
  <c r="DJ87" i="97"/>
  <c r="DE87" i="97"/>
  <c r="DD87" i="97"/>
  <c r="DA87" i="97"/>
  <c r="CZ87" i="97"/>
  <c r="CX87" i="97"/>
  <c r="CW87" i="97"/>
  <c r="CS87" i="97"/>
  <c r="CR87" i="97"/>
  <c r="CP87" i="97"/>
  <c r="DJ86" i="97"/>
  <c r="DE86" i="97"/>
  <c r="DD86" i="97"/>
  <c r="DA86" i="97"/>
  <c r="CZ86" i="97"/>
  <c r="CX86" i="97"/>
  <c r="CW86" i="97"/>
  <c r="CS86" i="97"/>
  <c r="CP86" i="97"/>
  <c r="DJ85" i="97"/>
  <c r="DE85" i="97"/>
  <c r="DD85" i="97"/>
  <c r="DA85" i="97"/>
  <c r="CZ85" i="97"/>
  <c r="CX85" i="97"/>
  <c r="CW85" i="97"/>
  <c r="CS85" i="97"/>
  <c r="CR85" i="97"/>
  <c r="CP85" i="97"/>
  <c r="DJ84" i="97"/>
  <c r="DE84" i="97"/>
  <c r="DD84" i="97"/>
  <c r="DA84" i="97"/>
  <c r="CZ84" i="97"/>
  <c r="CX84" i="97"/>
  <c r="CW84" i="97"/>
  <c r="CS84" i="97"/>
  <c r="CR84" i="97"/>
  <c r="CP84" i="97"/>
  <c r="DJ83" i="97"/>
  <c r="DE83" i="97"/>
  <c r="DD83" i="97"/>
  <c r="DA83" i="97"/>
  <c r="CZ83" i="97"/>
  <c r="CX83" i="97"/>
  <c r="CW83" i="97"/>
  <c r="CS83" i="97"/>
  <c r="CR83" i="97"/>
  <c r="CP83" i="97"/>
  <c r="DJ82" i="97"/>
  <c r="DE82" i="97"/>
  <c r="DD82" i="97"/>
  <c r="DA82" i="97"/>
  <c r="CZ82" i="97"/>
  <c r="CX82" i="97"/>
  <c r="CW82" i="97"/>
  <c r="CS82" i="97"/>
  <c r="CP82" i="97"/>
  <c r="DJ81" i="97"/>
  <c r="DE81" i="97"/>
  <c r="DD81" i="97"/>
  <c r="DA81" i="97"/>
  <c r="CZ81" i="97"/>
  <c r="CX81" i="97"/>
  <c r="CW81" i="97"/>
  <c r="CS81" i="97"/>
  <c r="CP81" i="97"/>
  <c r="DJ80" i="97"/>
  <c r="DE80" i="97"/>
  <c r="DD80" i="97"/>
  <c r="DA80" i="97"/>
  <c r="CZ80" i="97"/>
  <c r="CX80" i="97"/>
  <c r="CW80" i="97"/>
  <c r="CS80" i="97"/>
  <c r="CP80" i="97"/>
  <c r="DJ79" i="97"/>
  <c r="DE79" i="97"/>
  <c r="DD79" i="97"/>
  <c r="DA79" i="97"/>
  <c r="CZ79" i="97"/>
  <c r="CX79" i="97"/>
  <c r="CW79" i="97"/>
  <c r="CS79" i="97"/>
  <c r="CP79" i="97"/>
  <c r="DJ78" i="97"/>
  <c r="DE78" i="97"/>
  <c r="DD78" i="97"/>
  <c r="DA78" i="97"/>
  <c r="CZ78" i="97"/>
  <c r="CX78" i="97"/>
  <c r="CW78" i="97"/>
  <c r="CS78" i="97"/>
  <c r="CR78" i="97"/>
  <c r="CP78" i="97"/>
  <c r="DJ77" i="97"/>
  <c r="DE77" i="97"/>
  <c r="DD77" i="97"/>
  <c r="DA77" i="97"/>
  <c r="CZ77" i="97"/>
  <c r="CX77" i="97"/>
  <c r="CW77" i="97"/>
  <c r="CS77" i="97"/>
  <c r="CP77" i="97"/>
  <c r="DJ76" i="97"/>
  <c r="DE76" i="97"/>
  <c r="DD76" i="97"/>
  <c r="DA76" i="97"/>
  <c r="CZ76" i="97"/>
  <c r="CX76" i="97"/>
  <c r="CW76" i="97"/>
  <c r="CS76" i="97"/>
  <c r="CP76" i="97"/>
  <c r="DJ75" i="97"/>
  <c r="DE75" i="97"/>
  <c r="DD75" i="97"/>
  <c r="DA75" i="97"/>
  <c r="CZ75" i="97"/>
  <c r="CX75" i="97"/>
  <c r="CW75" i="97"/>
  <c r="CS75" i="97"/>
  <c r="CR75" i="97"/>
  <c r="CP75" i="97"/>
  <c r="DJ74" i="97"/>
  <c r="DE74" i="97"/>
  <c r="DD74" i="97"/>
  <c r="DA74" i="97"/>
  <c r="CZ74" i="97"/>
  <c r="CX74" i="97"/>
  <c r="CW74" i="97"/>
  <c r="CS74" i="97"/>
  <c r="CR74" i="97"/>
  <c r="CP74" i="97"/>
  <c r="DJ73" i="97"/>
  <c r="DE73" i="97"/>
  <c r="DD73" i="97"/>
  <c r="DA73" i="97"/>
  <c r="CZ73" i="97"/>
  <c r="CX73" i="97"/>
  <c r="CW73" i="97"/>
  <c r="CS73" i="97"/>
  <c r="CP73" i="97"/>
  <c r="DJ72" i="97"/>
  <c r="DE72" i="97"/>
  <c r="DD72" i="97"/>
  <c r="DA72" i="97"/>
  <c r="CZ72" i="97"/>
  <c r="CX72" i="97"/>
  <c r="CW72" i="97"/>
  <c r="CS72" i="97"/>
  <c r="CP72" i="97"/>
  <c r="DJ71" i="97"/>
  <c r="DE71" i="97"/>
  <c r="DD71" i="97"/>
  <c r="DA71" i="97"/>
  <c r="CZ71" i="97"/>
  <c r="CX71" i="97"/>
  <c r="CW71" i="97"/>
  <c r="CS71" i="97"/>
  <c r="CP71" i="97"/>
  <c r="DJ70" i="97"/>
  <c r="DE70" i="97"/>
  <c r="DD70" i="97"/>
  <c r="DA70" i="97"/>
  <c r="CZ70" i="97"/>
  <c r="CX70" i="97"/>
  <c r="CW70" i="97"/>
  <c r="CS70" i="97"/>
  <c r="CR70" i="97"/>
  <c r="CP70" i="97"/>
  <c r="DJ69" i="97"/>
  <c r="DE69" i="97"/>
  <c r="DD69" i="97"/>
  <c r="DA69" i="97"/>
  <c r="CZ69" i="97"/>
  <c r="CX69" i="97"/>
  <c r="CW69" i="97"/>
  <c r="CS69" i="97"/>
  <c r="CP69" i="97"/>
  <c r="DJ68" i="97"/>
  <c r="DE68" i="97"/>
  <c r="DD68" i="97"/>
  <c r="DA68" i="97"/>
  <c r="CZ68" i="97"/>
  <c r="CX68" i="97"/>
  <c r="CW68" i="97"/>
  <c r="CS68" i="97"/>
  <c r="CP68" i="97"/>
  <c r="DJ67" i="97"/>
  <c r="DE67" i="97"/>
  <c r="DD67" i="97"/>
  <c r="DA67" i="97"/>
  <c r="CZ67" i="97"/>
  <c r="CX67" i="97"/>
  <c r="CW67" i="97"/>
  <c r="CS67" i="97"/>
  <c r="CR67" i="97"/>
  <c r="CP67" i="97"/>
  <c r="DJ66" i="97"/>
  <c r="DE66" i="97"/>
  <c r="DD66" i="97"/>
  <c r="DA66" i="97"/>
  <c r="CZ66" i="97"/>
  <c r="CX66" i="97"/>
  <c r="CW66" i="97"/>
  <c r="CS66" i="97"/>
  <c r="CR66" i="97"/>
  <c r="CP66" i="97"/>
  <c r="DJ65" i="97"/>
  <c r="DE65" i="97"/>
  <c r="DD65" i="97"/>
  <c r="DA65" i="97"/>
  <c r="CZ65" i="97"/>
  <c r="CX65" i="97"/>
  <c r="CW65" i="97"/>
  <c r="CS65" i="97"/>
  <c r="CP65" i="97"/>
  <c r="DJ64" i="97"/>
  <c r="DE64" i="97"/>
  <c r="DD64" i="97"/>
  <c r="DA64" i="97"/>
  <c r="CZ64" i="97"/>
  <c r="CX64" i="97"/>
  <c r="CW64" i="97"/>
  <c r="CS64" i="97"/>
  <c r="CR64" i="97"/>
  <c r="CP64" i="97"/>
  <c r="DJ63" i="97"/>
  <c r="DE63" i="97"/>
  <c r="DD63" i="97"/>
  <c r="DA63" i="97"/>
  <c r="CZ63" i="97"/>
  <c r="CX63" i="97"/>
  <c r="CW63" i="97"/>
  <c r="CS63" i="97"/>
  <c r="CP63" i="97"/>
  <c r="DJ62" i="97"/>
  <c r="DE62" i="97"/>
  <c r="DD62" i="97"/>
  <c r="DA62" i="97"/>
  <c r="CZ62" i="97"/>
  <c r="CX62" i="97"/>
  <c r="CW62" i="97"/>
  <c r="CS62" i="97"/>
  <c r="CP62" i="97"/>
  <c r="DJ61" i="97"/>
  <c r="DE61" i="97"/>
  <c r="DD61" i="97"/>
  <c r="DA61" i="97"/>
  <c r="CZ61" i="97"/>
  <c r="CX61" i="97"/>
  <c r="CW61" i="97"/>
  <c r="CS61" i="97"/>
  <c r="CR61" i="97"/>
  <c r="CP61" i="97"/>
  <c r="DJ60" i="97"/>
  <c r="DE60" i="97"/>
  <c r="DD60" i="97"/>
  <c r="DA60" i="97"/>
  <c r="CZ60" i="97"/>
  <c r="CX60" i="97"/>
  <c r="CW60" i="97"/>
  <c r="CS60" i="97"/>
  <c r="CP60" i="97"/>
  <c r="DJ59" i="97"/>
  <c r="DE59" i="97"/>
  <c r="DD59" i="97"/>
  <c r="DA59" i="97"/>
  <c r="CZ59" i="97"/>
  <c r="CX59" i="97"/>
  <c r="CW59" i="97"/>
  <c r="CS59" i="97"/>
  <c r="CP59" i="97"/>
  <c r="DJ58" i="97"/>
  <c r="DE58" i="97"/>
  <c r="DD58" i="97"/>
  <c r="DA58" i="97"/>
  <c r="CZ58" i="97"/>
  <c r="CX58" i="97"/>
  <c r="CW58" i="97"/>
  <c r="CS58" i="97"/>
  <c r="CP58" i="97"/>
  <c r="DJ57" i="97"/>
  <c r="DE57" i="97"/>
  <c r="DD57" i="97"/>
  <c r="DA57" i="97"/>
  <c r="CZ57" i="97"/>
  <c r="CX57" i="97"/>
  <c r="CW57" i="97"/>
  <c r="CS57" i="97"/>
  <c r="CR57" i="97"/>
  <c r="CP57" i="97"/>
  <c r="DJ56" i="97"/>
  <c r="DE56" i="97"/>
  <c r="DD56" i="97"/>
  <c r="DA56" i="97"/>
  <c r="CZ56" i="97"/>
  <c r="CX56" i="97"/>
  <c r="CW56" i="97"/>
  <c r="CS56" i="97"/>
  <c r="CP56" i="97"/>
  <c r="DJ55" i="97"/>
  <c r="DE55" i="97"/>
  <c r="DD55" i="97"/>
  <c r="DA55" i="97"/>
  <c r="CZ55" i="97"/>
  <c r="CX55" i="97"/>
  <c r="CW55" i="97"/>
  <c r="CS55" i="97"/>
  <c r="CP55" i="97"/>
  <c r="DJ54" i="97"/>
  <c r="DE54" i="97"/>
  <c r="DD54" i="97"/>
  <c r="DA54" i="97"/>
  <c r="CZ54" i="97"/>
  <c r="CX54" i="97"/>
  <c r="CW54" i="97"/>
  <c r="CS54" i="97"/>
  <c r="CP54" i="97"/>
  <c r="DJ53" i="97"/>
  <c r="DE53" i="97"/>
  <c r="DD53" i="97"/>
  <c r="DA53" i="97"/>
  <c r="CZ53" i="97"/>
  <c r="CX53" i="97"/>
  <c r="CW53" i="97"/>
  <c r="CS53" i="97"/>
  <c r="CR53" i="97"/>
  <c r="CP53" i="97"/>
  <c r="DJ52" i="97"/>
  <c r="DE52" i="97"/>
  <c r="DD52" i="97"/>
  <c r="DA52" i="97"/>
  <c r="CZ52" i="97"/>
  <c r="CX52" i="97"/>
  <c r="CW52" i="97"/>
  <c r="CS52" i="97"/>
  <c r="CR52" i="97"/>
  <c r="CP52" i="97"/>
  <c r="DJ51" i="97"/>
  <c r="DE51" i="97"/>
  <c r="DD51" i="97"/>
  <c r="DA51" i="97"/>
  <c r="CZ51" i="97"/>
  <c r="CX51" i="97"/>
  <c r="CW51" i="97"/>
  <c r="CS51" i="97"/>
  <c r="CR51" i="97"/>
  <c r="CP51" i="97"/>
  <c r="DJ50" i="97"/>
  <c r="DE50" i="97"/>
  <c r="DD50" i="97"/>
  <c r="DA50" i="97"/>
  <c r="CZ50" i="97"/>
  <c r="CX50" i="97"/>
  <c r="CW50" i="97"/>
  <c r="CS50" i="97"/>
  <c r="CP50" i="97"/>
  <c r="DJ49" i="97"/>
  <c r="DE49" i="97"/>
  <c r="DD49" i="97"/>
  <c r="DA49" i="97"/>
  <c r="CZ49" i="97"/>
  <c r="CX49" i="97"/>
  <c r="CW49" i="97"/>
  <c r="CS49" i="97"/>
  <c r="CR49" i="97"/>
  <c r="CP49" i="97"/>
  <c r="DJ48" i="97"/>
  <c r="DE48" i="97"/>
  <c r="DD48" i="97"/>
  <c r="DA48" i="97"/>
  <c r="CZ48" i="97"/>
  <c r="CX48" i="97"/>
  <c r="CW48" i="97"/>
  <c r="CS48" i="97"/>
  <c r="CP48" i="97"/>
  <c r="DJ47" i="97"/>
  <c r="DE47" i="97"/>
  <c r="DD47" i="97"/>
  <c r="DA47" i="97"/>
  <c r="CZ47" i="97"/>
  <c r="CX47" i="97"/>
  <c r="CW47" i="97"/>
  <c r="CS47" i="97"/>
  <c r="CP47" i="97"/>
  <c r="DJ46" i="97"/>
  <c r="DE46" i="97"/>
  <c r="DD46" i="97"/>
  <c r="DA46" i="97"/>
  <c r="CZ46" i="97"/>
  <c r="CX46" i="97"/>
  <c r="CW46" i="97"/>
  <c r="CS46" i="97"/>
  <c r="Z46" i="97"/>
  <c r="CR46" i="97"/>
  <c r="CP46" i="97"/>
  <c r="DJ45" i="97"/>
  <c r="DE45" i="97"/>
  <c r="DD45" i="97"/>
  <c r="DA45" i="97"/>
  <c r="CZ45" i="97"/>
  <c r="CX45" i="97"/>
  <c r="CW45" i="97"/>
  <c r="CS45" i="97"/>
  <c r="CP45" i="97"/>
  <c r="DJ44" i="97"/>
  <c r="DE44" i="97"/>
  <c r="DD44" i="97"/>
  <c r="DA44" i="97"/>
  <c r="CZ44" i="97"/>
  <c r="CX44" i="97"/>
  <c r="CW44" i="97"/>
  <c r="CS44" i="97"/>
  <c r="CR44" i="97"/>
  <c r="CP44" i="97"/>
  <c r="DJ43" i="97"/>
  <c r="DE43" i="97"/>
  <c r="DD43" i="97"/>
  <c r="DA43" i="97"/>
  <c r="CZ43" i="97"/>
  <c r="CX43" i="97"/>
  <c r="CW43" i="97"/>
  <c r="CS43" i="97"/>
  <c r="CR43" i="97"/>
  <c r="CP43" i="97"/>
  <c r="DJ42" i="97"/>
  <c r="DE42" i="97"/>
  <c r="DD42" i="97"/>
  <c r="DA42" i="97"/>
  <c r="CZ42" i="97"/>
  <c r="CX42" i="97"/>
  <c r="CW42" i="97"/>
  <c r="CS42" i="97"/>
  <c r="CR42" i="97"/>
  <c r="CP42" i="97"/>
  <c r="DJ41" i="97"/>
  <c r="DE41" i="97"/>
  <c r="DD41" i="97"/>
  <c r="DA41" i="97"/>
  <c r="CZ41" i="97"/>
  <c r="CX41" i="97"/>
  <c r="CW41" i="97"/>
  <c r="CS41" i="97"/>
  <c r="CP41" i="97"/>
  <c r="DJ40" i="97"/>
  <c r="DE40" i="97"/>
  <c r="DD40" i="97"/>
  <c r="DA40" i="97"/>
  <c r="CZ40" i="97"/>
  <c r="CX40" i="97"/>
  <c r="CW40" i="97"/>
  <c r="CS40" i="97"/>
  <c r="CR40" i="97"/>
  <c r="CP40" i="97"/>
  <c r="DJ39" i="97"/>
  <c r="DE39" i="97"/>
  <c r="DD39" i="97"/>
  <c r="DA39" i="97"/>
  <c r="CZ39" i="97"/>
  <c r="CX39" i="97"/>
  <c r="CW39" i="97"/>
  <c r="CS39" i="97"/>
  <c r="CP39" i="97"/>
  <c r="DJ38" i="97"/>
  <c r="DE38" i="97"/>
  <c r="DD38" i="97"/>
  <c r="DA38" i="97"/>
  <c r="CZ38" i="97"/>
  <c r="CX38" i="97"/>
  <c r="CW38" i="97"/>
  <c r="CS38" i="97"/>
  <c r="CP38" i="97"/>
  <c r="DJ37" i="97"/>
  <c r="DE37" i="97"/>
  <c r="DD37" i="97"/>
  <c r="DA37" i="97"/>
  <c r="CZ37" i="97"/>
  <c r="CX37" i="97"/>
  <c r="CW37" i="97"/>
  <c r="CS37" i="97"/>
  <c r="CP37" i="97"/>
  <c r="DJ36" i="97"/>
  <c r="DE36" i="97"/>
  <c r="DD36" i="97"/>
  <c r="DA36" i="97"/>
  <c r="CZ36" i="97"/>
  <c r="CX36" i="97"/>
  <c r="CW36" i="97"/>
  <c r="CS36" i="97"/>
  <c r="CP36" i="97"/>
  <c r="DJ35" i="97"/>
  <c r="DE35" i="97"/>
  <c r="DD35" i="97"/>
  <c r="DA35" i="97"/>
  <c r="CZ35" i="97"/>
  <c r="CX35" i="97"/>
  <c r="CW35" i="97"/>
  <c r="CS35" i="97"/>
  <c r="CP35" i="97"/>
  <c r="DJ34" i="97"/>
  <c r="DE34" i="97"/>
  <c r="DD34" i="97"/>
  <c r="DA34" i="97"/>
  <c r="CZ34" i="97"/>
  <c r="CX34" i="97"/>
  <c r="CW34" i="97"/>
  <c r="CS34" i="97"/>
  <c r="CP34" i="97"/>
  <c r="DJ33" i="97"/>
  <c r="DE33" i="97"/>
  <c r="DD33" i="97"/>
  <c r="DA33" i="97"/>
  <c r="CZ33" i="97"/>
  <c r="CX33" i="97"/>
  <c r="CW33" i="97"/>
  <c r="CS33" i="97"/>
  <c r="CP33" i="97"/>
  <c r="DJ32" i="97"/>
  <c r="DE32" i="97"/>
  <c r="DD32" i="97"/>
  <c r="DA32" i="97"/>
  <c r="CZ32" i="97"/>
  <c r="CX32" i="97"/>
  <c r="CW32" i="97"/>
  <c r="CS32" i="97"/>
  <c r="CR32" i="97"/>
  <c r="CP32" i="97"/>
  <c r="DJ31" i="97"/>
  <c r="DE31" i="97"/>
  <c r="DD31" i="97"/>
  <c r="CX31" i="97"/>
  <c r="CW31" i="97"/>
  <c r="CS31" i="97"/>
  <c r="CP31" i="97"/>
  <c r="DJ30" i="97"/>
  <c r="DE30" i="97"/>
  <c r="DD30" i="97"/>
  <c r="DA30" i="97"/>
  <c r="CZ30" i="97"/>
  <c r="CX30" i="97"/>
  <c r="CW30" i="97"/>
  <c r="CS30" i="97"/>
  <c r="CP30" i="97"/>
  <c r="DJ29" i="97"/>
  <c r="DE29" i="97"/>
  <c r="DD29" i="97"/>
  <c r="DA29" i="97"/>
  <c r="CZ29" i="97"/>
  <c r="CX29" i="97"/>
  <c r="CW29" i="97"/>
  <c r="CS29" i="97"/>
  <c r="CP29" i="97"/>
  <c r="DJ28" i="97"/>
  <c r="DE28" i="97"/>
  <c r="DD28" i="97"/>
  <c r="DA28" i="97"/>
  <c r="CZ28" i="97"/>
  <c r="CX28" i="97"/>
  <c r="CW28" i="97"/>
  <c r="CS28" i="97"/>
  <c r="CR28" i="97"/>
  <c r="CP28" i="97"/>
  <c r="DJ27" i="97"/>
  <c r="DE27" i="97"/>
  <c r="DD27" i="97"/>
  <c r="DA27" i="97"/>
  <c r="CZ27" i="97"/>
  <c r="CX27" i="97"/>
  <c r="CW27" i="97"/>
  <c r="CS27" i="97"/>
  <c r="CR27" i="97"/>
  <c r="CP27" i="97"/>
  <c r="DJ26" i="97"/>
  <c r="DE26" i="97"/>
  <c r="DD26" i="97"/>
  <c r="DA26" i="97"/>
  <c r="CZ26" i="97"/>
  <c r="CX26" i="97"/>
  <c r="CW26" i="97"/>
  <c r="CS26" i="97"/>
  <c r="CP26" i="97"/>
  <c r="DJ25" i="97"/>
  <c r="CS25" i="97"/>
  <c r="CP25" i="97"/>
  <c r="DJ24" i="97"/>
  <c r="DE24" i="97"/>
  <c r="DD24" i="97"/>
  <c r="DA24" i="97"/>
  <c r="CZ24" i="97"/>
  <c r="CX24" i="97"/>
  <c r="CW24" i="97"/>
  <c r="CS24" i="97"/>
  <c r="CR24" i="97"/>
  <c r="CP24" i="97"/>
  <c r="DJ23" i="97"/>
  <c r="DE23" i="97"/>
  <c r="DD23" i="97"/>
  <c r="DA23" i="97"/>
  <c r="CZ23" i="97"/>
  <c r="CX23" i="97"/>
  <c r="CW23" i="97"/>
  <c r="CS23" i="97"/>
  <c r="CP23" i="97"/>
  <c r="DJ22" i="97"/>
  <c r="DE22" i="97"/>
  <c r="DD22" i="97"/>
  <c r="DA22" i="97"/>
  <c r="CZ22" i="97"/>
  <c r="CX22" i="97"/>
  <c r="CW22" i="97"/>
  <c r="CS22" i="97"/>
  <c r="CR22" i="97"/>
  <c r="CP22" i="97"/>
  <c r="DJ21" i="97"/>
  <c r="DE21" i="97"/>
  <c r="DD21" i="97"/>
  <c r="DA21" i="97"/>
  <c r="CZ21" i="97"/>
  <c r="CX21" i="97"/>
  <c r="CW21" i="97"/>
  <c r="CS21" i="97"/>
  <c r="CP21" i="97"/>
  <c r="DJ20" i="97"/>
  <c r="DE20" i="97"/>
  <c r="DD20" i="97"/>
  <c r="DA20" i="97"/>
  <c r="CZ20" i="97"/>
  <c r="CX20" i="97"/>
  <c r="CW20" i="97"/>
  <c r="CS20" i="97"/>
  <c r="CP20" i="97"/>
  <c r="DJ19" i="97"/>
  <c r="DE19" i="97"/>
  <c r="DD19" i="97"/>
  <c r="DA19" i="97"/>
  <c r="CZ19" i="97"/>
  <c r="CX19" i="97"/>
  <c r="CW19" i="97"/>
  <c r="CS19" i="97"/>
  <c r="CR19" i="97"/>
  <c r="CP19" i="97"/>
  <c r="DJ18" i="97"/>
  <c r="DE18" i="97"/>
  <c r="DD18" i="97"/>
  <c r="DA18" i="97"/>
  <c r="CZ18" i="97"/>
  <c r="CX18" i="97"/>
  <c r="CW18" i="97"/>
  <c r="CS18" i="97"/>
  <c r="CP18" i="97"/>
  <c r="DJ17" i="97"/>
  <c r="DE17" i="97"/>
  <c r="DD17" i="97"/>
  <c r="DA17" i="97"/>
  <c r="CZ17" i="97"/>
  <c r="CX17" i="97"/>
  <c r="CW17" i="97"/>
  <c r="CS17" i="97"/>
  <c r="CP17" i="97"/>
  <c r="DJ16" i="97"/>
  <c r="DE16" i="97"/>
  <c r="DD16" i="97"/>
  <c r="DA16" i="97"/>
  <c r="CZ16" i="97"/>
  <c r="CX16" i="97"/>
  <c r="CW16" i="97"/>
  <c r="CS16" i="97"/>
  <c r="CP16" i="97"/>
  <c r="DJ15" i="97"/>
  <c r="DE15" i="97"/>
  <c r="DD15" i="97"/>
  <c r="DA15" i="97"/>
  <c r="CZ15" i="97"/>
  <c r="CX15" i="97"/>
  <c r="CW15" i="97"/>
  <c r="CS15" i="97"/>
  <c r="CP15" i="97"/>
  <c r="DJ14" i="97"/>
  <c r="DE14" i="97"/>
  <c r="DD14" i="97"/>
  <c r="DA14" i="97"/>
  <c r="CZ14" i="97"/>
  <c r="CX14" i="97"/>
  <c r="CW14" i="97"/>
  <c r="CS14" i="97"/>
  <c r="CP14" i="97"/>
  <c r="DJ13" i="97"/>
  <c r="DE13" i="97"/>
  <c r="DD13" i="97"/>
  <c r="DA13" i="97"/>
  <c r="CZ13" i="97"/>
  <c r="CX13" i="97"/>
  <c r="CW13" i="97"/>
  <c r="CS13" i="97"/>
  <c r="CR13" i="97"/>
  <c r="CP13" i="97"/>
  <c r="DJ12" i="97"/>
  <c r="DE12" i="97"/>
  <c r="DD12" i="97"/>
  <c r="DA12" i="97"/>
  <c r="CZ12" i="97"/>
  <c r="CX12" i="97"/>
  <c r="CW12" i="97"/>
  <c r="CS12" i="97"/>
  <c r="CR12" i="97"/>
  <c r="CP12" i="97"/>
  <c r="DJ11" i="97"/>
  <c r="DE11" i="97"/>
  <c r="DD11" i="97"/>
  <c r="DA11" i="97"/>
  <c r="CZ11" i="97"/>
  <c r="CS11" i="97"/>
  <c r="CR11" i="97"/>
  <c r="CP11" i="97"/>
  <c r="DJ10" i="97"/>
  <c r="CS10" i="97"/>
  <c r="CP10" i="97"/>
  <c r="DJ9" i="97"/>
  <c r="DE9" i="97"/>
  <c r="DD9" i="97"/>
  <c r="DA9" i="97"/>
  <c r="CZ9" i="97"/>
  <c r="CX9" i="97"/>
  <c r="CW9" i="97"/>
  <c r="CS9" i="97"/>
  <c r="CR9" i="97"/>
  <c r="CP9" i="97"/>
  <c r="DJ8" i="97"/>
  <c r="DE8" i="97"/>
  <c r="DD8" i="97"/>
  <c r="DA8" i="97"/>
  <c r="CZ8" i="97"/>
  <c r="CX8" i="97"/>
  <c r="CW8" i="97"/>
  <c r="CS8" i="97"/>
  <c r="CP8" i="97"/>
  <c r="DJ7" i="97"/>
  <c r="DE7" i="97"/>
  <c r="DD7" i="97"/>
  <c r="DA7" i="97"/>
  <c r="CZ7" i="97"/>
  <c r="CX7" i="97"/>
  <c r="CW7" i="97"/>
  <c r="CS7" i="97"/>
  <c r="CP7" i="97"/>
  <c r="DJ6" i="97"/>
  <c r="DE6" i="97"/>
  <c r="DD6" i="97"/>
  <c r="DA6" i="97"/>
  <c r="CZ6" i="97"/>
  <c r="CX6" i="97"/>
  <c r="CW6" i="97"/>
  <c r="CS6" i="97"/>
  <c r="CP6" i="97"/>
  <c r="DJ5" i="97"/>
  <c r="DE5" i="97"/>
  <c r="DD5" i="97"/>
  <c r="DA5" i="97"/>
  <c r="CZ5" i="97"/>
  <c r="CX5" i="97"/>
  <c r="CW5" i="97"/>
  <c r="CS5" i="97"/>
  <c r="CP5" i="97"/>
  <c r="C130" i="88"/>
  <c r="DE46" i="88"/>
  <c r="DD46" i="88"/>
  <c r="DA46" i="88"/>
  <c r="CZ46" i="88"/>
  <c r="DE45" i="88"/>
  <c r="DD45" i="88"/>
  <c r="DA45" i="88"/>
  <c r="CZ45" i="88"/>
  <c r="CX45" i="88"/>
  <c r="CW45" i="88"/>
  <c r="CS45" i="88"/>
  <c r="Z45" i="88"/>
  <c r="CR45" i="88"/>
  <c r="CP45" i="88"/>
  <c r="DE65" i="88"/>
  <c r="DD65" i="88"/>
  <c r="DA65" i="88"/>
  <c r="CZ65" i="88"/>
  <c r="CX65" i="88"/>
  <c r="CW65" i="88"/>
  <c r="CS65" i="88"/>
  <c r="Z65" i="88"/>
  <c r="CR65" i="88" s="1"/>
  <c r="CP65" i="88"/>
  <c r="C65" i="88"/>
  <c r="DE64" i="88"/>
  <c r="DD64" i="88"/>
  <c r="DA64" i="88"/>
  <c r="CZ64" i="88"/>
  <c r="CX64" i="88"/>
  <c r="CW64" i="88"/>
  <c r="CS64" i="88"/>
  <c r="Z64" i="88"/>
  <c r="CR64" i="88" s="1"/>
  <c r="CP64" i="88"/>
  <c r="C64" i="88"/>
  <c r="D144" i="88"/>
  <c r="E144" i="88"/>
  <c r="O144" i="88" s="1"/>
  <c r="F144" i="88"/>
  <c r="I144" i="88"/>
  <c r="K144" i="88"/>
  <c r="L144" i="88"/>
  <c r="M144" i="88"/>
  <c r="N144" i="88"/>
  <c r="J144" i="88"/>
  <c r="H144" i="88"/>
  <c r="G144" i="88"/>
  <c r="Z5" i="88"/>
  <c r="C5" i="88" s="1"/>
  <c r="Z6" i="88"/>
  <c r="C6" i="88" s="1"/>
  <c r="Z7" i="88"/>
  <c r="C7" i="88"/>
  <c r="Z8" i="88"/>
  <c r="C8" i="88" s="1"/>
  <c r="CR8" i="88"/>
  <c r="Z9" i="88"/>
  <c r="C9" i="88"/>
  <c r="Z10" i="88"/>
  <c r="C10" i="88"/>
  <c r="Z11" i="88"/>
  <c r="C11" i="88" s="1"/>
  <c r="CR11" i="88"/>
  <c r="Z12" i="88"/>
  <c r="Z13" i="88"/>
  <c r="C13" i="88"/>
  <c r="Z14" i="88"/>
  <c r="C14" i="88"/>
  <c r="Z15" i="88"/>
  <c r="CR15" i="88" s="1"/>
  <c r="C15" i="88"/>
  <c r="Z16" i="88"/>
  <c r="Z17" i="88"/>
  <c r="CR17" i="88" s="1"/>
  <c r="C17" i="88"/>
  <c r="Z18" i="88"/>
  <c r="C18" i="88"/>
  <c r="Z19" i="88"/>
  <c r="C19" i="88" s="1"/>
  <c r="CR19" i="88"/>
  <c r="Z20" i="88"/>
  <c r="CR20" i="88"/>
  <c r="C20" i="88"/>
  <c r="Z21" i="88"/>
  <c r="C21" i="88" s="1"/>
  <c r="Z22" i="88"/>
  <c r="C22" i="88" s="1"/>
  <c r="Z23" i="88"/>
  <c r="C23" i="88" s="1"/>
  <c r="Z24" i="88"/>
  <c r="CR24" i="88" s="1"/>
  <c r="C24" i="88"/>
  <c r="Z25" i="88"/>
  <c r="C25" i="88" s="1"/>
  <c r="Z26" i="88"/>
  <c r="C26" i="88"/>
  <c r="Z27" i="88"/>
  <c r="CR27" i="88"/>
  <c r="Z28" i="88"/>
  <c r="CR28" i="88"/>
  <c r="C28" i="88"/>
  <c r="Z29" i="88"/>
  <c r="C29" i="88"/>
  <c r="Z30" i="88"/>
  <c r="C30" i="88" s="1"/>
  <c r="Z31" i="88"/>
  <c r="C31" i="88" s="1"/>
  <c r="Z32" i="88"/>
  <c r="CR32" i="88"/>
  <c r="C32" i="88"/>
  <c r="Z33" i="88"/>
  <c r="C33" i="88"/>
  <c r="Z34" i="88"/>
  <c r="C34" i="88"/>
  <c r="Z35" i="88"/>
  <c r="C35" i="88" s="1"/>
  <c r="Z36" i="88"/>
  <c r="C36" i="88" s="1"/>
  <c r="CR36" i="88"/>
  <c r="Z37" i="88"/>
  <c r="Z38" i="88"/>
  <c r="CR38" i="88" s="1"/>
  <c r="Z39" i="88"/>
  <c r="CR39" i="88" s="1"/>
  <c r="Z40" i="88"/>
  <c r="C40" i="88" s="1"/>
  <c r="Z41" i="88"/>
  <c r="C41" i="88" s="1"/>
  <c r="Z42" i="88"/>
  <c r="CR42" i="88" s="1"/>
  <c r="C42" i="88"/>
  <c r="Z43" i="88"/>
  <c r="C43" i="88" s="1"/>
  <c r="Z44" i="88"/>
  <c r="CR44" i="88"/>
  <c r="C44" i="88"/>
  <c r="Z46" i="88"/>
  <c r="C46" i="88"/>
  <c r="Z47" i="88"/>
  <c r="CR47" i="88" s="1"/>
  <c r="C47" i="88"/>
  <c r="Z48" i="88"/>
  <c r="C48" i="88" s="1"/>
  <c r="Z49" i="88"/>
  <c r="C49" i="88" s="1"/>
  <c r="CR49" i="88"/>
  <c r="Z50" i="88"/>
  <c r="C50" i="88"/>
  <c r="Z51" i="88"/>
  <c r="C51" i="88" s="1"/>
  <c r="CR51" i="88"/>
  <c r="Z52" i="88"/>
  <c r="CR52" i="88" s="1"/>
  <c r="Z53" i="88"/>
  <c r="C53" i="88"/>
  <c r="Z54" i="88"/>
  <c r="C54" i="88"/>
  <c r="Z55" i="88"/>
  <c r="C55" i="88"/>
  <c r="Z56" i="88"/>
  <c r="Z57" i="88"/>
  <c r="C57" i="88" s="1"/>
  <c r="Z58" i="88"/>
  <c r="C58" i="88"/>
  <c r="Z59" i="88"/>
  <c r="CR59" i="88"/>
  <c r="Z60" i="88"/>
  <c r="CR60" i="88"/>
  <c r="Z61" i="88"/>
  <c r="C61" i="88" s="1"/>
  <c r="Z62" i="88"/>
  <c r="CR62" i="88" s="1"/>
  <c r="C62" i="88"/>
  <c r="Z63" i="88"/>
  <c r="C63" i="88" s="1"/>
  <c r="Z66" i="88"/>
  <c r="C66" i="88"/>
  <c r="Z67" i="88"/>
  <c r="CR67" i="88" s="1"/>
  <c r="C67" i="88"/>
  <c r="Z68" i="88"/>
  <c r="C68" i="88"/>
  <c r="Z69" i="88"/>
  <c r="CR69" i="88" s="1"/>
  <c r="Z70" i="88"/>
  <c r="CR70" i="88"/>
  <c r="Z71" i="88"/>
  <c r="C71" i="88"/>
  <c r="Z72" i="88"/>
  <c r="CR72" i="88" s="1"/>
  <c r="Z73" i="88"/>
  <c r="C73" i="88" s="1"/>
  <c r="Z74" i="88"/>
  <c r="CR74" i="88" s="1"/>
  <c r="Z75" i="88"/>
  <c r="CR75" i="88"/>
  <c r="C75" i="88"/>
  <c r="Z76" i="88"/>
  <c r="C76" i="88" s="1"/>
  <c r="Z77" i="88"/>
  <c r="CR77" i="88"/>
  <c r="Z78" i="88"/>
  <c r="CR78" i="88" s="1"/>
  <c r="Z79" i="88"/>
  <c r="C79" i="88"/>
  <c r="Z80" i="88"/>
  <c r="CR80" i="88" s="1"/>
  <c r="C80" i="88"/>
  <c r="Z81" i="88"/>
  <c r="C81" i="88"/>
  <c r="Z82" i="88"/>
  <c r="C82" i="88" s="1"/>
  <c r="Z83" i="88"/>
  <c r="CR83" i="88"/>
  <c r="C83" i="88"/>
  <c r="Z84" i="88"/>
  <c r="C84" i="88" s="1"/>
  <c r="Z85" i="88"/>
  <c r="CR85" i="88" s="1"/>
  <c r="Z86" i="88"/>
  <c r="CR86" i="88"/>
  <c r="Z87" i="88"/>
  <c r="C87" i="88"/>
  <c r="Z88" i="88"/>
  <c r="C88" i="88" s="1"/>
  <c r="Z89" i="88"/>
  <c r="CR89" i="88" s="1"/>
  <c r="C89" i="88"/>
  <c r="Z90" i="88"/>
  <c r="C90" i="88"/>
  <c r="Z91" i="88"/>
  <c r="CR91" i="88" s="1"/>
  <c r="C91" i="88"/>
  <c r="Z92" i="88"/>
  <c r="C92" i="88"/>
  <c r="Z93" i="88"/>
  <c r="CR93" i="88" s="1"/>
  <c r="Z94" i="88"/>
  <c r="CR94" i="88"/>
  <c r="Z95" i="88"/>
  <c r="C95" i="88" s="1"/>
  <c r="Z96" i="88"/>
  <c r="C96" i="88"/>
  <c r="Z97" i="88"/>
  <c r="C97" i="88" s="1"/>
  <c r="Z98" i="88"/>
  <c r="CR98" i="88" s="1"/>
  <c r="Z99" i="88"/>
  <c r="C99" i="88" s="1"/>
  <c r="CR99" i="88"/>
  <c r="Z100" i="88"/>
  <c r="CR100" i="88" s="1"/>
  <c r="C100" i="88"/>
  <c r="Z101" i="88"/>
  <c r="C101" i="88"/>
  <c r="Z102" i="88"/>
  <c r="C102" i="88" s="1"/>
  <c r="Z103" i="88"/>
  <c r="C103" i="88" s="1"/>
  <c r="Z104" i="88"/>
  <c r="C104" i="88" s="1"/>
  <c r="Z105" i="88"/>
  <c r="C105" i="88"/>
  <c r="Z106" i="88"/>
  <c r="CR106" i="88" s="1"/>
  <c r="C106" i="88"/>
  <c r="Z107" i="88"/>
  <c r="CR107" i="88" s="1"/>
  <c r="C107" i="88"/>
  <c r="Z108" i="88"/>
  <c r="C108" i="88" s="1"/>
  <c r="Z109" i="88"/>
  <c r="C109" i="88"/>
  <c r="Z110" i="88"/>
  <c r="CR110" i="88"/>
  <c r="Z111" i="88"/>
  <c r="CR111" i="88"/>
  <c r="C111" i="88"/>
  <c r="Z112" i="88"/>
  <c r="C112" i="88"/>
  <c r="Z113" i="88"/>
  <c r="CR113" i="88" s="1"/>
  <c r="C113" i="88"/>
  <c r="Z114" i="88"/>
  <c r="C114" i="88" s="1"/>
  <c r="Z115" i="88"/>
  <c r="C115" i="88" s="1"/>
  <c r="Z116" i="88"/>
  <c r="C116" i="88"/>
  <c r="Z117" i="88"/>
  <c r="C117" i="88"/>
  <c r="Z118" i="88"/>
  <c r="CR118" i="88"/>
  <c r="Z119" i="88"/>
  <c r="CR119" i="88" s="1"/>
  <c r="Z120" i="88"/>
  <c r="CR120" i="88" s="1"/>
  <c r="C120" i="88"/>
  <c r="Z121" i="88"/>
  <c r="C121" i="88" s="1"/>
  <c r="Z122" i="88"/>
  <c r="C122" i="88"/>
  <c r="Z123" i="88"/>
  <c r="CR123" i="88"/>
  <c r="C123" i="88"/>
  <c r="Z124" i="88"/>
  <c r="C124" i="88"/>
  <c r="Z125" i="88"/>
  <c r="C125" i="88"/>
  <c r="Z126" i="88"/>
  <c r="CR126" i="88" s="1"/>
  <c r="Z127" i="88"/>
  <c r="C127" i="88" s="1"/>
  <c r="CR127" i="88"/>
  <c r="Z128" i="88"/>
  <c r="C128" i="88" s="1"/>
  <c r="C129" i="88"/>
  <c r="C131" i="88"/>
  <c r="C132" i="88"/>
  <c r="C133" i="88"/>
  <c r="C134" i="88"/>
  <c r="C135" i="88"/>
  <c r="C136" i="88"/>
  <c r="C137" i="88"/>
  <c r="C138" i="88"/>
  <c r="C139" i="88"/>
  <c r="C140" i="88"/>
  <c r="C141" i="88"/>
  <c r="B144" i="88"/>
  <c r="A144" i="88"/>
  <c r="D143" i="88"/>
  <c r="E143" i="88"/>
  <c r="F143" i="88"/>
  <c r="I143" i="88"/>
  <c r="K143" i="88"/>
  <c r="O143" i="88" s="1"/>
  <c r="L143" i="88"/>
  <c r="M143" i="88"/>
  <c r="N143" i="88"/>
  <c r="J143" i="88"/>
  <c r="H143" i="88"/>
  <c r="G143" i="88"/>
  <c r="B143" i="88"/>
  <c r="A143" i="88"/>
  <c r="T142" i="88"/>
  <c r="DE128" i="88"/>
  <c r="DD128" i="88"/>
  <c r="DA128" i="88"/>
  <c r="CZ128" i="88"/>
  <c r="CX128" i="88"/>
  <c r="CW128" i="88"/>
  <c r="CS128" i="88"/>
  <c r="CR128" i="88"/>
  <c r="CP128" i="88"/>
  <c r="DE127" i="88"/>
  <c r="DD127" i="88"/>
  <c r="DA127" i="88"/>
  <c r="CZ127" i="88"/>
  <c r="CX127" i="88"/>
  <c r="CW127" i="88"/>
  <c r="CS127" i="88"/>
  <c r="CP127" i="88"/>
  <c r="DE126" i="88"/>
  <c r="DD126" i="88"/>
  <c r="DA126" i="88"/>
  <c r="CZ126" i="88"/>
  <c r="CX126" i="88"/>
  <c r="CW126" i="88"/>
  <c r="CS126" i="88"/>
  <c r="CP126" i="88"/>
  <c r="DE125" i="88"/>
  <c r="DD125" i="88"/>
  <c r="DA125" i="88"/>
  <c r="CZ125" i="88"/>
  <c r="CX125" i="88"/>
  <c r="CW125" i="88"/>
  <c r="CS125" i="88"/>
  <c r="CP125" i="88"/>
  <c r="DE124" i="88"/>
  <c r="DD124" i="88"/>
  <c r="DA124" i="88"/>
  <c r="CZ124" i="88"/>
  <c r="CX124" i="88"/>
  <c r="CW124" i="88"/>
  <c r="CS124" i="88"/>
  <c r="CR124" i="88"/>
  <c r="CP124" i="88"/>
  <c r="DE123" i="88"/>
  <c r="DD123" i="88"/>
  <c r="DA123" i="88"/>
  <c r="CZ123" i="88"/>
  <c r="CX123" i="88"/>
  <c r="CW123" i="88"/>
  <c r="CS123" i="88"/>
  <c r="CP123" i="88"/>
  <c r="DE122" i="88"/>
  <c r="DD122" i="88"/>
  <c r="DA122" i="88"/>
  <c r="CZ122" i="88"/>
  <c r="CX122" i="88"/>
  <c r="CW122" i="88"/>
  <c r="CS122" i="88"/>
  <c r="CP122" i="88"/>
  <c r="DE121" i="88"/>
  <c r="DD121" i="88"/>
  <c r="DA121" i="88"/>
  <c r="CZ121" i="88"/>
  <c r="CX121" i="88"/>
  <c r="CW121" i="88"/>
  <c r="CS121" i="88"/>
  <c r="CP121" i="88"/>
  <c r="DE120" i="88"/>
  <c r="DD120" i="88"/>
  <c r="DA120" i="88"/>
  <c r="CZ120" i="88"/>
  <c r="CX120" i="88"/>
  <c r="CW120" i="88"/>
  <c r="CS120" i="88"/>
  <c r="CP120" i="88"/>
  <c r="DE119" i="88"/>
  <c r="DD119" i="88"/>
  <c r="DA119" i="88"/>
  <c r="CZ119" i="88"/>
  <c r="CX119" i="88"/>
  <c r="CW119" i="88"/>
  <c r="CS119" i="88"/>
  <c r="CP119" i="88"/>
  <c r="DE118" i="88"/>
  <c r="DD118" i="88"/>
  <c r="DA118" i="88"/>
  <c r="CZ118" i="88"/>
  <c r="CX118" i="88"/>
  <c r="CW118" i="88"/>
  <c r="CS118" i="88"/>
  <c r="CP118" i="88"/>
  <c r="DE117" i="88"/>
  <c r="DD117" i="88"/>
  <c r="DA117" i="88"/>
  <c r="CZ117" i="88"/>
  <c r="CX117" i="88"/>
  <c r="CW117" i="88"/>
  <c r="CS117" i="88"/>
  <c r="CP117" i="88"/>
  <c r="DE116" i="88"/>
  <c r="DD116" i="88"/>
  <c r="DA116" i="88"/>
  <c r="CZ116" i="88"/>
  <c r="CX116" i="88"/>
  <c r="CW116" i="88"/>
  <c r="CS116" i="88"/>
  <c r="CR116" i="88"/>
  <c r="CP116" i="88"/>
  <c r="DE115" i="88"/>
  <c r="DD115" i="88"/>
  <c r="DA115" i="88"/>
  <c r="CZ115" i="88"/>
  <c r="CX115" i="88"/>
  <c r="CW115" i="88"/>
  <c r="CS115" i="88"/>
  <c r="CP115" i="88"/>
  <c r="DE114" i="88"/>
  <c r="DD114" i="88"/>
  <c r="DA114" i="88"/>
  <c r="CZ114" i="88"/>
  <c r="CX114" i="88"/>
  <c r="CW114" i="88"/>
  <c r="CS114" i="88"/>
  <c r="CP114" i="88"/>
  <c r="DE113" i="88"/>
  <c r="DD113" i="88"/>
  <c r="DA113" i="88"/>
  <c r="CZ113" i="88"/>
  <c r="CX113" i="88"/>
  <c r="CW113" i="88"/>
  <c r="CS113" i="88"/>
  <c r="CP113" i="88"/>
  <c r="DE112" i="88"/>
  <c r="DD112" i="88"/>
  <c r="DA112" i="88"/>
  <c r="CZ112" i="88"/>
  <c r="CX112" i="88"/>
  <c r="CW112" i="88"/>
  <c r="CS112" i="88"/>
  <c r="CR112" i="88"/>
  <c r="CP112" i="88"/>
  <c r="DE111" i="88"/>
  <c r="DD111" i="88"/>
  <c r="DA111" i="88"/>
  <c r="CZ111" i="88"/>
  <c r="CX111" i="88"/>
  <c r="CW111" i="88"/>
  <c r="CS111" i="88"/>
  <c r="CP111" i="88"/>
  <c r="DE110" i="88"/>
  <c r="DD110" i="88"/>
  <c r="DA110" i="88"/>
  <c r="CZ110" i="88"/>
  <c r="CX110" i="88"/>
  <c r="CW110" i="88"/>
  <c r="CS110" i="88"/>
  <c r="CP110" i="88"/>
  <c r="DE109" i="88"/>
  <c r="DD109" i="88"/>
  <c r="DA109" i="88"/>
  <c r="CZ109" i="88"/>
  <c r="CX109" i="88"/>
  <c r="CW109" i="88"/>
  <c r="CS109" i="88"/>
  <c r="CP109" i="88"/>
  <c r="DE108" i="88"/>
  <c r="DD108" i="88"/>
  <c r="DA108" i="88"/>
  <c r="CZ108" i="88"/>
  <c r="CX108" i="88"/>
  <c r="CW108" i="88"/>
  <c r="CS108" i="88"/>
  <c r="CR108" i="88"/>
  <c r="CP108" i="88"/>
  <c r="DE107" i="88"/>
  <c r="DD107" i="88"/>
  <c r="DA107" i="88"/>
  <c r="CZ107" i="88"/>
  <c r="CX107" i="88"/>
  <c r="CW107" i="88"/>
  <c r="CS107" i="88"/>
  <c r="CP107" i="88"/>
  <c r="DE106" i="88"/>
  <c r="DD106" i="88"/>
  <c r="DA106" i="88"/>
  <c r="CZ106" i="88"/>
  <c r="CX106" i="88"/>
  <c r="CW106" i="88"/>
  <c r="CS106" i="88"/>
  <c r="CP106" i="88"/>
  <c r="DE105" i="88"/>
  <c r="DD105" i="88"/>
  <c r="DA105" i="88"/>
  <c r="CZ105" i="88"/>
  <c r="CX105" i="88"/>
  <c r="CW105" i="88"/>
  <c r="CS105" i="88"/>
  <c r="CR105" i="88"/>
  <c r="CP105" i="88"/>
  <c r="DE104" i="88"/>
  <c r="DD104" i="88"/>
  <c r="DA104" i="88"/>
  <c r="CZ104" i="88"/>
  <c r="CX104" i="88"/>
  <c r="CW104" i="88"/>
  <c r="CS104" i="88"/>
  <c r="CR104" i="88"/>
  <c r="CP104" i="88"/>
  <c r="DE103" i="88"/>
  <c r="DD103" i="88"/>
  <c r="CX103" i="88"/>
  <c r="CW103" i="88"/>
  <c r="CS103" i="88"/>
  <c r="CR103" i="88"/>
  <c r="CP103" i="88"/>
  <c r="DE102" i="88"/>
  <c r="DD102" i="88"/>
  <c r="CX102" i="88"/>
  <c r="CW102" i="88"/>
  <c r="CS102" i="88"/>
  <c r="CP102" i="88"/>
  <c r="DE101" i="88"/>
  <c r="DD101" i="88"/>
  <c r="CX101" i="88"/>
  <c r="CW101" i="88"/>
  <c r="CS101" i="88"/>
  <c r="CP101" i="88"/>
  <c r="DE100" i="88"/>
  <c r="DD100" i="88"/>
  <c r="CX100" i="88"/>
  <c r="CW100" i="88"/>
  <c r="CS100" i="88"/>
  <c r="CP100" i="88"/>
  <c r="DE99" i="88"/>
  <c r="DD99" i="88"/>
  <c r="CX99" i="88"/>
  <c r="CW99" i="88"/>
  <c r="CS99" i="88"/>
  <c r="CP99" i="88"/>
  <c r="DE98" i="88"/>
  <c r="DD98" i="88"/>
  <c r="DA98" i="88"/>
  <c r="CZ98" i="88"/>
  <c r="CX98" i="88"/>
  <c r="CW98" i="88"/>
  <c r="CS98" i="88"/>
  <c r="CP98" i="88"/>
  <c r="DE97" i="88"/>
  <c r="DD97" i="88"/>
  <c r="DA97" i="88"/>
  <c r="CZ97" i="88"/>
  <c r="CX97" i="88"/>
  <c r="CW97" i="88"/>
  <c r="CS97" i="88"/>
  <c r="CP97" i="88"/>
  <c r="DE96" i="88"/>
  <c r="DD96" i="88"/>
  <c r="DA96" i="88"/>
  <c r="CZ96" i="88"/>
  <c r="CX96" i="88"/>
  <c r="CW96" i="88"/>
  <c r="CS96" i="88"/>
  <c r="CR96" i="88"/>
  <c r="CP96" i="88"/>
  <c r="DE95" i="88"/>
  <c r="DD95" i="88"/>
  <c r="DA95" i="88"/>
  <c r="CZ95" i="88"/>
  <c r="CX95" i="88"/>
  <c r="CW95" i="88"/>
  <c r="CS95" i="88"/>
  <c r="CP95" i="88"/>
  <c r="DE94" i="88"/>
  <c r="DD94" i="88"/>
  <c r="DA94" i="88"/>
  <c r="CZ94" i="88"/>
  <c r="CX94" i="88"/>
  <c r="CW94" i="88"/>
  <c r="CS94" i="88"/>
  <c r="CP94" i="88"/>
  <c r="DE93" i="88"/>
  <c r="DD93" i="88"/>
  <c r="DA93" i="88"/>
  <c r="CZ93" i="88"/>
  <c r="CX93" i="88"/>
  <c r="CW93" i="88"/>
  <c r="CS93" i="88"/>
  <c r="CP93" i="88"/>
  <c r="DE92" i="88"/>
  <c r="DD92" i="88"/>
  <c r="DA92" i="88"/>
  <c r="CZ92" i="88"/>
  <c r="CX92" i="88"/>
  <c r="CW92" i="88"/>
  <c r="CS92" i="88"/>
  <c r="CR92" i="88"/>
  <c r="CP92" i="88"/>
  <c r="DE91" i="88"/>
  <c r="DD91" i="88"/>
  <c r="DA91" i="88"/>
  <c r="CZ91" i="88"/>
  <c r="CX91" i="88"/>
  <c r="CW91" i="88"/>
  <c r="CS91" i="88"/>
  <c r="CP91" i="88"/>
  <c r="DE90" i="88"/>
  <c r="DD90" i="88"/>
  <c r="DA90" i="88"/>
  <c r="CZ90" i="88"/>
  <c r="CX90" i="88"/>
  <c r="CW90" i="88"/>
  <c r="CS90" i="88"/>
  <c r="CR90" i="88"/>
  <c r="CP90" i="88"/>
  <c r="DE89" i="88"/>
  <c r="DD89" i="88"/>
  <c r="DA89" i="88"/>
  <c r="CZ89" i="88"/>
  <c r="CX89" i="88"/>
  <c r="CW89" i="88"/>
  <c r="CS89" i="88"/>
  <c r="CP89" i="88"/>
  <c r="DE88" i="88"/>
  <c r="DD88" i="88"/>
  <c r="DA88" i="88"/>
  <c r="CZ88" i="88"/>
  <c r="CX88" i="88"/>
  <c r="CW88" i="88"/>
  <c r="CS88" i="88"/>
  <c r="CP88" i="88"/>
  <c r="DE87" i="88"/>
  <c r="DD87" i="88"/>
  <c r="DA87" i="88"/>
  <c r="CZ87" i="88"/>
  <c r="CX87" i="88"/>
  <c r="CW87" i="88"/>
  <c r="CS87" i="88"/>
  <c r="CR87" i="88"/>
  <c r="CP87" i="88"/>
  <c r="DE86" i="88"/>
  <c r="DD86" i="88"/>
  <c r="DA86" i="88"/>
  <c r="CZ86" i="88"/>
  <c r="CX86" i="88"/>
  <c r="CW86" i="88"/>
  <c r="CS86" i="88"/>
  <c r="CP86" i="88"/>
  <c r="DE85" i="88"/>
  <c r="DD85" i="88"/>
  <c r="DA85" i="88"/>
  <c r="CZ85" i="88"/>
  <c r="CX85" i="88"/>
  <c r="CW85" i="88"/>
  <c r="CS85" i="88"/>
  <c r="CP85" i="88"/>
  <c r="DE84" i="88"/>
  <c r="DD84" i="88"/>
  <c r="DA84" i="88"/>
  <c r="CZ84" i="88"/>
  <c r="CX84" i="88"/>
  <c r="CW84" i="88"/>
  <c r="CS84" i="88"/>
  <c r="CP84" i="88"/>
  <c r="DE83" i="88"/>
  <c r="DD83" i="88"/>
  <c r="DA83" i="88"/>
  <c r="CZ83" i="88"/>
  <c r="CX83" i="88"/>
  <c r="CW83" i="88"/>
  <c r="CS83" i="88"/>
  <c r="CP83" i="88"/>
  <c r="DE82" i="88"/>
  <c r="DD82" i="88"/>
  <c r="DA82" i="88"/>
  <c r="CZ82" i="88"/>
  <c r="CX82" i="88"/>
  <c r="CW82" i="88"/>
  <c r="CS82" i="88"/>
  <c r="CR82" i="88"/>
  <c r="CP82" i="88"/>
  <c r="DE81" i="88"/>
  <c r="DD81" i="88"/>
  <c r="DA81" i="88"/>
  <c r="CZ81" i="88"/>
  <c r="CX81" i="88"/>
  <c r="CW81" i="88"/>
  <c r="CS81" i="88"/>
  <c r="CP81" i="88"/>
  <c r="DE80" i="88"/>
  <c r="DD80" i="88"/>
  <c r="DA80" i="88"/>
  <c r="CZ80" i="88"/>
  <c r="CX80" i="88"/>
  <c r="CW80" i="88"/>
  <c r="CS80" i="88"/>
  <c r="CP80" i="88"/>
  <c r="DE79" i="88"/>
  <c r="DD79" i="88"/>
  <c r="DA79" i="88"/>
  <c r="CZ79" i="88"/>
  <c r="CX79" i="88"/>
  <c r="CW79" i="88"/>
  <c r="CS79" i="88"/>
  <c r="CR79" i="88"/>
  <c r="CP79" i="88"/>
  <c r="DE78" i="88"/>
  <c r="DD78" i="88"/>
  <c r="DA78" i="88"/>
  <c r="CZ78" i="88"/>
  <c r="CX78" i="88"/>
  <c r="CW78" i="88"/>
  <c r="CS78" i="88"/>
  <c r="CP78" i="88"/>
  <c r="DE77" i="88"/>
  <c r="DD77" i="88"/>
  <c r="DA77" i="88"/>
  <c r="CZ77" i="88"/>
  <c r="CX77" i="88"/>
  <c r="CW77" i="88"/>
  <c r="CS77" i="88"/>
  <c r="CP77" i="88"/>
  <c r="DE76" i="88"/>
  <c r="DD76" i="88"/>
  <c r="DA76" i="88"/>
  <c r="CZ76" i="88"/>
  <c r="CX76" i="88"/>
  <c r="CW76" i="88"/>
  <c r="CS76" i="88"/>
  <c r="CP76" i="88"/>
  <c r="DE75" i="88"/>
  <c r="DD75" i="88"/>
  <c r="DA75" i="88"/>
  <c r="CZ75" i="88"/>
  <c r="CX75" i="88"/>
  <c r="CW75" i="88"/>
  <c r="CS75" i="88"/>
  <c r="CP75" i="88"/>
  <c r="DE74" i="88"/>
  <c r="DD74" i="88"/>
  <c r="DA74" i="88"/>
  <c r="CZ74" i="88"/>
  <c r="CX74" i="88"/>
  <c r="CW74" i="88"/>
  <c r="CS74" i="88"/>
  <c r="CP74" i="88"/>
  <c r="DE73" i="88"/>
  <c r="DD73" i="88"/>
  <c r="DA73" i="88"/>
  <c r="CZ73" i="88"/>
  <c r="CX73" i="88"/>
  <c r="CW73" i="88"/>
  <c r="CS73" i="88"/>
  <c r="CP73" i="88"/>
  <c r="DE72" i="88"/>
  <c r="DD72" i="88"/>
  <c r="DA72" i="88"/>
  <c r="CZ72" i="88"/>
  <c r="CX72" i="88"/>
  <c r="CW72" i="88"/>
  <c r="CS72" i="88"/>
  <c r="CP72" i="88"/>
  <c r="DE71" i="88"/>
  <c r="DD71" i="88"/>
  <c r="DA71" i="88"/>
  <c r="CZ71" i="88"/>
  <c r="CX71" i="88"/>
  <c r="CW71" i="88"/>
  <c r="CS71" i="88"/>
  <c r="CR71" i="88"/>
  <c r="CP71" i="88"/>
  <c r="DE70" i="88"/>
  <c r="DD70" i="88"/>
  <c r="DA70" i="88"/>
  <c r="CZ70" i="88"/>
  <c r="CX70" i="88"/>
  <c r="CW70" i="88"/>
  <c r="CS70" i="88"/>
  <c r="CP70" i="88"/>
  <c r="DE69" i="88"/>
  <c r="DD69" i="88"/>
  <c r="DA69" i="88"/>
  <c r="CZ69" i="88"/>
  <c r="CX69" i="88"/>
  <c r="CW69" i="88"/>
  <c r="CS69" i="88"/>
  <c r="CP69" i="88"/>
  <c r="DE68" i="88"/>
  <c r="DD68" i="88"/>
  <c r="DA68" i="88"/>
  <c r="CZ68" i="88"/>
  <c r="CX68" i="88"/>
  <c r="CW68" i="88"/>
  <c r="CS68" i="88"/>
  <c r="CR68" i="88"/>
  <c r="CP68" i="88"/>
  <c r="DE67" i="88"/>
  <c r="DD67" i="88"/>
  <c r="DA67" i="88"/>
  <c r="CZ67" i="88"/>
  <c r="CX67" i="88"/>
  <c r="CW67" i="88"/>
  <c r="CS67" i="88"/>
  <c r="CP67" i="88"/>
  <c r="DE66" i="88"/>
  <c r="DD66" i="88"/>
  <c r="DA66" i="88"/>
  <c r="CZ66" i="88"/>
  <c r="CX66" i="88"/>
  <c r="CW66" i="88"/>
  <c r="CS66" i="88"/>
  <c r="CR66" i="88"/>
  <c r="CP66" i="88"/>
  <c r="DE63" i="88"/>
  <c r="DD63" i="88"/>
  <c r="DA63" i="88"/>
  <c r="CZ63" i="88"/>
  <c r="CX63" i="88"/>
  <c r="CW63" i="88"/>
  <c r="CS63" i="88"/>
  <c r="CP63" i="88"/>
  <c r="DE62" i="88"/>
  <c r="DD62" i="88"/>
  <c r="DA62" i="88"/>
  <c r="CZ62" i="88"/>
  <c r="CX62" i="88"/>
  <c r="CW62" i="88"/>
  <c r="CS62" i="88"/>
  <c r="CP62" i="88"/>
  <c r="DE61" i="88"/>
  <c r="DD61" i="88"/>
  <c r="DA61" i="88"/>
  <c r="CZ61" i="88"/>
  <c r="CX61" i="88"/>
  <c r="CW61" i="88"/>
  <c r="CS61" i="88"/>
  <c r="CP61" i="88"/>
  <c r="DE60" i="88"/>
  <c r="DD60" i="88"/>
  <c r="DA60" i="88"/>
  <c r="CZ60" i="88"/>
  <c r="CX60" i="88"/>
  <c r="CW60" i="88"/>
  <c r="CS60" i="88"/>
  <c r="CP60" i="88"/>
  <c r="DE59" i="88"/>
  <c r="DD59" i="88"/>
  <c r="DA59" i="88"/>
  <c r="CZ59" i="88"/>
  <c r="CX59" i="88"/>
  <c r="CW59" i="88"/>
  <c r="CS59" i="88"/>
  <c r="CP59" i="88"/>
  <c r="DE58" i="88"/>
  <c r="DD58" i="88"/>
  <c r="DA58" i="88"/>
  <c r="CZ58" i="88"/>
  <c r="CX58" i="88"/>
  <c r="CW58" i="88"/>
  <c r="CS58" i="88"/>
  <c r="CR58" i="88"/>
  <c r="CP58" i="88"/>
  <c r="DE57" i="88"/>
  <c r="DD57" i="88"/>
  <c r="DA57" i="88"/>
  <c r="CZ57" i="88"/>
  <c r="CX57" i="88"/>
  <c r="CW57" i="88"/>
  <c r="CS57" i="88"/>
  <c r="CP57" i="88"/>
  <c r="DE56" i="88"/>
  <c r="DD56" i="88"/>
  <c r="DA56" i="88"/>
  <c r="CZ56" i="88"/>
  <c r="CX56" i="88"/>
  <c r="CW56" i="88"/>
  <c r="CS56" i="88"/>
  <c r="CP56" i="88"/>
  <c r="DE55" i="88"/>
  <c r="DD55" i="88"/>
  <c r="DA55" i="88"/>
  <c r="CZ55" i="88"/>
  <c r="CX55" i="88"/>
  <c r="CW55" i="88"/>
  <c r="CS55" i="88"/>
  <c r="CP55" i="88"/>
  <c r="DE54" i="88"/>
  <c r="DD54" i="88"/>
  <c r="DA54" i="88"/>
  <c r="CZ54" i="88"/>
  <c r="CX54" i="88"/>
  <c r="CW54" i="88"/>
  <c r="CS54" i="88"/>
  <c r="CR54" i="88"/>
  <c r="CP54" i="88"/>
  <c r="DE53" i="88"/>
  <c r="DD53" i="88"/>
  <c r="DA53" i="88"/>
  <c r="CZ53" i="88"/>
  <c r="CX53" i="88"/>
  <c r="CW53" i="88"/>
  <c r="CS53" i="88"/>
  <c r="CR53" i="88"/>
  <c r="CP53" i="88"/>
  <c r="DE52" i="88"/>
  <c r="DD52" i="88"/>
  <c r="DA52" i="88"/>
  <c r="CZ52" i="88"/>
  <c r="CX52" i="88"/>
  <c r="CW52" i="88"/>
  <c r="CS52" i="88"/>
  <c r="CP52" i="88"/>
  <c r="DE51" i="88"/>
  <c r="DD51" i="88"/>
  <c r="DA51" i="88"/>
  <c r="CZ51" i="88"/>
  <c r="CX51" i="88"/>
  <c r="CW51" i="88"/>
  <c r="CS51" i="88"/>
  <c r="CP51" i="88"/>
  <c r="DE50" i="88"/>
  <c r="DD50" i="88"/>
  <c r="DA50" i="88"/>
  <c r="CZ50" i="88"/>
  <c r="CX50" i="88"/>
  <c r="CW50" i="88"/>
  <c r="CS50" i="88"/>
  <c r="CR50" i="88"/>
  <c r="CP50" i="88"/>
  <c r="DE49" i="88"/>
  <c r="DD49" i="88"/>
  <c r="DA49" i="88"/>
  <c r="CZ49" i="88"/>
  <c r="CX49" i="88"/>
  <c r="CW49" i="88"/>
  <c r="CS49" i="88"/>
  <c r="CP49" i="88"/>
  <c r="DE48" i="88"/>
  <c r="DD48" i="88"/>
  <c r="DA48" i="88"/>
  <c r="CZ48" i="88"/>
  <c r="CX48" i="88"/>
  <c r="CW48" i="88"/>
  <c r="CS48" i="88"/>
  <c r="CR48" i="88"/>
  <c r="CP48" i="88"/>
  <c r="DE47" i="88"/>
  <c r="DD47" i="88"/>
  <c r="DA47" i="88"/>
  <c r="CZ47" i="88"/>
  <c r="CX47" i="88"/>
  <c r="CW47" i="88"/>
  <c r="CS47" i="88"/>
  <c r="CP47" i="88"/>
  <c r="CX46" i="88"/>
  <c r="CW46" i="88"/>
  <c r="CS46" i="88"/>
  <c r="CR46" i="88"/>
  <c r="CP46" i="88"/>
  <c r="DE44" i="88"/>
  <c r="DD44" i="88"/>
  <c r="DA44" i="88"/>
  <c r="CZ44" i="88"/>
  <c r="CX44" i="88"/>
  <c r="CW44" i="88"/>
  <c r="CS44" i="88"/>
  <c r="CP44" i="88"/>
  <c r="DE43" i="88"/>
  <c r="DD43" i="88"/>
  <c r="DA43" i="88"/>
  <c r="CZ43" i="88"/>
  <c r="CX43" i="88"/>
  <c r="CW43" i="88"/>
  <c r="CS43" i="88"/>
  <c r="CP43" i="88"/>
  <c r="DE42" i="88"/>
  <c r="DD42" i="88"/>
  <c r="DA42" i="88"/>
  <c r="CZ42" i="88"/>
  <c r="CX42" i="88"/>
  <c r="CW42" i="88"/>
  <c r="CS42" i="88"/>
  <c r="CP42" i="88"/>
  <c r="DE41" i="88"/>
  <c r="DD41" i="88"/>
  <c r="DA41" i="88"/>
  <c r="CZ41" i="88"/>
  <c r="CX41" i="88"/>
  <c r="CW41" i="88"/>
  <c r="CS41" i="88"/>
  <c r="CR41" i="88"/>
  <c r="CP41" i="88"/>
  <c r="DE40" i="88"/>
  <c r="DD40" i="88"/>
  <c r="DA40" i="88"/>
  <c r="CZ40" i="88"/>
  <c r="CX40" i="88"/>
  <c r="CW40" i="88"/>
  <c r="CS40" i="88"/>
  <c r="CR40" i="88"/>
  <c r="CP40" i="88"/>
  <c r="DE39" i="88"/>
  <c r="DD39" i="88"/>
  <c r="DA39" i="88"/>
  <c r="CZ39" i="88"/>
  <c r="CX39" i="88"/>
  <c r="CW39" i="88"/>
  <c r="CS39" i="88"/>
  <c r="CP39" i="88"/>
  <c r="DE38" i="88"/>
  <c r="DD38" i="88"/>
  <c r="DA38" i="88"/>
  <c r="CZ38" i="88"/>
  <c r="CX38" i="88"/>
  <c r="CW38" i="88"/>
  <c r="CS38" i="88"/>
  <c r="CP38" i="88"/>
  <c r="DE37" i="88"/>
  <c r="DD37" i="88"/>
  <c r="DA37" i="88"/>
  <c r="CZ37" i="88"/>
  <c r="CX37" i="88"/>
  <c r="CW37" i="88"/>
  <c r="CS37" i="88"/>
  <c r="CP37" i="88"/>
  <c r="DE36" i="88"/>
  <c r="DD36" i="88"/>
  <c r="DA36" i="88"/>
  <c r="CZ36" i="88"/>
  <c r="CX36" i="88"/>
  <c r="CW36" i="88"/>
  <c r="CS36" i="88"/>
  <c r="CP36" i="88"/>
  <c r="DE35" i="88"/>
  <c r="DD35" i="88"/>
  <c r="DA35" i="88"/>
  <c r="CZ35" i="88"/>
  <c r="CX35" i="88"/>
  <c r="CW35" i="88"/>
  <c r="CS35" i="88"/>
  <c r="CR35" i="88"/>
  <c r="CP35" i="88"/>
  <c r="DE34" i="88"/>
  <c r="DD34" i="88"/>
  <c r="DA34" i="88"/>
  <c r="CZ34" i="88"/>
  <c r="CX34" i="88"/>
  <c r="CW34" i="88"/>
  <c r="CS34" i="88"/>
  <c r="CP34" i="88"/>
  <c r="DE33" i="88"/>
  <c r="DD33" i="88"/>
  <c r="DA33" i="88"/>
  <c r="CZ33" i="88"/>
  <c r="CX33" i="88"/>
  <c r="CW33" i="88"/>
  <c r="CS33" i="88"/>
  <c r="CR33" i="88"/>
  <c r="CP33" i="88"/>
  <c r="DE32" i="88"/>
  <c r="DD32" i="88"/>
  <c r="CX32" i="88"/>
  <c r="CW32" i="88"/>
  <c r="CS32" i="88"/>
  <c r="CP32" i="88"/>
  <c r="DE31" i="88"/>
  <c r="DD31" i="88"/>
  <c r="DA31" i="88"/>
  <c r="CZ31" i="88"/>
  <c r="CX31" i="88"/>
  <c r="CW31" i="88"/>
  <c r="CS31" i="88"/>
  <c r="CP31" i="88"/>
  <c r="DE30" i="88"/>
  <c r="DD30" i="88"/>
  <c r="DA30" i="88"/>
  <c r="CZ30" i="88"/>
  <c r="CX30" i="88"/>
  <c r="CW30" i="88"/>
  <c r="CS30" i="88"/>
  <c r="CR30" i="88"/>
  <c r="CP30" i="88"/>
  <c r="DE29" i="88"/>
  <c r="DD29" i="88"/>
  <c r="DA29" i="88"/>
  <c r="CZ29" i="88"/>
  <c r="CX29" i="88"/>
  <c r="CW29" i="88"/>
  <c r="CS29" i="88"/>
  <c r="CR29" i="88"/>
  <c r="CP29" i="88"/>
  <c r="DE28" i="88"/>
  <c r="DD28" i="88"/>
  <c r="DA28" i="88"/>
  <c r="CZ28" i="88"/>
  <c r="CX28" i="88"/>
  <c r="CW28" i="88"/>
  <c r="CS28" i="88"/>
  <c r="CP28" i="88"/>
  <c r="DE27" i="88"/>
  <c r="DD27" i="88"/>
  <c r="DA27" i="88"/>
  <c r="CZ27" i="88"/>
  <c r="CX27" i="88"/>
  <c r="CW27" i="88"/>
  <c r="CS27" i="88"/>
  <c r="CP27" i="88"/>
  <c r="DE26" i="88"/>
  <c r="DD26" i="88"/>
  <c r="DA26" i="88"/>
  <c r="CZ26" i="88"/>
  <c r="CX26" i="88"/>
  <c r="CW26" i="88"/>
  <c r="CS26" i="88"/>
  <c r="CP26" i="88"/>
  <c r="DE25" i="88"/>
  <c r="DD25" i="88"/>
  <c r="DA25" i="88"/>
  <c r="CZ25" i="88"/>
  <c r="CX25" i="88"/>
  <c r="CW25" i="88"/>
  <c r="CS25" i="88"/>
  <c r="CP25" i="88"/>
  <c r="DE24" i="88"/>
  <c r="DD24" i="88"/>
  <c r="DA24" i="88"/>
  <c r="CZ24" i="88"/>
  <c r="CX24" i="88"/>
  <c r="CW24" i="88"/>
  <c r="CS24" i="88"/>
  <c r="CP24" i="88"/>
  <c r="DE23" i="88"/>
  <c r="DD23" i="88"/>
  <c r="DA23" i="88"/>
  <c r="CZ23" i="88"/>
  <c r="CX23" i="88"/>
  <c r="CW23" i="88"/>
  <c r="CS23" i="88"/>
  <c r="CR23" i="88"/>
  <c r="CP23" i="88"/>
  <c r="DE22" i="88"/>
  <c r="DD22" i="88"/>
  <c r="DA22" i="88"/>
  <c r="CZ22" i="88"/>
  <c r="CX22" i="88"/>
  <c r="CW22" i="88"/>
  <c r="CS22" i="88"/>
  <c r="CP22" i="88"/>
  <c r="DE21" i="88"/>
  <c r="DD21" i="88"/>
  <c r="DA21" i="88"/>
  <c r="CZ21" i="88"/>
  <c r="CX21" i="88"/>
  <c r="CW21" i="88"/>
  <c r="CS21" i="88"/>
  <c r="CR21" i="88"/>
  <c r="CP21" i="88"/>
  <c r="DE20" i="88"/>
  <c r="DD20" i="88"/>
  <c r="DA20" i="88"/>
  <c r="CZ20" i="88"/>
  <c r="CX20" i="88"/>
  <c r="CW20" i="88"/>
  <c r="CS20" i="88"/>
  <c r="CP20" i="88"/>
  <c r="DE19" i="88"/>
  <c r="DD19" i="88"/>
  <c r="DA19" i="88"/>
  <c r="CZ19" i="88"/>
  <c r="CX19" i="88"/>
  <c r="CW19" i="88"/>
  <c r="CS19" i="88"/>
  <c r="CP19" i="88"/>
  <c r="DE18" i="88"/>
  <c r="DD18" i="88"/>
  <c r="DA18" i="88"/>
  <c r="CZ18" i="88"/>
  <c r="CX18" i="88"/>
  <c r="CW18" i="88"/>
  <c r="CS18" i="88"/>
  <c r="CP18" i="88"/>
  <c r="DE17" i="88"/>
  <c r="DD17" i="88"/>
  <c r="DA17" i="88"/>
  <c r="CZ17" i="88"/>
  <c r="CX17" i="88"/>
  <c r="CW17" i="88"/>
  <c r="CS17" i="88"/>
  <c r="CP17" i="88"/>
  <c r="DE16" i="88"/>
  <c r="DD16" i="88"/>
  <c r="DA16" i="88"/>
  <c r="CZ16" i="88"/>
  <c r="CX16" i="88"/>
  <c r="CW16" i="88"/>
  <c r="CS16" i="88"/>
  <c r="CP16" i="88"/>
  <c r="DE15" i="88"/>
  <c r="DD15" i="88"/>
  <c r="DA15" i="88"/>
  <c r="CZ15" i="88"/>
  <c r="CX15" i="88"/>
  <c r="CW15" i="88"/>
  <c r="CS15" i="88"/>
  <c r="CP15" i="88"/>
  <c r="DE14" i="88"/>
  <c r="DD14" i="88"/>
  <c r="DA14" i="88"/>
  <c r="CZ14" i="88"/>
  <c r="CX14" i="88"/>
  <c r="CW14" i="88"/>
  <c r="CS14" i="88"/>
  <c r="CR14" i="88"/>
  <c r="CP14" i="88"/>
  <c r="DE13" i="88"/>
  <c r="DD13" i="88"/>
  <c r="DA13" i="88"/>
  <c r="CZ13" i="88"/>
  <c r="CX13" i="88"/>
  <c r="CW13" i="88"/>
  <c r="CS13" i="88"/>
  <c r="CR13" i="88"/>
  <c r="CP13" i="88"/>
  <c r="DE12" i="88"/>
  <c r="DD12" i="88"/>
  <c r="DA12" i="88"/>
  <c r="CZ12" i="88"/>
  <c r="CX12" i="88"/>
  <c r="CW12" i="88"/>
  <c r="CS12" i="88"/>
  <c r="CP12" i="88"/>
  <c r="DE11" i="88"/>
  <c r="DD11" i="88"/>
  <c r="DA11" i="88"/>
  <c r="CZ11" i="88"/>
  <c r="CS11" i="88"/>
  <c r="CP11" i="88"/>
  <c r="CS10" i="88"/>
  <c r="CP10" i="88"/>
  <c r="DE9" i="88"/>
  <c r="DD9" i="88"/>
  <c r="DA9" i="88"/>
  <c r="CZ9" i="88"/>
  <c r="CX9" i="88"/>
  <c r="CW9" i="88"/>
  <c r="CS9" i="88"/>
  <c r="CR9" i="88"/>
  <c r="CP9" i="88"/>
  <c r="DE8" i="88"/>
  <c r="DD8" i="88"/>
  <c r="DA8" i="88"/>
  <c r="CZ8" i="88"/>
  <c r="CX8" i="88"/>
  <c r="CW8" i="88"/>
  <c r="CS8" i="88"/>
  <c r="CP8" i="88"/>
  <c r="DE7" i="88"/>
  <c r="DD7" i="88"/>
  <c r="DA7" i="88"/>
  <c r="CZ7" i="88"/>
  <c r="CX7" i="88"/>
  <c r="CW7" i="88"/>
  <c r="CS7" i="88"/>
  <c r="CR7" i="88"/>
  <c r="CP7" i="88"/>
  <c r="DE6" i="88"/>
  <c r="DD6" i="88"/>
  <c r="DA6" i="88"/>
  <c r="CZ6" i="88"/>
  <c r="CX6" i="88"/>
  <c r="CW6" i="88"/>
  <c r="CS6" i="88"/>
  <c r="CR6" i="88"/>
  <c r="CP6" i="88"/>
  <c r="DE5" i="88"/>
  <c r="DD5" i="88"/>
  <c r="DA5" i="88"/>
  <c r="CZ5" i="88"/>
  <c r="CX5" i="88"/>
  <c r="CW5" i="88"/>
  <c r="CS5" i="88"/>
  <c r="CP5" i="88"/>
  <c r="BX25" i="82"/>
  <c r="BW25" i="82"/>
  <c r="BT25" i="82"/>
  <c r="BS25" i="82"/>
  <c r="Z25" i="82"/>
  <c r="C25" i="82"/>
  <c r="Z5" i="82"/>
  <c r="C5" i="82" s="1"/>
  <c r="BS5" i="82"/>
  <c r="BT5" i="82"/>
  <c r="BW5" i="82"/>
  <c r="BX5" i="82"/>
  <c r="Z6" i="82"/>
  <c r="C6" i="82"/>
  <c r="BS6" i="82"/>
  <c r="BT6" i="82"/>
  <c r="BW6" i="82"/>
  <c r="BX6" i="82"/>
  <c r="Z7" i="82"/>
  <c r="C7" i="82"/>
  <c r="BS7" i="82"/>
  <c r="BT7" i="82"/>
  <c r="BW7" i="82"/>
  <c r="BX7" i="82"/>
  <c r="Z8" i="82"/>
  <c r="C8" i="82"/>
  <c r="BS8" i="82"/>
  <c r="BT8" i="82"/>
  <c r="BW8" i="82"/>
  <c r="BX8" i="82"/>
  <c r="Z9" i="82"/>
  <c r="C9" i="82" s="1"/>
  <c r="BS9" i="82"/>
  <c r="BT9" i="82"/>
  <c r="BW9" i="82"/>
  <c r="BX9" i="82"/>
  <c r="Z10" i="82"/>
  <c r="C10" i="82"/>
  <c r="Z11" i="82"/>
  <c r="C11" i="82" s="1"/>
  <c r="BS11" i="82"/>
  <c r="BT11" i="82"/>
  <c r="BW11" i="82"/>
  <c r="BX11" i="82"/>
  <c r="Z12" i="82"/>
  <c r="C12" i="82"/>
  <c r="BS12" i="82"/>
  <c r="BT12" i="82"/>
  <c r="BW12" i="82"/>
  <c r="BX12" i="82"/>
  <c r="Z13" i="82"/>
  <c r="C13" i="82"/>
  <c r="BS13" i="82"/>
  <c r="BT13" i="82"/>
  <c r="BW13" i="82"/>
  <c r="BX13" i="82"/>
  <c r="Z14" i="82"/>
  <c r="C14" i="82" s="1"/>
  <c r="BS14" i="82"/>
  <c r="BT14" i="82"/>
  <c r="BW14" i="82"/>
  <c r="BX14" i="82"/>
  <c r="Z15" i="82"/>
  <c r="C15" i="82" s="1"/>
  <c r="BS15" i="82"/>
  <c r="BT15" i="82"/>
  <c r="BW15" i="82"/>
  <c r="BX15" i="82"/>
  <c r="Z16" i="82"/>
  <c r="C16" i="82" s="1"/>
  <c r="BS16" i="82"/>
  <c r="BT16" i="82"/>
  <c r="BW16" i="82"/>
  <c r="BX16" i="82"/>
  <c r="Z17" i="82"/>
  <c r="C17" i="82"/>
  <c r="BS17" i="82"/>
  <c r="BT17" i="82"/>
  <c r="BW17" i="82"/>
  <c r="BX17" i="82"/>
  <c r="Z18" i="82"/>
  <c r="C18" i="82"/>
  <c r="BS18" i="82"/>
  <c r="BT18" i="82"/>
  <c r="BW18" i="82"/>
  <c r="BX18" i="82"/>
  <c r="Z19" i="82"/>
  <c r="C19" i="82" s="1"/>
  <c r="BS19" i="82"/>
  <c r="BT19" i="82"/>
  <c r="BW19" i="82"/>
  <c r="BX19" i="82"/>
  <c r="Z20" i="82"/>
  <c r="C20" i="82"/>
  <c r="BS20" i="82"/>
  <c r="BT20" i="82"/>
  <c r="BW20" i="82"/>
  <c r="BX20" i="82"/>
  <c r="Z21" i="82"/>
  <c r="C21" i="82" s="1"/>
  <c r="BS21" i="82"/>
  <c r="BT21" i="82"/>
  <c r="BW21" i="82"/>
  <c r="BX21" i="82"/>
  <c r="Z22" i="82"/>
  <c r="C22" i="82"/>
  <c r="BS22" i="82"/>
  <c r="BT22" i="82"/>
  <c r="BW22" i="82"/>
  <c r="BX22" i="82"/>
  <c r="Z23" i="82"/>
  <c r="C23" i="82" s="1"/>
  <c r="BS23" i="82"/>
  <c r="BT23" i="82"/>
  <c r="BW23" i="82"/>
  <c r="BX23" i="82"/>
  <c r="Z24" i="82"/>
  <c r="C24" i="82"/>
  <c r="BS24" i="82"/>
  <c r="BT24" i="82"/>
  <c r="BW24" i="82"/>
  <c r="BX24" i="82"/>
  <c r="Z27" i="82"/>
  <c r="C27" i="82"/>
  <c r="BS27" i="82"/>
  <c r="BT27" i="82"/>
  <c r="BW27" i="82"/>
  <c r="BX27" i="82"/>
  <c r="Z26" i="82"/>
  <c r="C26" i="82"/>
  <c r="BS26" i="82"/>
  <c r="BT26" i="82"/>
  <c r="BW26" i="82"/>
  <c r="BX26" i="82"/>
  <c r="Z28" i="82"/>
  <c r="C28" i="82" s="1"/>
  <c r="BS28" i="82"/>
  <c r="BT28" i="82"/>
  <c r="BW28" i="82"/>
  <c r="BX28" i="82"/>
  <c r="Z29" i="82"/>
  <c r="C29" i="82" s="1"/>
  <c r="BS29" i="82"/>
  <c r="BT29" i="82"/>
  <c r="BW29" i="82"/>
  <c r="BX29" i="82"/>
  <c r="Z30" i="82"/>
  <c r="C30" i="82"/>
  <c r="BS30" i="82"/>
  <c r="BT30" i="82"/>
  <c r="BW30" i="82"/>
  <c r="BX30" i="82"/>
  <c r="Z31" i="82"/>
  <c r="C31" i="82"/>
  <c r="BS31" i="82"/>
  <c r="BT31" i="82"/>
  <c r="BW31" i="82"/>
  <c r="BX31" i="82"/>
  <c r="Z32" i="82"/>
  <c r="C32" i="82" s="1"/>
  <c r="BS32" i="82"/>
  <c r="BT32" i="82"/>
  <c r="BW32" i="82"/>
  <c r="BX32" i="82"/>
  <c r="Z33" i="82"/>
  <c r="C33" i="82"/>
  <c r="BS33" i="82"/>
  <c r="BT33" i="82"/>
  <c r="BW33" i="82"/>
  <c r="BX33" i="82"/>
  <c r="Z34" i="82"/>
  <c r="C34" i="82"/>
  <c r="BS34" i="82"/>
  <c r="BT34" i="82"/>
  <c r="BW34" i="82"/>
  <c r="BX34" i="82"/>
  <c r="Z35" i="82"/>
  <c r="C35" i="82" s="1"/>
  <c r="BS35" i="82"/>
  <c r="BT35" i="82"/>
  <c r="BW35" i="82"/>
  <c r="BX35" i="82"/>
  <c r="Z36" i="82"/>
  <c r="C36" i="82" s="1"/>
  <c r="BS36" i="82"/>
  <c r="BT36" i="82"/>
  <c r="BW36" i="82"/>
  <c r="BX36" i="82"/>
  <c r="Z37" i="82"/>
  <c r="C37" i="82"/>
  <c r="BS37" i="82"/>
  <c r="BT37" i="82"/>
  <c r="BW37" i="82"/>
  <c r="BX37" i="82"/>
  <c r="Z38" i="82"/>
  <c r="C38" i="82"/>
  <c r="BS38" i="82"/>
  <c r="BT38" i="82"/>
  <c r="BW38" i="82"/>
  <c r="BX38" i="82"/>
  <c r="Z39" i="82"/>
  <c r="C39" i="82"/>
  <c r="BS39" i="82"/>
  <c r="BT39" i="82"/>
  <c r="BW39" i="82"/>
  <c r="BX39" i="82"/>
  <c r="Z40" i="82"/>
  <c r="C40" i="82" s="1"/>
  <c r="BS40" i="82"/>
  <c r="BT40" i="82"/>
  <c r="BW40" i="82"/>
  <c r="BX40" i="82"/>
  <c r="Z41" i="82"/>
  <c r="C41" i="82"/>
  <c r="BS41" i="82"/>
  <c r="BT41" i="82"/>
  <c r="BW41" i="82"/>
  <c r="BX41" i="82"/>
  <c r="Z42" i="82"/>
  <c r="C42" i="82" s="1"/>
  <c r="BS42" i="82"/>
  <c r="BT42" i="82"/>
  <c r="Z43" i="82"/>
  <c r="C43" i="82" s="1"/>
  <c r="BS43" i="82"/>
  <c r="BT43" i="82"/>
  <c r="BW43" i="82"/>
  <c r="BX43" i="82"/>
  <c r="Z44" i="82"/>
  <c r="C44" i="82"/>
  <c r="BS44" i="82"/>
  <c r="BT44" i="82"/>
  <c r="BW44" i="82"/>
  <c r="BX44" i="82"/>
  <c r="Z45" i="82"/>
  <c r="C45" i="82"/>
  <c r="BS45" i="82"/>
  <c r="BT45" i="82"/>
  <c r="BW45" i="82"/>
  <c r="BX45" i="82"/>
  <c r="Z46" i="82"/>
  <c r="C46" i="82" s="1"/>
  <c r="BS46" i="82"/>
  <c r="BT46" i="82"/>
  <c r="BW46" i="82"/>
  <c r="BX46" i="82"/>
  <c r="Z47" i="82"/>
  <c r="C47" i="82" s="1"/>
  <c r="BS47" i="82"/>
  <c r="BT47" i="82"/>
  <c r="BW47" i="82"/>
  <c r="BX47" i="82"/>
  <c r="Z48" i="82"/>
  <c r="C48" i="82" s="1"/>
  <c r="BS48" i="82"/>
  <c r="BT48" i="82"/>
  <c r="BW48" i="82"/>
  <c r="BX48" i="82"/>
  <c r="Z49" i="82"/>
  <c r="C49" i="82"/>
  <c r="BS49" i="82"/>
  <c r="BT49" i="82"/>
  <c r="BW49" i="82"/>
  <c r="BX49" i="82"/>
  <c r="Z50" i="82"/>
  <c r="C50" i="82"/>
  <c r="BS50" i="82"/>
  <c r="BT50" i="82"/>
  <c r="BW50" i="82"/>
  <c r="BX50" i="82"/>
  <c r="Z51" i="82"/>
  <c r="C51" i="82" s="1"/>
  <c r="BS51" i="82"/>
  <c r="BT51" i="82"/>
  <c r="BW51" i="82"/>
  <c r="BX51" i="82"/>
  <c r="Z52" i="82"/>
  <c r="C52" i="82"/>
  <c r="BS52" i="82"/>
  <c r="BT52" i="82"/>
  <c r="BW52" i="82"/>
  <c r="BX52" i="82"/>
  <c r="Z53" i="82"/>
  <c r="C53" i="82" s="1"/>
  <c r="BS53" i="82"/>
  <c r="BT53" i="82"/>
  <c r="BW53" i="82"/>
  <c r="BX53" i="82"/>
  <c r="Z54" i="82"/>
  <c r="C54" i="82"/>
  <c r="BS54" i="82"/>
  <c r="BT54" i="82"/>
  <c r="BW54" i="82"/>
  <c r="BX54" i="82"/>
  <c r="Z55" i="82"/>
  <c r="C55" i="82" s="1"/>
  <c r="BS55" i="82"/>
  <c r="BT55" i="82"/>
  <c r="BW55" i="82"/>
  <c r="BX55" i="82"/>
  <c r="Z56" i="82"/>
  <c r="C56" i="82"/>
  <c r="BS56" i="82"/>
  <c r="BT56" i="82"/>
  <c r="BW56" i="82"/>
  <c r="BX56" i="82"/>
  <c r="Z57" i="82"/>
  <c r="C57" i="82"/>
  <c r="BS57" i="82"/>
  <c r="BT57" i="82"/>
  <c r="BW57" i="82"/>
  <c r="BX57" i="82"/>
  <c r="Z58" i="82"/>
  <c r="C58" i="82"/>
  <c r="BS58" i="82"/>
  <c r="BT58" i="82"/>
  <c r="BW58" i="82"/>
  <c r="BX58" i="82"/>
  <c r="Z59" i="82"/>
  <c r="C59" i="82" s="1"/>
  <c r="BS59" i="82"/>
  <c r="BT59" i="82"/>
  <c r="BW59" i="82"/>
  <c r="BX59" i="82"/>
  <c r="Z60" i="82"/>
  <c r="C60" i="82" s="1"/>
  <c r="BS60" i="82"/>
  <c r="BT60" i="82"/>
  <c r="BW60" i="82"/>
  <c r="BX60" i="82"/>
  <c r="Z61" i="82"/>
  <c r="C61" i="82"/>
  <c r="BS61" i="82"/>
  <c r="BT61" i="82"/>
  <c r="BW61" i="82"/>
  <c r="BX61" i="82"/>
  <c r="Z62" i="82"/>
  <c r="C62" i="82"/>
  <c r="BS62" i="82"/>
  <c r="BT62" i="82"/>
  <c r="BW62" i="82"/>
  <c r="BX62" i="82"/>
  <c r="Z63" i="82"/>
  <c r="C63" i="82" s="1"/>
  <c r="BS63" i="82"/>
  <c r="BT63" i="82"/>
  <c r="BW63" i="82"/>
  <c r="BX63" i="82"/>
  <c r="Z64" i="82"/>
  <c r="C64" i="82"/>
  <c r="BS64" i="82"/>
  <c r="BT64" i="82"/>
  <c r="BW64" i="82"/>
  <c r="BX64" i="82"/>
  <c r="Z65" i="82"/>
  <c r="C65" i="82"/>
  <c r="BS65" i="82"/>
  <c r="BT65" i="82"/>
  <c r="BW65" i="82"/>
  <c r="BX65" i="82"/>
  <c r="Z66" i="82"/>
  <c r="C66" i="82" s="1"/>
  <c r="BS66" i="82"/>
  <c r="BT66" i="82"/>
  <c r="BW66" i="82"/>
  <c r="BX66" i="82"/>
  <c r="Z67" i="82"/>
  <c r="C67" i="82" s="1"/>
  <c r="BS67" i="82"/>
  <c r="BT67" i="82"/>
  <c r="BW67" i="82"/>
  <c r="BX67" i="82"/>
  <c r="Z68" i="82"/>
  <c r="C68" i="82"/>
  <c r="BS68" i="82"/>
  <c r="BT68" i="82"/>
  <c r="BW68" i="82"/>
  <c r="BX68" i="82"/>
  <c r="Z69" i="82"/>
  <c r="C69" i="82"/>
  <c r="BS69" i="82"/>
  <c r="BT69" i="82"/>
  <c r="BW69" i="82"/>
  <c r="BX69" i="82"/>
  <c r="Z70" i="82"/>
  <c r="C70" i="82"/>
  <c r="BS70" i="82"/>
  <c r="BT70" i="82"/>
  <c r="BW70" i="82"/>
  <c r="BX70" i="82"/>
  <c r="Z71" i="82"/>
  <c r="C71" i="82" s="1"/>
  <c r="BS71" i="82"/>
  <c r="BT71" i="82"/>
  <c r="BW71" i="82"/>
  <c r="BX71" i="82"/>
  <c r="Z72" i="82"/>
  <c r="C72" i="82"/>
  <c r="BS72" i="82"/>
  <c r="BT72" i="82"/>
  <c r="BW72" i="82"/>
  <c r="BX72" i="82"/>
  <c r="Z73" i="82"/>
  <c r="C73" i="82" s="1"/>
  <c r="BS73" i="82"/>
  <c r="BT73" i="82"/>
  <c r="BW73" i="82"/>
  <c r="BX73" i="82"/>
  <c r="Z74" i="82"/>
  <c r="C74" i="82"/>
  <c r="BS74" i="82"/>
  <c r="BT74" i="82"/>
  <c r="BW74" i="82"/>
  <c r="BX74" i="82"/>
  <c r="Z75" i="82"/>
  <c r="C75" i="82" s="1"/>
  <c r="BS75" i="82"/>
  <c r="BT75" i="82"/>
  <c r="BW75" i="82"/>
  <c r="BX75" i="82"/>
  <c r="Z76" i="82"/>
  <c r="C76" i="82"/>
  <c r="BS76" i="82"/>
  <c r="BT76" i="82"/>
  <c r="BW76" i="82"/>
  <c r="BX76" i="82"/>
  <c r="Z77" i="82"/>
  <c r="C77" i="82"/>
  <c r="BS77" i="82"/>
  <c r="BT77" i="82"/>
  <c r="BW77" i="82"/>
  <c r="BX77" i="82"/>
  <c r="Z78" i="82"/>
  <c r="C78" i="82" s="1"/>
  <c r="BS78" i="82"/>
  <c r="BT78" i="82"/>
  <c r="BW78" i="82"/>
  <c r="BX78" i="82"/>
  <c r="Z79" i="82"/>
  <c r="C79" i="82" s="1"/>
  <c r="BS79" i="82"/>
  <c r="BT79" i="82"/>
  <c r="BW79" i="82"/>
  <c r="BX79" i="82"/>
  <c r="Z80" i="82"/>
  <c r="C80" i="82" s="1"/>
  <c r="BS80" i="82"/>
  <c r="BT80" i="82"/>
  <c r="BW80" i="82"/>
  <c r="BX80" i="82"/>
  <c r="Z81" i="82"/>
  <c r="C81" i="82"/>
  <c r="BS81" i="82"/>
  <c r="BT81" i="82"/>
  <c r="BW81" i="82"/>
  <c r="BX81" i="82"/>
  <c r="Z82" i="82"/>
  <c r="C82" i="82"/>
  <c r="BS82" i="82"/>
  <c r="BT82" i="82"/>
  <c r="BW82" i="82"/>
  <c r="BX82" i="82"/>
  <c r="Z83" i="82"/>
  <c r="C83" i="82" s="1"/>
  <c r="BS83" i="82"/>
  <c r="BT83" i="82"/>
  <c r="BW83" i="82"/>
  <c r="BX83" i="82"/>
  <c r="Z84" i="82"/>
  <c r="C84" i="82"/>
  <c r="BS84" i="82"/>
  <c r="BT84" i="82"/>
  <c r="BW84" i="82"/>
  <c r="BX84" i="82"/>
  <c r="Z85" i="82"/>
  <c r="C85" i="82" s="1"/>
  <c r="BS85" i="82"/>
  <c r="BT85" i="82"/>
  <c r="BW85" i="82"/>
  <c r="BX85" i="82"/>
  <c r="Z86" i="82"/>
  <c r="C86" i="82"/>
  <c r="BS86" i="82"/>
  <c r="BT86" i="82"/>
  <c r="BW86" i="82"/>
  <c r="BX86" i="82"/>
  <c r="Z87" i="82"/>
  <c r="C87" i="82"/>
  <c r="BS87" i="82"/>
  <c r="BT87" i="82"/>
  <c r="BW87" i="82"/>
  <c r="BX87" i="82"/>
  <c r="Z88" i="82"/>
  <c r="C88" i="82"/>
  <c r="BS88" i="82"/>
  <c r="BT88" i="82"/>
  <c r="BW88" i="82"/>
  <c r="BX88" i="82"/>
  <c r="Z89" i="82"/>
  <c r="C89" i="82" s="1"/>
  <c r="BS89" i="82"/>
  <c r="BT89" i="82"/>
  <c r="BW89" i="82"/>
  <c r="BX89" i="82"/>
  <c r="Z90" i="82"/>
  <c r="C90" i="82"/>
  <c r="BS90" i="82"/>
  <c r="BT90" i="82"/>
  <c r="BW90" i="82"/>
  <c r="BX90" i="82"/>
  <c r="Z91" i="82"/>
  <c r="C91" i="82"/>
  <c r="BS91" i="82"/>
  <c r="BT91" i="82"/>
  <c r="BW91" i="82"/>
  <c r="BX91" i="82"/>
  <c r="Z92" i="82"/>
  <c r="C92" i="82"/>
  <c r="BS92" i="82"/>
  <c r="BT92" i="82"/>
  <c r="BW92" i="82"/>
  <c r="BX92" i="82"/>
  <c r="Z93" i="82"/>
  <c r="C93" i="82" s="1"/>
  <c r="BS93" i="82"/>
  <c r="BT93" i="82"/>
  <c r="BW93" i="82"/>
  <c r="BX93" i="82"/>
  <c r="Z94" i="82"/>
  <c r="C94" i="82"/>
  <c r="BS94" i="82"/>
  <c r="BT94" i="82"/>
  <c r="BW94" i="82"/>
  <c r="BX94" i="82"/>
  <c r="Z95" i="82"/>
  <c r="C95" i="82"/>
  <c r="BS95" i="82"/>
  <c r="BT95" i="82"/>
  <c r="BW95" i="82"/>
  <c r="BX95" i="82"/>
  <c r="Z96" i="82"/>
  <c r="C96" i="82"/>
  <c r="BS96" i="82"/>
  <c r="BT96" i="82"/>
  <c r="BW96" i="82"/>
  <c r="BX96" i="82"/>
  <c r="Z97" i="82"/>
  <c r="C97" i="82" s="1"/>
  <c r="BS97" i="82"/>
  <c r="BT97" i="82"/>
  <c r="BW97" i="82"/>
  <c r="BX97" i="82"/>
  <c r="Z98" i="82"/>
  <c r="C98" i="82"/>
  <c r="BS98" i="82"/>
  <c r="BT98" i="82"/>
  <c r="BW98" i="82"/>
  <c r="BX98" i="82"/>
  <c r="Z99" i="82"/>
  <c r="C99" i="82"/>
  <c r="BS99" i="82"/>
  <c r="BT99" i="82"/>
  <c r="BW99" i="82"/>
  <c r="BX99" i="82"/>
  <c r="Z100" i="82"/>
  <c r="C100" i="82"/>
  <c r="BS100" i="82"/>
  <c r="BT100" i="82"/>
  <c r="BW100" i="82"/>
  <c r="BX100" i="82"/>
  <c r="Z101" i="82"/>
  <c r="C101" i="82" s="1"/>
  <c r="BS101" i="82"/>
  <c r="BT101" i="82"/>
  <c r="BW101" i="82"/>
  <c r="BX101" i="82"/>
  <c r="Z102" i="82"/>
  <c r="C102" i="82"/>
  <c r="BS102" i="82"/>
  <c r="BT102" i="82"/>
  <c r="BW102" i="82"/>
  <c r="BX102" i="82"/>
  <c r="Z103" i="82"/>
  <c r="C103" i="82"/>
  <c r="BS103" i="82"/>
  <c r="BT103" i="82"/>
  <c r="BW103" i="82"/>
  <c r="BX103" i="82"/>
  <c r="Z104" i="82"/>
  <c r="C104" i="82"/>
  <c r="BS104" i="82"/>
  <c r="BT104" i="82"/>
  <c r="BW104" i="82"/>
  <c r="BX104" i="82"/>
  <c r="Z105" i="82"/>
  <c r="C105" i="82" s="1"/>
  <c r="BS105" i="82"/>
  <c r="BT105" i="82"/>
  <c r="BW105" i="82"/>
  <c r="BX105" i="82"/>
  <c r="Z106" i="82"/>
  <c r="C106" i="82"/>
  <c r="BS106" i="82"/>
  <c r="BT106" i="82"/>
  <c r="BW106" i="82"/>
  <c r="BX106" i="82"/>
  <c r="Z107" i="82"/>
  <c r="C107" i="82"/>
  <c r="BS107" i="82"/>
  <c r="BT107" i="82"/>
  <c r="BW107" i="82"/>
  <c r="BX107" i="82"/>
  <c r="Z108" i="82"/>
  <c r="C108" i="82"/>
  <c r="BS108" i="82"/>
  <c r="BT108" i="82"/>
  <c r="BW108" i="82"/>
  <c r="BX108" i="82"/>
  <c r="Z109" i="82"/>
  <c r="C109" i="82" s="1"/>
  <c r="BS109" i="82"/>
  <c r="BT109" i="82"/>
  <c r="BW109" i="82"/>
  <c r="BX109" i="82"/>
  <c r="Z110" i="82"/>
  <c r="C110" i="82"/>
  <c r="BS110" i="82"/>
  <c r="BT110" i="82"/>
  <c r="BW110" i="82"/>
  <c r="BX110" i="82"/>
  <c r="Z111" i="82"/>
  <c r="C111" i="82"/>
  <c r="BS111" i="82"/>
  <c r="BT111" i="82"/>
  <c r="BW111" i="82"/>
  <c r="BX111" i="82"/>
  <c r="Z112" i="82"/>
  <c r="C112" i="82"/>
  <c r="BS112" i="82"/>
  <c r="BT112" i="82"/>
  <c r="BW112" i="82"/>
  <c r="BX112" i="82"/>
  <c r="Z113" i="82"/>
  <c r="C113" i="82" s="1"/>
  <c r="BS113" i="82"/>
  <c r="BT113" i="82"/>
  <c r="BW113" i="82"/>
  <c r="BX113" i="82"/>
  <c r="Z114" i="82"/>
  <c r="C114" i="82"/>
  <c r="BS114" i="82"/>
  <c r="BT114" i="82"/>
  <c r="BW114" i="82"/>
  <c r="BX114" i="82"/>
  <c r="Z115" i="82"/>
  <c r="C115" i="82"/>
  <c r="BS115" i="82"/>
  <c r="BT115" i="82"/>
  <c r="BW115" i="82"/>
  <c r="BX115" i="82"/>
  <c r="Z116" i="82"/>
  <c r="C116" i="82"/>
  <c r="BS116" i="82"/>
  <c r="BT116" i="82"/>
  <c r="BW116" i="82"/>
  <c r="BX116" i="82"/>
  <c r="Z117" i="82"/>
  <c r="C117" i="82" s="1"/>
  <c r="BS117" i="82"/>
  <c r="BT117" i="82"/>
  <c r="BW117" i="82"/>
  <c r="BX117" i="82"/>
  <c r="Z118" i="82"/>
  <c r="C118" i="82"/>
  <c r="BS118" i="82"/>
  <c r="BT118" i="82"/>
  <c r="BW118" i="82"/>
  <c r="BX118" i="82"/>
  <c r="Z119" i="82"/>
  <c r="C119" i="82"/>
  <c r="BS119" i="82"/>
  <c r="BT119" i="82"/>
  <c r="BW119" i="82"/>
  <c r="BX119" i="82"/>
  <c r="Z120" i="82"/>
  <c r="C120" i="82"/>
  <c r="BS120" i="82"/>
  <c r="BT120" i="82"/>
  <c r="BW120" i="82"/>
  <c r="BX120" i="82"/>
  <c r="Z121" i="82"/>
  <c r="C121" i="82" s="1"/>
  <c r="BS121" i="82"/>
  <c r="BT121" i="82"/>
  <c r="BW121" i="82"/>
  <c r="BX121" i="82"/>
  <c r="Z122" i="82"/>
  <c r="C122" i="82"/>
  <c r="BS122" i="82"/>
  <c r="BT122" i="82"/>
  <c r="BW122" i="82"/>
  <c r="BX122" i="82"/>
  <c r="Z123" i="82"/>
  <c r="C123" i="82"/>
  <c r="BS123" i="82"/>
  <c r="BT123" i="82"/>
  <c r="BW123" i="82"/>
  <c r="BX123" i="82"/>
  <c r="Z124" i="82"/>
  <c r="C124" i="82"/>
  <c r="BS124" i="82"/>
  <c r="BT124" i="82"/>
  <c r="BW124" i="82"/>
  <c r="BX124" i="82"/>
  <c r="Z125" i="82"/>
  <c r="C125" i="82" s="1"/>
  <c r="BS125" i="82"/>
  <c r="BT125" i="82"/>
  <c r="BW125" i="82"/>
  <c r="BX125" i="82"/>
  <c r="Z126" i="82"/>
  <c r="C126" i="82"/>
  <c r="BS126" i="82"/>
  <c r="BT126" i="82"/>
  <c r="BW126" i="82"/>
  <c r="BX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T139" i="82"/>
  <c r="A140" i="82"/>
  <c r="B140" i="82"/>
  <c r="D140" i="82"/>
  <c r="E140" i="82"/>
  <c r="F140" i="82"/>
  <c r="O140" i="82" s="1"/>
  <c r="G140" i="82"/>
  <c r="H140" i="82"/>
  <c r="I140" i="82"/>
  <c r="J140" i="82"/>
  <c r="K140" i="82"/>
  <c r="L140" i="82"/>
  <c r="M140" i="82"/>
  <c r="N140" i="82"/>
  <c r="A141" i="82"/>
  <c r="B141" i="82"/>
  <c r="D141" i="82"/>
  <c r="E141" i="82"/>
  <c r="O141" i="82" s="1"/>
  <c r="F141" i="82"/>
  <c r="G141" i="82"/>
  <c r="H141" i="82"/>
  <c r="I141" i="82"/>
  <c r="J141" i="82"/>
  <c r="K141" i="82"/>
  <c r="L141" i="82"/>
  <c r="M141" i="82"/>
  <c r="N141" i="82"/>
  <c r="Z99" i="73"/>
  <c r="C99" i="73"/>
  <c r="Z98" i="73"/>
  <c r="C98" i="73"/>
  <c r="C127" i="73"/>
  <c r="Z5" i="73"/>
  <c r="C5" i="73"/>
  <c r="Z6" i="73"/>
  <c r="C6" i="73"/>
  <c r="Z7" i="73"/>
  <c r="C7" i="73"/>
  <c r="Z8" i="73"/>
  <c r="C8" i="73" s="1"/>
  <c r="Z9" i="73"/>
  <c r="C9" i="73"/>
  <c r="Z10" i="73"/>
  <c r="C10" i="73"/>
  <c r="Z11" i="73"/>
  <c r="C11" i="73"/>
  <c r="Z12" i="73"/>
  <c r="C12" i="73" s="1"/>
  <c r="Z13" i="73"/>
  <c r="C13" i="73"/>
  <c r="Z14" i="73"/>
  <c r="C14" i="73"/>
  <c r="Z15" i="73"/>
  <c r="C15" i="73"/>
  <c r="Z16" i="73"/>
  <c r="C16" i="73" s="1"/>
  <c r="Z17" i="73"/>
  <c r="C17" i="73"/>
  <c r="Z18" i="73"/>
  <c r="C18" i="73"/>
  <c r="Z19" i="73"/>
  <c r="C19" i="73"/>
  <c r="Z20" i="73"/>
  <c r="C20" i="73" s="1"/>
  <c r="Z21" i="73"/>
  <c r="C21" i="73"/>
  <c r="Z22" i="73"/>
  <c r="C22" i="73"/>
  <c r="Z23" i="73"/>
  <c r="C23" i="73"/>
  <c r="Z24" i="73"/>
  <c r="C24" i="73" s="1"/>
  <c r="Z25" i="73"/>
  <c r="C25" i="73"/>
  <c r="Z26" i="73"/>
  <c r="C26" i="73"/>
  <c r="Z27" i="73"/>
  <c r="C27" i="73"/>
  <c r="Z28" i="73"/>
  <c r="C28" i="73" s="1"/>
  <c r="Z29" i="73"/>
  <c r="C29" i="73"/>
  <c r="Z30" i="73"/>
  <c r="C30" i="73"/>
  <c r="Z31" i="73"/>
  <c r="C31" i="73"/>
  <c r="Z32" i="73"/>
  <c r="C32" i="73" s="1"/>
  <c r="Z33" i="73"/>
  <c r="C33" i="73"/>
  <c r="Z34" i="73"/>
  <c r="C34" i="73"/>
  <c r="Z35" i="73"/>
  <c r="C35" i="73"/>
  <c r="Z36" i="73"/>
  <c r="C36" i="73" s="1"/>
  <c r="Z37" i="73"/>
  <c r="C37" i="73"/>
  <c r="Z38" i="73"/>
  <c r="C38" i="73"/>
  <c r="Z39" i="73"/>
  <c r="C39" i="73"/>
  <c r="Z40" i="73"/>
  <c r="C40" i="73" s="1"/>
  <c r="Z41" i="73"/>
  <c r="C41" i="73"/>
  <c r="Z42" i="73"/>
  <c r="C42" i="73"/>
  <c r="Z43" i="73"/>
  <c r="C43" i="73"/>
  <c r="Z44" i="73"/>
  <c r="C44" i="73" s="1"/>
  <c r="Z45" i="73"/>
  <c r="C45" i="73"/>
  <c r="Z46" i="73"/>
  <c r="C46" i="73"/>
  <c r="Z47" i="73"/>
  <c r="C47" i="73"/>
  <c r="Z48" i="73"/>
  <c r="C48" i="73" s="1"/>
  <c r="Z49" i="73"/>
  <c r="C49" i="73"/>
  <c r="Z50" i="73"/>
  <c r="C50" i="73"/>
  <c r="Z51" i="73"/>
  <c r="C51" i="73"/>
  <c r="Z52" i="73"/>
  <c r="C52" i="73" s="1"/>
  <c r="Z53" i="73"/>
  <c r="C53" i="73"/>
  <c r="Z54" i="73"/>
  <c r="C54" i="73"/>
  <c r="Z55" i="73"/>
  <c r="C55" i="73"/>
  <c r="Z56" i="73"/>
  <c r="C56" i="73" s="1"/>
  <c r="Z57" i="73"/>
  <c r="C57" i="73"/>
  <c r="Z58" i="73"/>
  <c r="C58" i="73"/>
  <c r="Z59" i="73"/>
  <c r="C59" i="73"/>
  <c r="Z60" i="73"/>
  <c r="C60" i="73" s="1"/>
  <c r="Z61" i="73"/>
  <c r="C61" i="73"/>
  <c r="Z62" i="73"/>
  <c r="C62" i="73"/>
  <c r="Z63" i="73"/>
  <c r="C63" i="73"/>
  <c r="Z64" i="73"/>
  <c r="C64" i="73" s="1"/>
  <c r="Z65" i="73"/>
  <c r="C65" i="73"/>
  <c r="Z66" i="73"/>
  <c r="C66" i="73"/>
  <c r="Z67" i="73"/>
  <c r="C67" i="73"/>
  <c r="Z68" i="73"/>
  <c r="C68" i="73" s="1"/>
  <c r="Z69" i="73"/>
  <c r="C69" i="73"/>
  <c r="Z70" i="73"/>
  <c r="C70" i="73"/>
  <c r="Z71" i="73"/>
  <c r="C71" i="73"/>
  <c r="Z72" i="73"/>
  <c r="C72" i="73" s="1"/>
  <c r="Z73" i="73"/>
  <c r="C73" i="73"/>
  <c r="Z74" i="73"/>
  <c r="C74" i="73"/>
  <c r="Z75" i="73"/>
  <c r="C75" i="73"/>
  <c r="Z76" i="73"/>
  <c r="C76" i="73" s="1"/>
  <c r="Z77" i="73"/>
  <c r="C77" i="73"/>
  <c r="Z78" i="73"/>
  <c r="C78" i="73"/>
  <c r="Z79" i="73"/>
  <c r="C79" i="73"/>
  <c r="Z80" i="73"/>
  <c r="C80" i="73" s="1"/>
  <c r="Z81" i="73"/>
  <c r="C81" i="73"/>
  <c r="Z82" i="73"/>
  <c r="C82" i="73"/>
  <c r="Z83" i="73"/>
  <c r="C83" i="73"/>
  <c r="Z84" i="73"/>
  <c r="C84" i="73" s="1"/>
  <c r="Z85" i="73"/>
  <c r="C85" i="73"/>
  <c r="Z86" i="73"/>
  <c r="C86" i="73"/>
  <c r="Z87" i="73"/>
  <c r="C87" i="73"/>
  <c r="Z88" i="73"/>
  <c r="C88" i="73" s="1"/>
  <c r="Z89" i="73"/>
  <c r="C89" i="73"/>
  <c r="Z90" i="73"/>
  <c r="C90" i="73"/>
  <c r="Z91" i="73"/>
  <c r="C91" i="73"/>
  <c r="Z92" i="73"/>
  <c r="C92" i="73" s="1"/>
  <c r="Z93" i="73"/>
  <c r="C93" i="73"/>
  <c r="Z94" i="73"/>
  <c r="C94" i="73"/>
  <c r="Z95" i="73"/>
  <c r="C95" i="73"/>
  <c r="Z96" i="73"/>
  <c r="C96" i="73" s="1"/>
  <c r="Z97" i="73"/>
  <c r="C97" i="73"/>
  <c r="Z100" i="73"/>
  <c r="C100" i="73"/>
  <c r="Z101" i="73"/>
  <c r="C101" i="73"/>
  <c r="Z102" i="73"/>
  <c r="C102" i="73" s="1"/>
  <c r="Z103" i="73"/>
  <c r="C103" i="73"/>
  <c r="Z104" i="73"/>
  <c r="C104" i="73"/>
  <c r="Z105" i="73"/>
  <c r="C105" i="73"/>
  <c r="Z106" i="73"/>
  <c r="C106" i="73" s="1"/>
  <c r="Z107" i="73"/>
  <c r="C107" i="73"/>
  <c r="Z108" i="73"/>
  <c r="C108" i="73"/>
  <c r="Z109" i="73"/>
  <c r="C109" i="73"/>
  <c r="Z110" i="73"/>
  <c r="C110" i="73" s="1"/>
  <c r="Z111" i="73"/>
  <c r="C111" i="73"/>
  <c r="Z112" i="73"/>
  <c r="C112" i="73"/>
  <c r="Z113" i="73"/>
  <c r="C113" i="73"/>
  <c r="Z114" i="73"/>
  <c r="C114" i="73" s="1"/>
  <c r="Z115" i="73"/>
  <c r="C115" i="73"/>
  <c r="Z116" i="73"/>
  <c r="C116" i="73"/>
  <c r="Z117" i="73"/>
  <c r="C117" i="73"/>
  <c r="Z118" i="73"/>
  <c r="C118" i="73" s="1"/>
  <c r="Z119" i="73"/>
  <c r="C119" i="73"/>
  <c r="Z120" i="73"/>
  <c r="C120" i="73"/>
  <c r="Z121" i="73"/>
  <c r="C121" i="73"/>
  <c r="Z122" i="73"/>
  <c r="C122" i="73" s="1"/>
  <c r="Z123" i="73"/>
  <c r="C123" i="73"/>
  <c r="Z124" i="73"/>
  <c r="C124" i="73"/>
  <c r="Z125" i="73"/>
  <c r="C125" i="73"/>
  <c r="Z126" i="73"/>
  <c r="C126" i="73" s="1"/>
  <c r="C128" i="73"/>
  <c r="C129" i="73"/>
  <c r="C130" i="73"/>
  <c r="C131" i="73"/>
  <c r="C132" i="73"/>
  <c r="C133" i="73"/>
  <c r="C134" i="73"/>
  <c r="C135" i="73"/>
  <c r="C136" i="73"/>
  <c r="C137" i="73"/>
  <c r="C138" i="73"/>
  <c r="T139" i="73"/>
  <c r="A141" i="73"/>
  <c r="B141" i="73"/>
  <c r="D141" i="73"/>
  <c r="O141" i="73" s="1"/>
  <c r="E141" i="73"/>
  <c r="F141" i="73"/>
  <c r="G141" i="73"/>
  <c r="H141" i="73"/>
  <c r="I141" i="73"/>
  <c r="J141" i="73"/>
  <c r="K141" i="73"/>
  <c r="L141" i="73"/>
  <c r="M141" i="73"/>
  <c r="N141" i="73"/>
  <c r="A142" i="73"/>
  <c r="B142" i="73"/>
  <c r="D142" i="73"/>
  <c r="E142" i="73"/>
  <c r="O142" i="73" s="1"/>
  <c r="F142" i="73"/>
  <c r="G142" i="73"/>
  <c r="H142" i="73"/>
  <c r="I142" i="73"/>
  <c r="J142" i="73"/>
  <c r="K142" i="73"/>
  <c r="L142" i="73"/>
  <c r="M142" i="73"/>
  <c r="N142" i="73"/>
  <c r="CR132" i="113"/>
  <c r="CR74" i="113"/>
  <c r="C27" i="113"/>
  <c r="CR97" i="113"/>
  <c r="C112" i="113"/>
  <c r="C116" i="113"/>
  <c r="CR119" i="113"/>
  <c r="C61" i="113"/>
  <c r="C24" i="113"/>
  <c r="C70" i="113"/>
  <c r="C65" i="113"/>
  <c r="C138" i="113"/>
  <c r="C122" i="113"/>
  <c r="CR50" i="113"/>
  <c r="C80" i="113"/>
  <c r="C102" i="113"/>
  <c r="CR20" i="113"/>
  <c r="CR10" i="113"/>
  <c r="CR131" i="113"/>
  <c r="CR139" i="113"/>
  <c r="C23" i="113"/>
  <c r="CR14" i="113"/>
  <c r="CR33" i="113"/>
  <c r="C64" i="113"/>
  <c r="C107" i="113"/>
  <c r="CR43" i="113"/>
  <c r="CR38" i="113"/>
  <c r="CR67" i="113"/>
  <c r="C16" i="113"/>
  <c r="C28" i="113"/>
  <c r="C60" i="113"/>
  <c r="C93" i="113"/>
  <c r="C104" i="113"/>
  <c r="C58" i="113"/>
  <c r="CR44" i="113"/>
  <c r="CR77" i="113"/>
  <c r="C45" i="113"/>
  <c r="C79" i="113"/>
  <c r="CR72" i="113"/>
  <c r="CR52" i="113"/>
  <c r="C57" i="113"/>
  <c r="CR71" i="113"/>
  <c r="C118" i="113"/>
  <c r="C90" i="113"/>
  <c r="CR98" i="113"/>
  <c r="C125" i="113"/>
  <c r="CR126" i="113"/>
  <c r="C19" i="113"/>
  <c r="C54" i="113"/>
  <c r="C89" i="113"/>
  <c r="C134" i="113"/>
  <c r="C82" i="113"/>
  <c r="CR31" i="113"/>
  <c r="CR32" i="113"/>
  <c r="C87" i="113"/>
  <c r="CR85" i="113"/>
  <c r="CR22" i="113"/>
  <c r="CR105" i="113"/>
  <c r="CR12" i="113"/>
  <c r="C95" i="113"/>
  <c r="CR36" i="113"/>
  <c r="C55" i="113"/>
  <c r="O153" i="113"/>
  <c r="CR49" i="113"/>
  <c r="CR63" i="113"/>
  <c r="CR81" i="113"/>
  <c r="CR84" i="113"/>
  <c r="CR88" i="113"/>
  <c r="CR92" i="113"/>
  <c r="CR100" i="113"/>
  <c r="CR108" i="113"/>
  <c r="CR117" i="113"/>
  <c r="CR113" i="113"/>
  <c r="CR124" i="113"/>
  <c r="CR128" i="113"/>
  <c r="CR137" i="113"/>
  <c r="C7" i="113"/>
  <c r="C17" i="113"/>
  <c r="C21" i="113"/>
  <c r="C25" i="113"/>
  <c r="C30" i="113"/>
  <c r="C35" i="113"/>
  <c r="C48" i="113"/>
  <c r="C69" i="113"/>
  <c r="C109" i="113"/>
  <c r="C47" i="113"/>
  <c r="CR53" i="113"/>
  <c r="CR34" i="113"/>
  <c r="C115" i="113"/>
  <c r="C13" i="113"/>
  <c r="C9" i="113"/>
  <c r="C29" i="113"/>
  <c r="C62" i="113"/>
  <c r="C78" i="113"/>
  <c r="CR136" i="113"/>
  <c r="CR94" i="113"/>
  <c r="CR39" i="117"/>
  <c r="C58" i="117"/>
  <c r="C84" i="117"/>
  <c r="C130" i="117"/>
  <c r="C42" i="117"/>
  <c r="C117" i="117"/>
  <c r="C112" i="117"/>
  <c r="C125" i="117"/>
  <c r="C127" i="117"/>
  <c r="CR10" i="117"/>
  <c r="CR23" i="117"/>
  <c r="CR104" i="117"/>
  <c r="C108" i="117"/>
  <c r="C46" i="117"/>
  <c r="C76" i="117"/>
  <c r="C81" i="117"/>
  <c r="C99" i="117"/>
  <c r="C107" i="117"/>
  <c r="C131" i="117"/>
  <c r="CR18" i="117"/>
  <c r="C55" i="117"/>
  <c r="C113" i="117"/>
  <c r="C129" i="117"/>
  <c r="CR26" i="117"/>
  <c r="CR6" i="117"/>
  <c r="CR37" i="117"/>
  <c r="C41" i="117"/>
  <c r="C116" i="117"/>
  <c r="C122" i="117"/>
  <c r="CR7" i="117"/>
  <c r="CR15" i="117"/>
  <c r="C82" i="117"/>
  <c r="C86" i="117"/>
  <c r="C103" i="117"/>
  <c r="C114" i="117"/>
  <c r="C120" i="117"/>
  <c r="C21" i="105"/>
  <c r="CR21" i="105"/>
  <c r="C110" i="106"/>
  <c r="CR110" i="106"/>
  <c r="C67" i="106"/>
  <c r="CR67" i="106"/>
  <c r="CR101" i="112"/>
  <c r="C101" i="112"/>
  <c r="CR114" i="113"/>
  <c r="C114" i="113"/>
  <c r="CR53" i="117"/>
  <c r="C53" i="117"/>
  <c r="CR75" i="117"/>
  <c r="C75" i="117"/>
  <c r="CR114" i="88"/>
  <c r="CR122" i="88"/>
  <c r="CR48" i="97"/>
  <c r="CR114" i="97"/>
  <c r="CR118" i="97"/>
  <c r="CR122" i="97"/>
  <c r="CR126" i="97"/>
  <c r="CR130" i="97"/>
  <c r="C122" i="98"/>
  <c r="CR122" i="98"/>
  <c r="C90" i="98"/>
  <c r="CR90" i="98"/>
  <c r="C58" i="98"/>
  <c r="CR58" i="98"/>
  <c r="CR79" i="105"/>
  <c r="C79" i="105"/>
  <c r="CR14" i="105"/>
  <c r="C14" i="105"/>
  <c r="C114" i="106"/>
  <c r="CR114" i="106"/>
  <c r="C82" i="106"/>
  <c r="CR82" i="106"/>
  <c r="CR31" i="106"/>
  <c r="C31" i="106"/>
  <c r="CR10" i="106"/>
  <c r="C10" i="106"/>
  <c r="C129" i="112"/>
  <c r="CR129" i="112"/>
  <c r="C115" i="112"/>
  <c r="CR115" i="112"/>
  <c r="CR69" i="112"/>
  <c r="C69" i="112"/>
  <c r="C6" i="112"/>
  <c r="CR6" i="112"/>
  <c r="CR43" i="117"/>
  <c r="C43" i="117"/>
  <c r="CR94" i="117"/>
  <c r="C94" i="117"/>
  <c r="CR34" i="88"/>
  <c r="CR55" i="88"/>
  <c r="CR63" i="88"/>
  <c r="CR73" i="88"/>
  <c r="CR81" i="88"/>
  <c r="CR101" i="88"/>
  <c r="C126" i="88"/>
  <c r="C118" i="88"/>
  <c r="C110" i="88"/>
  <c r="C94" i="88"/>
  <c r="C86" i="88"/>
  <c r="C78" i="88"/>
  <c r="C70" i="88"/>
  <c r="C60" i="88"/>
  <c r="C39" i="88"/>
  <c r="C27" i="88"/>
  <c r="CR5" i="97"/>
  <c r="CR17" i="97"/>
  <c r="CR37" i="97"/>
  <c r="C98" i="97"/>
  <c r="C94" i="97"/>
  <c r="C71" i="97"/>
  <c r="C38" i="97"/>
  <c r="C29" i="97"/>
  <c r="C15" i="97"/>
  <c r="C6" i="97"/>
  <c r="C126" i="98"/>
  <c r="CR126" i="98"/>
  <c r="C62" i="98"/>
  <c r="CR62" i="98"/>
  <c r="CR48" i="105"/>
  <c r="CR50" i="105"/>
  <c r="CR62" i="105"/>
  <c r="CR94" i="105"/>
  <c r="C116" i="105"/>
  <c r="CR91" i="105"/>
  <c r="C91" i="105"/>
  <c r="C84" i="105"/>
  <c r="C52" i="105"/>
  <c r="C45" i="105"/>
  <c r="C118" i="106"/>
  <c r="CR118" i="106"/>
  <c r="C86" i="106"/>
  <c r="CR86" i="106"/>
  <c r="CR56" i="106"/>
  <c r="C56" i="106"/>
  <c r="C49" i="106"/>
  <c r="C20" i="106"/>
  <c r="O145" i="106"/>
  <c r="C86" i="98"/>
  <c r="CR86" i="98"/>
  <c r="CR34" i="105"/>
  <c r="C34" i="105"/>
  <c r="CR109" i="112"/>
  <c r="C109" i="112"/>
  <c r="C56" i="112"/>
  <c r="CR56" i="112"/>
  <c r="CR14" i="112"/>
  <c r="C14" i="112"/>
  <c r="C121" i="113"/>
  <c r="CR121" i="113"/>
  <c r="C130" i="98"/>
  <c r="CR130" i="98"/>
  <c r="C98" i="98"/>
  <c r="CR98" i="98"/>
  <c r="C25" i="105"/>
  <c r="CR25" i="105"/>
  <c r="C122" i="106"/>
  <c r="CR122" i="106"/>
  <c r="C75" i="106"/>
  <c r="CR75" i="106"/>
  <c r="C55" i="106"/>
  <c r="CR55" i="106"/>
  <c r="CR18" i="106"/>
  <c r="C18" i="106"/>
  <c r="CR135" i="112"/>
  <c r="C135" i="112"/>
  <c r="CR120" i="112"/>
  <c r="C120" i="112"/>
  <c r="C92" i="112"/>
  <c r="CR92" i="112"/>
  <c r="C79" i="112"/>
  <c r="CR79" i="112"/>
  <c r="CR60" i="112"/>
  <c r="C60" i="112"/>
  <c r="C46" i="112"/>
  <c r="CR46" i="112"/>
  <c r="CR101" i="113"/>
  <c r="C101" i="113"/>
  <c r="CR68" i="117"/>
  <c r="C68" i="117"/>
  <c r="C102" i="117"/>
  <c r="CR123" i="117"/>
  <c r="C123" i="117"/>
  <c r="CR10" i="88"/>
  <c r="CR18" i="88"/>
  <c r="CR26" i="88"/>
  <c r="CR109" i="88"/>
  <c r="CR117" i="88"/>
  <c r="CR125" i="88"/>
  <c r="C85" i="88"/>
  <c r="C77" i="88"/>
  <c r="C69" i="88"/>
  <c r="C59" i="88"/>
  <c r="CR14" i="97"/>
  <c r="C125" i="97"/>
  <c r="C121" i="97"/>
  <c r="C113" i="97"/>
  <c r="C79" i="97"/>
  <c r="C47" i="97"/>
  <c r="C23" i="97"/>
  <c r="C102" i="98"/>
  <c r="CR102" i="98"/>
  <c r="C70" i="98"/>
  <c r="CR70" i="98"/>
  <c r="CR43" i="105"/>
  <c r="CR86" i="105"/>
  <c r="C108" i="105"/>
  <c r="CR102" i="105"/>
  <c r="C102" i="105"/>
  <c r="CR83" i="105"/>
  <c r="C83" i="105"/>
  <c r="C76" i="105"/>
  <c r="CR51" i="105"/>
  <c r="C51" i="105"/>
  <c r="CR18" i="105"/>
  <c r="C18" i="105"/>
  <c r="C11" i="105"/>
  <c r="CR5" i="105"/>
  <c r="C5" i="105"/>
  <c r="C126" i="106"/>
  <c r="CR126" i="106"/>
  <c r="C93" i="106"/>
  <c r="CR93" i="106"/>
  <c r="C43" i="106"/>
  <c r="CR43" i="106"/>
  <c r="C39" i="106"/>
  <c r="C104" i="106"/>
  <c r="C54" i="98"/>
  <c r="CR54" i="98"/>
  <c r="CR99" i="105"/>
  <c r="C99" i="105"/>
  <c r="CR65" i="106"/>
  <c r="C65" i="106"/>
  <c r="C88" i="112"/>
  <c r="CR88" i="112"/>
  <c r="CR42" i="112"/>
  <c r="C42" i="112"/>
  <c r="C27" i="112"/>
  <c r="CR27" i="112"/>
  <c r="CR90" i="117"/>
  <c r="C90" i="117"/>
  <c r="CR22" i="98"/>
  <c r="C66" i="98"/>
  <c r="CR66" i="98"/>
  <c r="CR71" i="105"/>
  <c r="C71" i="105"/>
  <c r="CR38" i="105"/>
  <c r="C38" i="105"/>
  <c r="C6" i="105"/>
  <c r="CR6" i="105"/>
  <c r="CR50" i="97"/>
  <c r="CR82" i="97"/>
  <c r="C74" i="98"/>
  <c r="CR74" i="98"/>
  <c r="CR16" i="106"/>
  <c r="C16" i="106"/>
  <c r="C104" i="112"/>
  <c r="CR104" i="112"/>
  <c r="CR77" i="112"/>
  <c r="C77" i="112"/>
  <c r="CR65" i="112"/>
  <c r="C65" i="112"/>
  <c r="C52" i="112"/>
  <c r="CR52" i="112"/>
  <c r="C23" i="112"/>
  <c r="CR23" i="112"/>
  <c r="C10" i="112"/>
  <c r="CR10" i="112"/>
  <c r="CR64" i="117"/>
  <c r="C105" i="117"/>
  <c r="CR105" i="117"/>
  <c r="CR73" i="113"/>
  <c r="CR26" i="97"/>
  <c r="CR35" i="97"/>
  <c r="C110" i="98"/>
  <c r="CR110" i="98"/>
  <c r="C78" i="98"/>
  <c r="CR78" i="98"/>
  <c r="CR47" i="105"/>
  <c r="CR126" i="105"/>
  <c r="C126" i="105"/>
  <c r="CR42" i="105"/>
  <c r="C42" i="105"/>
  <c r="C29" i="105"/>
  <c r="CR29" i="105"/>
  <c r="C10" i="105"/>
  <c r="CR10" i="105"/>
  <c r="CR32" i="106"/>
  <c r="C101" i="106"/>
  <c r="CR101" i="106"/>
  <c r="CR59" i="106"/>
  <c r="C59" i="106"/>
  <c r="CR26" i="106"/>
  <c r="C26" i="106"/>
  <c r="CR6" i="106"/>
  <c r="C6" i="106"/>
  <c r="C95" i="106"/>
  <c r="C118" i="98"/>
  <c r="CR118" i="98"/>
  <c r="C78" i="106"/>
  <c r="CR78" i="106"/>
  <c r="CR51" i="106"/>
  <c r="C51" i="106"/>
  <c r="CR13" i="106"/>
  <c r="C13" i="106"/>
  <c r="CR122" i="105"/>
  <c r="C122" i="105"/>
  <c r="C106" i="98"/>
  <c r="CR106" i="98"/>
  <c r="CR54" i="105"/>
  <c r="CR95" i="105"/>
  <c r="C95" i="105"/>
  <c r="CR30" i="105"/>
  <c r="C30" i="105"/>
  <c r="C17" i="105"/>
  <c r="CR17" i="105"/>
  <c r="C130" i="106"/>
  <c r="CR130" i="106"/>
  <c r="C97" i="106"/>
  <c r="CR97" i="106"/>
  <c r="C60" i="106"/>
  <c r="CR60" i="106"/>
  <c r="CR45" i="106"/>
  <c r="C45" i="106"/>
  <c r="CR50" i="117"/>
  <c r="C50" i="117"/>
  <c r="CR96" i="117"/>
  <c r="C96" i="117"/>
  <c r="CR51" i="113"/>
  <c r="C5" i="113"/>
  <c r="CR123" i="113"/>
  <c r="CR59" i="97"/>
  <c r="C114" i="98"/>
  <c r="CR114" i="98"/>
  <c r="C82" i="98"/>
  <c r="CR82" i="98"/>
  <c r="C50" i="98"/>
  <c r="CR50" i="98"/>
  <c r="CR33" i="105"/>
  <c r="CR67" i="105"/>
  <c r="CR112" i="105"/>
  <c r="CR114" i="105"/>
  <c r="CR118" i="105"/>
  <c r="CR87" i="105"/>
  <c r="C87" i="105"/>
  <c r="CR22" i="105"/>
  <c r="C22" i="105"/>
  <c r="C15" i="105"/>
  <c r="CR9" i="105"/>
  <c r="C9" i="105"/>
  <c r="CR11" i="106"/>
  <c r="CR44" i="106"/>
  <c r="C106" i="106"/>
  <c r="CR106" i="106"/>
  <c r="C72" i="106"/>
  <c r="CR72" i="106"/>
  <c r="CR52" i="106"/>
  <c r="C52" i="106"/>
  <c r="CR44" i="105"/>
  <c r="CR54" i="106"/>
  <c r="CR107" i="112"/>
  <c r="C107" i="112"/>
  <c r="CR68" i="112"/>
  <c r="C68" i="112"/>
  <c r="CR40" i="112"/>
  <c r="C40" i="112"/>
  <c r="CR32" i="112"/>
  <c r="C32" i="112"/>
  <c r="C19" i="112"/>
  <c r="CR19" i="112"/>
  <c r="CR105" i="112"/>
  <c r="C105" i="112"/>
  <c r="C91" i="112"/>
  <c r="C91" i="113"/>
  <c r="CR91" i="113"/>
  <c r="CR130" i="113"/>
  <c r="C130" i="113"/>
  <c r="CR124" i="112"/>
  <c r="C124" i="112"/>
  <c r="C111" i="112"/>
  <c r="CR111" i="112"/>
  <c r="C83" i="112"/>
  <c r="CR83" i="112"/>
  <c r="CR22" i="112"/>
  <c r="C22" i="112"/>
  <c r="CR106" i="113"/>
  <c r="C106" i="113"/>
  <c r="CR111" i="113"/>
  <c r="C111" i="113"/>
  <c r="C123" i="112"/>
  <c r="CR123" i="112"/>
  <c r="C71" i="112"/>
  <c r="CR71" i="112"/>
  <c r="C137" i="112"/>
  <c r="CR137" i="112"/>
  <c r="CR116" i="112"/>
  <c r="C116" i="112"/>
  <c r="CR103" i="112"/>
  <c r="C103" i="112"/>
  <c r="CR34" i="112"/>
  <c r="C34" i="112"/>
  <c r="C127" i="112"/>
  <c r="CR127" i="112"/>
  <c r="CR108" i="112"/>
  <c r="C108" i="112"/>
  <c r="C95" i="112"/>
  <c r="CR95" i="112"/>
  <c r="CR26" i="112"/>
  <c r="C26" i="112"/>
  <c r="CR7" i="112"/>
  <c r="C7" i="112"/>
  <c r="C31" i="117"/>
  <c r="CR31" i="117"/>
  <c r="CR47" i="117"/>
  <c r="C47" i="117"/>
  <c r="C119" i="112"/>
  <c r="CR119" i="112"/>
  <c r="C87" i="112"/>
  <c r="C51" i="112"/>
  <c r="CR51" i="112"/>
  <c r="CR18" i="112"/>
  <c r="C18" i="112"/>
  <c r="CR133" i="113"/>
  <c r="C133" i="113"/>
  <c r="CR9" i="117"/>
  <c r="C12" i="117"/>
  <c r="CR12" i="117"/>
  <c r="C22" i="117"/>
  <c r="CR22" i="117"/>
  <c r="CR84" i="112"/>
  <c r="CR100" i="112"/>
  <c r="CR113" i="112"/>
  <c r="C113" i="112"/>
  <c r="CR99" i="112"/>
  <c r="C63" i="112"/>
  <c r="CR63" i="112"/>
  <c r="CR30" i="112"/>
  <c r="C30" i="112"/>
  <c r="CR11" i="112"/>
  <c r="C11" i="112"/>
  <c r="CR42" i="113"/>
  <c r="C42" i="113"/>
  <c r="C36" i="117"/>
  <c r="CR36" i="117"/>
  <c r="CR118" i="117"/>
  <c r="C118" i="117"/>
  <c r="CR135" i="113"/>
  <c r="C135" i="113"/>
  <c r="CR57" i="117"/>
  <c r="C57" i="117"/>
  <c r="CR83" i="117"/>
  <c r="C83" i="117"/>
  <c r="C103" i="113"/>
  <c r="C17" i="117"/>
  <c r="CR17" i="117"/>
  <c r="C49" i="117"/>
  <c r="CR115" i="117"/>
  <c r="C115" i="117"/>
  <c r="CR121" i="117"/>
  <c r="C121" i="117"/>
  <c r="C120" i="113"/>
  <c r="CR120" i="113"/>
  <c r="CR54" i="117"/>
  <c r="C54" i="117"/>
  <c r="CR100" i="117"/>
  <c r="C100" i="117"/>
  <c r="CR65" i="117"/>
  <c r="CR14" i="117"/>
  <c r="CR25" i="117"/>
  <c r="C44" i="117"/>
  <c r="C51" i="117"/>
  <c r="CR20" i="117"/>
  <c r="CR28" i="117"/>
  <c r="CR34" i="117"/>
  <c r="C73" i="117"/>
  <c r="C89" i="117"/>
  <c r="C97" i="117"/>
  <c r="CR13" i="117"/>
  <c r="CR21" i="117"/>
  <c r="CR35" i="117"/>
  <c r="CR11" i="117"/>
  <c r="CR19" i="117"/>
  <c r="CR27" i="117"/>
  <c r="CR33" i="117"/>
  <c r="C72" i="117"/>
  <c r="C80" i="117"/>
  <c r="C88" i="117"/>
  <c r="CR29" i="117"/>
  <c r="CR67" i="117"/>
  <c r="C79" i="117"/>
  <c r="C87" i="117"/>
  <c r="C95" i="117"/>
  <c r="CR8" i="117"/>
  <c r="CR16" i="117"/>
  <c r="CR24" i="117"/>
  <c r="CR30" i="117"/>
  <c r="CR38" i="117"/>
  <c r="C63" i="117"/>
  <c r="C77" i="117"/>
  <c r="C93" i="117"/>
  <c r="C101" i="117"/>
  <c r="C106" i="117"/>
  <c r="C5" i="117"/>
  <c r="C142" i="73" l="1"/>
  <c r="C141" i="73"/>
  <c r="C141" i="82"/>
  <c r="CR16" i="88"/>
  <c r="C16" i="88"/>
  <c r="C58" i="97"/>
  <c r="CR58" i="97"/>
  <c r="C20" i="97"/>
  <c r="CR20" i="97"/>
  <c r="CR58" i="106"/>
  <c r="C58" i="106"/>
  <c r="CR111" i="98"/>
  <c r="CR82" i="112"/>
  <c r="C82" i="112"/>
  <c r="C151" i="112" s="1"/>
  <c r="C52" i="88"/>
  <c r="C32" i="105"/>
  <c r="CR32" i="105"/>
  <c r="C29" i="106"/>
  <c r="CR29" i="106"/>
  <c r="C92" i="117"/>
  <c r="CR103" i="105"/>
  <c r="C38" i="88"/>
  <c r="C144" i="88" s="1"/>
  <c r="CR102" i="88"/>
  <c r="CR32" i="117"/>
  <c r="CR31" i="97"/>
  <c r="CR99" i="98"/>
  <c r="C92" i="98"/>
  <c r="CR92" i="98"/>
  <c r="C7" i="98"/>
  <c r="CR7" i="98"/>
  <c r="CR96" i="105"/>
  <c r="C96" i="105"/>
  <c r="CR116" i="106"/>
  <c r="C116" i="106"/>
  <c r="C64" i="112"/>
  <c r="CR133" i="112"/>
  <c r="C75" i="105"/>
  <c r="C117" i="97"/>
  <c r="C60" i="117"/>
  <c r="CR68" i="97"/>
  <c r="C15" i="113"/>
  <c r="C56" i="117"/>
  <c r="C150" i="117" s="1"/>
  <c r="CR39" i="113"/>
  <c r="CR64" i="106"/>
  <c r="CR5" i="88"/>
  <c r="CR22" i="88"/>
  <c r="CR43" i="88"/>
  <c r="CR76" i="88"/>
  <c r="CR95" i="88"/>
  <c r="CR121" i="88"/>
  <c r="C119" i="88"/>
  <c r="CR115" i="88"/>
  <c r="C98" i="88"/>
  <c r="C72" i="88"/>
  <c r="CR57" i="88"/>
  <c r="C12" i="88"/>
  <c r="C143" i="88" s="1"/>
  <c r="CR12" i="88"/>
  <c r="CR8" i="97"/>
  <c r="CR100" i="97"/>
  <c r="C106" i="97"/>
  <c r="C73" i="97"/>
  <c r="CR27" i="98"/>
  <c r="CR120" i="98"/>
  <c r="CR36" i="105"/>
  <c r="CR70" i="105"/>
  <c r="CR117" i="105"/>
  <c r="CR23" i="105"/>
  <c r="C23" i="105"/>
  <c r="CR129" i="106"/>
  <c r="C129" i="106"/>
  <c r="C15" i="106"/>
  <c r="CR15" i="106"/>
  <c r="C121" i="112"/>
  <c r="C11" i="113"/>
  <c r="C153" i="113" s="1"/>
  <c r="CR59" i="117"/>
  <c r="CR70" i="117"/>
  <c r="CR56" i="105"/>
  <c r="C56" i="105"/>
  <c r="C93" i="88"/>
  <c r="CR56" i="88"/>
  <c r="C56" i="88"/>
  <c r="C37" i="88"/>
  <c r="CR37" i="88"/>
  <c r="C41" i="97"/>
  <c r="C145" i="97" s="1"/>
  <c r="CR41" i="97"/>
  <c r="CR93" i="98"/>
  <c r="C93" i="98"/>
  <c r="C20" i="105"/>
  <c r="CR20" i="105"/>
  <c r="CR115" i="97"/>
  <c r="C115" i="97"/>
  <c r="CR104" i="98"/>
  <c r="C104" i="98"/>
  <c r="C70" i="112"/>
  <c r="CR70" i="112"/>
  <c r="CR9" i="112"/>
  <c r="C9" i="112"/>
  <c r="O152" i="112"/>
  <c r="C26" i="113"/>
  <c r="CR26" i="113"/>
  <c r="C74" i="117"/>
  <c r="CR74" i="117"/>
  <c r="C85" i="117"/>
  <c r="CR76" i="112"/>
  <c r="C109" i="97"/>
  <c r="C19" i="105"/>
  <c r="C142" i="105" s="1"/>
  <c r="CR94" i="98"/>
  <c r="CR97" i="88"/>
  <c r="C55" i="112"/>
  <c r="CR110" i="97"/>
  <c r="CR31" i="88"/>
  <c r="CR88" i="88"/>
  <c r="C74" i="88"/>
  <c r="CR16" i="97"/>
  <c r="CR76" i="97"/>
  <c r="C120" i="97"/>
  <c r="CR120" i="97"/>
  <c r="C55" i="97"/>
  <c r="CR55" i="97"/>
  <c r="CR108" i="98"/>
  <c r="C103" i="98"/>
  <c r="CR100" i="105"/>
  <c r="C89" i="105"/>
  <c r="CR89" i="105"/>
  <c r="CR33" i="106"/>
  <c r="CR31" i="112"/>
  <c r="C127" i="113"/>
  <c r="C129" i="97"/>
  <c r="CR25" i="88"/>
  <c r="C90" i="97"/>
  <c r="CR90" i="97"/>
  <c r="CR81" i="98"/>
  <c r="C81" i="98"/>
  <c r="C20" i="98"/>
  <c r="CR20" i="98"/>
  <c r="C140" i="82"/>
  <c r="CR61" i="88"/>
  <c r="CR84" i="88"/>
  <c r="C89" i="97"/>
  <c r="CR89" i="97"/>
  <c r="C8" i="113"/>
  <c r="C152" i="113" s="1"/>
  <c r="CR8" i="113"/>
  <c r="C45" i="97"/>
  <c r="CR45" i="97"/>
  <c r="C62" i="97"/>
  <c r="CR72" i="97"/>
  <c r="CR131" i="97"/>
  <c r="C131" i="97"/>
  <c r="C54" i="97"/>
  <c r="CR54" i="97"/>
  <c r="CR24" i="98"/>
  <c r="CR28" i="98"/>
  <c r="CR39" i="98"/>
  <c r="CR68" i="98"/>
  <c r="CR72" i="98"/>
  <c r="C72" i="98"/>
  <c r="CR125" i="105"/>
  <c r="CR105" i="105"/>
  <c r="C105" i="105"/>
  <c r="CR53" i="105"/>
  <c r="C53" i="105"/>
  <c r="CR121" i="106"/>
  <c r="C121" i="106"/>
  <c r="C145" i="106" s="1"/>
  <c r="CR41" i="112"/>
  <c r="C41" i="112"/>
  <c r="C68" i="113"/>
  <c r="CR68" i="113"/>
  <c r="C12" i="106"/>
  <c r="CR12" i="106"/>
  <c r="C74" i="105"/>
  <c r="CR74" i="105"/>
  <c r="CR13" i="105"/>
  <c r="C129" i="105"/>
  <c r="CR129" i="105"/>
  <c r="CR91" i="97"/>
  <c r="C90" i="105"/>
  <c r="CR90" i="105"/>
  <c r="C26" i="105"/>
  <c r="CR80" i="97"/>
  <c r="CR86" i="113"/>
  <c r="CR80" i="105"/>
  <c r="CR34" i="97"/>
  <c r="CR116" i="97"/>
  <c r="CR53" i="98"/>
  <c r="CR109" i="105"/>
  <c r="C109" i="105"/>
  <c r="CR35" i="105"/>
  <c r="C35" i="105"/>
  <c r="C141" i="105" s="1"/>
  <c r="C16" i="105"/>
  <c r="CR16" i="105"/>
  <c r="CR125" i="106"/>
  <c r="C125" i="106"/>
  <c r="CR110" i="112"/>
  <c r="C110" i="112"/>
  <c r="C28" i="112"/>
  <c r="CR28" i="112"/>
  <c r="C71" i="117"/>
  <c r="CR71" i="117"/>
  <c r="CR51" i="98"/>
  <c r="CR49" i="98"/>
  <c r="C49" i="98"/>
  <c r="C16" i="98"/>
  <c r="CR16" i="98"/>
  <c r="O144" i="106"/>
  <c r="CR50" i="112"/>
  <c r="C50" i="112"/>
  <c r="C97" i="112"/>
  <c r="CR97" i="112"/>
  <c r="C80" i="112"/>
  <c r="CR80" i="112"/>
  <c r="C61" i="117"/>
  <c r="C149" i="117" s="1"/>
  <c r="CR61" i="117"/>
  <c r="CR78" i="117"/>
  <c r="C78" i="117"/>
  <c r="C122" i="112"/>
  <c r="CR122" i="112"/>
  <c r="C93" i="112"/>
  <c r="CR93" i="112"/>
  <c r="C56" i="113"/>
  <c r="CR56" i="113"/>
  <c r="C80" i="98"/>
  <c r="C47" i="98"/>
  <c r="CR82" i="105"/>
  <c r="C119" i="106"/>
  <c r="CR119" i="106"/>
  <c r="C68" i="106"/>
  <c r="O151" i="112"/>
  <c r="C131" i="112"/>
  <c r="C62" i="112"/>
  <c r="C73" i="112"/>
  <c r="CR108" i="106"/>
  <c r="C108" i="106"/>
  <c r="CR112" i="112"/>
  <c r="CR37" i="112"/>
  <c r="C37" i="112"/>
  <c r="CR66" i="113"/>
  <c r="CR25" i="118"/>
  <c r="C30" i="118"/>
  <c r="CR57" i="118"/>
  <c r="CR104" i="118"/>
  <c r="CR72" i="118"/>
  <c r="CR16" i="118"/>
  <c r="C80" i="118"/>
  <c r="CR53" i="118"/>
  <c r="CR28" i="118"/>
  <c r="CR50" i="118"/>
  <c r="C113" i="118"/>
  <c r="CR85" i="118"/>
  <c r="CR83" i="118"/>
  <c r="C86" i="118"/>
  <c r="CR56" i="118"/>
  <c r="CR76" i="118"/>
  <c r="CR61" i="118"/>
  <c r="C132" i="118"/>
  <c r="CR90" i="118"/>
  <c r="C119" i="118"/>
  <c r="CR81" i="118"/>
  <c r="CR99" i="118"/>
  <c r="C26" i="118"/>
  <c r="CR13" i="118"/>
  <c r="CR68" i="118"/>
  <c r="CR111" i="118"/>
  <c r="CR65" i="118"/>
  <c r="CR116" i="118"/>
  <c r="CR8" i="118"/>
  <c r="CR128" i="118"/>
  <c r="CR19" i="118"/>
  <c r="CR32" i="118"/>
  <c r="CR115" i="118"/>
  <c r="CR121" i="118"/>
  <c r="C117" i="118"/>
  <c r="C36" i="118"/>
  <c r="C9" i="118"/>
  <c r="CR23" i="118"/>
  <c r="CR82" i="118"/>
  <c r="C122" i="118"/>
  <c r="CR58" i="118"/>
  <c r="CR105" i="118"/>
  <c r="C94" i="118"/>
  <c r="C54" i="118"/>
  <c r="CR7" i="118"/>
  <c r="O149" i="118"/>
  <c r="CR126" i="118"/>
  <c r="CR21" i="118"/>
  <c r="C70" i="118"/>
  <c r="C15" i="118"/>
  <c r="CR63" i="118"/>
  <c r="CR73" i="118"/>
  <c r="CR103" i="118"/>
  <c r="CR89" i="118"/>
  <c r="CR101" i="118"/>
  <c r="CR112" i="118"/>
  <c r="CR125" i="118"/>
  <c r="CR134" i="118"/>
  <c r="C123" i="118"/>
  <c r="C92" i="118"/>
  <c r="CR60" i="118"/>
  <c r="CR66" i="118"/>
  <c r="CR67" i="118"/>
  <c r="CR55" i="118"/>
  <c r="C79" i="118"/>
  <c r="C52" i="118"/>
  <c r="C48" i="118"/>
  <c r="C45" i="118"/>
  <c r="CR120" i="118"/>
  <c r="C110" i="118"/>
  <c r="C77" i="118"/>
  <c r="C34" i="118"/>
  <c r="CR40" i="118"/>
  <c r="C131" i="118"/>
  <c r="CR12" i="118"/>
  <c r="CR39" i="118"/>
  <c r="O148" i="118"/>
  <c r="CR38" i="118"/>
  <c r="CR47" i="118"/>
  <c r="CR91" i="118"/>
  <c r="CR100" i="118"/>
  <c r="CR97" i="118"/>
  <c r="CR130" i="118"/>
  <c r="C107" i="118"/>
  <c r="C88" i="118"/>
  <c r="C64" i="118"/>
  <c r="C42" i="118"/>
  <c r="C37" i="118"/>
  <c r="C10" i="118"/>
  <c r="CR108" i="118"/>
  <c r="CR114" i="118"/>
  <c r="CR17" i="118"/>
  <c r="CR41" i="118"/>
  <c r="CR96" i="118"/>
  <c r="CR20" i="118"/>
  <c r="CR31" i="118"/>
  <c r="C75" i="118"/>
  <c r="C27" i="118"/>
  <c r="C22" i="118"/>
  <c r="CR11" i="118"/>
  <c r="CR24" i="118"/>
  <c r="CR95" i="118"/>
  <c r="CR93" i="118"/>
  <c r="CR118" i="118"/>
  <c r="CR127" i="118"/>
  <c r="C109" i="118"/>
  <c r="C98" i="118"/>
  <c r="C87" i="118"/>
  <c r="C78" i="118"/>
  <c r="C74" i="118"/>
  <c r="C51" i="118"/>
  <c r="C18" i="118"/>
  <c r="C14" i="118"/>
  <c r="CR35" i="118"/>
  <c r="CR6" i="118"/>
  <c r="CR33" i="118"/>
  <c r="CR46" i="118"/>
  <c r="CR49" i="118"/>
  <c r="CR71" i="118"/>
  <c r="CR84" i="118"/>
  <c r="CR124" i="118"/>
  <c r="CR129" i="118"/>
  <c r="CR133" i="118"/>
  <c r="CR106" i="118"/>
  <c r="CR43" i="118"/>
  <c r="CR59" i="118"/>
  <c r="CR62" i="118"/>
  <c r="CR69" i="118"/>
  <c r="C144" i="98" l="1"/>
  <c r="C143" i="98"/>
  <c r="C152" i="112"/>
  <c r="C144" i="106"/>
  <c r="C144" i="97"/>
  <c r="C149" i="118"/>
  <c r="C148" i="118"/>
</calcChain>
</file>

<file path=xl/comments1.xml><?xml version="1.0" encoding="utf-8"?>
<comments xmlns="http://schemas.openxmlformats.org/spreadsheetml/2006/main">
  <authors>
    <author>Gerber Beatrice</author>
  </authors>
  <commentList>
    <comment ref="P164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65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2.xml><?xml version="1.0" encoding="utf-8"?>
<comments xmlns="http://schemas.openxmlformats.org/spreadsheetml/2006/main">
  <authors>
    <author>Gerber Beatrice</author>
  </authors>
  <commentList>
    <comment ref="R171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R172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3.xml><?xml version="1.0" encoding="utf-8"?>
<comments xmlns="http://schemas.openxmlformats.org/spreadsheetml/2006/main">
  <authors>
    <author>Gerber Beatrice</author>
  </authors>
  <commentList>
    <comment ref="P158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9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4.xml><?xml version="1.0" encoding="utf-8"?>
<comments xmlns="http://schemas.openxmlformats.org/spreadsheetml/2006/main">
  <authors>
    <author>Gerber Beatrice</author>
  </authors>
  <commentList>
    <comment ref="P156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7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sharedStrings.xml><?xml version="1.0" encoding="utf-8"?>
<sst xmlns="http://schemas.openxmlformats.org/spreadsheetml/2006/main" count="38048" uniqueCount="1854">
  <si>
    <t>Vorarbeiter / Gruppenchef  2</t>
  </si>
  <si>
    <t>Installationsarbeiter (ex)</t>
  </si>
  <si>
    <t>Elektromonteur 1</t>
  </si>
  <si>
    <t>Elektromonteur 2</t>
  </si>
  <si>
    <t>Elektromonteur 3</t>
  </si>
  <si>
    <t>Bauleitender Monteur / Vorarbeiter</t>
  </si>
  <si>
    <t>Chefmonteur</t>
  </si>
  <si>
    <t>nicht belegt</t>
  </si>
  <si>
    <t>Installations-Kontrolleur</t>
  </si>
  <si>
    <t>Betriebsmitarbeiter 1(ex)</t>
  </si>
  <si>
    <t>Betriebsmitarbeiter 2 (ex)</t>
  </si>
  <si>
    <t>Betriebsmitarbeiter 3 (ex)</t>
  </si>
  <si>
    <t>Betriebshandwerker 1(ex)</t>
  </si>
  <si>
    <t>Betriebshandwerker 2 (ex)</t>
  </si>
  <si>
    <t>Betriebshandwerker 3 (ex)</t>
  </si>
  <si>
    <t>Spezial-Handwerker / Schichtchef 1</t>
  </si>
  <si>
    <t>Spezial-Handwerker / Schichtchef 2</t>
  </si>
  <si>
    <t>Vorgesetzter - 1. Stufe (ex)</t>
  </si>
  <si>
    <t>Vorgesetzter - 2. Stufe (ex)</t>
  </si>
  <si>
    <t>Vorgesetzter - 3. Stufe (ex)</t>
  </si>
  <si>
    <t>Vorgesetzter - 4. Stufe (ex)</t>
  </si>
  <si>
    <t>Laborant 1</t>
  </si>
  <si>
    <t>Laborant 2</t>
  </si>
  <si>
    <t>Laborant 3 / Gruppenchef 1</t>
  </si>
  <si>
    <t>Laborant 4 / Gruppenchef 2</t>
  </si>
  <si>
    <t>Laborhilfe 1</t>
  </si>
  <si>
    <t>Laborhilfe 2</t>
  </si>
  <si>
    <t>Laborassistenz 1</t>
  </si>
  <si>
    <t>Laborassistenz 2</t>
  </si>
  <si>
    <t>Wissenschaftlicher Mitarbeiter</t>
  </si>
  <si>
    <t>Wissenschafter</t>
  </si>
  <si>
    <t>Wissenschaftlicher Spezialist</t>
  </si>
  <si>
    <t>Wissenschaftlicher Experte</t>
  </si>
  <si>
    <t>Elektroniker 1</t>
  </si>
  <si>
    <t>Elektroniker 2</t>
  </si>
  <si>
    <t>Elektroniker 3 / Gruppenchef 1</t>
  </si>
  <si>
    <t>Elektroniker 4 / Gruppenchef 2</t>
  </si>
  <si>
    <t>Vorstufe Entwicklungsingenieur</t>
  </si>
  <si>
    <t>Entwicklungsingenieur 1</t>
  </si>
  <si>
    <t>Entwicklungsingenieur 2</t>
  </si>
  <si>
    <t>Entwicklungsingenieur 3</t>
  </si>
  <si>
    <t>Senior Entwicklungsingenieur</t>
  </si>
  <si>
    <t>Vorstufe Projektierungsingenieur</t>
  </si>
  <si>
    <t>Projektierungsingenieur 1</t>
  </si>
  <si>
    <t>Projektierungsingenieur 2</t>
  </si>
  <si>
    <t>Projektierungsingenieur 3</t>
  </si>
  <si>
    <t>Senior Projektierungsingenieur</t>
  </si>
  <si>
    <t>Konstrukteur 1 / -planer 1</t>
  </si>
  <si>
    <t>Konstrukteur 2 / -planer 2</t>
  </si>
  <si>
    <t>Konstrukteur 3 / -planer 3 / Gruppenchef 1</t>
  </si>
  <si>
    <t>Konstrukteur 4 / Fachplaner 4 / Gruppenchef 2</t>
  </si>
  <si>
    <t>Konstrukteur 5  / Fachplaner 5 / Gruppenchef 3</t>
  </si>
  <si>
    <t>Konstrukteur 3 ex</t>
  </si>
  <si>
    <t>Vorstufe Projektingenieur</t>
  </si>
  <si>
    <t>Projektingenieur 1</t>
  </si>
  <si>
    <t>Projektingenieur 2</t>
  </si>
  <si>
    <t>Projektingenieur 3</t>
  </si>
  <si>
    <t>Senior Projektingenieur</t>
  </si>
  <si>
    <t>Service-Techniker 1</t>
  </si>
  <si>
    <t>Service-Techniker 2</t>
  </si>
  <si>
    <t>Service-Techniker 3 / Gruppenchef 1</t>
  </si>
  <si>
    <t>Service-Techniker 4 / Gruppenchef 2</t>
  </si>
  <si>
    <t>Service-Fachspezialist / Instruktor 1</t>
  </si>
  <si>
    <t>Service-Fachspezialist / Instruktor 2</t>
  </si>
  <si>
    <t>Service-Fachspezialist / Instruktor 3</t>
  </si>
  <si>
    <t>Service-Fachspezialist / Instruktor 4</t>
  </si>
  <si>
    <t>C-Operateur</t>
  </si>
  <si>
    <t>B-Operateur</t>
  </si>
  <si>
    <t>A-Operateur</t>
  </si>
  <si>
    <t>Schichtchef II</t>
  </si>
  <si>
    <t>Schichtchef</t>
  </si>
  <si>
    <t>Laborant</t>
  </si>
  <si>
    <t>SU-Kontrolleur</t>
  </si>
  <si>
    <t>SU-Chefkontrolleur</t>
  </si>
  <si>
    <t>Wächter</t>
  </si>
  <si>
    <t>Wachgruppenchef</t>
  </si>
  <si>
    <t>Nr</t>
  </si>
  <si>
    <t>Bezeichnung</t>
  </si>
  <si>
    <t>Funktionsbezeichnung</t>
  </si>
  <si>
    <t>Honorarkategorien Mitarbeiter</t>
  </si>
  <si>
    <t>Name/Vorname</t>
  </si>
  <si>
    <t>Berufsausbildung</t>
  </si>
  <si>
    <t>Diplom</t>
  </si>
  <si>
    <t>Bisherige Praxis</t>
  </si>
  <si>
    <t>CHF/Std.</t>
  </si>
  <si>
    <t>mit Angaben des Fachgebietes</t>
  </si>
  <si>
    <t>im Rahmen des Auftrages</t>
  </si>
  <si>
    <t>(Jahr)</t>
  </si>
  <si>
    <t>Ingenieure (ETH, HTL,TH)</t>
  </si>
  <si>
    <t>A</t>
  </si>
  <si>
    <t>Tiefbau, Verkehr</t>
  </si>
  <si>
    <t>Konstr. Ing.-Bau</t>
  </si>
  <si>
    <t>Chiaverio Flavio</t>
  </si>
  <si>
    <t>Schädler Beat</t>
  </si>
  <si>
    <t>Rentsch Lucas</t>
  </si>
  <si>
    <t>B</t>
  </si>
  <si>
    <t>Kalak Josef</t>
  </si>
  <si>
    <t>Projektleiter</t>
  </si>
  <si>
    <t>Hausammann Erich</t>
  </si>
  <si>
    <t>Giger Hans</t>
  </si>
  <si>
    <t>Dipl. Kult. Ing. ETH</t>
  </si>
  <si>
    <t>Zenners Guy</t>
  </si>
  <si>
    <t>Verkehr, Informatik</t>
  </si>
  <si>
    <t>Freiermuth Fritz</t>
  </si>
  <si>
    <t>Ver- / Entsorgung, Tiefbau</t>
  </si>
  <si>
    <t>C</t>
  </si>
  <si>
    <t>Vermessung</t>
  </si>
  <si>
    <t>Vermesser</t>
  </si>
  <si>
    <t>Ingenieur</t>
  </si>
  <si>
    <t>Yelman Mahir</t>
  </si>
  <si>
    <t>Bauleiter</t>
  </si>
  <si>
    <t>Buser Edi</t>
  </si>
  <si>
    <t>Bergmann Georg</t>
  </si>
  <si>
    <t>Schär Robert</t>
  </si>
  <si>
    <t xml:space="preserve">Spieler Daniel </t>
  </si>
  <si>
    <t>Gysin Daniel</t>
  </si>
  <si>
    <t>Wecke Jürgen</t>
  </si>
  <si>
    <t>Dipl. Ing. FH</t>
  </si>
  <si>
    <t>Bäumle Michael</t>
  </si>
  <si>
    <t>Riecke Heino</t>
  </si>
  <si>
    <t>Thomas Anette</t>
  </si>
  <si>
    <t>D</t>
  </si>
  <si>
    <t>Kern Etienne</t>
  </si>
  <si>
    <t>Konstr. Ing.-Bau, Strassenbau</t>
  </si>
  <si>
    <t>Brunkhorst Marc</t>
  </si>
  <si>
    <t>Rauchfleisch Alexander</t>
  </si>
  <si>
    <t>Tiefbauzeichner</t>
  </si>
  <si>
    <t>Aebi Roger</t>
  </si>
  <si>
    <t>Tiefbauzeichnerin</t>
  </si>
  <si>
    <t>Zeichner-Konstrukteur</t>
  </si>
  <si>
    <t>Ziegler Bruno</t>
  </si>
  <si>
    <t>Degen Andreas</t>
  </si>
  <si>
    <t>Benda Raymond</t>
  </si>
  <si>
    <t>Vermesser, Bauleiter</t>
  </si>
  <si>
    <t>Imesch Robert</t>
  </si>
  <si>
    <t>Projektbearbeitung Gemeindewesen</t>
  </si>
  <si>
    <t>Flückiger Hans Peter</t>
  </si>
  <si>
    <t>Lenherr Paul</t>
  </si>
  <si>
    <t>Oehen Beat</t>
  </si>
  <si>
    <t>Zeichner- Konstrukteur</t>
  </si>
  <si>
    <t>Wespiser Charles</t>
  </si>
  <si>
    <t>Zeichner</t>
  </si>
  <si>
    <t>E</t>
  </si>
  <si>
    <t>Nicolosi Lucia</t>
  </si>
  <si>
    <t>Hagen Stefan</t>
  </si>
  <si>
    <t>Bucher Oliver</t>
  </si>
  <si>
    <t>Hardmeyer Christian</t>
  </si>
  <si>
    <t>F</t>
  </si>
  <si>
    <t>Wira Stephane</t>
  </si>
  <si>
    <t>G</t>
  </si>
  <si>
    <t>Administration</t>
  </si>
  <si>
    <t>KV-Abschluss</t>
  </si>
  <si>
    <t>Meister Christine</t>
  </si>
  <si>
    <t>Szirt Madeleine</t>
  </si>
  <si>
    <t>Künzli Doris</t>
  </si>
  <si>
    <t>Handelsdiplom</t>
  </si>
  <si>
    <t>Fakturistin</t>
  </si>
  <si>
    <t>Kiefer Patrick</t>
  </si>
  <si>
    <t>EDV, IZ</t>
  </si>
  <si>
    <t>Steg Günther</t>
  </si>
  <si>
    <t>CAD-Koordinator</t>
  </si>
  <si>
    <t>Sekretariat</t>
  </si>
  <si>
    <t>Sekretärin</t>
  </si>
  <si>
    <t>Körkel Agnes</t>
  </si>
  <si>
    <t>Weider Noelle</t>
  </si>
  <si>
    <t>BTS Direktionssekretärin</t>
  </si>
  <si>
    <t>Technisches Hilfspersonal</t>
  </si>
  <si>
    <t>Gabier Bernard</t>
  </si>
  <si>
    <t>Archivar</t>
  </si>
  <si>
    <t>Reprographin</t>
  </si>
  <si>
    <t>Eilers Brigitte</t>
  </si>
  <si>
    <t>Schurrer Gabriel</t>
  </si>
  <si>
    <t>Messgehilfe</t>
  </si>
  <si>
    <t>4. Lehrjahr</t>
  </si>
  <si>
    <t>Lehrling</t>
  </si>
  <si>
    <t>3/4G</t>
  </si>
  <si>
    <t>3. Lehrjahr</t>
  </si>
  <si>
    <t>1/2G</t>
  </si>
  <si>
    <t>Thalmann Patric</t>
  </si>
  <si>
    <t>Delmas Marc</t>
  </si>
  <si>
    <t>2. Lehrjahr</t>
  </si>
  <si>
    <t>Lachat Benjamin</t>
  </si>
  <si>
    <t>1. Lehrjahr</t>
  </si>
  <si>
    <t>Total Mitarbeiter</t>
  </si>
  <si>
    <t>Fuchs André</t>
  </si>
  <si>
    <t>1)</t>
  </si>
  <si>
    <t>2)</t>
  </si>
  <si>
    <t>In leitender Funktion eine Kategorie höher</t>
  </si>
  <si>
    <t>Als Prüfingenieur Honorarkategorie A</t>
  </si>
  <si>
    <t>3)</t>
  </si>
  <si>
    <t>Stoffel Patric</t>
  </si>
  <si>
    <t>Währen Maya</t>
  </si>
  <si>
    <t>C/D</t>
  </si>
  <si>
    <t>Personalfachfrau</t>
  </si>
  <si>
    <t>Dipl. Bauing. ETH</t>
  </si>
  <si>
    <t>Dipl. Bauing. HTL</t>
  </si>
  <si>
    <t>Dipl. Bauing. EPF</t>
  </si>
  <si>
    <t>Dipl. Bauing. TH Karlsruhe</t>
  </si>
  <si>
    <t>Dipl. Bauing. FH</t>
  </si>
  <si>
    <t>Dipl. Bauing. TH, NDS ETH 1990</t>
  </si>
  <si>
    <t>Dipl. Bauing. FH SFI</t>
  </si>
  <si>
    <t>Dipl. Bauing. TU Paris</t>
  </si>
  <si>
    <t>Geotechnik, Tiefbau</t>
  </si>
  <si>
    <t>Strassenbau, Tiefbau</t>
  </si>
  <si>
    <t>Hänni Alexander</t>
  </si>
  <si>
    <t>EDV-Supporter</t>
  </si>
  <si>
    <t>Fuchs Christian</t>
  </si>
  <si>
    <t>Derezynski Françoise</t>
  </si>
  <si>
    <t>Geographin</t>
  </si>
  <si>
    <t>Sachbearbeiterin Offertwesen</t>
  </si>
  <si>
    <t xml:space="preserve">Höhere Töchterhandelsschule, Bern </t>
  </si>
  <si>
    <t>Netzwerk-Administrator</t>
  </si>
  <si>
    <t>Stalder Judith</t>
  </si>
  <si>
    <t>Imesch Reto</t>
  </si>
  <si>
    <t>Beck Peter</t>
  </si>
  <si>
    <t>lic.phil.I</t>
  </si>
  <si>
    <t>Chef-Ingenieur</t>
  </si>
  <si>
    <t>Projektleiter, Prüfingenieur</t>
  </si>
  <si>
    <t>Projektleiter, Experte Lärm</t>
  </si>
  <si>
    <t>Projektleiter, Bauleiter</t>
  </si>
  <si>
    <t>Projektleiterin</t>
  </si>
  <si>
    <t>Dipl. Bauing. TH Kaiserslautern</t>
  </si>
  <si>
    <t>Tiefbau, Wasserbau</t>
  </si>
  <si>
    <t>Konstr. Ing.-Bau, Tiefbau, Tunnelbau</t>
  </si>
  <si>
    <t>*</t>
  </si>
  <si>
    <t>Dipl. phil. II, Geographin</t>
  </si>
  <si>
    <t>Projektleiter, Zeichner-Konstrukteur</t>
  </si>
  <si>
    <t>Chroust Steffi</t>
  </si>
  <si>
    <t>Vermessung, GIS</t>
  </si>
  <si>
    <t>Falzone Lorenzo</t>
  </si>
  <si>
    <t>Eichenberger Sylvia</t>
  </si>
  <si>
    <t>Ruff Ute</t>
  </si>
  <si>
    <t>Dipl. Geoökologin</t>
  </si>
  <si>
    <t>Umwelt, GIS</t>
  </si>
  <si>
    <t>Müller Thomas</t>
  </si>
  <si>
    <t>Bauzeichner</t>
  </si>
  <si>
    <t>Morgen Christine</t>
  </si>
  <si>
    <t>Dipl. Vermessungsing. HTL</t>
  </si>
  <si>
    <t>Tiefbau, Projektmanagement</t>
  </si>
  <si>
    <t>Bauzeichnerin</t>
  </si>
  <si>
    <t>Dipl. Ing. Geomatik FH</t>
  </si>
  <si>
    <t>Dipl. Bauing. TU Mailand</t>
  </si>
  <si>
    <t>Verkehr, Ereignisdienstplanung</t>
  </si>
  <si>
    <t>Planer Marketingkommunikation</t>
  </si>
  <si>
    <t>Fischer Michel</t>
  </si>
  <si>
    <t>Verkaufslehre</t>
  </si>
  <si>
    <t>Martin Dirk</t>
  </si>
  <si>
    <t>Bauleitung, Umbau, Sanierung</t>
  </si>
  <si>
    <t>Praktikantin</t>
  </si>
  <si>
    <t>Lehrlinge / Praktikanten</t>
  </si>
  <si>
    <t>Wernli Sebastian</t>
  </si>
  <si>
    <t>Will Cédric</t>
  </si>
  <si>
    <t xml:space="preserve">Bauleiter, Zeichner-Konstrukteur </t>
  </si>
  <si>
    <t>Suter Thomas</t>
  </si>
  <si>
    <t>Sigrist Dominik</t>
  </si>
  <si>
    <t>Sachbearbeiterin Projektmanagm.</t>
  </si>
  <si>
    <t>Bürofachdiplom VSH/HWS</t>
  </si>
  <si>
    <t>Kalt Susanne</t>
  </si>
  <si>
    <t>Räuchle Tobias</t>
  </si>
  <si>
    <t>Meichtry Anna</t>
  </si>
  <si>
    <t>Allemann  Bertrand</t>
  </si>
  <si>
    <t>Ortlieb Hans-Rudi</t>
  </si>
  <si>
    <t>Haas Gabi</t>
  </si>
  <si>
    <t>Umweltschutz</t>
  </si>
  <si>
    <t xml:space="preserve">Berufsschule </t>
  </si>
  <si>
    <t>Praktikant</t>
  </si>
  <si>
    <t>Hofer Philip                           *</t>
  </si>
  <si>
    <t xml:space="preserve">C/B </t>
  </si>
  <si>
    <t>D/C</t>
  </si>
  <si>
    <t>Ingenieurin</t>
  </si>
  <si>
    <t>Leiter Finanz +Rechnungsw.</t>
  </si>
  <si>
    <t>von Schallen Urs</t>
  </si>
  <si>
    <t>Gerber Beatrice</t>
  </si>
  <si>
    <t>Assistentin der Geschäftsleitung</t>
  </si>
  <si>
    <t>Direktionssekretätin (HWS)</t>
  </si>
  <si>
    <t>Knoll Bernd</t>
  </si>
  <si>
    <t>Stahl-, Massivbau, Bauleitung</t>
  </si>
  <si>
    <t>Maschinenzeichner</t>
  </si>
  <si>
    <t>Oruk Makbule</t>
  </si>
  <si>
    <t>Kauffrau</t>
  </si>
  <si>
    <t>Hollenstein David</t>
  </si>
  <si>
    <t>Wieland Manuel</t>
  </si>
  <si>
    <t>Di Mauro Miriam</t>
  </si>
  <si>
    <t>Niederberger Benjamin</t>
  </si>
  <si>
    <t>Akdeniz Veysel</t>
  </si>
  <si>
    <t>Baier Boris</t>
  </si>
  <si>
    <t>Dipl. Bauing. TU Darmstadt</t>
  </si>
  <si>
    <t>Lärm, Umwelt</t>
  </si>
  <si>
    <t>Messungen, Projektleiter</t>
  </si>
  <si>
    <t>Strassenbau, Lärmschutz</t>
  </si>
  <si>
    <t>Erste Kategorie = Grundfunktion</t>
  </si>
  <si>
    <t>Bader Jacqueline</t>
  </si>
  <si>
    <t>Mitarbeiterin Finanz+Rechnungsw.</t>
  </si>
  <si>
    <t>Bürgi Sandra</t>
  </si>
  <si>
    <t>Humbel Sven</t>
  </si>
  <si>
    <t>Schoeffel Daniel</t>
  </si>
  <si>
    <t>Barth Yanick</t>
  </si>
  <si>
    <t>Schneider Alexander</t>
  </si>
  <si>
    <t>Lange Stephanie</t>
  </si>
  <si>
    <t>Dipl. Bauing. TU Rostock</t>
  </si>
  <si>
    <t>Budry Marcel</t>
  </si>
  <si>
    <t>Rey Lionel</t>
  </si>
  <si>
    <t>Diplomgeologe, D.E.S. Umweltnaturwissenschaften</t>
  </si>
  <si>
    <t>Bereich Lärm, Luft, Umwelt</t>
  </si>
  <si>
    <t>Zusatzausbildung</t>
  </si>
  <si>
    <r>
      <t xml:space="preserve">vorgesehene </t>
    </r>
    <r>
      <rPr>
        <b/>
        <sz val="9"/>
        <rFont val="Arial Narrow"/>
        <family val="2"/>
      </rPr>
      <t>Funktion</t>
    </r>
  </si>
  <si>
    <r>
      <t xml:space="preserve"> A/B </t>
    </r>
    <r>
      <rPr>
        <vertAlign val="superscript"/>
        <sz val="9"/>
        <rFont val="Arial Narrow"/>
        <family val="2"/>
      </rPr>
      <t>1)</t>
    </r>
  </si>
  <si>
    <r>
      <t xml:space="preserve">B/A </t>
    </r>
    <r>
      <rPr>
        <vertAlign val="superscript"/>
        <sz val="9"/>
        <rFont val="Arial Narrow"/>
        <family val="2"/>
      </rPr>
      <t>2)</t>
    </r>
  </si>
  <si>
    <r>
      <t xml:space="preserve"> B/C </t>
    </r>
    <r>
      <rPr>
        <vertAlign val="superscript"/>
        <sz val="9"/>
        <rFont val="Arial Narrow"/>
        <family val="2"/>
      </rPr>
      <t>1)</t>
    </r>
  </si>
  <si>
    <r>
      <t xml:space="preserve"> C/B </t>
    </r>
    <r>
      <rPr>
        <vertAlign val="superscript"/>
        <sz val="9"/>
        <rFont val="Arial Narrow"/>
        <family val="2"/>
      </rPr>
      <t>3)</t>
    </r>
  </si>
  <si>
    <t>Titel, Ausbildung, Hochschule</t>
  </si>
  <si>
    <t>Titel, Ausbildung, Hochschule,
Technikum, Berufslehre, Anlehre</t>
  </si>
  <si>
    <t>Lehrab-
schluss
(Jahr)</t>
  </si>
  <si>
    <t>Anzahl
Jahre</t>
  </si>
  <si>
    <t>dipl. Wirtschaftsing. FH</t>
  </si>
  <si>
    <t>Konstr. Ing.-Bau, Tiefbau, Bahnbau</t>
  </si>
  <si>
    <t>EDV-Support</t>
  </si>
  <si>
    <t>Verkehr, Umwelt, Tiefbau, Projektmanagement</t>
  </si>
  <si>
    <t>eidg. dipl. Personalfachfrau</t>
  </si>
  <si>
    <t>Personalwesen</t>
  </si>
  <si>
    <t>eidg. dipl. Buchhalter</t>
  </si>
  <si>
    <t>Eidg. dipl. Experte in Rechnungslegung und Controlling</t>
  </si>
  <si>
    <t>Sachbearbeiterin Projektmanagement</t>
  </si>
  <si>
    <t>Projektmanagement, interne Weiterbildung</t>
  </si>
  <si>
    <t>dipl. Faching. für Bauprojektmanagement</t>
  </si>
  <si>
    <r>
      <t>Hon-Kat.</t>
    </r>
    <r>
      <rPr>
        <b/>
        <vertAlign val="superscript"/>
        <sz val="9"/>
        <rFont val="Arial Narrow"/>
        <family val="2"/>
      </rPr>
      <t>1)</t>
    </r>
  </si>
  <si>
    <t>Marketing</t>
  </si>
  <si>
    <t>Anzeigenleitung, Beschriftungen, allg. Grafik, Public Relations</t>
  </si>
  <si>
    <t>Projektleiter, Kostencontroller</t>
  </si>
  <si>
    <t>Bautenerhalt, Kunstbauten, Bauleitung</t>
  </si>
  <si>
    <t>Konstr. Ing.-Bau, Generalplanungen, Grossprojekte</t>
  </si>
  <si>
    <t>Bautenerhalt (Autobahnen, Tunnels, Brücken), Gesamtleitungen, Grossprojekte</t>
  </si>
  <si>
    <t>Tiefbau, Strassen- und Tunnelbau, Gesamtleitungen, Grossprojekte</t>
  </si>
  <si>
    <t>Projektmanagement, Gesamtleitungen, Grossprojekte</t>
  </si>
  <si>
    <t>Tief- und Strassenbau, Verkehr, Wasserbau</t>
  </si>
  <si>
    <t>Umwelt, Lärm</t>
  </si>
  <si>
    <t>Tiefbau, Kanalisationen</t>
  </si>
  <si>
    <t>Bautenerhalt, Tiefbau, Kanalisationen</t>
  </si>
  <si>
    <t>Umwelt, Lärm, Luft, UVB, UBB, öBB</t>
  </si>
  <si>
    <t>Bereichsassistentin</t>
  </si>
  <si>
    <t>CAD, Lehrlingsausbildung</t>
  </si>
  <si>
    <t>EDV</t>
  </si>
  <si>
    <t>Ing.</t>
  </si>
  <si>
    <t>Adm.</t>
  </si>
  <si>
    <t>Sekr.</t>
  </si>
  <si>
    <t>Techn.</t>
  </si>
  <si>
    <t>PL Grossprojekte</t>
  </si>
  <si>
    <t>Frauen</t>
  </si>
  <si>
    <t>&gt; 10 Jahre</t>
  </si>
  <si>
    <t>Ing ETH, TU</t>
  </si>
  <si>
    <t>Ing. HTL, FH</t>
  </si>
  <si>
    <t xml:space="preserve">andere </t>
  </si>
  <si>
    <t>Techniker</t>
  </si>
  <si>
    <t>Konstrukteure</t>
  </si>
  <si>
    <t>Lehrlinge</t>
  </si>
  <si>
    <t>Kaufmännisch</t>
  </si>
  <si>
    <t>Hilfspers.</t>
  </si>
  <si>
    <t>ZD</t>
  </si>
  <si>
    <t>TB</t>
  </si>
  <si>
    <t>BE</t>
  </si>
  <si>
    <t>KI</t>
  </si>
  <si>
    <t>VU</t>
  </si>
  <si>
    <t>Laufnummer</t>
  </si>
  <si>
    <t>Bereich</t>
  </si>
  <si>
    <t>Jg.</t>
  </si>
  <si>
    <t>L / P</t>
  </si>
  <si>
    <r>
      <t xml:space="preserve">* ohne </t>
    </r>
    <r>
      <rPr>
        <sz val="9"/>
        <rFont val="Arial Narrow"/>
        <family val="2"/>
      </rPr>
      <t>Praktikanten</t>
    </r>
  </si>
  <si>
    <t>Tech</t>
  </si>
  <si>
    <t>Sekr</t>
  </si>
  <si>
    <t>Adm</t>
  </si>
  <si>
    <t>ZK / BL</t>
  </si>
  <si>
    <t>Zeichner-Konstrukteure/ Bauleiter</t>
  </si>
  <si>
    <t>Bauwerkskontrolle (BWK)</t>
  </si>
  <si>
    <t>PL</t>
  </si>
  <si>
    <t xml:space="preserve">SB </t>
  </si>
  <si>
    <t>SB</t>
  </si>
  <si>
    <t>BAL</t>
  </si>
  <si>
    <t>ZK</t>
  </si>
  <si>
    <t>Z</t>
  </si>
  <si>
    <t>RSB</t>
  </si>
  <si>
    <t>P</t>
  </si>
  <si>
    <t>L</t>
  </si>
  <si>
    <t>GL / BL</t>
  </si>
  <si>
    <t>Z / ZK</t>
  </si>
  <si>
    <t>MITARBEITERGESPRÄCH</t>
  </si>
  <si>
    <t>Geschäftsleiter /Bereichsleiter</t>
  </si>
  <si>
    <t>Sachbearbeiter</t>
  </si>
  <si>
    <t>Ressortsachbearbeiter</t>
  </si>
  <si>
    <t>Zeichner / Zeichner-Konstrukteur</t>
  </si>
  <si>
    <r>
      <t>PL</t>
    </r>
    <r>
      <rPr>
        <sz val="9"/>
        <rFont val="Arial Narrow"/>
        <family val="2"/>
      </rPr>
      <t>/BAL</t>
    </r>
  </si>
  <si>
    <r>
      <t>PL/</t>
    </r>
    <r>
      <rPr>
        <sz val="9"/>
        <rFont val="Arial Narrow"/>
        <family val="2"/>
      </rPr>
      <t>BAL</t>
    </r>
  </si>
  <si>
    <t>Diplomgeologe, Projektleiter im Lärmschutz</t>
  </si>
  <si>
    <t>Ingenieur, Bauleiter</t>
  </si>
  <si>
    <r>
      <t>SB</t>
    </r>
    <r>
      <rPr>
        <sz val="9"/>
        <rFont val="Arial Narrow"/>
        <family val="2"/>
      </rPr>
      <t>/BAL</t>
    </r>
  </si>
  <si>
    <t>ZC</t>
  </si>
  <si>
    <t>Zeichnerchef</t>
  </si>
  <si>
    <t>Ehret-Kreutz Elke</t>
  </si>
  <si>
    <t>Bürokauffrau</t>
  </si>
  <si>
    <t>Praktkiant</t>
  </si>
  <si>
    <r>
      <t>GL</t>
    </r>
    <r>
      <rPr>
        <sz val="9"/>
        <rFont val="Arial Narrow"/>
        <family val="2"/>
      </rPr>
      <t>/BL/PL</t>
    </r>
  </si>
  <si>
    <r>
      <t>GL</t>
    </r>
    <r>
      <rPr>
        <sz val="9"/>
        <rFont val="Arial Narrow"/>
        <family val="2"/>
      </rPr>
      <t>/BL Geschäftsführer/VR//PL</t>
    </r>
  </si>
  <si>
    <r>
      <t>GL</t>
    </r>
    <r>
      <rPr>
        <sz val="9"/>
        <rFont val="Arial Narrow"/>
        <family val="2"/>
      </rPr>
      <t>/BL/Leiter IZ/PL</t>
    </r>
  </si>
  <si>
    <r>
      <t>BL Stv</t>
    </r>
    <r>
      <rPr>
        <sz val="9"/>
        <rFont val="Arial Narrow"/>
        <family val="2"/>
      </rPr>
      <t>./PL</t>
    </r>
  </si>
  <si>
    <r>
      <t>PL/</t>
    </r>
    <r>
      <rPr>
        <sz val="9"/>
        <rFont val="Arial Narrow"/>
        <family val="2"/>
      </rPr>
      <t>SB</t>
    </r>
  </si>
  <si>
    <r>
      <t>BAL/</t>
    </r>
    <r>
      <rPr>
        <sz val="9"/>
        <rFont val="Arial Narrow"/>
        <family val="2"/>
      </rPr>
      <t>SB</t>
    </r>
  </si>
  <si>
    <r>
      <t>BAL</t>
    </r>
    <r>
      <rPr>
        <sz val="9"/>
        <rFont val="Arial Narrow"/>
        <family val="2"/>
      </rPr>
      <t>/SB</t>
    </r>
  </si>
  <si>
    <r>
      <t>BAL/</t>
    </r>
    <r>
      <rPr>
        <sz val="9"/>
        <rFont val="Arial Narrow"/>
        <family val="2"/>
      </rPr>
      <t>ZK</t>
    </r>
  </si>
  <si>
    <t>Funktion MA-Gespr.                Führungsfunktion/ RSB</t>
  </si>
  <si>
    <t>Funktion:</t>
  </si>
  <si>
    <t>relevant für die Mitarbeiterbeurteilung.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</si>
  <si>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</t>
    </r>
  </si>
  <si>
    <t>Bemerkung:</t>
  </si>
  <si>
    <t>Projektleiters ausüben.</t>
  </si>
  <si>
    <t>In speziellen Fällen können auch Sachbearbeiter die Funktion eines</t>
  </si>
  <si>
    <t>Mitarbeiterin Sekretariat</t>
  </si>
  <si>
    <r>
      <t>BAL</t>
    </r>
    <r>
      <rPr>
        <sz val="9"/>
        <rFont val="Arial Narrow"/>
        <family val="2"/>
      </rPr>
      <t>/PL</t>
    </r>
  </si>
  <si>
    <r>
      <t>Lehrmeister</t>
    </r>
    <r>
      <rPr>
        <sz val="9"/>
        <rFont val="Arial Narrow"/>
        <family val="2"/>
      </rPr>
      <t>/ZK</t>
    </r>
  </si>
  <si>
    <t xml:space="preserve">Projektleiterin/Ingenieurin </t>
  </si>
  <si>
    <r>
      <t>BL Stv</t>
    </r>
    <r>
      <rPr>
        <sz val="9"/>
        <rFont val="Arial Narrow"/>
        <family val="2"/>
      </rPr>
      <t>./PL/BAL</t>
    </r>
  </si>
  <si>
    <t>Bauleiter/Projektleiter</t>
  </si>
  <si>
    <r>
      <t>ZC/</t>
    </r>
    <r>
      <rPr>
        <sz val="9"/>
        <rFont val="Arial Narrow"/>
        <family val="2"/>
      </rPr>
      <t>ZK</t>
    </r>
  </si>
  <si>
    <t>ZC+ZK (2 Formulare)</t>
  </si>
  <si>
    <r>
      <t>ZC</t>
    </r>
    <r>
      <rPr>
        <sz val="9"/>
        <rFont val="Arial Narrow"/>
        <family val="2"/>
      </rPr>
      <t>/ZK</t>
    </r>
  </si>
  <si>
    <r>
      <t>ZC</t>
    </r>
    <r>
      <rPr>
        <sz val="9"/>
        <rFont val="Arial Narrow"/>
        <family val="2"/>
      </rPr>
      <t>/PL/ZK</t>
    </r>
  </si>
  <si>
    <r>
      <t>RSB/</t>
    </r>
    <r>
      <rPr>
        <sz val="9"/>
        <rFont val="Arial Narrow"/>
        <family val="2"/>
      </rPr>
      <t>Archivar</t>
    </r>
  </si>
  <si>
    <r>
      <t>RSB</t>
    </r>
    <r>
      <rPr>
        <sz val="9"/>
        <rFont val="Arial Narrow"/>
        <family val="2"/>
      </rPr>
      <t>/Bereichsassistentin</t>
    </r>
  </si>
  <si>
    <r>
      <t>RSB</t>
    </r>
    <r>
      <rPr>
        <sz val="9"/>
        <rFont val="Arial Narrow"/>
        <family val="2"/>
      </rPr>
      <t>/CAD-Koordinator</t>
    </r>
  </si>
  <si>
    <r>
      <t>RSB</t>
    </r>
    <r>
      <rPr>
        <sz val="9"/>
        <rFont val="Arial Narrow"/>
        <family val="2"/>
      </rPr>
      <t>/EDV-Supporter</t>
    </r>
  </si>
  <si>
    <r>
      <t>RSB</t>
    </r>
    <r>
      <rPr>
        <sz val="9"/>
        <rFont val="Arial Narrow"/>
        <family val="2"/>
      </rPr>
      <t>/Sekretariatsassistenz</t>
    </r>
  </si>
  <si>
    <r>
      <t>RSB</t>
    </r>
    <r>
      <rPr>
        <sz val="9"/>
        <rFont val="Arial Narrow"/>
        <family val="2"/>
      </rPr>
      <t>/Reprographin</t>
    </r>
  </si>
  <si>
    <r>
      <t>RSB</t>
    </r>
    <r>
      <rPr>
        <sz val="9"/>
        <rFont val="Arial Narrow"/>
        <family val="2"/>
      </rPr>
      <t>/Messgehilfe</t>
    </r>
  </si>
  <si>
    <t>Kürzel</t>
  </si>
  <si>
    <t>GH</t>
  </si>
  <si>
    <t>Chi</t>
  </si>
  <si>
    <t>Shd</t>
  </si>
  <si>
    <t>Rh</t>
  </si>
  <si>
    <t>Ze</t>
  </si>
  <si>
    <t>Kk</t>
  </si>
  <si>
    <t>Hu</t>
  </si>
  <si>
    <t>Gys</t>
  </si>
  <si>
    <t>Rie</t>
  </si>
  <si>
    <t>Shä</t>
  </si>
  <si>
    <t>Wc</t>
  </si>
  <si>
    <t>STh</t>
  </si>
  <si>
    <t>FF</t>
  </si>
  <si>
    <t>BäM</t>
  </si>
  <si>
    <t>Yel</t>
  </si>
  <si>
    <t>Bu</t>
  </si>
  <si>
    <t>Be</t>
  </si>
  <si>
    <t>SD</t>
  </si>
  <si>
    <t>BP</t>
  </si>
  <si>
    <t>Tho</t>
  </si>
  <si>
    <t>KE</t>
  </si>
  <si>
    <r>
      <t>RSB</t>
    </r>
    <r>
      <rPr>
        <sz val="9"/>
        <rFont val="Arial Narrow"/>
        <family val="2"/>
      </rPr>
      <t>/SB Offertwesen</t>
    </r>
  </si>
  <si>
    <r>
      <t>RSB</t>
    </r>
    <r>
      <rPr>
        <sz val="9"/>
        <rFont val="Arial Narrow"/>
        <family val="2"/>
      </rPr>
      <t>/Assistentin GL</t>
    </r>
  </si>
  <si>
    <r>
      <t>RSB/</t>
    </r>
    <r>
      <rPr>
        <sz val="9"/>
        <rFont val="Arial Narrow"/>
        <family val="2"/>
      </rPr>
      <t>Leiter F+R,</t>
    </r>
    <r>
      <rPr>
        <b/>
        <sz val="9"/>
        <rFont val="Arial Narrow"/>
        <family val="2"/>
      </rPr>
      <t xml:space="preserve"> </t>
    </r>
    <r>
      <rPr>
        <sz val="9"/>
        <rFont val="Arial Narrow"/>
        <family val="2"/>
      </rPr>
      <t>BL Stv.</t>
    </r>
  </si>
  <si>
    <r>
      <t>RSB</t>
    </r>
    <r>
      <rPr>
        <sz val="9"/>
        <rFont val="Arial Narrow"/>
        <family val="2"/>
      </rPr>
      <t>/SB Personalwesen</t>
    </r>
  </si>
  <si>
    <r>
      <t>RSB</t>
    </r>
    <r>
      <rPr>
        <sz val="9"/>
        <rFont val="Arial Narrow"/>
        <family val="2"/>
      </rPr>
      <t>/SB F+R</t>
    </r>
  </si>
  <si>
    <t>Kbe</t>
  </si>
  <si>
    <t>Fu</t>
  </si>
  <si>
    <t>RU</t>
  </si>
  <si>
    <t>MTh</t>
  </si>
  <si>
    <t>RA</t>
  </si>
  <si>
    <t>SP</t>
  </si>
  <si>
    <t>FCh</t>
  </si>
  <si>
    <t>HGa</t>
  </si>
  <si>
    <t>MD</t>
  </si>
  <si>
    <t>BM</t>
  </si>
  <si>
    <t>SJ</t>
  </si>
  <si>
    <t>RL</t>
  </si>
  <si>
    <t>ChS</t>
  </si>
  <si>
    <t>FL</t>
  </si>
  <si>
    <t>BaB</t>
  </si>
  <si>
    <t>AV</t>
  </si>
  <si>
    <t>Bud</t>
  </si>
  <si>
    <t>LSt</t>
  </si>
  <si>
    <t>Ae</t>
  </si>
  <si>
    <t>IR</t>
  </si>
  <si>
    <t>FIH</t>
  </si>
  <si>
    <t>Zr</t>
  </si>
  <si>
    <t>Dg</t>
  </si>
  <si>
    <t>Bd</t>
  </si>
  <si>
    <t>AB</t>
  </si>
  <si>
    <t>Lh</t>
  </si>
  <si>
    <t>VS</t>
  </si>
  <si>
    <t>OH</t>
  </si>
  <si>
    <t>Oe</t>
  </si>
  <si>
    <t>BO</t>
  </si>
  <si>
    <t>HS</t>
  </si>
  <si>
    <t>Har</t>
  </si>
  <si>
    <t xml:space="preserve">Wi </t>
  </si>
  <si>
    <t>We</t>
  </si>
  <si>
    <t>NL</t>
  </si>
  <si>
    <t>HuC</t>
  </si>
  <si>
    <t>TP</t>
  </si>
  <si>
    <t>DiM</t>
  </si>
  <si>
    <t>LaB</t>
  </si>
  <si>
    <t>DeM</t>
  </si>
  <si>
    <t>WiC</t>
  </si>
  <si>
    <t>WeS</t>
  </si>
  <si>
    <t>MC</t>
  </si>
  <si>
    <t>DeF</t>
  </si>
  <si>
    <t>SzM</t>
  </si>
  <si>
    <t xml:space="preserve">Kü </t>
  </si>
  <si>
    <t>KP</t>
  </si>
  <si>
    <t>EE</t>
  </si>
  <si>
    <t>BJa</t>
  </si>
  <si>
    <t>MA</t>
  </si>
  <si>
    <t>WN</t>
  </si>
  <si>
    <t>FhM</t>
  </si>
  <si>
    <t>OrM</t>
  </si>
  <si>
    <t>SG</t>
  </si>
  <si>
    <t xml:space="preserve">HA </t>
  </si>
  <si>
    <t>GeB</t>
  </si>
  <si>
    <t>EiS</t>
  </si>
  <si>
    <t>KA</t>
  </si>
  <si>
    <t>WM</t>
  </si>
  <si>
    <t>MCh</t>
  </si>
  <si>
    <t>KaS</t>
  </si>
  <si>
    <t>BSa</t>
  </si>
  <si>
    <t>Gr</t>
  </si>
  <si>
    <t>EB</t>
  </si>
  <si>
    <t>Shu</t>
  </si>
  <si>
    <t>RT</t>
  </si>
  <si>
    <t>NiB</t>
  </si>
  <si>
    <t>HoD</t>
  </si>
  <si>
    <t>BY</t>
  </si>
  <si>
    <t>ShA</t>
  </si>
  <si>
    <t>JR</t>
  </si>
  <si>
    <t>Jung Roman</t>
  </si>
  <si>
    <t>Bauleiter Tiefbau</t>
  </si>
  <si>
    <t>SDo</t>
  </si>
  <si>
    <t>Grimm Stephan</t>
  </si>
  <si>
    <t>GS</t>
  </si>
  <si>
    <t>Techniker TS Informatik</t>
  </si>
  <si>
    <t>Handelsdiplom HWS</t>
  </si>
  <si>
    <t>Projektleiter, EDV System-Manager</t>
  </si>
  <si>
    <r>
      <t>RSB</t>
    </r>
    <r>
      <rPr>
        <sz val="9"/>
        <rFont val="Arial Narrow"/>
        <family val="2"/>
      </rPr>
      <t>/PL EDV-Supporter</t>
    </r>
  </si>
  <si>
    <t>Rüegsegger Stefan</t>
  </si>
  <si>
    <t>Schwyn Timm</t>
  </si>
  <si>
    <t>Waldmeier Reto</t>
  </si>
  <si>
    <t>WRe</t>
  </si>
  <si>
    <t>RüS</t>
  </si>
  <si>
    <t>ST</t>
  </si>
  <si>
    <t>Cha</t>
  </si>
  <si>
    <t>Charmillot Stéphane</t>
  </si>
  <si>
    <t>SDa</t>
  </si>
  <si>
    <t>Tiefbau, Bahnbau, Bauleitung, Kostencontrolling</t>
  </si>
  <si>
    <t xml:space="preserve">Bautenerhalt, Tiefbau </t>
  </si>
  <si>
    <t>RD</t>
  </si>
  <si>
    <t>Raupp Daniela</t>
  </si>
  <si>
    <t>BPa</t>
  </si>
  <si>
    <t>BoA</t>
  </si>
  <si>
    <t>Bollhalder Angelika</t>
  </si>
  <si>
    <t>Zeichner- Konstrukteurin</t>
  </si>
  <si>
    <t>Tiefbau, Stahlbetonbau, Eisenbeton</t>
  </si>
  <si>
    <t>BMi</t>
  </si>
  <si>
    <t>Breiter Michael</t>
  </si>
  <si>
    <t>EF</t>
  </si>
  <si>
    <t>Enderlen Francois</t>
  </si>
  <si>
    <t>BTS Bauzeichner</t>
  </si>
  <si>
    <t>That Pueng</t>
  </si>
  <si>
    <t>Dipl. Umwelting. ETH</t>
  </si>
  <si>
    <t>Breitenmoser Pascal</t>
  </si>
  <si>
    <t>Lärmgutachten, Lärmmessungen, Str.lärmkataster</t>
  </si>
  <si>
    <t>Umweltingenieur</t>
  </si>
  <si>
    <t>ThP</t>
  </si>
  <si>
    <t>ImR</t>
  </si>
  <si>
    <t>HCh</t>
  </si>
  <si>
    <t>Heiniger Christoph</t>
  </si>
  <si>
    <t>Dipl. Bauing. FH /Bachelor of Science FHNW</t>
  </si>
  <si>
    <t>Bosshard Heinz</t>
  </si>
  <si>
    <t>Dipl. Bauing. ETHZ / SIA</t>
  </si>
  <si>
    <t>Wasserbau, Grund- und Strassenbau</t>
  </si>
  <si>
    <t>BH</t>
  </si>
  <si>
    <t>Geomatikingenieur</t>
  </si>
  <si>
    <t>HoP</t>
  </si>
  <si>
    <t>DCh</t>
  </si>
  <si>
    <t>Döhring Christian</t>
  </si>
  <si>
    <t>BBr</t>
  </si>
  <si>
    <t>Boschung Brigitte</t>
  </si>
  <si>
    <t>Apothekenhelferin</t>
  </si>
  <si>
    <t>WMe</t>
  </si>
  <si>
    <t>Willig Martine</t>
  </si>
  <si>
    <t>Assistenz Bauleitung</t>
  </si>
  <si>
    <r>
      <t>RSB</t>
    </r>
    <r>
      <rPr>
        <sz val="9"/>
        <rFont val="Arial Narrow"/>
        <family val="2"/>
      </rPr>
      <t>/Assistenz Bauleitung</t>
    </r>
  </si>
  <si>
    <t>FW</t>
  </si>
  <si>
    <t>Fuhl Waldemar</t>
  </si>
  <si>
    <t>Web</t>
  </si>
  <si>
    <t>Weber Madeleine</t>
  </si>
  <si>
    <t>KDo</t>
  </si>
  <si>
    <t>Kämpfer Dominik</t>
  </si>
  <si>
    <t>Kradolfer Denis</t>
  </si>
  <si>
    <t>KDe</t>
  </si>
  <si>
    <t>SCe</t>
  </si>
  <si>
    <t>Schär Cedric</t>
  </si>
  <si>
    <t>TA</t>
  </si>
  <si>
    <t>Troxler Andrea</t>
  </si>
  <si>
    <t>WMa</t>
  </si>
  <si>
    <t>Trouillet Jean-Georges</t>
  </si>
  <si>
    <t>Dipl. Bauing. ETH, Strassburg</t>
  </si>
  <si>
    <t>Bahnbau</t>
  </si>
  <si>
    <t>TJG</t>
  </si>
  <si>
    <t>Dipl. Bauing. FH /Master of Ing.</t>
  </si>
  <si>
    <t>Dipl. Ing. Geom.FH /Umwelt</t>
  </si>
  <si>
    <t>Geomatik-/Umweltingenieurin</t>
  </si>
  <si>
    <t>Sachbearbeiterin Projektassistentin</t>
  </si>
  <si>
    <t>Beu</t>
  </si>
  <si>
    <t>Beuret Agnès</t>
  </si>
  <si>
    <t>ShT</t>
  </si>
  <si>
    <t>Schneider Tanja</t>
  </si>
  <si>
    <t>Bauzeichnerin / Geomatikerin</t>
  </si>
  <si>
    <t>PR</t>
  </si>
  <si>
    <t>Penning Rebecca</t>
  </si>
  <si>
    <t>Ingenieurin /Bauleiterin</t>
  </si>
  <si>
    <t>(inkl. Hofer +Praktikanten)</t>
  </si>
  <si>
    <t>Doktor-Ingenieurin</t>
  </si>
  <si>
    <t>ZV</t>
  </si>
  <si>
    <t>Zeltner Viktor</t>
  </si>
  <si>
    <t>BL Stv / PL</t>
  </si>
  <si>
    <t xml:space="preserve">PL </t>
  </si>
  <si>
    <t>SB/BAL</t>
  </si>
  <si>
    <t>Börlin Claudio</t>
  </si>
  <si>
    <t>BöC</t>
  </si>
  <si>
    <t>Coray Cyrill</t>
  </si>
  <si>
    <t>CC</t>
  </si>
  <si>
    <t>Leubin Marco</t>
  </si>
  <si>
    <t>LM</t>
  </si>
  <si>
    <t>Zeichner EFZ</t>
  </si>
  <si>
    <t>ScA</t>
  </si>
  <si>
    <t>Schneider Adrian</t>
  </si>
  <si>
    <t>Geomatiker /Bauzeichner</t>
  </si>
  <si>
    <t>SMa</t>
  </si>
  <si>
    <t>Schneider Martin</t>
  </si>
  <si>
    <t>Vermessungszeichner</t>
  </si>
  <si>
    <t>BiE</t>
  </si>
  <si>
    <t>Bianchi Emmanuelle</t>
  </si>
  <si>
    <t>VD</t>
  </si>
  <si>
    <t>Vischer David</t>
  </si>
  <si>
    <t>Dipl. Umwelting.ZFH /Bachelor of Science ZFH</t>
  </si>
  <si>
    <t>ASt</t>
  </si>
  <si>
    <t>Albrecht Stefan</t>
  </si>
  <si>
    <t>Projektleiter, Ingenieur</t>
  </si>
  <si>
    <t>Tragwerksplanung, Statische Berechnungen</t>
  </si>
  <si>
    <t>LJ</t>
  </si>
  <si>
    <t>Luible Judith</t>
  </si>
  <si>
    <t>Dipl. Bauing. TH München</t>
  </si>
  <si>
    <t>Hochbau, Statische Berechnung., Erdbebenbemess.</t>
  </si>
  <si>
    <t>Stand per 01.12.2010</t>
  </si>
  <si>
    <t>Waldvogel Olivier</t>
  </si>
  <si>
    <t>Peier Doris</t>
  </si>
  <si>
    <t>Dettwiler Markus</t>
  </si>
  <si>
    <t>Det</t>
  </si>
  <si>
    <t>Elektrozeichner</t>
  </si>
  <si>
    <t>Funktion in der Firma</t>
  </si>
  <si>
    <t>Mitglied der GL, BL Konstr. Ingenieurbau, FBL Brückenbau / Prüf- + Kontrollingenieurwesen, Chef-Ingenieur</t>
  </si>
  <si>
    <t>Mitglied der GL, BL Tiefbau, Chef-Ingenieur</t>
  </si>
  <si>
    <t>Mitglied der GL, BL Bautenerhalt/Geomatik, Chef-Ingenieur</t>
  </si>
  <si>
    <t>Mitglied der GL, BL Verkehr + Umwelt, FBL Verkehrsmanagement, Leiter IZ, Chef-Ingenieur</t>
  </si>
  <si>
    <t>Chefstatiker, Prüfingenieur</t>
  </si>
  <si>
    <t>FBL Umweltplanungen u. -koordination / UVB, Leiter Team Umwelt, Projektleiter</t>
  </si>
  <si>
    <t>stv. BL Verkehr + Umwelt, FBL Baulogistik, Oberbauleitungen</t>
  </si>
  <si>
    <t>FBL Ver- und Entsorgung, Projektleiter</t>
  </si>
  <si>
    <t>FBL Erhaltung Infrastrukturanlagen, Projektleiter</t>
  </si>
  <si>
    <t>FBL Hafen- und Wasserbau, Projektleiter</t>
  </si>
  <si>
    <t>stv. BL Tiefbau, Projektleiter Bahnbau</t>
  </si>
  <si>
    <t>Leiter Filiale Möhlin, FBL Gemeindeingenieurwesen</t>
  </si>
  <si>
    <t>Mitglied der GL (Vorsitz), BL Projekt- und Baumanagement, Chef-Ingenieur</t>
  </si>
  <si>
    <t>Tief-, Bahn-, Strassen- + Wasserbau, Verkehr</t>
  </si>
  <si>
    <t>FBL Generalplanungen &amp; Umbauten, Projektleiterin</t>
  </si>
  <si>
    <t>FBL Prüf- u. Kontrollingenieurwesen, Projektleiter</t>
  </si>
  <si>
    <t>Projekt- und Bauleiter</t>
  </si>
  <si>
    <t>FBL Geomatik u. Vermessung, Projektleiter</t>
  </si>
  <si>
    <t>FBL Trassierungen, Projektleiter</t>
  </si>
  <si>
    <t>FBL Hochbau, Projektleiter</t>
  </si>
  <si>
    <t>FBL Geografische Informationssysteme (GIS), Projektleiterin</t>
  </si>
  <si>
    <t>FBL Bahninfrastrukturen, Qualitätsmanagement, Kostencontroller, Projektleiter</t>
  </si>
  <si>
    <t>FBL allg. Tief- und Strassenbau, Projekt- und Bauleiter</t>
  </si>
  <si>
    <t>stv. BL konstr. Ingenieurbau, FBL Tagbautunnel, Projektleiter</t>
  </si>
  <si>
    <t>stv. BL Bautenerhalt &amp; Geomatik, FBL Erhaltung Infrastrukturanlagen, Projektleiter</t>
  </si>
  <si>
    <t>FBL Lärm- und Schallschutz, Projektleiterin</t>
  </si>
  <si>
    <t>Projekt- und Bauleiterin</t>
  </si>
  <si>
    <t>Diplomgeologe, Projektleiter Lärmschutz</t>
  </si>
  <si>
    <t>FBL Erhaltung Kunstbauten, Projektleiter</t>
  </si>
  <si>
    <t>FBL Erdbebensicherheit, Projektleiterin</t>
  </si>
  <si>
    <t>Bauleiterin</t>
  </si>
  <si>
    <t>FBL Verkehrsplanungen, Projektleiter</t>
  </si>
  <si>
    <t>Zeichnerchef, Zeichner-Konstrukteur</t>
  </si>
  <si>
    <t>Lehrmeister, Zeichner-Konstrukteur</t>
  </si>
  <si>
    <t>BWK, Bauleiter</t>
  </si>
  <si>
    <t>BL   = Bereichsleiter
FBL = Fachbereichsleiter
SB   = Sachbearbeiter</t>
  </si>
  <si>
    <t>Mitarbeiterin Finanz- + Rechnungswesen</t>
  </si>
  <si>
    <t>FBL Informatikdienstleistungen, EDV-System-Manager</t>
  </si>
  <si>
    <t xml:space="preserve">Assistentin der Geschäftsleitung </t>
  </si>
  <si>
    <t>Leiter Finanz- + Rechnungswesen</t>
  </si>
  <si>
    <t>Leiterin Personalwesen</t>
  </si>
  <si>
    <t>Bereichsassistentin, SB Projektmanagement</t>
  </si>
  <si>
    <t>Indermitte Martin</t>
  </si>
  <si>
    <t>Bauingenieur</t>
  </si>
  <si>
    <t>IMa</t>
  </si>
  <si>
    <t>( inkl. Praktikanten)</t>
  </si>
  <si>
    <t>Stufe</t>
  </si>
  <si>
    <t>Funk. Nr. (B)</t>
  </si>
  <si>
    <t>Pers. Nr. (I)</t>
  </si>
  <si>
    <t>FBL Tunnel- und Spezialtiefbau, Projekt- und Bauleiter</t>
  </si>
  <si>
    <t>FBL Projektsteuerung u. -controlling, PQM, Projektleiter</t>
  </si>
  <si>
    <t>Projektmanagement (Zert.)</t>
  </si>
  <si>
    <t>HeD</t>
  </si>
  <si>
    <t>Heizmann Dominik</t>
  </si>
  <si>
    <t>Dipl. Bauing. TU Berlin</t>
  </si>
  <si>
    <t>Zeichner-Konstrukteurin</t>
  </si>
  <si>
    <t>-</t>
  </si>
  <si>
    <t>Büromitarbeiter 1</t>
  </si>
  <si>
    <t>Büromitarbeiter 2</t>
  </si>
  <si>
    <t>Büromitarbeiter 3</t>
  </si>
  <si>
    <t>Büromitarbeiter 4</t>
  </si>
  <si>
    <t>Réceptionist / Telefonist / Service-Disponent 1</t>
  </si>
  <si>
    <t>Réceptionist / Telefonist / Service-Disponent 2</t>
  </si>
  <si>
    <t>Sekretärin  / Assistentin 1</t>
  </si>
  <si>
    <t>Sekretärin  / Assistentin 2</t>
  </si>
  <si>
    <t>Sekretärin  / Assistentin 3</t>
  </si>
  <si>
    <t>Sekretärin  / Assistentin 4</t>
  </si>
  <si>
    <t>Kaufmännischer Mitarbeiter 1</t>
  </si>
  <si>
    <t>Kaufmännischer Mitarbeiter 2</t>
  </si>
  <si>
    <t>Kaufmännischer Mitarbeiter 3 / Gruppenchef 1</t>
  </si>
  <si>
    <t>Kaufmännischer Mitarbeiter 4 / Gruppenchef 2</t>
  </si>
  <si>
    <t>Sachbearbeiter Logistik / Einkauf 1 / Gruppenchef 1</t>
  </si>
  <si>
    <t>Sachbearbeiter Logistik / Einkauf 2 / Gruppenchef 2</t>
  </si>
  <si>
    <t>Kaufmännischer Fachspezialist 1</t>
  </si>
  <si>
    <t>Kaufmännischer Fachspezialist 2</t>
  </si>
  <si>
    <t>Kaufmännischer Fachspezialist 3</t>
  </si>
  <si>
    <t>Kaufmännischer Fachspezialist 4</t>
  </si>
  <si>
    <t>Vorgesetzter  -  1. Stufe</t>
  </si>
  <si>
    <t>Vorgesetzter  -  2. Stufe</t>
  </si>
  <si>
    <t>Vorgesetzter  -  3. Stufe</t>
  </si>
  <si>
    <t>Vorgesetzter  -  4 . Stufe</t>
  </si>
  <si>
    <t>Vorgesetzter  -  5. Stufe</t>
  </si>
  <si>
    <t>Personal-Fachspezialist 1</t>
  </si>
  <si>
    <t>Personal-Fachspezialist 2</t>
  </si>
  <si>
    <t>Personalexperte</t>
  </si>
  <si>
    <t>Senior Personalexperte</t>
  </si>
  <si>
    <t>Rechtsanwalt</t>
  </si>
  <si>
    <t>Rechtskonsulent 1</t>
  </si>
  <si>
    <t>Rechtskonsulent 2</t>
  </si>
  <si>
    <t>Rechtskonsulent 3</t>
  </si>
  <si>
    <t>Patentanwalt Junior</t>
  </si>
  <si>
    <t>Patentanwalt Senior</t>
  </si>
  <si>
    <t>Immobilienbewirtschafter / - Treuhänder 1</t>
  </si>
  <si>
    <t>Immobilienbewirtschafter / - Treuhänder 2</t>
  </si>
  <si>
    <t>Immobilienbewirtschafter / - Treuhänder 3</t>
  </si>
  <si>
    <t>Buchhaltungs-Mitarbeiter 1</t>
  </si>
  <si>
    <t>Buchhaltungs-Mitarbeiter 2</t>
  </si>
  <si>
    <t>Buchhalter 1</t>
  </si>
  <si>
    <t>Buchhalter 2</t>
  </si>
  <si>
    <t>Buchhalter 3 / Gruppenchef 1</t>
  </si>
  <si>
    <t>Buchhalter 4 / Gruppenchef 2</t>
  </si>
  <si>
    <t>Finanz-Fachspezialist / Controller 1</t>
  </si>
  <si>
    <t>Finanz-Fachspezialist / Controller 2</t>
  </si>
  <si>
    <t>Finanz-Fachspezialist / Controller 3</t>
  </si>
  <si>
    <t>Finanz-Fachspezialist / Controller 4</t>
  </si>
  <si>
    <t>Logistik / Einkauf Fachspezialist 1</t>
  </si>
  <si>
    <t>Logistik / Einkauf Fachspezialist 2</t>
  </si>
  <si>
    <t>Logistik / Einkauf Fachspezialist 3</t>
  </si>
  <si>
    <t>Logistik / Einkauf Fachspezialist 4</t>
  </si>
  <si>
    <t>Koordinator / Gruppenchef</t>
  </si>
  <si>
    <t>Vorgesetzter - 1.Stufe</t>
  </si>
  <si>
    <t>Vorgesetzter - 2.Stufe</t>
  </si>
  <si>
    <t>Vorgesetzter - 3.Stufe</t>
  </si>
  <si>
    <t>Vorgesetzter - 4.Stufe</t>
  </si>
  <si>
    <t>Marketing - / Product - Manager 1</t>
  </si>
  <si>
    <t>Marketing - / Product - Manager 2</t>
  </si>
  <si>
    <t>Marketing - / Product - Manager 3</t>
  </si>
  <si>
    <t>Marketing - / Product - Manager 4</t>
  </si>
  <si>
    <t>Marketing - / Product - Manager 5</t>
  </si>
  <si>
    <t>Senior Marketing - / Product - Manager</t>
  </si>
  <si>
    <t>Verkäufer 1</t>
  </si>
  <si>
    <t>Verkäufer 2</t>
  </si>
  <si>
    <t>Verkäufer 3</t>
  </si>
  <si>
    <t>Verkäufer 4 / Grosskunden</t>
  </si>
  <si>
    <t>Spothändler / Einsatzplaner 1</t>
  </si>
  <si>
    <t>Spothändler / Einsatzplaner 2</t>
  </si>
  <si>
    <t>Senior Spothändler / Einsatzplaner</t>
  </si>
  <si>
    <t>Investitionsgüter-Verkäufer 1</t>
  </si>
  <si>
    <t>Investitionsgüter-Verkäufer 2</t>
  </si>
  <si>
    <t>Investitionsgüter-Verkäufer 3</t>
  </si>
  <si>
    <t>Investitionsgüter-Verkäufer 4 / Grosskunden</t>
  </si>
  <si>
    <t>Verkäufer International</t>
  </si>
  <si>
    <t>Strom-Verkäufer 1</t>
  </si>
  <si>
    <t>Strom-Verkäufer 2</t>
  </si>
  <si>
    <t>Senior Strom-Verkäufer / Key Account Manager</t>
  </si>
  <si>
    <t>Operator / System-Controller 1</t>
  </si>
  <si>
    <t>System-Controller 2</t>
  </si>
  <si>
    <t>System-Controller 3</t>
  </si>
  <si>
    <t>Senior System-Controller</t>
  </si>
  <si>
    <t>Informatiker</t>
  </si>
  <si>
    <t>Informatiker / IC-Berater / -Techniker 1</t>
  </si>
  <si>
    <t>IC-Berater / -Techniker 2 / LAN-Grundstufe</t>
  </si>
  <si>
    <t>IC-Berater / -Techniker 3 / LAN-Supporter</t>
  </si>
  <si>
    <t>Senior IC-Berater / -Techniker</t>
  </si>
  <si>
    <t>Applikations-Entwickler 1</t>
  </si>
  <si>
    <t>Applikations-Entwickler 2</t>
  </si>
  <si>
    <t>Applikations-Entwickler 3</t>
  </si>
  <si>
    <t>Applikations-Entwickler 4</t>
  </si>
  <si>
    <t>Senior Applikations-Entwickler</t>
  </si>
  <si>
    <t>System-Spezialist 1</t>
  </si>
  <si>
    <t>System-Spezialist 2</t>
  </si>
  <si>
    <t>System-Spezialist 3</t>
  </si>
  <si>
    <t>Senior System-Spezialist</t>
  </si>
  <si>
    <t>Datenbank-Spezialist 1</t>
  </si>
  <si>
    <t>Datenbank-Spezialist 2</t>
  </si>
  <si>
    <t>Datenbank-Spezialist 3</t>
  </si>
  <si>
    <t>Senior Datenbank-Spezialist</t>
  </si>
  <si>
    <t>Vorstufe Software-Ingenieur</t>
  </si>
  <si>
    <t>Software-Ingenieur 1</t>
  </si>
  <si>
    <t>Software-Ingenieur 2</t>
  </si>
  <si>
    <t>Software-Ingenieur 3</t>
  </si>
  <si>
    <t>Senior Software-Ingenieur</t>
  </si>
  <si>
    <t>Vorgesetzter  -  4. Stufe</t>
  </si>
  <si>
    <t>Betriebsmitarbeiter 1</t>
  </si>
  <si>
    <t>Betriebsmitarbeiter 2</t>
  </si>
  <si>
    <t>Betriebsmitarbeiter 3</t>
  </si>
  <si>
    <t>Betriebsmitarbeiter 4</t>
  </si>
  <si>
    <t>Lagerist 1 / Chauffeur 1</t>
  </si>
  <si>
    <t>Lagerist 2 / Chauffeur 2</t>
  </si>
  <si>
    <t>Lagerist 3 / Chauffeur 3 / Bus-Chauffeur ÖV</t>
  </si>
  <si>
    <t>Lagerist 4</t>
  </si>
  <si>
    <t>Mechaniker / Monteur 1</t>
  </si>
  <si>
    <t>Mechaniker / Monteur 2 / Gruppenchef 1</t>
  </si>
  <si>
    <t>Mechaniker / Monteur 3 / Gruppenchef 2</t>
  </si>
  <si>
    <t>Mechaniker / Monteur 4 / Gruppenchef 3</t>
  </si>
  <si>
    <t>Anlageführer / Maschinenführer 1</t>
  </si>
  <si>
    <t>Anlageführer / Maschinenführer 2</t>
  </si>
  <si>
    <t>Anlageführer / Maschinenführer 3</t>
  </si>
  <si>
    <t>Handwerker 1</t>
  </si>
  <si>
    <t>Handwerker 2 / Gruppenchef 1</t>
  </si>
  <si>
    <t>Handwerker 3 / Gruppenchef 2</t>
  </si>
  <si>
    <t>Handwerker 4 / Gruppenchef 3</t>
  </si>
  <si>
    <t>Sachbearbeiter AVOR / PPS / QS 1</t>
  </si>
  <si>
    <t>Sachbearbeiter AVOR / PPS / QS 2</t>
  </si>
  <si>
    <t>Prozessfachmann 1</t>
  </si>
  <si>
    <t>Prozessfachmann 2</t>
  </si>
  <si>
    <t>Technischer Sachbearbeiter 1</t>
  </si>
  <si>
    <t>Technischer Sachbearbeiter 2</t>
  </si>
  <si>
    <t>Technischer Fachspezialist 1</t>
  </si>
  <si>
    <t>Technischer Fachspezialist 2</t>
  </si>
  <si>
    <t>Technischer Fachspezialist 3</t>
  </si>
  <si>
    <t>Vorarbeiter / Gruppenchef</t>
  </si>
  <si>
    <t>Netzarbeiter (ex)</t>
  </si>
  <si>
    <t>Netzmonteur / Netzelektriker 1</t>
  </si>
  <si>
    <t>Netzmonteur / Netzelektriker 2</t>
  </si>
  <si>
    <t>Netzmonteur / Netzelektriker 3</t>
  </si>
  <si>
    <t>Vorarbeiter / Gruppenchef  1</t>
  </si>
  <si>
    <t>HaC</t>
  </si>
  <si>
    <t>Projekt-/Bauleitung; Wasserversorgung</t>
  </si>
  <si>
    <t>Dipl. Bauing. TH</t>
  </si>
  <si>
    <t>NDS ETH</t>
  </si>
  <si>
    <t>Funktionseinteilung neu (22.06.2011)</t>
  </si>
  <si>
    <t>Funktionseinteilung alt (12.05.2011)</t>
  </si>
  <si>
    <t>HP</t>
  </si>
  <si>
    <r>
      <t>SB</t>
    </r>
    <r>
      <rPr>
        <sz val="9"/>
        <rFont val="Arial Narrow"/>
        <family val="2"/>
      </rPr>
      <t>/PL</t>
    </r>
  </si>
  <si>
    <r>
      <t>Z/</t>
    </r>
    <r>
      <rPr>
        <sz val="9"/>
        <rFont val="Arial Narrow"/>
        <family val="2"/>
      </rPr>
      <t>BAL</t>
    </r>
  </si>
  <si>
    <t>Ingenieurin, Projektleiter</t>
  </si>
  <si>
    <t>Bauzeichner / Bauleiter</t>
  </si>
  <si>
    <t>Denzler Benjamin</t>
  </si>
  <si>
    <t>Räuftlin Thamas</t>
  </si>
  <si>
    <t>BeA</t>
  </si>
  <si>
    <t>Betzold Alexander</t>
  </si>
  <si>
    <t>MAS in Natural Hazards Management</t>
  </si>
  <si>
    <t>Siedlungsentwässerung, Abwasser</t>
  </si>
  <si>
    <t>Dipl. Bauing. FH Giessen-Friedberg</t>
  </si>
  <si>
    <t>Hausammann Cédric</t>
  </si>
  <si>
    <t>Stand per 01.10.2011</t>
  </si>
  <si>
    <t>Eberle Linus</t>
  </si>
  <si>
    <t>WB</t>
  </si>
  <si>
    <t>Wick Bernd</t>
  </si>
  <si>
    <t>Kostenkalkulator, Bauleitung</t>
  </si>
  <si>
    <t>4)</t>
  </si>
  <si>
    <t>Als Bauleiter eine Kategorie höher</t>
  </si>
  <si>
    <r>
      <t xml:space="preserve"> C/D </t>
    </r>
    <r>
      <rPr>
        <vertAlign val="superscript"/>
        <sz val="9"/>
        <rFont val="Arial Narrow"/>
        <family val="2"/>
      </rPr>
      <t>1)</t>
    </r>
  </si>
  <si>
    <r>
      <t xml:space="preserve"> D/C </t>
    </r>
    <r>
      <rPr>
        <vertAlign val="superscript"/>
        <sz val="9"/>
        <rFont val="Arial Narrow"/>
        <family val="2"/>
      </rPr>
      <t>3)</t>
    </r>
  </si>
  <si>
    <r>
      <t xml:space="preserve"> E/D </t>
    </r>
    <r>
      <rPr>
        <vertAlign val="superscript"/>
        <sz val="9"/>
        <rFont val="Arial Narrow"/>
        <family val="2"/>
      </rPr>
      <t>1)</t>
    </r>
  </si>
  <si>
    <r>
      <t xml:space="preserve">F/E </t>
    </r>
    <r>
      <rPr>
        <vertAlign val="superscript"/>
        <sz val="10"/>
        <rFont val="Arial Narrow"/>
        <family val="2"/>
      </rPr>
      <t>4)</t>
    </r>
  </si>
  <si>
    <t>Räuftlin Thomas</t>
  </si>
  <si>
    <t>Wirtz Christine</t>
  </si>
  <si>
    <t>WCh</t>
  </si>
  <si>
    <r>
      <t xml:space="preserve"> C/B </t>
    </r>
    <r>
      <rPr>
        <vertAlign val="superscript"/>
        <sz val="9"/>
        <rFont val="Arial Narrow"/>
        <family val="2"/>
      </rPr>
      <t>5)</t>
    </r>
  </si>
  <si>
    <t>Als Prüfingenieur/Experte Honorarkategorie A</t>
  </si>
  <si>
    <t>5)</t>
  </si>
  <si>
    <t>Als Prüfingenieur/Experte Honorarkategorie B</t>
  </si>
  <si>
    <r>
      <t>alt (</t>
    </r>
    <r>
      <rPr>
        <sz val="9"/>
        <rFont val="Arial Narrow"/>
        <family val="2"/>
      </rPr>
      <t>22.06</t>
    </r>
    <r>
      <rPr>
        <b/>
        <sz val="9"/>
        <rFont val="Arial Narrow"/>
        <family val="2"/>
      </rPr>
      <t>.2011)</t>
    </r>
  </si>
  <si>
    <r>
      <t>Funktionseinteilung neu (</t>
    </r>
    <r>
      <rPr>
        <sz val="9"/>
        <rFont val="Arial Narrow"/>
        <family val="2"/>
      </rPr>
      <t>11.05</t>
    </r>
    <r>
      <rPr>
        <b/>
        <sz val="9"/>
        <rFont val="Arial Narrow"/>
        <family val="2"/>
      </rPr>
      <t>.2012)</t>
    </r>
  </si>
  <si>
    <t xml:space="preserve">PL/SB </t>
  </si>
  <si>
    <t>SB/ZK</t>
  </si>
  <si>
    <t>SB/BL</t>
  </si>
  <si>
    <t>ZK/Lehrmeister</t>
  </si>
  <si>
    <t>SB/PL</t>
  </si>
  <si>
    <t>Lüthi Tobias</t>
  </si>
  <si>
    <t>LT</t>
  </si>
  <si>
    <t>Oswald Leroy</t>
  </si>
  <si>
    <t>Schmidlin Julian</t>
  </si>
  <si>
    <t>Boschung Jan</t>
  </si>
  <si>
    <t>OL</t>
  </si>
  <si>
    <t>ScJ</t>
  </si>
  <si>
    <t>BoJ</t>
  </si>
  <si>
    <t>DB</t>
  </si>
  <si>
    <t>ZS</t>
  </si>
  <si>
    <t>Zymeri Shaha</t>
  </si>
  <si>
    <t>Master of Eng.</t>
  </si>
  <si>
    <t xml:space="preserve">Dipl. Bauing. FH </t>
  </si>
  <si>
    <t>FrL</t>
  </si>
  <si>
    <t>Frei Lukas</t>
  </si>
  <si>
    <t>Barth Sandra</t>
  </si>
  <si>
    <t>Dar</t>
  </si>
  <si>
    <t>D'Arco Marcel</t>
  </si>
  <si>
    <t>VJ</t>
  </si>
  <si>
    <t>Vögtli Jöelle</t>
  </si>
  <si>
    <t>Bauingenieurin</t>
  </si>
  <si>
    <t>Stand per 01.11.2012</t>
  </si>
  <si>
    <t>NF</t>
  </si>
  <si>
    <t>Niedermeyer Friederike</t>
  </si>
  <si>
    <t>Dipl.-Biologin Univ.</t>
  </si>
  <si>
    <t>UNIGIS professional</t>
  </si>
  <si>
    <t>Geoinformatik MS-Access</t>
  </si>
  <si>
    <t>Sachbearbeitung Umwelt und GIS</t>
  </si>
  <si>
    <t>Kipfer Janine</t>
  </si>
  <si>
    <t>KiJ</t>
  </si>
  <si>
    <r>
      <t xml:space="preserve"> B/C </t>
    </r>
    <r>
      <rPr>
        <b/>
        <vertAlign val="superscript"/>
        <sz val="9"/>
        <rFont val="Arial Narrow"/>
        <family val="2"/>
      </rPr>
      <t>1)</t>
    </r>
  </si>
  <si>
    <r>
      <t xml:space="preserve"> C/D </t>
    </r>
    <r>
      <rPr>
        <b/>
        <vertAlign val="superscript"/>
        <sz val="9"/>
        <rFont val="Arial Narrow"/>
        <family val="2"/>
      </rPr>
      <t>1)</t>
    </r>
  </si>
  <si>
    <t>ZK/BL</t>
  </si>
  <si>
    <t>BC</t>
  </si>
  <si>
    <t>Baschong Clemens</t>
  </si>
  <si>
    <t>Projektleiter / Umweltingenieur</t>
  </si>
  <si>
    <t>NP</t>
  </si>
  <si>
    <t>Noordam Philipp</t>
  </si>
  <si>
    <t>BTJ</t>
  </si>
  <si>
    <t>Becksmann Thomas J.</t>
  </si>
  <si>
    <t>Diplom Ing. FH, Architektur</t>
  </si>
  <si>
    <t>PL im Bereich Baumanagement</t>
  </si>
  <si>
    <t>Prüf- u. Kontrollingenieurwesen, Projektleiter</t>
  </si>
  <si>
    <t>Messungen</t>
  </si>
  <si>
    <t>Bau-/Raumakustik, Schallschutzfenster, Lärm</t>
  </si>
  <si>
    <t>Schallschutzfenster</t>
  </si>
  <si>
    <t>Bauleiter /Zeichner-Kontstrukteur</t>
  </si>
  <si>
    <t>Dipl. Ing. FH Giessen-Friedberg</t>
  </si>
  <si>
    <t>Siedlungsentwässerung, Abwasser, LSP</t>
  </si>
  <si>
    <t>Dipl. Ing. FH (Umwelttechnik)</t>
  </si>
  <si>
    <t>FBL Umweltplanungen u. -koordination / UVB, Leiter Team Umwelt, Projektleiter, Experte Lärm</t>
  </si>
  <si>
    <t>Schweizerische Lohnstrukturerhebung</t>
  </si>
  <si>
    <t>Ausbildung</t>
  </si>
  <si>
    <t>Hochschultitel</t>
  </si>
  <si>
    <t>Berufsbezeichnung</t>
  </si>
  <si>
    <t>Bauingenieur/in</t>
  </si>
  <si>
    <t>Umweltingenieur/in</t>
  </si>
  <si>
    <t>Réceptionist/in / Telefonistin</t>
  </si>
  <si>
    <t>Sekretär/in</t>
  </si>
  <si>
    <t>Kaufmännische/r Mitarbeiter/in</t>
  </si>
  <si>
    <t>Kaufmännische/r Fachspezialist/in</t>
  </si>
  <si>
    <t>Personal-Fachspezialist/in</t>
  </si>
  <si>
    <t>Buchhaltungsangestellte/r</t>
  </si>
  <si>
    <t>Finanz-Fachspezialist/in</t>
  </si>
  <si>
    <t>EDV-Supporter/in</t>
  </si>
  <si>
    <t>EDV-System-Controller/in</t>
  </si>
  <si>
    <t>IT-System-Spezialist/in</t>
  </si>
  <si>
    <t>Vermessungsassistent/in</t>
  </si>
  <si>
    <t>Bauzeichner/in</t>
  </si>
  <si>
    <t>Bauzeichner/in-Konstrukteur/in</t>
  </si>
  <si>
    <t>Zeichnerchef, Bauzeichner/in-Konstrukteuer/in</t>
  </si>
  <si>
    <t>Marketingangestellter</t>
  </si>
  <si>
    <t>Bauleiter/in</t>
  </si>
  <si>
    <t>Projektleiter/in, Tiefbauzeichner/in</t>
  </si>
  <si>
    <t>Vermesser/in</t>
  </si>
  <si>
    <t>Leiter/in Personalwesen</t>
  </si>
  <si>
    <t>Leiter/in Finanz- + Rechnungswesen</t>
  </si>
  <si>
    <t>Bauleitungsassistent/in</t>
  </si>
  <si>
    <t>Praktikant/in</t>
  </si>
  <si>
    <t>Zeichnerchef/in, Bauzeichner/in-Konstrukteuer/in</t>
  </si>
  <si>
    <t>Lehrling/Lehrtochter</t>
  </si>
  <si>
    <t>Reprograph/in</t>
  </si>
  <si>
    <t>Pers-Nr.</t>
  </si>
  <si>
    <t>Funktionbezeichnung</t>
  </si>
  <si>
    <t>Ausbildung:</t>
  </si>
  <si>
    <t>höhere Fachprüfung/Meisterdiplom, Techniker TS, Höhere Fachschule, HWV,</t>
  </si>
  <si>
    <t xml:space="preserve"> HFG IES oder gleichwertige Ausbildung</t>
  </si>
  <si>
    <t>Fähigkeitszeugnisses (EFZ) führt, Vollzeit-Berufsschule, Diplom- oder Fachmittelschule,</t>
  </si>
  <si>
    <t>berufliche Grundbildung (eidg. Berufsattest - EBA) oder gleichwertige Ausbildung</t>
  </si>
  <si>
    <t>8 = Obligatorische Schule, ohne abgeschlossene Berufsausbildung</t>
  </si>
  <si>
    <t>1 = UNI / ETH</t>
  </si>
  <si>
    <t>2 = FH oder gleichwertige Ausbildung</t>
  </si>
  <si>
    <t>3 = Höhere Berufsausbildung mit eidg. Fachausweis, Diplom oder</t>
  </si>
  <si>
    <t>4 = Lehrerpatent auf verschiedenen Stufen</t>
  </si>
  <si>
    <t>5 = Gymnasiale Maturität, Berufsmaturität, Fachmaturität oder gleichwertige Ausgbildung</t>
  </si>
  <si>
    <t>6 = Ageschlossene Berufsausbildung, die in der Regel zum Erwerb eines eidg.</t>
  </si>
  <si>
    <t>7 = Ausschliesslich unternehmensinterne, durch das Bundesamt für Berufsbildung und Technologie (BBT) nicht anerkannte Berufsausbildung</t>
  </si>
  <si>
    <t>Hochschultitel:</t>
  </si>
  <si>
    <t>Titel, welche der Arbeitnehmer an einer UNI, ETH oder FH erlangte</t>
  </si>
  <si>
    <t>1 = Doktorat, Habilitation</t>
  </si>
  <si>
    <t>2 = Master, Lizenziat, Diplom, Staatsexamen, Nachdiplom</t>
  </si>
  <si>
    <t>3 = Bachelor</t>
  </si>
  <si>
    <t xml:space="preserve">    </t>
  </si>
  <si>
    <t>HiH</t>
  </si>
  <si>
    <t>Hikel Harald</t>
  </si>
  <si>
    <t>Diplom-Geograph Univ.</t>
  </si>
  <si>
    <t>Sachbearbeitung Umwelt, insbesondere Lärmschutz</t>
  </si>
  <si>
    <t>VeS</t>
  </si>
  <si>
    <t>Vecchi Sandra</t>
  </si>
  <si>
    <t>Meier Jacqueline</t>
  </si>
  <si>
    <t>Dipl. Bauing. FH /BSc FHNW</t>
  </si>
  <si>
    <t>BSc in Life Science FHNW</t>
  </si>
  <si>
    <t>BJo</t>
  </si>
  <si>
    <t>Bürgin Johannes</t>
  </si>
  <si>
    <t>Stucki</t>
  </si>
  <si>
    <t>Kipfer</t>
  </si>
  <si>
    <t>STi</t>
  </si>
  <si>
    <t>KCe</t>
  </si>
  <si>
    <t>HoA</t>
  </si>
  <si>
    <t>Hochuli Antonina</t>
  </si>
  <si>
    <t>BuS</t>
  </si>
  <si>
    <t>Burger Stefan</t>
  </si>
  <si>
    <t>Konstr. Ing.-Bau, Generalplanungen, Grossprojekte, Prüfingenieur</t>
  </si>
  <si>
    <t>Mitglied der GL, BL Konstr. Ingenieurbau, FBL Brückenbau / Prüf- + Kontrollingenieurwesen, Chef-Ingenieur, Experte</t>
  </si>
  <si>
    <t>Konstr. Ing.-Bau, Prüfingenieur</t>
  </si>
  <si>
    <t>Tiefbau, Konstr. Ing.-Bau, Grossprojekte, Geotechnik</t>
  </si>
  <si>
    <t xml:space="preserve">Konstr. Ing.-Bau / Raumakustik </t>
  </si>
  <si>
    <t xml:space="preserve">Konstr. Ing.-Bau </t>
  </si>
  <si>
    <t>Erdbebensicherheit, Konstr. Ing.-Bau</t>
  </si>
  <si>
    <t>MSt in Natural Hazards Management ETH</t>
  </si>
  <si>
    <t>MSt of Eng.</t>
  </si>
  <si>
    <t>MSt in Sustainable Development</t>
  </si>
  <si>
    <t>MSc BFH in Eng.</t>
  </si>
  <si>
    <t>SJe</t>
  </si>
  <si>
    <t>Stöhr Jessica</t>
  </si>
  <si>
    <t>Stand per 01.12.2013</t>
  </si>
  <si>
    <t>Dipl. Ingenieurin /Schiffbauerin, Univ. Sevastopol</t>
  </si>
  <si>
    <t>Stand per 01.01.14</t>
  </si>
  <si>
    <t>wurde nicht veröffentl.</t>
  </si>
  <si>
    <t xml:space="preserve"> A</t>
  </si>
  <si>
    <t>Erste Kategorie = Grundfunktion / zweite Kat.=altern. Funktion</t>
  </si>
  <si>
    <r>
      <t xml:space="preserve">B/A </t>
    </r>
    <r>
      <rPr>
        <vertAlign val="superscript"/>
        <sz val="9"/>
        <rFont val="Arial Narrow"/>
        <family val="2"/>
      </rPr>
      <t>1)</t>
    </r>
  </si>
  <si>
    <t xml:space="preserve"> B/C </t>
  </si>
  <si>
    <r>
      <t xml:space="preserve"> C/B </t>
    </r>
    <r>
      <rPr>
        <vertAlign val="superscript"/>
        <sz val="9"/>
        <rFont val="Arial Narrow"/>
        <family val="2"/>
      </rPr>
      <t>2)</t>
    </r>
  </si>
  <si>
    <r>
      <t xml:space="preserve"> D/C </t>
    </r>
    <r>
      <rPr>
        <vertAlign val="superscript"/>
        <sz val="9"/>
        <rFont val="Arial Narrow"/>
        <family val="2"/>
      </rPr>
      <t>2)</t>
    </r>
  </si>
  <si>
    <t xml:space="preserve"> C/D </t>
  </si>
  <si>
    <t xml:space="preserve"> E/D </t>
  </si>
  <si>
    <r>
      <t xml:space="preserve"> C/B </t>
    </r>
    <r>
      <rPr>
        <b/>
        <vertAlign val="superscript"/>
        <sz val="9"/>
        <rFont val="Arial Narrow"/>
        <family val="2"/>
      </rPr>
      <t>2)</t>
    </r>
  </si>
  <si>
    <r>
      <t xml:space="preserve"> D/C </t>
    </r>
    <r>
      <rPr>
        <b/>
        <vertAlign val="superscript"/>
        <sz val="9"/>
        <rFont val="Arial Narrow"/>
        <family val="2"/>
      </rPr>
      <t>2)</t>
    </r>
  </si>
  <si>
    <r>
      <t>Hon-Kat.</t>
    </r>
    <r>
      <rPr>
        <vertAlign val="superscript"/>
        <sz val="9"/>
        <rFont val="Arial Narrow"/>
        <family val="2"/>
      </rPr>
      <t>1)</t>
    </r>
  </si>
  <si>
    <t>BaC</t>
  </si>
  <si>
    <t>MAS of advanced Studies ETH in Natural Hazards Man.</t>
  </si>
  <si>
    <t>Dipl. Ing. FH in Geomatik FHNW</t>
  </si>
  <si>
    <t>Dipl. Umwelting NDS FH</t>
  </si>
  <si>
    <r>
      <t xml:space="preserve">Dipl. Ing. Schiffbau TU </t>
    </r>
    <r>
      <rPr>
        <sz val="8"/>
        <rFont val="Arial Narrow"/>
        <family val="2"/>
      </rPr>
      <t>Sevastopol</t>
    </r>
  </si>
  <si>
    <t>Bürofachdiplom VSH</t>
  </si>
  <si>
    <t>Bauleiter /Zeichner-Konstrukteur</t>
  </si>
  <si>
    <t>Funktionseinteilung neu (07.03.2014)</t>
  </si>
  <si>
    <t>SaB</t>
  </si>
  <si>
    <t>Saliu Bekim</t>
  </si>
  <si>
    <t>PC-Techniker</t>
  </si>
  <si>
    <t>IT HF Teko Olten</t>
  </si>
  <si>
    <t>Dipl.-Biologin Univ. München</t>
  </si>
  <si>
    <t>Diplom-Geograph Univ. Würzburg</t>
  </si>
  <si>
    <t>M. Eng.</t>
  </si>
  <si>
    <t>Dipl. Bauing. FH Karlsruhe</t>
  </si>
  <si>
    <t>Dipl. Bauing. FH /B.Sc. FHNW</t>
  </si>
  <si>
    <t>Dipl. Bauing. FHNW</t>
  </si>
  <si>
    <t>Dipl. Bauing. FH Leipzig</t>
  </si>
  <si>
    <t>Dipl. Geoökologin Univ. Braunschweig</t>
  </si>
  <si>
    <t>M. A. and Sc. in Sustainable Development</t>
  </si>
  <si>
    <t>B.Sc. in Life Science FHNW</t>
  </si>
  <si>
    <t>Dipl. Bauing. FH Stuttgart</t>
  </si>
  <si>
    <t>Dipl. Bauing. FH Konstanz</t>
  </si>
  <si>
    <t>Dipl. Ing. FH Rheinland-Pfalz</t>
  </si>
  <si>
    <t>M.Sc. BUAS in Eng.</t>
  </si>
  <si>
    <t>Dipl. Ing. FH Giessen-Friedberg (Umwelttechnik)</t>
  </si>
  <si>
    <t>Bauzeichner/Bauleiter</t>
  </si>
  <si>
    <t>MRa</t>
  </si>
  <si>
    <t>Meisch Raoul</t>
  </si>
  <si>
    <t>Dipl. Ing. FH Karlsruhe</t>
  </si>
  <si>
    <r>
      <t>ZC</t>
    </r>
    <r>
      <rPr>
        <sz val="9"/>
        <rFont val="Arial Narrow"/>
        <family val="2"/>
      </rPr>
      <t>/ZK kein MA-Gespräch</t>
    </r>
  </si>
  <si>
    <t>kein MA-Gespräch</t>
  </si>
  <si>
    <t>PL im Bereich Tiefbau</t>
  </si>
  <si>
    <t>PL /Sachbearbeitung Umwelt und GIS</t>
  </si>
  <si>
    <t>PL /Sachbearbeitung Umwelt, insbesondere Lärmschutz</t>
  </si>
  <si>
    <t>PL im Bereich Verkehr + Umwelt</t>
  </si>
  <si>
    <t>MA-Gespräch durch Rh</t>
  </si>
  <si>
    <t>PL /kein MA-Gespräch</t>
  </si>
  <si>
    <t>Stucki Tizian</t>
  </si>
  <si>
    <t>Kipfer Cedric</t>
  </si>
  <si>
    <t>BN</t>
  </si>
  <si>
    <t>Berger Noah</t>
  </si>
  <si>
    <t>Pertoldi Noeh</t>
  </si>
  <si>
    <t>Thahiri Florian</t>
  </si>
  <si>
    <t>PN</t>
  </si>
  <si>
    <t>TF</t>
  </si>
  <si>
    <t>RTh</t>
  </si>
  <si>
    <t>BrJ</t>
  </si>
  <si>
    <t>Brem Jakob</t>
  </si>
  <si>
    <t xml:space="preserve">P </t>
  </si>
  <si>
    <r>
      <t>PL</t>
    </r>
    <r>
      <rPr>
        <sz val="9"/>
        <rFont val="Arial Narrow"/>
        <family val="2"/>
      </rPr>
      <t>/SB</t>
    </r>
    <r>
      <rPr>
        <b/>
        <sz val="9"/>
        <rFont val="Arial Narrow"/>
        <family val="2"/>
      </rPr>
      <t xml:space="preserve"> </t>
    </r>
  </si>
  <si>
    <r>
      <t>SB</t>
    </r>
    <r>
      <rPr>
        <sz val="9"/>
        <rFont val="Arial Narrow"/>
        <family val="2"/>
      </rPr>
      <t>/ZK</t>
    </r>
  </si>
  <si>
    <r>
      <t>BL</t>
    </r>
    <r>
      <rPr>
        <sz val="9"/>
        <rFont val="Arial Narrow"/>
        <family val="2"/>
      </rPr>
      <t>/SB</t>
    </r>
  </si>
  <si>
    <r>
      <t>GL</t>
    </r>
    <r>
      <rPr>
        <sz val="9"/>
        <rFont val="Arial Narrow"/>
        <family val="2"/>
      </rPr>
      <t>/BL / PL</t>
    </r>
  </si>
  <si>
    <r>
      <t>ZK/</t>
    </r>
    <r>
      <rPr>
        <sz val="9"/>
        <rFont val="Arial Narrow"/>
        <family val="2"/>
      </rPr>
      <t>ZC</t>
    </r>
  </si>
  <si>
    <r>
      <t>SB/</t>
    </r>
    <r>
      <rPr>
        <sz val="9"/>
        <rFont val="Arial Narrow"/>
        <family val="2"/>
      </rPr>
      <t>PL</t>
    </r>
  </si>
  <si>
    <t>Chef-Ingenieur, Experte</t>
  </si>
  <si>
    <t>Mitglied der GL, BL Konstr. Ingenieurbau</t>
  </si>
  <si>
    <t>AFr</t>
  </si>
  <si>
    <t>Appelt Franziska</t>
  </si>
  <si>
    <t>Dipl. Geographin FH /B.Sc. Uni Berlin</t>
  </si>
  <si>
    <t>M.Sc. Geographie / GIS ETH ZH</t>
  </si>
  <si>
    <t>Sachbearbietung Glasvaservernetzung</t>
  </si>
  <si>
    <t>Stand per 01.12.14</t>
  </si>
  <si>
    <t>Dipl. Bauing. TU, Strassburg</t>
  </si>
  <si>
    <t>Stand per 01.01.15</t>
  </si>
  <si>
    <t>Sachbearbeitung Glasvaservernetzung</t>
  </si>
  <si>
    <t>TFl</t>
  </si>
  <si>
    <t>Tschan Flavia</t>
  </si>
  <si>
    <t>ItV</t>
  </si>
  <si>
    <t>Iten Vanessa</t>
  </si>
  <si>
    <t>Dick David</t>
  </si>
  <si>
    <t>Dipl. Ing. Architekt, TU Darmstadt</t>
  </si>
  <si>
    <t>DiD</t>
  </si>
  <si>
    <t>MY</t>
  </si>
  <si>
    <t>Meier Yannick</t>
  </si>
  <si>
    <t>M.Sc. UZH Geographie/GIS</t>
  </si>
  <si>
    <t>Dipl. Geographin FH /B.Sc.Berlin</t>
  </si>
  <si>
    <t>RE</t>
  </si>
  <si>
    <t>Reber Erich</t>
  </si>
  <si>
    <t>Bauführer</t>
  </si>
  <si>
    <t>Mitglied der GL, BL Konstr. Ingenieurbau, Chef-Ingenieur</t>
  </si>
  <si>
    <t>Stv. BL Tiefbau, FBL Ver- und Entsorgung, Projektleiter</t>
  </si>
  <si>
    <t>Stv. BL Verkehr + Umwelt, FBL Baulogistik, Oberbauleitungen</t>
  </si>
  <si>
    <t>Stv. BL Bautenerhalt &amp; Geomatik, FBL Erhaltung Infrastrukturanlagen, Projektleiter</t>
  </si>
  <si>
    <t>Stv. BL konstr. Ingenieurbau, FBL Tagbautunnel, Projektleiter</t>
  </si>
  <si>
    <t>FBL Hochbau, Projektingenieur</t>
  </si>
  <si>
    <t>FBL Bahntechnik, Projektleiter</t>
  </si>
  <si>
    <t>BeP</t>
  </si>
  <si>
    <t>Berzi Patrick</t>
  </si>
  <si>
    <t>Dipl. Bauing. FH/B.Sc. Montréal</t>
  </si>
  <si>
    <t>KaM</t>
  </si>
  <si>
    <t>Kanagasabai Manoja</t>
  </si>
  <si>
    <t>PM</t>
  </si>
  <si>
    <t>Kostenkalkulator, Bauleitung, Projektmanagement</t>
  </si>
  <si>
    <t>Projekt- und Bauleiter, Projektmanagement</t>
  </si>
  <si>
    <t>Projektmanagement</t>
  </si>
  <si>
    <t>PL im Bereich Projekt- und Baumanagement</t>
  </si>
  <si>
    <t>HDa</t>
  </si>
  <si>
    <t>Häner David</t>
  </si>
  <si>
    <t>Projektleiter /Bauingenieur</t>
  </si>
  <si>
    <t>Projektingenieur, Hochbau, Brückenbau</t>
  </si>
  <si>
    <t>TM</t>
  </si>
  <si>
    <t>Titz Markus</t>
  </si>
  <si>
    <t>MAS in erneuerbare Energie</t>
  </si>
  <si>
    <t>Bauleiter für Strassen-/Tiefbau</t>
  </si>
  <si>
    <t>VBe</t>
  </si>
  <si>
    <t>Vitt Bernhard</t>
  </si>
  <si>
    <t>CR</t>
  </si>
  <si>
    <t>Canetti Rosemarie</t>
  </si>
  <si>
    <t>SB Projektmanagement/-assistentin</t>
  </si>
  <si>
    <r>
      <t>RSB</t>
    </r>
    <r>
      <rPr>
        <sz val="9"/>
        <rFont val="Arial Narrow"/>
        <family val="2"/>
      </rPr>
      <t>/Projektassistentin</t>
    </r>
  </si>
  <si>
    <t>Christ Florian</t>
  </si>
  <si>
    <t>Hirsbrunner Nico</t>
  </si>
  <si>
    <t>ChF</t>
  </si>
  <si>
    <t>HN</t>
  </si>
  <si>
    <t>SiA</t>
  </si>
  <si>
    <t>Sivasundaram Aschveni</t>
  </si>
  <si>
    <t>VP</t>
  </si>
  <si>
    <t>Vogg Paula</t>
  </si>
  <si>
    <t>MJa</t>
  </si>
  <si>
    <t>PD</t>
  </si>
  <si>
    <t>Bauleiter TB/Techniker HF</t>
  </si>
  <si>
    <t>M.Sc. FHNW in Eng.</t>
  </si>
  <si>
    <t>Stand per 01.10.15</t>
  </si>
  <si>
    <t>Völlmin Daniel</t>
  </si>
  <si>
    <t>VDa</t>
  </si>
  <si>
    <t>Seehöfer Patrick</t>
  </si>
  <si>
    <t>SPa</t>
  </si>
  <si>
    <t>Bauingenieur/ Bauleiter</t>
  </si>
  <si>
    <t>Bauing ETH ZH i.A.</t>
  </si>
  <si>
    <t>B.Sc.in Aviatik ZFH mit Vertie-fung in Technics &amp; Engineering</t>
  </si>
  <si>
    <t>Stand per 01.01.16</t>
  </si>
  <si>
    <t>Umwelt, Lärm, Verkehrserhebung</t>
  </si>
  <si>
    <t>MSc BFH</t>
  </si>
  <si>
    <t>MSc FHNW in Eng.</t>
  </si>
  <si>
    <t xml:space="preserve">SA </t>
  </si>
  <si>
    <t>Schaub Anja</t>
  </si>
  <si>
    <t>Geomatiktechnikerin</t>
  </si>
  <si>
    <t>Bauzeichnerin / Sachbearbeiterin GIS</t>
  </si>
  <si>
    <t>Sku</t>
  </si>
  <si>
    <t>Skucek Axel</t>
  </si>
  <si>
    <t>Dipl. Bauing. FH/BSc  Karlsruhe</t>
  </si>
  <si>
    <t>PL Umwelt und GIS</t>
  </si>
  <si>
    <t>Dipl. Bauing. FH/BSc Montréal</t>
  </si>
  <si>
    <t>BScin Aviatik ZFH mit Vertie-fung in Technics &amp; Engineering</t>
  </si>
  <si>
    <t>JRo</t>
  </si>
  <si>
    <t>Jann Roger</t>
  </si>
  <si>
    <t>PL Projektmanagement</t>
  </si>
  <si>
    <t>Projektmanagement, Arbeitssicherheit, QM</t>
  </si>
  <si>
    <t>Funktionseinteilung neu (14.03.2016)</t>
  </si>
  <si>
    <t>Praktilkant</t>
  </si>
  <si>
    <t>DNi</t>
  </si>
  <si>
    <t>GrM</t>
  </si>
  <si>
    <t>Grabherr Mathieu</t>
  </si>
  <si>
    <t>Bauzeichner /Dipl. Bauing. FH Karlsruhe</t>
  </si>
  <si>
    <t>Dipl. Bauing./BSc ETH</t>
  </si>
  <si>
    <t>MSc ETH in Bauing</t>
  </si>
  <si>
    <t>Leuch Georges</t>
  </si>
  <si>
    <t>Boser Florian</t>
  </si>
  <si>
    <t>Kaupp Nicolas</t>
  </si>
  <si>
    <t>LG</t>
  </si>
  <si>
    <t>BoF</t>
  </si>
  <si>
    <t>KN</t>
  </si>
  <si>
    <t>Z/BAL</t>
  </si>
  <si>
    <r>
      <t>PL/</t>
    </r>
    <r>
      <rPr>
        <sz val="9"/>
        <rFont val="Arial Narrow"/>
        <family val="2"/>
      </rPr>
      <t>BAL/FBL</t>
    </r>
  </si>
  <si>
    <t>PL/FBL</t>
  </si>
  <si>
    <r>
      <rPr>
        <sz val="9"/>
        <rFont val="Arial Narrow"/>
        <family val="2"/>
      </rPr>
      <t>PL</t>
    </r>
    <r>
      <rPr>
        <b/>
        <sz val="9"/>
        <rFont val="Arial Narrow"/>
        <family val="2"/>
      </rPr>
      <t>/BAL</t>
    </r>
  </si>
  <si>
    <t xml:space="preserve">Digitales Bauen FHNW </t>
  </si>
  <si>
    <t xml:space="preserve">Dipl.Bauing ETH ZH </t>
  </si>
  <si>
    <t>Stand per 01.11.16</t>
  </si>
  <si>
    <t>Igual Lorenzo</t>
  </si>
  <si>
    <t>Dipl. Architektur FH</t>
  </si>
  <si>
    <t>Personalassistentin</t>
  </si>
  <si>
    <t>Signer David</t>
  </si>
  <si>
    <t>Stand per 01.01.2017</t>
  </si>
  <si>
    <t>IL</t>
  </si>
  <si>
    <t xml:space="preserve"> </t>
  </si>
  <si>
    <t>Bauzeichnerin, Bauleiterin</t>
  </si>
  <si>
    <t>In leitender Funktion die höhere Kategorie</t>
  </si>
  <si>
    <t>Als Bauleiter die höhere Kategorie</t>
  </si>
  <si>
    <t xml:space="preserve">FETT = </t>
  </si>
  <si>
    <t>massgebendes Diplomjahr (Anz. Jahre)</t>
  </si>
  <si>
    <t>Dipl. Bauing./MSc ETH Bauing</t>
  </si>
  <si>
    <t>BSc Aviatik ZFH 2011,            Dipl. Bauing HF/BSc FHNW</t>
  </si>
  <si>
    <t>Guldimann Simon</t>
  </si>
  <si>
    <t>GuS</t>
  </si>
  <si>
    <t>Bauleiter TB  2014            dipl. Techniker HF</t>
  </si>
  <si>
    <t>Bauleiter TB</t>
  </si>
  <si>
    <r>
      <t xml:space="preserve"> F/D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</si>
  <si>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LaS</t>
  </si>
  <si>
    <t>Lazar Sonja</t>
  </si>
  <si>
    <t>Landschaftsarchitektin HTL</t>
  </si>
  <si>
    <t>Kauffrau BL Liestal</t>
  </si>
  <si>
    <t>GmP</t>
  </si>
  <si>
    <t>Gmür Peter</t>
  </si>
  <si>
    <t>Fachbereichsleiter Brandschutz</t>
  </si>
  <si>
    <t>ArM</t>
  </si>
  <si>
    <t>Armando Martin</t>
  </si>
  <si>
    <t>PL Brandschutz</t>
  </si>
  <si>
    <t>PL/SB</t>
  </si>
  <si>
    <t>GuP</t>
  </si>
  <si>
    <t>Gustin Patrick</t>
  </si>
  <si>
    <t>Sachbearbeiter Brandschutz</t>
  </si>
  <si>
    <t>dipl. Sicherheitsfachmann</t>
  </si>
  <si>
    <t>Brandschutzfachmann CFPA/ZH</t>
  </si>
  <si>
    <t>Stv. BL Tiefbau, FBL Ver- und Entsorgung, PL</t>
  </si>
  <si>
    <t>MAS of advanced (GIS)</t>
  </si>
  <si>
    <t>ADi</t>
  </si>
  <si>
    <t>Aleinikov Dimitri</t>
  </si>
  <si>
    <t>Bauleiter TB  2014  dipl. Techniker HF</t>
  </si>
  <si>
    <t>Hag</t>
  </si>
  <si>
    <t>Hagmann Andreas</t>
  </si>
  <si>
    <t>dipl. Techniker HF Bauführung Verkehrswegebau</t>
  </si>
  <si>
    <t>Bauleiter/Bauphasenplaner</t>
  </si>
  <si>
    <t>MeM</t>
  </si>
  <si>
    <t>Mendoza Maria</t>
  </si>
  <si>
    <t>Tesan Laila</t>
  </si>
  <si>
    <t>Davet Kilian</t>
  </si>
  <si>
    <t>TL</t>
  </si>
  <si>
    <t>DK</t>
  </si>
  <si>
    <t>Lernende</t>
  </si>
  <si>
    <t>Dipl. Bauing. KIT</t>
  </si>
  <si>
    <t>Stand per 01.12.2017</t>
  </si>
  <si>
    <t>SiR</t>
  </si>
  <si>
    <t>Schilliger Raphaela</t>
  </si>
  <si>
    <t>BSC FHNW in Geomatik</t>
  </si>
  <si>
    <t>WDa</t>
  </si>
  <si>
    <t>Widrig Daniel</t>
  </si>
  <si>
    <t>Technischer Assistent</t>
  </si>
  <si>
    <t>Halbeisen Gisela</t>
  </si>
  <si>
    <t>HGi</t>
  </si>
  <si>
    <t>LBe</t>
  </si>
  <si>
    <t>Lamoth Béla</t>
  </si>
  <si>
    <t>KUM</t>
  </si>
  <si>
    <t>Koch Urs-Martin</t>
  </si>
  <si>
    <t>PL Bahnbau</t>
  </si>
  <si>
    <t>PM. Division Infrastruktur</t>
  </si>
  <si>
    <t>Stand per 01.01.2018</t>
  </si>
  <si>
    <r>
      <t xml:space="preserve">B/A </t>
    </r>
    <r>
      <rPr>
        <vertAlign val="superscript"/>
        <sz val="9"/>
        <rFont val="Arial Narrow"/>
        <family val="2"/>
      </rPr>
      <t>5)</t>
    </r>
  </si>
  <si>
    <t xml:space="preserve">B/A </t>
  </si>
  <si>
    <t>Interne Kategorie GL= A</t>
  </si>
  <si>
    <r>
      <t xml:space="preserve"> D/E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</si>
  <si>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Bauleiterin TB</t>
  </si>
  <si>
    <t>Bauleiterin / Bauzeichnerin</t>
  </si>
  <si>
    <t>Mitglied der GL, BL Zentrale Dienste und Filiale Möhlin, Chefingenieur</t>
  </si>
  <si>
    <t>Mitglied der GL, BL Bautenerhalt/Geomatik, Chef-ingenieur</t>
  </si>
  <si>
    <t>Mitglied der GL, BL Verkehr + Umwelt, FBL Verkehrsmanagement, Leiter IZ, Chefingenieur</t>
  </si>
  <si>
    <t>Mitglied der GL, BL Ingenieur- / Bahnbau, Chef-ingenieur</t>
  </si>
  <si>
    <t>PL Umweltingenieur</t>
  </si>
  <si>
    <t>PL und Chef- Bauleiterin</t>
  </si>
  <si>
    <t>Mitglied der GL, BL Projektmanagement und Generalplanung, Chefingenieur</t>
  </si>
  <si>
    <t>Mitglied der GL, BL Tief- und Tunnelbau, Chefingenieur</t>
  </si>
  <si>
    <t>Zeichner-Kontrukteurin/ Sachbearbeiterin GIS</t>
  </si>
  <si>
    <t>IBB</t>
  </si>
  <si>
    <t>Dipl. Bauing. IBBT</t>
  </si>
  <si>
    <t>Mö</t>
  </si>
  <si>
    <t>PL Tiefbau</t>
  </si>
  <si>
    <t>Stand per 01.02.2018</t>
  </si>
  <si>
    <t>BCa</t>
  </si>
  <si>
    <t>Blehs Claudio</t>
  </si>
  <si>
    <t>Bauleiter Techniker TS</t>
  </si>
  <si>
    <t>DMM</t>
  </si>
  <si>
    <t>Di Maria Marcello</t>
  </si>
  <si>
    <t>PL Tief- und Tunnelbau</t>
  </si>
  <si>
    <t>Stand per 01.03.2018</t>
  </si>
  <si>
    <t>SuS</t>
  </si>
  <si>
    <t>Suter Sarah</t>
  </si>
  <si>
    <t>ReM</t>
  </si>
  <si>
    <t>Redlich Moritz</t>
  </si>
  <si>
    <t>FBL Informatikdienstleistungen, EDV-System-Man.</t>
  </si>
  <si>
    <t>Funktionseinteilung neu (07.03.2018)</t>
  </si>
  <si>
    <t>B/A 1)</t>
  </si>
  <si>
    <t xml:space="preserve"> C/B 3)</t>
  </si>
  <si>
    <t xml:space="preserve"> C/B 2)</t>
  </si>
  <si>
    <t xml:space="preserve"> D/C 2)</t>
  </si>
  <si>
    <t>Büromitarbeiter 5</t>
  </si>
  <si>
    <t>Réceptionist / Telefonist / Service-Disponent 4</t>
  </si>
  <si>
    <t>Réceptionist / Telefonist / Service-Disponent 5</t>
  </si>
  <si>
    <t>Sekretärin  / Assistentin 5</t>
  </si>
  <si>
    <t>Sekretärin  / Assistentin 6</t>
  </si>
  <si>
    <t>Sekretärin  / Assistentin 7</t>
  </si>
  <si>
    <t>Kaufmännischer Mitarbeiter 4</t>
  </si>
  <si>
    <t>Kaufmännischer Mitarbeiter 5</t>
  </si>
  <si>
    <t>Kaufmännischer Mitarbeiter 6 / Gruppenchef 6</t>
  </si>
  <si>
    <t>Kaufmännischer Mitarbeiter 7 / Gruppenchef 7</t>
  </si>
  <si>
    <t>Sachbearbeiter Logistik / Einkauf 6 / Gruppenchef 6</t>
  </si>
  <si>
    <t>Sachbearbeiter Logistik / Einkauf 7 / Gruppenchef 7</t>
  </si>
  <si>
    <t>Kaufmännischer Fachspezialist 8</t>
  </si>
  <si>
    <t>Kaufmännischer Fachspezialist 9</t>
  </si>
  <si>
    <t>Kaufmännischer Fachspezialist 10</t>
  </si>
  <si>
    <t>Kaufmännischer Fachspezialist 11</t>
  </si>
  <si>
    <t>Personal-Fachspezialist 8</t>
  </si>
  <si>
    <t>Personal-Fachspezialist 9</t>
  </si>
  <si>
    <t>Rechtskonsulent 10</t>
  </si>
  <si>
    <t>Rechtskonsulent 11</t>
  </si>
  <si>
    <t>Rechtskonsulent 12</t>
  </si>
  <si>
    <t>Immobilienbewirtschafter / - Treuhänder 7</t>
  </si>
  <si>
    <t>Immobilienbewirtschafter / - Treuhänder 8</t>
  </si>
  <si>
    <t>Immobilienbewirtschafter / - Treuhänder 9</t>
  </si>
  <si>
    <t>Buchhaltungs-Mitarbeiter 3</t>
  </si>
  <si>
    <t>Buchhalter 4</t>
  </si>
  <si>
    <t>Buchhalter 5</t>
  </si>
  <si>
    <t>Buchhalter 6 / Gruppenchef 6</t>
  </si>
  <si>
    <t>Buchhalter 7 / Gruppenchef 7</t>
  </si>
  <si>
    <t>Finanz-Fachspezialist / Controller 8</t>
  </si>
  <si>
    <t>Finanz-Fachspezialist / Controller 9</t>
  </si>
  <si>
    <t>Finanz-Fachspezialist / Controller 10</t>
  </si>
  <si>
    <t>Finanz-Fachspezialist / Controller 11</t>
  </si>
  <si>
    <t>Logistik / Einkauf Fachspezialist 8</t>
  </si>
  <si>
    <t>Logistik / Einkauf Fachspezialist 9</t>
  </si>
  <si>
    <t>Logistik / Einkauf Fachspezialist 10</t>
  </si>
  <si>
    <t>Logistik / Einkauf Fachspezialist 11</t>
  </si>
  <si>
    <t>Marketing - / Product - Manager 7</t>
  </si>
  <si>
    <t>Marketing - / Product - Manager 8</t>
  </si>
  <si>
    <t>Marketing - / Product - Manager 9</t>
  </si>
  <si>
    <t>Marketing - / Product - Manager 10</t>
  </si>
  <si>
    <t>Marketing - / Product - Manager 11</t>
  </si>
  <si>
    <t>Verkäufer 6</t>
  </si>
  <si>
    <t>Verkäufer 7</t>
  </si>
  <si>
    <t>Verkäufer 8</t>
  </si>
  <si>
    <t>Verkäufer 9 / Grosskunden</t>
  </si>
  <si>
    <t>Spothändler / Einsatzplaner 8</t>
  </si>
  <si>
    <t>Spothändler / Einsatzplaner 9</t>
  </si>
  <si>
    <t>Investitionsgüter-Verkäufer 7</t>
  </si>
  <si>
    <t>Investitionsgüter-Verkäufer 8</t>
  </si>
  <si>
    <t>Investitionsgüter-Verkäufer 9</t>
  </si>
  <si>
    <t>Investitionsgüter-Verkäufer 10 / Grosskunden</t>
  </si>
  <si>
    <t>Strom-Verkäufer 8</t>
  </si>
  <si>
    <t>Strom-Verkäufer 9</t>
  </si>
  <si>
    <t>Operator / System-Controller 5</t>
  </si>
  <si>
    <t>System-Controller 6</t>
  </si>
  <si>
    <t>System-Controller 7</t>
  </si>
  <si>
    <t>Informatiker / ICT-Suporter / -Techniker 5</t>
  </si>
  <si>
    <t>Informatiker / ICT-Suporter / -Techniker 6</t>
  </si>
  <si>
    <t>Informatiker / ICT-Suporter / -Techniker 7</t>
  </si>
  <si>
    <t>Informatiker / ICT-Suporter / -Techniker 8</t>
  </si>
  <si>
    <t>Applikations-Entwickler 6</t>
  </si>
  <si>
    <t>Applikations-Entwickler 7</t>
  </si>
  <si>
    <t>Applikations-Entwickler 8</t>
  </si>
  <si>
    <t>Applikations-Entwickler 9</t>
  </si>
  <si>
    <t>System-Spezialist 7</t>
  </si>
  <si>
    <t>System-Spezialist 8</t>
  </si>
  <si>
    <t>System-Spezialist 9</t>
  </si>
  <si>
    <t>Datenbank-Spezialist 7</t>
  </si>
  <si>
    <t>Datenbank-Spezialist 8</t>
  </si>
  <si>
    <t>Datenbank-Spezialist 9</t>
  </si>
  <si>
    <t>Software-Ingenieur 7</t>
  </si>
  <si>
    <t>Software-Ingenieur 8</t>
  </si>
  <si>
    <t>Software-Ingenieur 9</t>
  </si>
  <si>
    <t>Lagerist 3 / Chauffeur 3</t>
  </si>
  <si>
    <t>Lagerist 4 / Chauffeur 4</t>
  </si>
  <si>
    <t>Lagerist 5 / Chauffeur 5 / Bus-Chauffeur ÖV</t>
  </si>
  <si>
    <t>Lagerist 6</t>
  </si>
  <si>
    <t>Mechaniker / Monteur 4</t>
  </si>
  <si>
    <t>Mechaniker / Monteur 5 / Gruppenchef 5</t>
  </si>
  <si>
    <t>Mechaniker / Monteur 6 / Gruppenchef 6</t>
  </si>
  <si>
    <t>Mechaniker / Monteur 7 / Gruppenchef 7</t>
  </si>
  <si>
    <t>Anlageführer / Maschinenführer 4</t>
  </si>
  <si>
    <t>Anlageführer / Maschinenführer 5</t>
  </si>
  <si>
    <t>Anlageführer / Maschinenführer 6</t>
  </si>
  <si>
    <t>Handwerker 4</t>
  </si>
  <si>
    <t>Handwerker 5 / Gruppenchef 5</t>
  </si>
  <si>
    <t>Handwerker 6 / Gruppenchef 6</t>
  </si>
  <si>
    <t>Handwerker 7 / Gruppenchef 7</t>
  </si>
  <si>
    <t>Sachbearbeiter AVOR / PPS / QS 5</t>
  </si>
  <si>
    <t>Sachbearbeiter AVOR / PPS / QS 6</t>
  </si>
  <si>
    <t>Prozessfachmann 6</t>
  </si>
  <si>
    <t>Prozessfachmann 7</t>
  </si>
  <si>
    <t>Technischer Sachbearbeiter 6</t>
  </si>
  <si>
    <t>Technischer Sachbearbeiter 7</t>
  </si>
  <si>
    <t>Technischer Fachspezialist 8</t>
  </si>
  <si>
    <t>Technischer Fachspezialist 9</t>
  </si>
  <si>
    <t>Technischer Fachspezialist 10</t>
  </si>
  <si>
    <t>Netzmonteur / Netzelektriker 4</t>
  </si>
  <si>
    <t>Netzmonteur / Netzelektriker 5</t>
  </si>
  <si>
    <t>Netzmonteur / Netzelektriker 6</t>
  </si>
  <si>
    <t>Vorarbeiter / Gruppenchef  7</t>
  </si>
  <si>
    <t>Vorarbeiter / Gruppenchef  8</t>
  </si>
  <si>
    <t>Elektromonteur 4</t>
  </si>
  <si>
    <t>Elektromonteur 5</t>
  </si>
  <si>
    <t>Elektromonteur 6</t>
  </si>
  <si>
    <t>Elektromonteur 7 / Bauleitender Monteur / Vorarbeiter 7</t>
  </si>
  <si>
    <t>Spezial-Handwerker / Schichtchef 7</t>
  </si>
  <si>
    <t>Spezial-Handwerker / Schichtchef 8</t>
  </si>
  <si>
    <t>Laborant 4</t>
  </si>
  <si>
    <t>Laborant 5</t>
  </si>
  <si>
    <t>Laborant 6 / Gruppenchef 6</t>
  </si>
  <si>
    <t>Laborant 7 / Gruppenchef 7</t>
  </si>
  <si>
    <t>Laborassistenz 3</t>
  </si>
  <si>
    <t>Laborassistenz 4</t>
  </si>
  <si>
    <t>Elektroniker / Automatiker 4</t>
  </si>
  <si>
    <t>Elektroniker / Automatiker 5</t>
  </si>
  <si>
    <t>Elektroniker / Automatiker 6 / Gruppenchef 6</t>
  </si>
  <si>
    <t>Elektroniker / Automatiker 7 / Gruppenchef 7</t>
  </si>
  <si>
    <t>Entwicklungsingenieur 7</t>
  </si>
  <si>
    <t>Entwicklungsingenieur 8</t>
  </si>
  <si>
    <t>Entwicklungsingenieur 9</t>
  </si>
  <si>
    <t>Vorstufe Projektingenieur (MEE)</t>
  </si>
  <si>
    <t>Projektingenieur 7 (MEE)</t>
  </si>
  <si>
    <t>Projektingenieur 8 (MEE)</t>
  </si>
  <si>
    <t>Projektingenieur 9 (MEE)</t>
  </si>
  <si>
    <t>Senior Projektingenieur (MEE)</t>
  </si>
  <si>
    <t>Konstrukteur 4 / -planer 4</t>
  </si>
  <si>
    <t>Konstrukteur 5 / -planer 5</t>
  </si>
  <si>
    <t>Konstrukteur 6 / -planer 6 / Gruppenchef 6</t>
  </si>
  <si>
    <t>Konstrukteur 7 / Fachplaner 7 / Gruppenchef 7</t>
  </si>
  <si>
    <t>Konstrukteur 8 / Fachplaner 8 / Gruppenchef 8</t>
  </si>
  <si>
    <t>Geomatiker 4</t>
  </si>
  <si>
    <t>Geomatiker 5</t>
  </si>
  <si>
    <t>Geomatiker 6</t>
  </si>
  <si>
    <t>Geomatiker 7</t>
  </si>
  <si>
    <t>Vorstufe Projektingenieur (Geomatik)</t>
  </si>
  <si>
    <t>Projektingenieur 7  (Geomatik)</t>
  </si>
  <si>
    <t>Projektingenieur 8  (Geomatik)</t>
  </si>
  <si>
    <t>Projektingenieur 9  (Geomatik)</t>
  </si>
  <si>
    <t>Senio Projektingenieur (Geomatik)</t>
  </si>
  <si>
    <t>Vorstufe Projektingenieur (HLKSE)</t>
  </si>
  <si>
    <t>Projektingenieur 7 (HLKSE)</t>
  </si>
  <si>
    <t>Projektingenieur 8 (HLKSE)</t>
  </si>
  <si>
    <t>Projektingenieur 9 (HLKSE)</t>
  </si>
  <si>
    <t>Senior Projektingenieur (HLKSE)</t>
  </si>
  <si>
    <t>Vorstufe Projektingenieur (Bau)</t>
  </si>
  <si>
    <t>Projektingenieur 7 (Bau)</t>
  </si>
  <si>
    <t>Projektingenieur 8 (Bau)</t>
  </si>
  <si>
    <t>Projektingenieur 9 (Bau)</t>
  </si>
  <si>
    <t>Senior Projektingenieur (Bau)</t>
  </si>
  <si>
    <t>Senior Export Projektingenieur (Bau)</t>
  </si>
  <si>
    <t>Vorstufe Projektingenieur (Umwelt)</t>
  </si>
  <si>
    <t>Projektingenieur 7 (Umwelt)</t>
  </si>
  <si>
    <t>Projektingenieur 8 (Umwelt)</t>
  </si>
  <si>
    <t>Projektingenieur 9 (Umwelt)</t>
  </si>
  <si>
    <t>Senior Projektingenieur (Umwelt)</t>
  </si>
  <si>
    <t>Senior Export Projektingenieur (Umwelt)</t>
  </si>
  <si>
    <t>Service-Techniker 4</t>
  </si>
  <si>
    <t>Service-Techniker 5</t>
  </si>
  <si>
    <t>Service-Techniker 6 / Gruppenchef 6</t>
  </si>
  <si>
    <t>Service-Techniker 7 / Gruppenchef 7</t>
  </si>
  <si>
    <t>Service-Fachspezialist / Instruktor 7</t>
  </si>
  <si>
    <t>Service-Fachspezialist / Instruktor 8</t>
  </si>
  <si>
    <t>Service-Fachspezialist / Instruktor 9</t>
  </si>
  <si>
    <t>Service-Fachspezialist / Instruktor 10</t>
  </si>
  <si>
    <t>Schichtchef 8</t>
  </si>
  <si>
    <t>Schichtchef 9</t>
  </si>
  <si>
    <t>Vorgesetzter  8</t>
  </si>
  <si>
    <t>Vorgesetzter  9</t>
  </si>
  <si>
    <t>Vorgesetzter  10</t>
  </si>
  <si>
    <t>Vorgesetzter  11</t>
  </si>
  <si>
    <t>Vorgesetzter  12</t>
  </si>
  <si>
    <t>Vorgesetzter 9</t>
  </si>
  <si>
    <t>Vorgesetzter 10</t>
  </si>
  <si>
    <t>Vorgesetzter 11</t>
  </si>
  <si>
    <t>Vorgesetzter 12</t>
  </si>
  <si>
    <t>Markovic Maja</t>
  </si>
  <si>
    <t>Stand per 01.05.2018</t>
  </si>
  <si>
    <t>Mar</t>
  </si>
  <si>
    <t>SAr</t>
  </si>
  <si>
    <t>Said Ari</t>
  </si>
  <si>
    <t>M. Eng./M. of Business Adm. 2017</t>
  </si>
  <si>
    <t>FS</t>
  </si>
  <si>
    <t>Fiebiger Sabine</t>
  </si>
  <si>
    <t>Dipl. Ingenieurin Informatik</t>
  </si>
  <si>
    <t>Stand per 01.07.2018</t>
  </si>
  <si>
    <t>Bautenerhalt, Kunstbauten, Kanalisation</t>
  </si>
  <si>
    <t>Bautenerhalt</t>
  </si>
  <si>
    <t>Geomatik- Ingenieurin</t>
  </si>
  <si>
    <t>L/P</t>
  </si>
  <si>
    <t>Ing</t>
  </si>
  <si>
    <t>Dipl. Ing. Schiffbau TU Sevastopol</t>
  </si>
  <si>
    <t>Erdogan Mustafa</t>
  </si>
  <si>
    <t>SE</t>
  </si>
  <si>
    <t>ErM</t>
  </si>
  <si>
    <t>WeF</t>
  </si>
  <si>
    <t>Leiter Finanz- und Rechnungswesen</t>
  </si>
  <si>
    <t>Hilfspersonal</t>
  </si>
  <si>
    <t>Zeichner-Konstrukteure/Bauleiter</t>
  </si>
  <si>
    <t>Freie Mitarbeitende</t>
  </si>
  <si>
    <t>(inkl. Praktikanten und freie Mitarbeitende)</t>
  </si>
  <si>
    <t>Mitarbeitergespräche</t>
  </si>
  <si>
    <t>Erste Kategorie = Grundfunktion / zweite Kat. = altern. Funktion</t>
  </si>
  <si>
    <t>Funktion</t>
  </si>
  <si>
    <t>Hof</t>
  </si>
  <si>
    <t>Hofstetter Daniel</t>
  </si>
  <si>
    <t>Gleisbau-Polier</t>
  </si>
  <si>
    <t>Gleisbauer</t>
  </si>
  <si>
    <t>Mitglied der GL, BL Ingenieur-/Bahnbau, FBL Brückenbau, FBL Prüf- und Kontrollingenieurwesen, Chefingenieur</t>
  </si>
  <si>
    <t>FBL Umweltplanung u. -überwachung, Leiter Team Umwelt, Projektleiter, Experte Lärm</t>
  </si>
  <si>
    <t>Stv. BL Ingenieur- und Bahnbau, FBL Bahninfrastrukturen, Qualitätsmanagement, Kostencontroller, Projektleiter</t>
  </si>
  <si>
    <t>Chefingenieur Statik, FBL Hochbau, Projektleiter</t>
  </si>
  <si>
    <t>Chefingenieur Erhaltung, FBL Erhaltung Kunstbauten, Projektleiter</t>
  </si>
  <si>
    <t>Projektleiter Gemeindeingenieurwesen</t>
  </si>
  <si>
    <t>MAS of advanced Studies (GIS)</t>
  </si>
  <si>
    <t>FBL Baumanagment, Projekt- und Bauleiter</t>
  </si>
  <si>
    <r>
      <t>PL</t>
    </r>
    <r>
      <rPr>
        <sz val="9"/>
        <rFont val="Arial Narrow"/>
        <family val="2"/>
      </rPr>
      <t>/FBL/BAL</t>
    </r>
  </si>
  <si>
    <t>FBL Projektmanagement, Projektleiter</t>
  </si>
  <si>
    <t>PL im Bereich Ingenieur- und Bahnbau</t>
  </si>
  <si>
    <t>Stv. BL Projektmanagement &amp; Generalplanung, FBL Generalplanung</t>
  </si>
  <si>
    <r>
      <t>BL Stv.</t>
    </r>
    <r>
      <rPr>
        <sz val="9"/>
        <rFont val="Arial Narrow"/>
        <family val="2"/>
      </rPr>
      <t>/PL</t>
    </r>
  </si>
  <si>
    <t>FBL BIM, Konstrukteur</t>
  </si>
  <si>
    <t>FBL/ZK</t>
  </si>
  <si>
    <t>º</t>
  </si>
  <si>
    <t>Total Mitarbeitende</t>
  </si>
  <si>
    <t>BSc Aviatik ZFH 2011</t>
  </si>
  <si>
    <t>Dipl. Bauing. TU Strassburg</t>
  </si>
  <si>
    <t>Dipl. Ing. Architekt TU Darmstadt</t>
  </si>
  <si>
    <t>Dipl. Bauing. FH/BSc FHNW</t>
  </si>
  <si>
    <t>Dipl. Bauing./MSc ETH ZH</t>
  </si>
  <si>
    <t>Bauzeichner/Dipl. Bauing. FH Karlsruhe</t>
  </si>
  <si>
    <t>Bauleiter TB (2014)
dipl. Techniker HF</t>
  </si>
  <si>
    <t>Dipl. Bauing. FH/BSc Karlsruhe</t>
  </si>
  <si>
    <t>Allemann Bertrand</t>
  </si>
  <si>
    <t>Funktion MA-Gespräch
Führungsfunktion/RSB</t>
  </si>
  <si>
    <t>Dipl. Bauing. ETHZ/SIA</t>
  </si>
  <si>
    <t>Ver-/Entsorgung, Tiefbau</t>
  </si>
  <si>
    <t>Projektleiter/Umweltingenieur</t>
  </si>
  <si>
    <t>Bauleiter/Zeichner-Konstrukteur</t>
  </si>
  <si>
    <t>Bauingenieur/Bauleiter</t>
  </si>
  <si>
    <t>Zeichner-Kontrukteurin/Sachbearbeiterin GIS</t>
  </si>
  <si>
    <t>seit</t>
  </si>
  <si>
    <t>Zeichnerin EFZ</t>
  </si>
  <si>
    <t>Kalak Joseph</t>
  </si>
  <si>
    <t>Spieler Daniel</t>
  </si>
  <si>
    <t>Schacher Elia</t>
  </si>
  <si>
    <t>Weber Fabian</t>
  </si>
  <si>
    <t>Haas Gabriele</t>
  </si>
  <si>
    <t>Mendoza Maria del Mar</t>
  </si>
  <si>
    <t>Bucher Olivier</t>
  </si>
  <si>
    <t>Wira Stéphane</t>
  </si>
  <si>
    <t>Enderlen Francis</t>
  </si>
  <si>
    <t>Humbel Sven Christian</t>
  </si>
  <si>
    <t>Weider Noëlle</t>
  </si>
  <si>
    <t>Tahiri Florian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</si>
  <si>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relevant für die Mitarbeiterbeurteilung.</t>
    </r>
  </si>
  <si>
    <t>In speziellen Fällen können auch Sachbearbeiter die Funktion eines Projektleiters ausüben.</t>
  </si>
  <si>
    <t>Honorarkategorien Mitarbeitende</t>
  </si>
  <si>
    <t>Dipl. Geoökologin TU Braunschweig</t>
  </si>
  <si>
    <t>Dipl.-Biologin TU München</t>
  </si>
  <si>
    <t>MeR</t>
  </si>
  <si>
    <t>Meyer Ramona</t>
  </si>
  <si>
    <t>Vermessungstechnikerin</t>
  </si>
  <si>
    <t>Zeichnerin/Konstrukteurin</t>
  </si>
  <si>
    <t>Zeichner/Konstrukteur</t>
  </si>
  <si>
    <t>Zeichnerchef, Zeichner/Konstrukteur</t>
  </si>
  <si>
    <t>Bauleiter/Zeichner/Konstrukteur</t>
  </si>
  <si>
    <t>RDe</t>
  </si>
  <si>
    <t>Radomiak Denis</t>
  </si>
  <si>
    <t>Dipl. Bauing. INSA</t>
  </si>
  <si>
    <t>Schwendener Marvin</t>
  </si>
  <si>
    <t>ShM</t>
  </si>
  <si>
    <t>Tsoulfas Jessica</t>
  </si>
  <si>
    <t>TJe</t>
  </si>
  <si>
    <t>PL FB Projektmanagement</t>
  </si>
  <si>
    <t>Projektleiterin FB Generalplanung</t>
  </si>
  <si>
    <t>PL FB Brandschutz</t>
  </si>
  <si>
    <r>
      <t>ZK/</t>
    </r>
    <r>
      <rPr>
        <sz val="9"/>
        <rFont val="Arial Narrow"/>
        <family val="2"/>
      </rPr>
      <t>Lehrmeister</t>
    </r>
  </si>
  <si>
    <r>
      <t>ZK/</t>
    </r>
    <r>
      <rPr>
        <sz val="9"/>
        <rFont val="Arial Narrow"/>
        <family val="2"/>
      </rPr>
      <t>FBL</t>
    </r>
  </si>
  <si>
    <t>Arch</t>
  </si>
  <si>
    <t>SrR</t>
  </si>
  <si>
    <t>Büchler Kevin</t>
  </si>
  <si>
    <t>BKe</t>
  </si>
  <si>
    <t>Leimgruber Andrin</t>
  </si>
  <si>
    <t>LeA</t>
  </si>
  <si>
    <t>Dipl. Architekt ETH</t>
  </si>
  <si>
    <t>Hochbauzeichner</t>
  </si>
  <si>
    <t>Rüegg Stephan</t>
  </si>
  <si>
    <t>RSt</t>
  </si>
  <si>
    <t>Bauherrenberater, Projektleiter Bauherr</t>
  </si>
  <si>
    <t>Vorgesehene Funktion</t>
  </si>
  <si>
    <t>im Rahmen des Auftrags</t>
  </si>
  <si>
    <t>x</t>
  </si>
  <si>
    <t>Spezialist Bahnbau</t>
  </si>
  <si>
    <t>Sachbearbeitering Umwelt / Lärmschutz</t>
  </si>
  <si>
    <t>Z/K</t>
  </si>
  <si>
    <t>Projektassistentin</t>
  </si>
  <si>
    <t>Mitarbeiterliste</t>
  </si>
  <si>
    <t>Kat.</t>
  </si>
  <si>
    <t>G1</t>
  </si>
  <si>
    <t>Experte Verkehr</t>
  </si>
  <si>
    <t>Projektingenieurin</t>
  </si>
  <si>
    <t>Koordination mit SBB</t>
  </si>
  <si>
    <t>Projektingenieur</t>
  </si>
  <si>
    <t>Bauingenieurin, Projektleiterin</t>
  </si>
  <si>
    <t>Z/K Bautenerhalt</t>
  </si>
  <si>
    <t>N02 Einzelmassnahmen Osttangente Basel: PV + BL Brücke Bäumlihof</t>
  </si>
  <si>
    <t xml:space="preserve">Bereichsassistentin </t>
  </si>
  <si>
    <t>Meier Lukas</t>
  </si>
  <si>
    <t>Ergänzung</t>
  </si>
  <si>
    <t>Krenger Kyara</t>
  </si>
  <si>
    <t>Christ Florian Michael</t>
  </si>
  <si>
    <t>Änderungen/Ergänzungen sind grau markiert</t>
  </si>
  <si>
    <t>Mitglied der GL, BL Bautenerhalt/Geomatik, Chefingenieur Erhaltung, FBL Erhaltung Kunstbauten, Projektleiter</t>
  </si>
  <si>
    <t>TPL-Stv.</t>
  </si>
  <si>
    <t>Projektingenieur, PL-Stv, TPL, BL-Stv.</t>
  </si>
  <si>
    <t>Dipl. Bauing./BSc FHNW</t>
  </si>
  <si>
    <t>°</t>
  </si>
  <si>
    <t>Dipl. Techniker HF Bauplanung</t>
  </si>
  <si>
    <t>Streiff Timon</t>
  </si>
  <si>
    <t>G2</t>
  </si>
  <si>
    <t>More Christopher</t>
  </si>
  <si>
    <t>Geomatiker EFZ</t>
  </si>
  <si>
    <t>Geomatiker</t>
  </si>
  <si>
    <t>Pfeffer Roman</t>
  </si>
  <si>
    <t>Steinmetz/Bildhauer</t>
  </si>
  <si>
    <t>Messassistent</t>
  </si>
  <si>
    <t>1) Einstufung nach KBOB resp. SIA 103:2020 Stufe 3</t>
  </si>
  <si>
    <t>2) Einstufung nach KBOB resp. SIA 103:2020 Stufe 2</t>
  </si>
  <si>
    <t>Wagner Mika</t>
  </si>
  <si>
    <t>Rizzo Arianna</t>
  </si>
  <si>
    <t>Özdogan Seyfettin</t>
  </si>
  <si>
    <t xml:space="preserve">Projektingenieur </t>
  </si>
  <si>
    <t>Lernende / Praktikanten</t>
  </si>
  <si>
    <t>Architekten (ETH, FH, TH)</t>
  </si>
  <si>
    <t>(inkl. Lernende, Praktikanten und freie Mitarbeitende)</t>
  </si>
  <si>
    <t>StT</t>
  </si>
  <si>
    <t>RAr</t>
  </si>
  <si>
    <t>Hegglin Cyrill</t>
  </si>
  <si>
    <t>HCy</t>
  </si>
  <si>
    <t>Hänni Marc Joel</t>
  </si>
  <si>
    <t>HMJ</t>
  </si>
  <si>
    <t>Bätscher Basil</t>
  </si>
  <si>
    <t>BBa</t>
  </si>
  <si>
    <t>Honegger Marc</t>
  </si>
  <si>
    <t>HMa</t>
  </si>
  <si>
    <t>Zimmermann Alec</t>
  </si>
  <si>
    <t>ZiA</t>
  </si>
  <si>
    <t>WMi</t>
  </si>
  <si>
    <t>KKy</t>
  </si>
  <si>
    <t>ab 08.2022 / Lernender</t>
  </si>
  <si>
    <t>Gross Matteo</t>
  </si>
  <si>
    <t>GsM</t>
  </si>
  <si>
    <t>Metzger Nick</t>
  </si>
  <si>
    <t>MeN</t>
  </si>
  <si>
    <t>Studentin ETH</t>
  </si>
  <si>
    <t>Strub Sabrina</t>
  </si>
  <si>
    <t>StS</t>
  </si>
  <si>
    <t>Pfe</t>
  </si>
  <si>
    <t>Elektromonteur</t>
  </si>
  <si>
    <t>Steiner Andreas</t>
  </si>
  <si>
    <t>SAn</t>
  </si>
  <si>
    <t>HandelsDiplom HWS</t>
  </si>
  <si>
    <t>Schweizer Laura</t>
  </si>
  <si>
    <t>SLa</t>
  </si>
  <si>
    <t>Kauffrau EFZ</t>
  </si>
  <si>
    <t>Landschaftsarchitektin FH</t>
  </si>
  <si>
    <t>Suter Nora</t>
  </si>
  <si>
    <t>SuN</t>
  </si>
  <si>
    <t>BürofachDiplom VSH</t>
  </si>
  <si>
    <t>Büroassistentin</t>
  </si>
  <si>
    <t>Calcaterra Marcella</t>
  </si>
  <si>
    <t>CaM</t>
  </si>
  <si>
    <r>
      <t>SB</t>
    </r>
    <r>
      <rPr>
        <sz val="9"/>
        <rFont val="Arial Narrow"/>
        <family val="2"/>
      </rPr>
      <t>/Leiter Marketing</t>
    </r>
  </si>
  <si>
    <t>Bahnbetriebsdisponentin</t>
  </si>
  <si>
    <t>Hagmann Sabine</t>
  </si>
  <si>
    <t>HaS</t>
  </si>
  <si>
    <t>Martin Noëlle</t>
  </si>
  <si>
    <t>MNo</t>
  </si>
  <si>
    <r>
      <t>RSB</t>
    </r>
    <r>
      <rPr>
        <sz val="9"/>
        <rFont val="Arial Narrow"/>
        <family val="2"/>
      </rPr>
      <t>/Leiterin Personalwesen</t>
    </r>
  </si>
  <si>
    <t>Personalverantwortliche</t>
  </si>
  <si>
    <t>Detailhandelskauffrau</t>
  </si>
  <si>
    <t>Nef Regula</t>
  </si>
  <si>
    <t>NeR</t>
  </si>
  <si>
    <t>HandelsDiplom</t>
  </si>
  <si>
    <t>Eidg. Dipl. Experte in Rechnungslegung und Controlling</t>
  </si>
  <si>
    <t>eidg. Dipl. Buchhalter</t>
  </si>
  <si>
    <t>Merz Sarah</t>
  </si>
  <si>
    <t>MeS</t>
  </si>
  <si>
    <t>Grüter Cédric</t>
  </si>
  <si>
    <t>GrC</t>
  </si>
  <si>
    <t>Zeichner-Konstrukteurin/Sachbearbeterin GIS</t>
  </si>
  <si>
    <t>SA</t>
  </si>
  <si>
    <t>MoC</t>
  </si>
  <si>
    <t>Wortelboer Alexander</t>
  </si>
  <si>
    <t>WoA</t>
  </si>
  <si>
    <t>Bauzeichner Tiefbau</t>
  </si>
  <si>
    <t>Ilic Dalibor</t>
  </si>
  <si>
    <t>ID</t>
  </si>
  <si>
    <t>ZK/PL</t>
  </si>
  <si>
    <t>GPa</t>
  </si>
  <si>
    <t>SB/Z</t>
  </si>
  <si>
    <t>Sachbearbeiterin Brandschutz</t>
  </si>
  <si>
    <t>Dipl. Architektin ETH</t>
  </si>
  <si>
    <t>Huber Sabine</t>
  </si>
  <si>
    <t>HuS</t>
  </si>
  <si>
    <t>PC-LAN Supporter</t>
  </si>
  <si>
    <t>D'Ambrosio Francesco</t>
  </si>
  <si>
    <t>DFr</t>
  </si>
  <si>
    <t xml:space="preserve">MAS Digitales Bauen FHNW </t>
  </si>
  <si>
    <t>Bauleiter TB (2014)
Dipl. Techniker HF</t>
  </si>
  <si>
    <t>BAL/FBL</t>
  </si>
  <si>
    <t>Dipl. Bautechniker</t>
  </si>
  <si>
    <t>Zimmerer</t>
  </si>
  <si>
    <t>Merkt Hans-Christian</t>
  </si>
  <si>
    <t>MHC</t>
  </si>
  <si>
    <t>Dipl. Techniker HF Bauführung Verkehrswegebau</t>
  </si>
  <si>
    <t>Spezialist Bahntechnik</t>
  </si>
  <si>
    <t>Gleisbaupolier</t>
  </si>
  <si>
    <t>Sigron Jörg</t>
  </si>
  <si>
    <t>SJö</t>
  </si>
  <si>
    <t>Torres Martin</t>
  </si>
  <si>
    <t>ToM</t>
  </si>
  <si>
    <t>Stenz Florian</t>
  </si>
  <si>
    <t>SFl</t>
  </si>
  <si>
    <t>Rajah Birundthan</t>
  </si>
  <si>
    <t>Raj</t>
  </si>
  <si>
    <t>Moser Tobias</t>
  </si>
  <si>
    <t>MoT</t>
  </si>
  <si>
    <t>SB im Bereich Umwelt</t>
  </si>
  <si>
    <t>M.Sc. Geoökologin</t>
  </si>
  <si>
    <t>Wohld Anna</t>
  </si>
  <si>
    <t>WAn</t>
  </si>
  <si>
    <t>SB im Bereich Bautenerhalt</t>
  </si>
  <si>
    <t>Infrastrukturmanagement B.Eng.</t>
  </si>
  <si>
    <t>Chrysopoulos Viktoria</t>
  </si>
  <si>
    <t>ChV</t>
  </si>
  <si>
    <t>MeL</t>
  </si>
  <si>
    <t>Brandschutzingenieur</t>
  </si>
  <si>
    <t>B.Eng. Bauingenieurwesen</t>
  </si>
  <si>
    <t>Heiny Tobias</t>
  </si>
  <si>
    <t>HeT</t>
  </si>
  <si>
    <t>Brandschutzingenieurin</t>
  </si>
  <si>
    <t>Brandschutzfachfrau VKF</t>
  </si>
  <si>
    <t>M.Eng. TH Nürnberg</t>
  </si>
  <si>
    <t>Scherzinger Anna</t>
  </si>
  <si>
    <t>SchA</t>
  </si>
  <si>
    <t>Betz Monika</t>
  </si>
  <si>
    <t>BMo</t>
  </si>
  <si>
    <t>Projektleiterin Brandschutz</t>
  </si>
  <si>
    <t>Brandschutzexpertin VKF</t>
  </si>
  <si>
    <t>M.Sc. Bauingenieurwesen</t>
  </si>
  <si>
    <t>Grünthal Garis</t>
  </si>
  <si>
    <t>GrG</t>
  </si>
  <si>
    <r>
      <t>C/B</t>
    </r>
    <r>
      <rPr>
        <vertAlign val="superscript"/>
        <sz val="9"/>
        <rFont val="Arial Narrow"/>
        <family val="2"/>
      </rPr>
      <t>2</t>
    </r>
  </si>
  <si>
    <t>FBL Brandschutz, Projektleiter</t>
  </si>
  <si>
    <t>Brandschutzexperte</t>
  </si>
  <si>
    <t>M.Sc. RWTH Nuclear Safety Eng.</t>
  </si>
  <si>
    <t>Selzer Maximilian</t>
  </si>
  <si>
    <t>SeM</t>
  </si>
  <si>
    <t>Projektleiter Brandschutz</t>
  </si>
  <si>
    <t>MSc Brandschutz Ingenieurwesen</t>
  </si>
  <si>
    <t>Dipl. Ing./Architektur, Universität Novi Sad</t>
  </si>
  <si>
    <t>Csoti Bojan</t>
  </si>
  <si>
    <t>CsB</t>
  </si>
  <si>
    <t>FBL Brandschutz / Projektleiterin</t>
  </si>
  <si>
    <t>Brandschutzexpertin</t>
  </si>
  <si>
    <t>CAS Brandschutz FH LU</t>
  </si>
  <si>
    <t>Eidg. dipl. Technikerin HF Hochbau</t>
  </si>
  <si>
    <t>Kohler Catarina</t>
  </si>
  <si>
    <t>KCa</t>
  </si>
  <si>
    <t>Stuker Chester</t>
  </si>
  <si>
    <t>Stu</t>
  </si>
  <si>
    <r>
      <t xml:space="preserve">PL/SB </t>
    </r>
    <r>
      <rPr>
        <sz val="9"/>
        <rFont val="Arial Narrow"/>
        <family val="2"/>
      </rPr>
      <t>(2 Formulare)</t>
    </r>
  </si>
  <si>
    <t>Nommay Emmanuelle</t>
  </si>
  <si>
    <t>NoE</t>
  </si>
  <si>
    <t>Dipl. Bauing. MSc., Uni Wuppertal</t>
  </si>
  <si>
    <t>Touilbi Abdelhak</t>
  </si>
  <si>
    <t>Tou</t>
  </si>
  <si>
    <t>Chéray Olivier</t>
  </si>
  <si>
    <t>ChO</t>
  </si>
  <si>
    <t>Dr.-Ing. Bauingenieur, Tunnel Earthquake Engineering</t>
  </si>
  <si>
    <t>Master of Engineering</t>
  </si>
  <si>
    <t>PL und Chef-Bauleiterin</t>
  </si>
  <si>
    <t>Wiedenmann Tobias</t>
  </si>
  <si>
    <t>WTo</t>
  </si>
  <si>
    <t>Cert. sen. PM IPMA Level B</t>
  </si>
  <si>
    <r>
      <t>PL/</t>
    </r>
    <r>
      <rPr>
        <sz val="9"/>
        <rFont val="Arial Narrow"/>
        <family val="2"/>
      </rPr>
      <t>FBL</t>
    </r>
  </si>
  <si>
    <t>Brandschutzfachfrau</t>
  </si>
  <si>
    <t>Vermessungszeichnerin</t>
  </si>
  <si>
    <t>Helfer Tatjana</t>
  </si>
  <si>
    <t>HTa</t>
  </si>
  <si>
    <t>Bauleiter und Chef-Bauleiter</t>
  </si>
  <si>
    <t>KBe</t>
  </si>
  <si>
    <t>Chefbauleiter / Projektleiter</t>
  </si>
  <si>
    <t>Bau- und Projektleiter</t>
  </si>
  <si>
    <t>Eidg. Dipl. Bauleiter HF</t>
  </si>
  <si>
    <t>Steinmetz François</t>
  </si>
  <si>
    <t>Stz</t>
  </si>
  <si>
    <t>Brandschutzfachmann</t>
  </si>
  <si>
    <t>Brandschutzfachmann CFPA</t>
  </si>
  <si>
    <t>Dipl. Betriebsing. FHBB</t>
  </si>
  <si>
    <t>Werdenberg Rudolf</t>
  </si>
  <si>
    <t>WRu</t>
  </si>
  <si>
    <t>Bauingenieur, Projektleiter</t>
  </si>
  <si>
    <t xml:space="preserve">CAS Digitales Bauen FHNW </t>
  </si>
  <si>
    <t>Schenk Christoph</t>
  </si>
  <si>
    <t>SChr</t>
  </si>
  <si>
    <t>Master Grundbau/Tunnelbau</t>
  </si>
  <si>
    <t>Dierolf Alexander</t>
  </si>
  <si>
    <t>DiA</t>
  </si>
  <si>
    <t>Dipl. Wirtschaftsing. FH</t>
  </si>
  <si>
    <t>Ingenieur Bahnbau</t>
  </si>
  <si>
    <t>Dipl. Ing. FH, Köln</t>
  </si>
  <si>
    <t>Rottländer Stephan</t>
  </si>
  <si>
    <t>RoS</t>
  </si>
  <si>
    <r>
      <t>BL Stv</t>
    </r>
    <r>
      <rPr>
        <sz val="9"/>
        <rFont val="Arial Narrow"/>
        <family val="2"/>
      </rPr>
      <t>./PL/FBL</t>
    </r>
  </si>
  <si>
    <t>Projektleiter Konstruktiver Ingenieurbau</t>
  </si>
  <si>
    <t>Werder Peter</t>
  </si>
  <si>
    <t>WeP</t>
  </si>
  <si>
    <t>Projektleiter Tief- und Tunnelbau</t>
  </si>
  <si>
    <t>Projektleiter Bautenerhalt</t>
  </si>
  <si>
    <t>Mitglied der GL, Chefingenieur Erhaltung, FBL Erhaltung Kunstbauten, Projektleiter</t>
  </si>
  <si>
    <t>Dipl. Faching. für Bauprojektmanagement</t>
  </si>
  <si>
    <t>P-Nr.</t>
  </si>
  <si>
    <t>Ing. FH / TH</t>
  </si>
  <si>
    <t>2. Lehrjarh</t>
  </si>
  <si>
    <t>FBL, Fachbereichsleiterin Geomatik Vermessung, Geomatik-/Umweltingenieurin</t>
  </si>
  <si>
    <t>Itric Dejana</t>
  </si>
  <si>
    <t>Geomatikerin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</si>
</sst>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Stand per &quot;dd/mm/yyyy"/>
  </numFmts>
  <fonts count="40" x14ac:knownFonts="1">
    <font>
      <sz val="10"/>
      <name val="Arial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 Narrow"/>
      <family val="2"/>
    </font>
    <font>
      <b/>
      <sz val="18"/>
      <name val="Arial Narrow"/>
      <family val="2"/>
    </font>
    <font>
      <sz val="9"/>
      <name val="Arial Narrow"/>
      <family val="2"/>
    </font>
    <font>
      <sz val="10"/>
      <name val="Arial Narrow"/>
      <family val="2"/>
    </font>
    <font>
      <b/>
      <vertAlign val="superscript"/>
      <sz val="9"/>
      <name val="Arial Narrow"/>
      <family val="2"/>
    </font>
    <font>
      <vertAlign val="superscript"/>
      <sz val="9"/>
      <name val="Arial Narrow"/>
      <family val="2"/>
    </font>
    <font>
      <i/>
      <sz val="9"/>
      <name val="Arial Narrow"/>
      <family val="2"/>
    </font>
    <font>
      <b/>
      <i/>
      <sz val="9"/>
      <name val="Arial Narrow"/>
      <family val="2"/>
    </font>
    <font>
      <sz val="10"/>
      <color indexed="10"/>
      <name val="MS Sans Serif"/>
      <family val="2"/>
    </font>
    <font>
      <sz val="10"/>
      <name val="MS Sans Serif"/>
      <family val="2"/>
    </font>
    <font>
      <sz val="9"/>
      <color indexed="10"/>
      <name val="Arial Narrow"/>
      <family val="2"/>
    </font>
    <font>
      <vertAlign val="superscript"/>
      <sz val="1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9"/>
      <color rgb="FFFF0000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Arial Narrow"/>
      <family val="2"/>
    </font>
    <font>
      <vertAlign val="superscript"/>
      <sz val="7"/>
      <name val="Arial Narrow"/>
      <family val="2"/>
    </font>
    <font>
      <sz val="8"/>
      <name val="Arial"/>
      <family val="2"/>
    </font>
    <font>
      <u/>
      <sz val="9"/>
      <color rgb="FFFF0000"/>
      <name val="Arial Narrow"/>
      <family val="2"/>
    </font>
    <font>
      <u/>
      <sz val="9"/>
      <name val="Arial Narrow"/>
      <family val="2"/>
    </font>
    <font>
      <sz val="18"/>
      <name val="Arial Narrow"/>
      <family val="2"/>
    </font>
    <font>
      <sz val="9"/>
      <name val="MS Sans Serif"/>
      <family val="2"/>
    </font>
    <font>
      <sz val="9"/>
      <color indexed="10"/>
      <name val="MS Sans Serif"/>
      <family val="2"/>
    </font>
    <font>
      <sz val="9"/>
      <color indexed="81"/>
      <name val="Arial Narrow"/>
      <family val="2"/>
    </font>
    <font>
      <sz val="16"/>
      <name val="Arial Narrow"/>
      <family val="2"/>
    </font>
    <font>
      <sz val="9"/>
      <color rgb="FFFF0000"/>
      <name val="Arial"/>
      <family val="2"/>
    </font>
    <font>
      <sz val="12"/>
      <name val="Arial Narrow"/>
      <family val="2"/>
    </font>
    <font>
      <sz val="9"/>
      <name val="Wingdings"/>
      <charset val="2"/>
    </font>
    <font>
      <sz val="10"/>
      <name val="Arial"/>
      <family val="2"/>
    </font>
    <font>
      <b/>
      <sz val="17"/>
      <name val="Arial Narrow"/>
      <family val="2"/>
    </font>
    <font>
      <b/>
      <sz val="10"/>
      <name val="Arial Narrow"/>
      <family val="2"/>
    </font>
    <font>
      <strike/>
      <sz val="9"/>
      <name val="Arial Narrow"/>
      <family val="2"/>
    </font>
    <font>
      <sz val="7"/>
      <name val="Arial Narrow"/>
      <family val="2"/>
    </font>
    <font>
      <sz val="7"/>
      <name val="Arial"/>
      <family val="2"/>
    </font>
    <font>
      <strike/>
      <sz val="9"/>
      <name val="Cambria"/>
      <family val="1"/>
    </font>
    <font>
      <strike/>
      <sz val="10"/>
      <name val="Cambria"/>
      <family val="1"/>
    </font>
  </fonts>
  <fills count="1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/>
    <xf numFmtId="0" fontId="32" fillId="0" borderId="0"/>
    <xf numFmtId="0" fontId="1" fillId="0" borderId="0"/>
  </cellStyleXfs>
  <cellXfs count="9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2" fillId="0" borderId="0" xfId="0" applyNumberFormat="1" applyFont="1" applyProtection="1">
      <protection hidden="1"/>
    </xf>
    <xf numFmtId="0" fontId="2" fillId="0" borderId="0" xfId="0" quotePrefix="1" applyFont="1" applyAlignment="1">
      <alignment horizontal="left"/>
    </xf>
    <xf numFmtId="0" fontId="2" fillId="0" borderId="0" xfId="0" applyFont="1" applyAlignment="1"/>
    <xf numFmtId="0" fontId="2" fillId="0" borderId="0" xfId="0" quotePrefix="1" applyFont="1" applyAlignment="1">
      <alignment horizontal="center"/>
    </xf>
    <xf numFmtId="0" fontId="4" fillId="0" borderId="1" xfId="0" applyFont="1" applyBorder="1" applyAlignment="1">
      <alignment horizontal="centerContinuous" vertical="center"/>
    </xf>
    <xf numFmtId="0" fontId="5" fillId="0" borderId="1" xfId="0" applyFont="1" applyBorder="1" applyAlignment="1">
      <alignment horizontal="centerContinuous" vertical="center"/>
    </xf>
    <xf numFmtId="0" fontId="6" fillId="0" borderId="1" xfId="0" applyFont="1" applyBorder="1" applyAlignment="1">
      <alignment horizontal="centerContinuous"/>
    </xf>
    <xf numFmtId="0" fontId="5" fillId="0" borderId="0" xfId="0" applyFont="1"/>
    <xf numFmtId="3" fontId="5" fillId="0" borderId="0" xfId="0" applyNumberFormat="1" applyFont="1" applyProtection="1">
      <protection hidden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 applyProtection="1">
      <alignment vertical="top"/>
      <protection hidden="1"/>
    </xf>
    <xf numFmtId="0" fontId="3" fillId="0" borderId="2" xfId="0" applyFont="1" applyBorder="1" applyAlignment="1">
      <alignment vertical="top"/>
    </xf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0" xfId="0" applyFont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4" xfId="0" applyFont="1" applyBorder="1" applyAlignment="1">
      <alignment horizontal="center" vertical="top"/>
    </xf>
    <xf numFmtId="0" fontId="5" fillId="0" borderId="4" xfId="0" quotePrefix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5" fillId="0" borderId="4" xfId="0" quotePrefix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5" fillId="0" borderId="4" xfId="0" applyFont="1" applyBorder="1" applyAlignment="1">
      <alignment vertical="top" wrapText="1"/>
    </xf>
    <xf numFmtId="0" fontId="5" fillId="0" borderId="2" xfId="0" quotePrefix="1" applyFont="1" applyBorder="1" applyAlignment="1">
      <alignment horizontal="left" vertical="top"/>
    </xf>
    <xf numFmtId="0" fontId="5" fillId="0" borderId="6" xfId="0" quotePrefix="1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center" vertical="top"/>
    </xf>
    <xf numFmtId="0" fontId="5" fillId="0" borderId="8" xfId="0" quotePrefix="1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center" vertical="top"/>
    </xf>
    <xf numFmtId="0" fontId="6" fillId="0" borderId="1" xfId="0" applyFont="1" applyBorder="1" applyAlignment="1">
      <alignment horizontal="centerContinuous" wrapText="1"/>
    </xf>
    <xf numFmtId="0" fontId="5" fillId="0" borderId="0" xfId="0" applyFont="1" applyAlignment="1">
      <alignment wrapText="1"/>
    </xf>
    <xf numFmtId="0" fontId="5" fillId="0" borderId="3" xfId="0" applyFont="1" applyBorder="1" applyAlignment="1">
      <alignment vertical="top" wrapText="1"/>
    </xf>
    <xf numFmtId="0" fontId="5" fillId="0" borderId="1" xfId="0" applyFont="1" applyBorder="1" applyAlignment="1">
      <alignment horizontal="centerContinuous" vertical="center" wrapText="1"/>
    </xf>
    <xf numFmtId="0" fontId="5" fillId="0" borderId="7" xfId="0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0" fontId="3" fillId="0" borderId="6" xfId="0" quotePrefix="1" applyFont="1" applyBorder="1" applyAlignment="1">
      <alignment horizontal="left" vertical="top"/>
    </xf>
    <xf numFmtId="0" fontId="3" fillId="0" borderId="0" xfId="0" applyFont="1"/>
    <xf numFmtId="0" fontId="5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/>
    </xf>
    <xf numFmtId="1" fontId="5" fillId="0" borderId="0" xfId="0" applyNumberFormat="1" applyFont="1"/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vertical="top"/>
    </xf>
    <xf numFmtId="0" fontId="5" fillId="0" borderId="0" xfId="0" applyFont="1" applyAlignment="1">
      <alignment horizontal="right" vertical="top"/>
    </xf>
    <xf numFmtId="1" fontId="5" fillId="0" borderId="0" xfId="0" applyNumberFormat="1" applyFont="1" applyAlignment="1">
      <alignment horizontal="right" vertical="top"/>
    </xf>
    <xf numFmtId="0" fontId="5" fillId="2" borderId="0" xfId="0" applyFont="1" applyFill="1" applyAlignment="1">
      <alignment horizontal="right" vertical="top"/>
    </xf>
    <xf numFmtId="1" fontId="5" fillId="2" borderId="0" xfId="0" applyNumberFormat="1" applyFont="1" applyFill="1" applyAlignment="1">
      <alignment horizontal="right" vertical="top"/>
    </xf>
    <xf numFmtId="1" fontId="5" fillId="0" borderId="0" xfId="0" applyNumberFormat="1" applyFont="1" applyBorder="1" applyAlignment="1">
      <alignment horizontal="right" vertical="top"/>
    </xf>
    <xf numFmtId="1" fontId="5" fillId="0" borderId="0" xfId="0" applyNumberFormat="1" applyFont="1" applyFill="1" applyAlignment="1">
      <alignment horizontal="right" vertical="top"/>
    </xf>
    <xf numFmtId="0" fontId="5" fillId="0" borderId="0" xfId="0" applyFont="1" applyFill="1" applyAlignment="1">
      <alignment horizontal="right" vertical="top"/>
    </xf>
    <xf numFmtId="1" fontId="5" fillId="0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textRotation="90"/>
    </xf>
    <xf numFmtId="1" fontId="5" fillId="0" borderId="0" xfId="0" applyNumberFormat="1" applyFont="1" applyAlignment="1">
      <alignment textRotation="90"/>
    </xf>
    <xf numFmtId="1" fontId="5" fillId="0" borderId="0" xfId="0" applyNumberFormat="1" applyFont="1" applyFill="1" applyAlignment="1">
      <alignment textRotation="90"/>
    </xf>
    <xf numFmtId="1" fontId="3" fillId="0" borderId="0" xfId="0" applyNumberFormat="1" applyFont="1"/>
    <xf numFmtId="0" fontId="3" fillId="0" borderId="9" xfId="0" applyFont="1" applyBorder="1" applyAlignment="1">
      <alignment horizontal="left" vertical="top" wrapText="1"/>
    </xf>
    <xf numFmtId="0" fontId="5" fillId="0" borderId="0" xfId="0" applyFont="1" applyFill="1" applyAlignment="1">
      <alignment horizontal="right"/>
    </xf>
    <xf numFmtId="1" fontId="5" fillId="0" borderId="0" xfId="0" applyNumberFormat="1" applyFont="1" applyFill="1"/>
    <xf numFmtId="3" fontId="5" fillId="0" borderId="0" xfId="0" applyNumberFormat="1" applyFont="1" applyFill="1" applyAlignment="1" applyProtection="1">
      <alignment vertical="top"/>
      <protection hidden="1"/>
    </xf>
    <xf numFmtId="3" fontId="3" fillId="0" borderId="0" xfId="0" applyNumberFormat="1" applyFont="1" applyAlignment="1" applyProtection="1">
      <alignment horizontal="right"/>
      <protection hidden="1"/>
    </xf>
    <xf numFmtId="0" fontId="2" fillId="0" borderId="10" xfId="0" applyFont="1" applyBorder="1"/>
    <xf numFmtId="0" fontId="2" fillId="0" borderId="10" xfId="0" quotePrefix="1" applyFont="1" applyBorder="1" applyAlignment="1">
      <alignment horizontal="right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quotePrefix="1" applyFont="1" applyBorder="1" applyAlignment="1">
      <alignment horizontal="left" vertical="center"/>
    </xf>
    <xf numFmtId="0" fontId="5" fillId="0" borderId="8" xfId="0" quotePrefix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3" fillId="0" borderId="8" xfId="0" applyFont="1" applyBorder="1" applyAlignment="1">
      <alignment vertical="top"/>
    </xf>
    <xf numFmtId="0" fontId="5" fillId="0" borderId="2" xfId="0" applyFont="1" applyBorder="1" applyAlignment="1">
      <alignment vertical="center"/>
    </xf>
    <xf numFmtId="0" fontId="5" fillId="0" borderId="8" xfId="0" applyFont="1" applyBorder="1" applyAlignment="1">
      <alignment vertical="top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12" xfId="0" applyFont="1" applyBorder="1"/>
    <xf numFmtId="0" fontId="3" fillId="0" borderId="13" xfId="0" applyFont="1" applyBorder="1" applyAlignment="1">
      <alignment vertical="center"/>
    </xf>
    <xf numFmtId="0" fontId="5" fillId="0" borderId="4" xfId="0" applyFont="1" applyBorder="1"/>
    <xf numFmtId="0" fontId="5" fillId="0" borderId="3" xfId="0" applyFont="1" applyBorder="1"/>
    <xf numFmtId="0" fontId="3" fillId="0" borderId="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8" xfId="0" applyFont="1" applyBorder="1" applyAlignment="1">
      <alignment horizontal="left" textRotation="90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49" fontId="5" fillId="0" borderId="0" xfId="0" applyNumberFormat="1" applyFont="1" applyAlignment="1" applyProtection="1">
      <alignment vertical="top"/>
      <protection hidden="1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horizontal="right" vertical="top"/>
    </xf>
    <xf numFmtId="1" fontId="9" fillId="2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horizontal="right" vertical="top"/>
    </xf>
    <xf numFmtId="1" fontId="9" fillId="0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vertical="top"/>
    </xf>
    <xf numFmtId="3" fontId="9" fillId="0" borderId="0" xfId="0" applyNumberFormat="1" applyFont="1" applyAlignment="1" applyProtection="1">
      <alignment vertical="top"/>
      <protection hidden="1"/>
    </xf>
    <xf numFmtId="0" fontId="10" fillId="0" borderId="2" xfId="0" applyFont="1" applyBorder="1" applyAlignment="1">
      <alignment vertical="top"/>
    </xf>
    <xf numFmtId="0" fontId="9" fillId="0" borderId="4" xfId="0" applyFont="1" applyBorder="1" applyAlignment="1">
      <alignment horizontal="center" vertical="top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0" borderId="2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" fontId="5" fillId="0" borderId="0" xfId="0" applyNumberFormat="1" applyFont="1" applyBorder="1" applyAlignment="1">
      <alignment vertical="top"/>
    </xf>
    <xf numFmtId="3" fontId="5" fillId="0" borderId="0" xfId="0" applyNumberFormat="1" applyFont="1" applyBorder="1" applyAlignment="1" applyProtection="1">
      <alignment vertical="top"/>
      <protection hidden="1"/>
    </xf>
    <xf numFmtId="3" fontId="5" fillId="0" borderId="0" xfId="0" applyNumberFormat="1" applyFont="1" applyBorder="1" applyProtection="1">
      <protection hidden="1"/>
    </xf>
    <xf numFmtId="0" fontId="3" fillId="0" borderId="0" xfId="0" applyFont="1" applyBorder="1"/>
    <xf numFmtId="0" fontId="5" fillId="0" borderId="0" xfId="0" applyFont="1" applyBorder="1" applyAlignment="1">
      <alignment horizontal="left" vertical="top"/>
    </xf>
    <xf numFmtId="1" fontId="5" fillId="0" borderId="0" xfId="0" applyNumberFormat="1" applyFont="1" applyBorder="1"/>
    <xf numFmtId="0" fontId="5" fillId="0" borderId="0" xfId="0" applyFont="1" applyBorder="1"/>
    <xf numFmtId="0" fontId="3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2" fillId="0" borderId="10" xfId="0" applyFont="1" applyBorder="1" applyAlignment="1">
      <alignment horizontal="left"/>
    </xf>
    <xf numFmtId="0" fontId="5" fillId="0" borderId="0" xfId="0" applyFont="1" applyAlignment="1">
      <alignment horizontal="left" wrapText="1"/>
    </xf>
    <xf numFmtId="0" fontId="5" fillId="3" borderId="8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0" fontId="5" fillId="0" borderId="0" xfId="0" applyFont="1" applyBorder="1" applyAlignment="1">
      <alignment vertical="top"/>
    </xf>
    <xf numFmtId="0" fontId="2" fillId="4" borderId="11" xfId="0" applyFont="1" applyFill="1" applyBorder="1"/>
    <xf numFmtId="0" fontId="2" fillId="4" borderId="15" xfId="0" applyFont="1" applyFill="1" applyBorder="1"/>
    <xf numFmtId="0" fontId="2" fillId="4" borderId="12" xfId="0" applyFont="1" applyFill="1" applyBorder="1"/>
    <xf numFmtId="0" fontId="0" fillId="4" borderId="13" xfId="0" quotePrefix="1" applyNumberFormat="1" applyFill="1" applyBorder="1" applyAlignment="1">
      <alignment horizontal="center"/>
    </xf>
    <xf numFmtId="0" fontId="0" fillId="4" borderId="0" xfId="0" quotePrefix="1" applyNumberFormat="1" applyFill="1" applyBorder="1"/>
    <xf numFmtId="0" fontId="11" fillId="4" borderId="0" xfId="0" quotePrefix="1" applyNumberFormat="1" applyFont="1" applyFill="1" applyBorder="1"/>
    <xf numFmtId="0" fontId="0" fillId="4" borderId="14" xfId="0" quotePrefix="1" applyNumberFormat="1" applyFill="1" applyBorder="1" applyAlignment="1">
      <alignment horizontal="center"/>
    </xf>
    <xf numFmtId="0" fontId="0" fillId="4" borderId="16" xfId="0" quotePrefix="1" applyNumberFormat="1" applyFill="1" applyBorder="1"/>
    <xf numFmtId="0" fontId="12" fillId="4" borderId="4" xfId="0" quotePrefix="1" applyNumberFormat="1" applyFont="1" applyFill="1" applyBorder="1"/>
    <xf numFmtId="0" fontId="12" fillId="4" borderId="4" xfId="0" applyFont="1" applyFill="1" applyBorder="1"/>
    <xf numFmtId="0" fontId="12" fillId="4" borderId="3" xfId="0" quotePrefix="1" applyNumberFormat="1" applyFont="1" applyFill="1" applyBorder="1"/>
    <xf numFmtId="0" fontId="5" fillId="0" borderId="0" xfId="0" applyFont="1" applyBorder="1" applyAlignment="1">
      <alignment horizontal="center" vertical="top"/>
    </xf>
    <xf numFmtId="0" fontId="5" fillId="0" borderId="8" xfId="0" applyFont="1" applyFill="1" applyBorder="1" applyAlignment="1">
      <alignment vertical="top"/>
    </xf>
    <xf numFmtId="0" fontId="2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vertical="center"/>
    </xf>
    <xf numFmtId="0" fontId="3" fillId="4" borderId="7" xfId="0" applyFont="1" applyFill="1" applyBorder="1" applyAlignment="1">
      <alignment vertical="center"/>
    </xf>
    <xf numFmtId="0" fontId="3" fillId="4" borderId="9" xfId="0" applyFont="1" applyFill="1" applyBorder="1" applyAlignment="1">
      <alignment vertical="center"/>
    </xf>
    <xf numFmtId="0" fontId="2" fillId="0" borderId="0" xfId="0" applyFont="1" applyBorder="1"/>
    <xf numFmtId="0" fontId="5" fillId="0" borderId="2" xfId="0" applyFont="1" applyFill="1" applyBorder="1" applyAlignment="1">
      <alignment vertical="top"/>
    </xf>
    <xf numFmtId="0" fontId="3" fillId="5" borderId="2" xfId="0" applyFont="1" applyFill="1" applyBorder="1" applyAlignment="1">
      <alignment vertical="center"/>
    </xf>
    <xf numFmtId="0" fontId="13" fillId="0" borderId="8" xfId="0" applyFont="1" applyBorder="1" applyAlignment="1">
      <alignment vertical="top"/>
    </xf>
    <xf numFmtId="0" fontId="13" fillId="0" borderId="8" xfId="0" applyFont="1" applyFill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2" xfId="0" applyFont="1" applyBorder="1" applyAlignment="1">
      <alignment vertical="top"/>
    </xf>
    <xf numFmtId="0" fontId="5" fillId="6" borderId="0" xfId="0" applyFont="1" applyFill="1" applyAlignment="1">
      <alignment vertical="top"/>
    </xf>
    <xf numFmtId="0" fontId="5" fillId="0" borderId="0" xfId="0" applyFont="1" applyFill="1" applyAlignment="1">
      <alignment vertical="top"/>
    </xf>
    <xf numFmtId="0" fontId="5" fillId="0" borderId="6" xfId="0" applyFont="1" applyBorder="1" applyAlignment="1">
      <alignment vertical="top"/>
    </xf>
    <xf numFmtId="0" fontId="5" fillId="0" borderId="6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3" fillId="7" borderId="2" xfId="0" applyFont="1" applyFill="1" applyBorder="1" applyAlignment="1">
      <alignment vertical="center"/>
    </xf>
    <xf numFmtId="0" fontId="17" fillId="0" borderId="8" xfId="0" applyFont="1" applyFill="1" applyBorder="1" applyAlignment="1">
      <alignment horizontal="center" vertical="top"/>
    </xf>
    <xf numFmtId="0" fontId="17" fillId="0" borderId="6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3" fillId="0" borderId="2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center"/>
    </xf>
    <xf numFmtId="0" fontId="15" fillId="0" borderId="2" xfId="0" quotePrefix="1" applyFont="1" applyBorder="1" applyAlignment="1">
      <alignment horizontal="left" vertical="top"/>
    </xf>
    <xf numFmtId="1" fontId="5" fillId="7" borderId="0" xfId="0" applyNumberFormat="1" applyFont="1" applyFill="1" applyAlignment="1">
      <alignment horizontal="right" vertical="top"/>
    </xf>
    <xf numFmtId="1" fontId="5" fillId="0" borderId="0" xfId="0" applyNumberFormat="1" applyFont="1" applyAlignment="1">
      <alignment vertical="center"/>
    </xf>
    <xf numFmtId="3" fontId="5" fillId="0" borderId="0" xfId="0" applyNumberFormat="1" applyFont="1" applyAlignment="1" applyProtection="1">
      <alignment vertical="center"/>
      <protection hidden="1"/>
    </xf>
    <xf numFmtId="0" fontId="3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5" fillId="7" borderId="2" xfId="0" applyFont="1" applyFill="1" applyBorder="1"/>
    <xf numFmtId="0" fontId="5" fillId="7" borderId="5" xfId="0" applyFont="1" applyFill="1" applyBorder="1"/>
    <xf numFmtId="0" fontId="5" fillId="7" borderId="8" xfId="0" applyFont="1" applyFill="1" applyBorder="1"/>
    <xf numFmtId="0" fontId="2" fillId="8" borderId="11" xfId="0" applyFont="1" applyFill="1" applyBorder="1"/>
    <xf numFmtId="0" fontId="2" fillId="8" borderId="15" xfId="0" applyFont="1" applyFill="1" applyBorder="1"/>
    <xf numFmtId="0" fontId="2" fillId="8" borderId="12" xfId="0" applyFont="1" applyFill="1" applyBorder="1"/>
    <xf numFmtId="0" fontId="0" fillId="8" borderId="13" xfId="0" quotePrefix="1" applyNumberFormat="1" applyFill="1" applyBorder="1" applyAlignment="1">
      <alignment horizontal="center"/>
    </xf>
    <xf numFmtId="0" fontId="0" fillId="8" borderId="0" xfId="0" quotePrefix="1" applyNumberFormat="1" applyFill="1" applyBorder="1"/>
    <xf numFmtId="0" fontId="12" fillId="8" borderId="4" xfId="0" quotePrefix="1" applyNumberFormat="1" applyFont="1" applyFill="1" applyBorder="1"/>
    <xf numFmtId="0" fontId="11" fillId="8" borderId="0" xfId="0" quotePrefix="1" applyNumberFormat="1" applyFont="1" applyFill="1" applyBorder="1"/>
    <xf numFmtId="0" fontId="12" fillId="8" borderId="4" xfId="0" applyFont="1" applyFill="1" applyBorder="1"/>
    <xf numFmtId="0" fontId="0" fillId="8" borderId="14" xfId="0" quotePrefix="1" applyNumberFormat="1" applyFill="1" applyBorder="1" applyAlignment="1">
      <alignment horizontal="center"/>
    </xf>
    <xf numFmtId="0" fontId="0" fillId="8" borderId="16" xfId="0" quotePrefix="1" applyNumberFormat="1" applyFill="1" applyBorder="1"/>
    <xf numFmtId="0" fontId="12" fillId="8" borderId="3" xfId="0" quotePrefix="1" applyNumberFormat="1" applyFont="1" applyFill="1" applyBorder="1"/>
    <xf numFmtId="0" fontId="5" fillId="8" borderId="0" xfId="0" applyFont="1" applyFill="1" applyAlignment="1">
      <alignment vertical="top"/>
    </xf>
    <xf numFmtId="0" fontId="5" fillId="7" borderId="0" xfId="0" applyFont="1" applyFill="1"/>
    <xf numFmtId="0" fontId="3" fillId="0" borderId="2" xfId="0" applyFont="1" applyFill="1" applyBorder="1" applyAlignment="1">
      <alignment vertical="center"/>
    </xf>
    <xf numFmtId="0" fontId="18" fillId="0" borderId="1" xfId="0" applyFont="1" applyBorder="1" applyAlignment="1">
      <alignment horizontal="left" wrapText="1"/>
    </xf>
    <xf numFmtId="0" fontId="19" fillId="0" borderId="1" xfId="0" applyFont="1" applyBorder="1" applyAlignment="1">
      <alignment horizontal="centerContinuous" vertical="center"/>
    </xf>
    <xf numFmtId="0" fontId="5" fillId="0" borderId="8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top" wrapText="1"/>
    </xf>
    <xf numFmtId="0" fontId="19" fillId="0" borderId="0" xfId="0" applyFont="1" applyAlignment="1">
      <alignment vertical="top"/>
    </xf>
    <xf numFmtId="0" fontId="3" fillId="9" borderId="2" xfId="0" applyFont="1" applyFill="1" applyBorder="1" applyAlignment="1">
      <alignment vertical="center"/>
    </xf>
    <xf numFmtId="3" fontId="5" fillId="7" borderId="0" xfId="0" applyNumberFormat="1" applyFont="1" applyFill="1" applyAlignment="1" applyProtection="1">
      <alignment vertical="top"/>
      <protection hidden="1"/>
    </xf>
    <xf numFmtId="1" fontId="5" fillId="7" borderId="0" xfId="0" applyNumberFormat="1" applyFont="1" applyFill="1" applyAlignment="1">
      <alignment vertical="top"/>
    </xf>
    <xf numFmtId="0" fontId="2" fillId="0" borderId="16" xfId="0" applyFont="1" applyBorder="1"/>
    <xf numFmtId="0" fontId="2" fillId="0" borderId="16" xfId="0" applyFont="1" applyBorder="1" applyAlignment="1">
      <alignment horizontal="left"/>
    </xf>
    <xf numFmtId="0" fontId="2" fillId="0" borderId="16" xfId="0" quotePrefix="1" applyFont="1" applyBorder="1" applyAlignment="1">
      <alignment horizontal="right"/>
    </xf>
    <xf numFmtId="0" fontId="4" fillId="0" borderId="7" xfId="0" applyFont="1" applyBorder="1" applyAlignment="1">
      <alignment horizontal="centerContinuous" vertical="center"/>
    </xf>
    <xf numFmtId="0" fontId="5" fillId="0" borderId="7" xfId="0" applyFont="1" applyBorder="1" applyAlignment="1">
      <alignment horizontal="centerContinuous" vertical="center"/>
    </xf>
    <xf numFmtId="0" fontId="6" fillId="0" borderId="7" xfId="0" applyFont="1" applyBorder="1" applyAlignment="1">
      <alignment horizontal="centerContinuous" wrapText="1"/>
    </xf>
    <xf numFmtId="0" fontId="6" fillId="0" borderId="7" xfId="0" applyFont="1" applyBorder="1" applyAlignment="1">
      <alignment horizontal="centerContinuous"/>
    </xf>
    <xf numFmtId="0" fontId="18" fillId="0" borderId="7" xfId="0" applyFont="1" applyBorder="1" applyAlignment="1">
      <alignment horizontal="center" wrapText="1"/>
    </xf>
    <xf numFmtId="0" fontId="5" fillId="0" borderId="7" xfId="0" applyFont="1" applyBorder="1" applyAlignment="1">
      <alignment horizontal="centerContinuous" vertical="center" wrapText="1"/>
    </xf>
    <xf numFmtId="0" fontId="5" fillId="10" borderId="6" xfId="0" applyFont="1" applyFill="1" applyBorder="1" applyAlignment="1">
      <alignment vertical="top"/>
    </xf>
    <xf numFmtId="0" fontId="5" fillId="0" borderId="4" xfId="0" applyFont="1" applyFill="1" applyBorder="1" applyAlignment="1">
      <alignment horizontal="center" vertical="top"/>
    </xf>
    <xf numFmtId="1" fontId="3" fillId="0" borderId="0" xfId="0" applyNumberFormat="1" applyFont="1" applyAlignment="1">
      <alignment vertical="top"/>
    </xf>
    <xf numFmtId="0" fontId="16" fillId="0" borderId="4" xfId="0" applyFont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Alignment="1" applyProtection="1">
      <alignment horizontal="center" vertical="center"/>
      <protection hidden="1"/>
    </xf>
    <xf numFmtId="0" fontId="3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1" fontId="5" fillId="0" borderId="0" xfId="0" applyNumberFormat="1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" fontId="5" fillId="2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0" fontId="19" fillId="0" borderId="6" xfId="0" applyFont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left" wrapText="1"/>
    </xf>
    <xf numFmtId="0" fontId="5" fillId="0" borderId="0" xfId="0" applyFont="1" applyAlignment="1"/>
    <xf numFmtId="0" fontId="3" fillId="0" borderId="2" xfId="0" applyFont="1" applyFill="1" applyBorder="1" applyAlignment="1"/>
    <xf numFmtId="0" fontId="5" fillId="0" borderId="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" fontId="5" fillId="2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3" fontId="5" fillId="0" borderId="0" xfId="0" applyNumberFormat="1" applyFont="1" applyAlignment="1" applyProtection="1">
      <alignment horizontal="left" vertical="center"/>
      <protection hidden="1"/>
    </xf>
    <xf numFmtId="0" fontId="5" fillId="0" borderId="4" xfId="0" quotePrefix="1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0" fontId="19" fillId="0" borderId="0" xfId="0" applyFont="1" applyFill="1" applyAlignment="1">
      <alignment vertical="top"/>
    </xf>
    <xf numFmtId="0" fontId="19" fillId="0" borderId="0" xfId="0" applyFont="1" applyAlignment="1">
      <alignment horizontal="left" vertical="center"/>
    </xf>
    <xf numFmtId="0" fontId="19" fillId="0" borderId="6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top"/>
    </xf>
    <xf numFmtId="0" fontId="21" fillId="0" borderId="2" xfId="0" quotePrefix="1" applyFont="1" applyBorder="1" applyAlignment="1">
      <alignment horizontal="left" vertical="top"/>
    </xf>
    <xf numFmtId="0" fontId="5" fillId="0" borderId="4" xfId="0" applyFont="1" applyBorder="1" applyAlignment="1">
      <alignment wrapText="1"/>
    </xf>
    <xf numFmtId="0" fontId="3" fillId="0" borderId="2" xfId="0" applyFont="1" applyBorder="1" applyAlignment="1">
      <alignment horizontal="left"/>
    </xf>
    <xf numFmtId="0" fontId="5" fillId="0" borderId="2" xfId="0" applyFont="1" applyBorder="1" applyAlignment="1"/>
    <xf numFmtId="0" fontId="5" fillId="0" borderId="8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 applyAlignment="1"/>
    <xf numFmtId="0" fontId="5" fillId="0" borderId="0" xfId="0" applyFont="1" applyFill="1" applyAlignment="1"/>
    <xf numFmtId="0" fontId="5" fillId="8" borderId="0" xfId="0" applyFont="1" applyFill="1" applyAlignment="1"/>
    <xf numFmtId="0" fontId="3" fillId="0" borderId="4" xfId="0" applyFont="1" applyBorder="1" applyAlignment="1">
      <alignment horizontal="left" vertical="center"/>
    </xf>
    <xf numFmtId="1" fontId="5" fillId="0" borderId="0" xfId="0" applyNumberFormat="1" applyFont="1" applyFill="1" applyAlignment="1">
      <alignment horizontal="right" vertical="center"/>
    </xf>
    <xf numFmtId="0" fontId="19" fillId="0" borderId="6" xfId="0" applyFont="1" applyBorder="1" applyAlignment="1"/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19" fillId="0" borderId="0" xfId="0" applyFont="1" applyAlignment="1"/>
    <xf numFmtId="0" fontId="5" fillId="11" borderId="0" xfId="0" applyFont="1" applyFill="1" applyAlignment="1">
      <alignment vertical="top"/>
    </xf>
    <xf numFmtId="0" fontId="5" fillId="12" borderId="0" xfId="0" applyFont="1" applyFill="1" applyAlignment="1">
      <alignment vertical="top"/>
    </xf>
    <xf numFmtId="0" fontId="5" fillId="9" borderId="6" xfId="0" applyFont="1" applyFill="1" applyBorder="1" applyAlignment="1">
      <alignment vertical="top"/>
    </xf>
    <xf numFmtId="0" fontId="5" fillId="9" borderId="0" xfId="0" applyFont="1" applyFill="1" applyAlignment="1">
      <alignment vertical="top"/>
    </xf>
    <xf numFmtId="0" fontId="4" fillId="0" borderId="7" xfId="0" applyFont="1" applyFill="1" applyBorder="1" applyAlignment="1">
      <alignment horizontal="centerContinuous" vertical="center"/>
    </xf>
    <xf numFmtId="0" fontId="2" fillId="8" borderId="13" xfId="0" quotePrefix="1" applyNumberFormat="1" applyFont="1" applyFill="1" applyBorder="1" applyAlignment="1">
      <alignment horizontal="center"/>
    </xf>
    <xf numFmtId="0" fontId="2" fillId="8" borderId="0" xfId="0" quotePrefix="1" applyNumberFormat="1" applyFont="1" applyFill="1" applyBorder="1"/>
    <xf numFmtId="0" fontId="25" fillId="8" borderId="4" xfId="0" quotePrefix="1" applyNumberFormat="1" applyFont="1" applyFill="1" applyBorder="1"/>
    <xf numFmtId="0" fontId="26" fillId="8" borderId="0" xfId="0" quotePrefix="1" applyNumberFormat="1" applyFont="1" applyFill="1" applyBorder="1"/>
    <xf numFmtId="0" fontId="25" fillId="8" borderId="4" xfId="0" applyFont="1" applyFill="1" applyBorder="1"/>
    <xf numFmtId="0" fontId="2" fillId="8" borderId="14" xfId="0" quotePrefix="1" applyNumberFormat="1" applyFont="1" applyFill="1" applyBorder="1" applyAlignment="1">
      <alignment horizontal="center"/>
    </xf>
    <xf numFmtId="0" fontId="2" fillId="8" borderId="16" xfId="0" quotePrefix="1" applyNumberFormat="1" applyFont="1" applyFill="1" applyBorder="1"/>
    <xf numFmtId="0" fontId="25" fillId="8" borderId="3" xfId="0" quotePrefix="1" applyNumberFormat="1" applyFont="1" applyFill="1" applyBorder="1"/>
    <xf numFmtId="0" fontId="5" fillId="0" borderId="0" xfId="0" applyFont="1" applyBorder="1" applyAlignment="1">
      <alignment horizontal="left" vertical="top" wrapText="1"/>
    </xf>
    <xf numFmtId="0" fontId="19" fillId="0" borderId="0" xfId="0" applyFont="1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5" fillId="0" borderId="2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 wrapText="1"/>
    </xf>
    <xf numFmtId="0" fontId="3" fillId="0" borderId="6" xfId="0" applyFont="1" applyBorder="1" applyAlignment="1">
      <alignment vertical="top" wrapText="1"/>
    </xf>
    <xf numFmtId="1" fontId="5" fillId="0" borderId="4" xfId="0" applyNumberFormat="1" applyFont="1" applyBorder="1" applyAlignment="1">
      <alignment horizontal="center" vertical="top"/>
    </xf>
    <xf numFmtId="0" fontId="3" fillId="9" borderId="2" xfId="0" applyFont="1" applyFill="1" applyBorder="1" applyAlignment="1">
      <alignment vertical="top"/>
    </xf>
    <xf numFmtId="0" fontId="3" fillId="9" borderId="2" xfId="0" applyFont="1" applyFill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Fill="1" applyBorder="1" applyAlignment="1">
      <alignment vertical="top"/>
    </xf>
    <xf numFmtId="0" fontId="5" fillId="0" borderId="4" xfId="0" applyFont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13" borderId="5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center" vertical="top"/>
    </xf>
    <xf numFmtId="0" fontId="5" fillId="13" borderId="5" xfId="0" applyFont="1" applyFill="1" applyBorder="1" applyAlignment="1">
      <alignment vertical="top" wrapText="1"/>
    </xf>
    <xf numFmtId="0" fontId="5" fillId="13" borderId="5" xfId="0" applyFont="1" applyFill="1" applyBorder="1" applyAlignment="1">
      <alignment horizontal="left" vertical="top" wrapText="1"/>
    </xf>
    <xf numFmtId="0" fontId="3" fillId="13" borderId="5" xfId="0" applyFont="1" applyFill="1" applyBorder="1" applyAlignment="1">
      <alignment vertical="top"/>
    </xf>
    <xf numFmtId="0" fontId="5" fillId="0" borderId="13" xfId="0" applyFont="1" applyBorder="1" applyAlignment="1">
      <alignment horizontal="center" vertical="top"/>
    </xf>
    <xf numFmtId="0" fontId="5" fillId="13" borderId="14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center"/>
    </xf>
    <xf numFmtId="0" fontId="5" fillId="8" borderId="2" xfId="0" applyFont="1" applyFill="1" applyBorder="1" applyAlignment="1">
      <alignment vertical="top" textRotation="90"/>
    </xf>
    <xf numFmtId="164" fontId="6" fillId="8" borderId="0" xfId="0" quotePrefix="1" applyNumberFormat="1" applyFont="1" applyFill="1" applyBorder="1" applyAlignment="1">
      <alignment horizontal="right" vertical="center"/>
    </xf>
    <xf numFmtId="0" fontId="24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centerContinuous" vertical="top"/>
    </xf>
    <xf numFmtId="0" fontId="6" fillId="0" borderId="16" xfId="0" applyFont="1" applyBorder="1" applyAlignment="1">
      <alignment horizontal="centerContinuous" vertical="top" wrapText="1"/>
    </xf>
    <xf numFmtId="0" fontId="6" fillId="0" borderId="16" xfId="0" applyFont="1" applyBorder="1" applyAlignment="1">
      <alignment horizontal="centerContinuous" vertical="top"/>
    </xf>
    <xf numFmtId="0" fontId="18" fillId="0" borderId="16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Continuous" vertical="top" wrapText="1"/>
    </xf>
    <xf numFmtId="0" fontId="0" fillId="0" borderId="0" xfId="0" applyBorder="1" applyAlignment="1">
      <alignment vertical="top"/>
    </xf>
    <xf numFmtId="0" fontId="3" fillId="4" borderId="14" xfId="0" applyFont="1" applyFill="1" applyBorder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0" fillId="0" borderId="0" xfId="0" applyBorder="1"/>
    <xf numFmtId="0" fontId="5" fillId="7" borderId="0" xfId="0" applyFont="1" applyFill="1" applyBorder="1"/>
    <xf numFmtId="0" fontId="2" fillId="0" borderId="0" xfId="0" applyFont="1" applyBorder="1" applyAlignment="1">
      <alignment vertical="top"/>
    </xf>
    <xf numFmtId="0" fontId="5" fillId="0" borderId="0" xfId="0" applyFont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right" vertical="top"/>
    </xf>
    <xf numFmtId="0" fontId="5" fillId="11" borderId="0" xfId="0" applyFont="1" applyFill="1" applyBorder="1" applyAlignment="1">
      <alignment vertical="top"/>
    </xf>
    <xf numFmtId="0" fontId="5" fillId="8" borderId="0" xfId="0" applyFont="1" applyFill="1" applyBorder="1" applyAlignment="1">
      <alignment vertical="top"/>
    </xf>
    <xf numFmtId="0" fontId="5" fillId="2" borderId="0" xfId="0" applyFont="1" applyFill="1" applyBorder="1" applyAlignment="1">
      <alignment horizontal="left" vertical="top"/>
    </xf>
    <xf numFmtId="1" fontId="5" fillId="0" borderId="0" xfId="0" applyNumberFormat="1" applyFont="1" applyBorder="1" applyAlignment="1">
      <alignment horizontal="left" vertical="top"/>
    </xf>
    <xf numFmtId="1" fontId="5" fillId="2" borderId="0" xfId="0" applyNumberFormat="1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3" fontId="5" fillId="0" borderId="0" xfId="0" applyNumberFormat="1" applyFont="1" applyBorder="1" applyAlignment="1" applyProtection="1">
      <alignment horizontal="left" vertical="top"/>
      <protection hidden="1"/>
    </xf>
    <xf numFmtId="0" fontId="5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5" fillId="8" borderId="0" xfId="0" applyFont="1" applyFill="1" applyBorder="1" applyAlignment="1">
      <alignment horizontal="left" vertical="center"/>
    </xf>
    <xf numFmtId="0" fontId="5" fillId="12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0" borderId="0" xfId="0" applyFont="1" applyBorder="1" applyAlignment="1"/>
    <xf numFmtId="0" fontId="19" fillId="0" borderId="0" xfId="0" applyFont="1" applyBorder="1" applyAlignment="1"/>
    <xf numFmtId="0" fontId="5" fillId="0" borderId="0" xfId="0" applyFont="1" applyFill="1" applyBorder="1" applyAlignment="1"/>
    <xf numFmtId="0" fontId="5" fillId="8" borderId="0" xfId="0" applyFont="1" applyFill="1" applyBorder="1" applyAlignment="1"/>
    <xf numFmtId="0" fontId="23" fillId="0" borderId="0" xfId="0" applyFont="1" applyBorder="1" applyAlignment="1">
      <alignment vertical="top"/>
    </xf>
    <xf numFmtId="0" fontId="5" fillId="0" borderId="0" xfId="0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center" vertical="top"/>
    </xf>
    <xf numFmtId="3" fontId="5" fillId="0" borderId="0" xfId="0" applyNumberFormat="1" applyFont="1" applyBorder="1" applyAlignment="1" applyProtection="1">
      <alignment horizontal="center" vertical="top"/>
      <protection hidden="1"/>
    </xf>
    <xf numFmtId="0" fontId="5" fillId="13" borderId="0" xfId="0" applyFont="1" applyFill="1" applyBorder="1" applyAlignment="1">
      <alignment horizontal="right" vertical="top"/>
    </xf>
    <xf numFmtId="0" fontId="5" fillId="13" borderId="0" xfId="0" applyFont="1" applyFill="1" applyBorder="1" applyAlignment="1">
      <alignment vertical="top"/>
    </xf>
    <xf numFmtId="3" fontId="5" fillId="13" borderId="0" xfId="0" applyNumberFormat="1" applyFont="1" applyFill="1" applyBorder="1" applyAlignment="1" applyProtection="1">
      <alignment vertical="top"/>
      <protection hidden="1"/>
    </xf>
    <xf numFmtId="0" fontId="5" fillId="0" borderId="0" xfId="0" applyFont="1" applyBorder="1" applyAlignment="1">
      <alignment vertical="top" wrapText="1"/>
    </xf>
    <xf numFmtId="0" fontId="5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 vertical="top"/>
    </xf>
    <xf numFmtId="3" fontId="3" fillId="0" borderId="0" xfId="0" applyNumberFormat="1" applyFont="1" applyBorder="1" applyAlignment="1" applyProtection="1">
      <alignment horizontal="right" vertical="top"/>
      <protection hidden="1"/>
    </xf>
    <xf numFmtId="0" fontId="3" fillId="0" borderId="0" xfId="0" applyFont="1" applyBorder="1" applyAlignment="1">
      <alignment horizontal="center" vertical="top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28" fillId="0" borderId="3" xfId="0" applyFont="1" applyBorder="1" applyAlignment="1">
      <alignment vertical="top"/>
    </xf>
    <xf numFmtId="3" fontId="5" fillId="0" borderId="0" xfId="0" applyNumberFormat="1" applyFont="1" applyBorder="1" applyAlignment="1" applyProtection="1">
      <alignment horizontal="right" vertical="top"/>
      <protection hidden="1"/>
    </xf>
    <xf numFmtId="0" fontId="19" fillId="0" borderId="0" xfId="0" applyFont="1" applyBorder="1" applyAlignment="1">
      <alignment horizontal="center" vertical="top"/>
    </xf>
    <xf numFmtId="0" fontId="19" fillId="8" borderId="2" xfId="0" applyFont="1" applyFill="1" applyBorder="1" applyAlignment="1">
      <alignment vertical="top" textRotation="90"/>
    </xf>
    <xf numFmtId="0" fontId="29" fillId="0" borderId="0" xfId="0" applyFont="1" applyBorder="1" applyAlignment="1">
      <alignment vertical="top"/>
    </xf>
    <xf numFmtId="0" fontId="19" fillId="0" borderId="8" xfId="0" applyFont="1" applyFill="1" applyBorder="1" applyAlignment="1">
      <alignment horizontal="center" vertical="top"/>
    </xf>
    <xf numFmtId="0" fontId="19" fillId="0" borderId="8" xfId="0" applyFont="1" applyBorder="1" applyAlignment="1">
      <alignment horizontal="center" vertical="top"/>
    </xf>
    <xf numFmtId="0" fontId="19" fillId="0" borderId="8" xfId="0" applyFont="1" applyBorder="1" applyAlignment="1">
      <alignment vertical="top"/>
    </xf>
    <xf numFmtId="0" fontId="19" fillId="0" borderId="2" xfId="0" applyFont="1" applyBorder="1" applyAlignment="1">
      <alignment vertical="top"/>
    </xf>
    <xf numFmtId="0" fontId="3" fillId="0" borderId="9" xfId="0" applyFont="1" applyBorder="1" applyAlignment="1">
      <alignment horizontal="center" vertical="top"/>
    </xf>
    <xf numFmtId="0" fontId="5" fillId="0" borderId="0" xfId="0" applyFont="1" applyBorder="1" applyAlignment="1">
      <alignment horizontal="center" vertical="center"/>
    </xf>
    <xf numFmtId="0" fontId="5" fillId="8" borderId="5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 wrapText="1"/>
    </xf>
    <xf numFmtId="0" fontId="5" fillId="13" borderId="5" xfId="0" applyFont="1" applyFill="1" applyBorder="1" applyAlignment="1">
      <alignment horizontal="center" vertical="top" wrapText="1"/>
    </xf>
    <xf numFmtId="0" fontId="3" fillId="0" borderId="7" xfId="0" applyFont="1" applyBorder="1" applyAlignment="1">
      <alignment horizontal="left" vertical="top"/>
    </xf>
    <xf numFmtId="1" fontId="5" fillId="0" borderId="16" xfId="0" applyNumberFormat="1" applyFont="1" applyFill="1" applyBorder="1" applyAlignment="1">
      <alignment horizontal="center" vertical="top" textRotation="90"/>
    </xf>
    <xf numFmtId="1" fontId="5" fillId="0" borderId="16" xfId="0" applyNumberFormat="1" applyFont="1" applyBorder="1" applyAlignment="1">
      <alignment horizontal="center" vertical="top" textRotation="90"/>
    </xf>
    <xf numFmtId="1" fontId="5" fillId="2" borderId="16" xfId="0" applyNumberFormat="1" applyFont="1" applyFill="1" applyBorder="1" applyAlignment="1">
      <alignment horizontal="center" vertical="top" textRotation="90"/>
    </xf>
    <xf numFmtId="0" fontId="5" fillId="2" borderId="16" xfId="0" applyFont="1" applyFill="1" applyBorder="1" applyAlignment="1">
      <alignment horizontal="center" vertical="top" textRotation="90"/>
    </xf>
    <xf numFmtId="0" fontId="5" fillId="0" borderId="16" xfId="0" applyFont="1" applyFill="1" applyBorder="1" applyAlignment="1">
      <alignment horizontal="center" vertical="top" textRotation="90"/>
    </xf>
    <xf numFmtId="1" fontId="5" fillId="0" borderId="0" xfId="0" applyNumberFormat="1" applyFont="1" applyFill="1" applyBorder="1" applyAlignment="1">
      <alignment vertical="top"/>
    </xf>
    <xf numFmtId="3" fontId="5" fillId="0" borderId="0" xfId="0" applyNumberFormat="1" applyFont="1" applyFill="1" applyBorder="1" applyAlignment="1" applyProtection="1">
      <alignment vertical="top"/>
      <protection hidden="1"/>
    </xf>
    <xf numFmtId="0" fontId="5" fillId="0" borderId="6" xfId="0" quotePrefix="1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 wrapText="1"/>
    </xf>
    <xf numFmtId="0" fontId="28" fillId="0" borderId="8" xfId="0" applyFont="1" applyBorder="1" applyAlignment="1">
      <alignment vertical="top"/>
    </xf>
    <xf numFmtId="0" fontId="6" fillId="0" borderId="16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0" borderId="7" xfId="0" quotePrefix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top"/>
    </xf>
    <xf numFmtId="0" fontId="5" fillId="0" borderId="2" xfId="0" quotePrefix="1" applyFont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right"/>
    </xf>
    <xf numFmtId="0" fontId="5" fillId="8" borderId="2" xfId="0" applyFont="1" applyFill="1" applyBorder="1" applyAlignment="1">
      <alignment textRotation="90"/>
    </xf>
    <xf numFmtId="0" fontId="2" fillId="0" borderId="0" xfId="0" applyFont="1" applyBorder="1" applyAlignment="1"/>
    <xf numFmtId="0" fontId="5" fillId="11" borderId="0" xfId="0" applyFont="1" applyFill="1" applyBorder="1" applyAlignment="1"/>
    <xf numFmtId="0" fontId="5" fillId="0" borderId="6" xfId="0" applyFont="1" applyBorder="1" applyAlignment="1"/>
    <xf numFmtId="0" fontId="5" fillId="3" borderId="8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6" xfId="0" applyFont="1" applyBorder="1" applyAlignment="1">
      <alignment horizontal="right"/>
    </xf>
    <xf numFmtId="0" fontId="5" fillId="0" borderId="8" xfId="0" applyFont="1" applyBorder="1" applyAlignment="1">
      <alignment horizontal="left"/>
    </xf>
    <xf numFmtId="0" fontId="5" fillId="0" borderId="8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left"/>
    </xf>
    <xf numFmtId="0" fontId="5" fillId="12" borderId="0" xfId="0" applyFont="1" applyFill="1" applyBorder="1" applyAlignment="1"/>
    <xf numFmtId="0" fontId="19" fillId="0" borderId="0" xfId="0" applyFont="1" applyFill="1" applyBorder="1" applyAlignment="1"/>
    <xf numFmtId="0" fontId="5" fillId="9" borderId="0" xfId="0" applyFont="1" applyFill="1" applyBorder="1" applyAlignment="1"/>
    <xf numFmtId="0" fontId="5" fillId="9" borderId="6" xfId="0" applyFont="1" applyFill="1" applyBorder="1" applyAlignment="1"/>
    <xf numFmtId="0" fontId="29" fillId="0" borderId="0" xfId="0" applyFont="1" applyBorder="1" applyAlignment="1"/>
    <xf numFmtId="0" fontId="19" fillId="0" borderId="0" xfId="0" applyFont="1" applyBorder="1" applyAlignment="1">
      <alignment horizontal="center"/>
    </xf>
    <xf numFmtId="0" fontId="19" fillId="0" borderId="8" xfId="0" applyFont="1" applyFill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8" xfId="0" applyFont="1" applyBorder="1" applyAlignment="1"/>
    <xf numFmtId="0" fontId="19" fillId="0" borderId="2" xfId="0" applyFont="1" applyBorder="1" applyAlignment="1"/>
    <xf numFmtId="0" fontId="23" fillId="0" borderId="0" xfId="0" applyFont="1" applyBorder="1" applyAlignment="1"/>
    <xf numFmtId="0" fontId="5" fillId="13" borderId="0" xfId="0" applyFont="1" applyFill="1" applyBorder="1" applyAlignment="1">
      <alignment horizontal="right"/>
    </xf>
    <xf numFmtId="0" fontId="5" fillId="13" borderId="0" xfId="0" applyFont="1" applyFill="1" applyBorder="1" applyAlignment="1"/>
    <xf numFmtId="3" fontId="5" fillId="13" borderId="0" xfId="0" applyNumberFormat="1" applyFont="1" applyFill="1" applyBorder="1" applyAlignment="1" applyProtection="1">
      <protection hidden="1"/>
    </xf>
    <xf numFmtId="0" fontId="5" fillId="13" borderId="5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wrapText="1"/>
    </xf>
    <xf numFmtId="0" fontId="5" fillId="13" borderId="5" xfId="0" applyFont="1" applyFill="1" applyBorder="1" applyAlignment="1">
      <alignment horizontal="left" wrapText="1"/>
    </xf>
    <xf numFmtId="0" fontId="5" fillId="13" borderId="14" xfId="0" applyFont="1" applyFill="1" applyBorder="1" applyAlignment="1">
      <alignment horizontal="center"/>
    </xf>
    <xf numFmtId="0" fontId="5" fillId="13" borderId="3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 wrapText="1"/>
    </xf>
    <xf numFmtId="0" fontId="3" fillId="13" borderId="5" xfId="0" applyFont="1" applyFill="1" applyBorder="1" applyAlignment="1"/>
    <xf numFmtId="1" fontId="31" fillId="0" borderId="0" xfId="0" applyNumberFormat="1" applyFont="1" applyBorder="1" applyAlignment="1">
      <alignment horizontal="right" vertical="top"/>
    </xf>
    <xf numFmtId="0" fontId="5" fillId="0" borderId="0" xfId="1" applyFont="1"/>
    <xf numFmtId="0" fontId="2" fillId="0" borderId="0" xfId="1" applyFont="1"/>
    <xf numFmtId="0" fontId="5" fillId="0" borderId="0" xfId="1" applyFont="1" applyAlignment="1">
      <alignment horizontal="center"/>
    </xf>
    <xf numFmtId="0" fontId="5" fillId="0" borderId="0" xfId="1" applyFont="1" applyBorder="1"/>
    <xf numFmtId="0" fontId="5" fillId="0" borderId="0" xfId="1" applyFont="1" applyFill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wrapText="1"/>
    </xf>
    <xf numFmtId="0" fontId="5" fillId="0" borderId="0" xfId="1" applyFont="1" applyBorder="1" applyAlignment="1">
      <alignment horizontal="left" vertical="top"/>
    </xf>
    <xf numFmtId="0" fontId="5" fillId="0" borderId="0" xfId="1" applyFont="1" applyAlignment="1">
      <alignment horizontal="left" wrapText="1"/>
    </xf>
    <xf numFmtId="3" fontId="5" fillId="0" borderId="0" xfId="1" applyNumberFormat="1" applyFont="1" applyProtection="1">
      <protection hidden="1"/>
    </xf>
    <xf numFmtId="1" fontId="5" fillId="0" borderId="0" xfId="1" applyNumberFormat="1" applyFont="1"/>
    <xf numFmtId="1" fontId="5" fillId="0" borderId="0" xfId="1" applyNumberFormat="1" applyFont="1" applyFill="1" applyAlignment="1">
      <alignment horizontal="center"/>
    </xf>
    <xf numFmtId="1" fontId="5" fillId="0" borderId="0" xfId="1" applyNumberFormat="1" applyFont="1" applyAlignment="1">
      <alignment horizontal="center"/>
    </xf>
    <xf numFmtId="0" fontId="5" fillId="0" borderId="0" xfId="1" applyFont="1" applyBorder="1" applyAlignment="1">
      <alignment horizontal="center"/>
    </xf>
    <xf numFmtId="3" fontId="5" fillId="0" borderId="0" xfId="1" applyNumberFormat="1" applyFont="1" applyBorder="1" applyProtection="1">
      <protection hidden="1"/>
    </xf>
    <xf numFmtId="0" fontId="2" fillId="0" borderId="0" xfId="1" applyFont="1" applyBorder="1"/>
    <xf numFmtId="0" fontId="5" fillId="0" borderId="0" xfId="1" applyFont="1" applyFill="1" applyBorder="1" applyAlignment="1">
      <alignment horizontal="center"/>
    </xf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wrapText="1"/>
    </xf>
    <xf numFmtId="0" fontId="5" fillId="0" borderId="0" xfId="1" applyFont="1" applyBorder="1" applyAlignment="1">
      <alignment horizontal="left" wrapText="1"/>
    </xf>
    <xf numFmtId="1" fontId="5" fillId="0" borderId="0" xfId="1" applyNumberFormat="1" applyFont="1" applyBorder="1"/>
    <xf numFmtId="1" fontId="5" fillId="0" borderId="0" xfId="1" applyNumberFormat="1" applyFont="1" applyFill="1" applyBorder="1" applyAlignment="1">
      <alignment horizontal="center"/>
    </xf>
    <xf numFmtId="1" fontId="5" fillId="0" borderId="0" xfId="1" applyNumberFormat="1" applyFont="1" applyBorder="1" applyAlignment="1">
      <alignment horizontal="center"/>
    </xf>
    <xf numFmtId="0" fontId="5" fillId="7" borderId="5" xfId="1" applyFont="1" applyFill="1" applyBorder="1"/>
    <xf numFmtId="0" fontId="25" fillId="8" borderId="3" xfId="1" quotePrefix="1" applyNumberFormat="1" applyFont="1" applyFill="1" applyBorder="1"/>
    <xf numFmtId="0" fontId="2" fillId="8" borderId="16" xfId="1" quotePrefix="1" applyNumberFormat="1" applyFont="1" applyFill="1" applyBorder="1"/>
    <xf numFmtId="0" fontId="2" fillId="8" borderId="14" xfId="1" quotePrefix="1" applyNumberFormat="1" applyFont="1" applyFill="1" applyBorder="1" applyAlignment="1">
      <alignment horizontal="center"/>
    </xf>
    <xf numFmtId="0" fontId="5" fillId="7" borderId="2" xfId="1" applyFont="1" applyFill="1" applyBorder="1"/>
    <xf numFmtId="0" fontId="25" fillId="8" borderId="4" xfId="1" quotePrefix="1" applyNumberFormat="1" applyFont="1" applyFill="1" applyBorder="1"/>
    <xf numFmtId="0" fontId="2" fillId="8" borderId="0" xfId="1" quotePrefix="1" applyNumberFormat="1" applyFont="1" applyFill="1" applyBorder="1"/>
    <xf numFmtId="0" fontId="2" fillId="8" borderId="13" xfId="1" quotePrefix="1" applyNumberFormat="1" applyFont="1" applyFill="1" applyBorder="1" applyAlignment="1">
      <alignment horizontal="center"/>
    </xf>
    <xf numFmtId="0" fontId="25" fillId="8" borderId="4" xfId="1" applyFont="1" applyFill="1" applyBorder="1"/>
    <xf numFmtId="0" fontId="26" fillId="8" borderId="0" xfId="1" quotePrefix="1" applyNumberFormat="1" applyFont="1" applyFill="1" applyBorder="1"/>
    <xf numFmtId="0" fontId="5" fillId="0" borderId="0" xfId="1" applyFont="1" applyBorder="1" applyAlignment="1">
      <alignment vertical="center"/>
    </xf>
    <xf numFmtId="0" fontId="2" fillId="8" borderId="12" xfId="1" applyFont="1" applyFill="1" applyBorder="1"/>
    <xf numFmtId="0" fontId="2" fillId="8" borderId="15" xfId="1" applyFont="1" applyFill="1" applyBorder="1"/>
    <xf numFmtId="0" fontId="2" fillId="8" borderId="11" xfId="1" applyFont="1" applyFill="1" applyBorder="1"/>
    <xf numFmtId="0" fontId="5" fillId="7" borderId="8" xfId="1" applyFont="1" applyFill="1" applyBorder="1"/>
    <xf numFmtId="0" fontId="5" fillId="0" borderId="0" xfId="1" applyFont="1" applyBorder="1" applyAlignment="1">
      <alignment horizontal="center" vertical="top"/>
    </xf>
    <xf numFmtId="0" fontId="5" fillId="0" borderId="0" xfId="1" applyFont="1" applyBorder="1" applyAlignment="1">
      <alignment vertical="top"/>
    </xf>
    <xf numFmtId="3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/>
    <xf numFmtId="0" fontId="5" fillId="0" borderId="0" xfId="1" applyFont="1" applyBorder="1" applyAlignment="1">
      <alignment vertical="top" wrapText="1"/>
    </xf>
    <xf numFmtId="0" fontId="5" fillId="0" borderId="0" xfId="1" applyFont="1" applyBorder="1" applyAlignment="1">
      <alignment horizontal="left" vertical="top" wrapText="1"/>
    </xf>
    <xf numFmtId="1" fontId="5" fillId="0" borderId="0" xfId="1" applyNumberFormat="1" applyFont="1" applyBorder="1" applyAlignment="1">
      <alignment vertical="top"/>
    </xf>
    <xf numFmtId="1" fontId="5" fillId="0" borderId="0" xfId="1" applyNumberFormat="1" applyFont="1" applyFill="1" applyBorder="1" applyAlignment="1">
      <alignment horizontal="center" vertical="top"/>
    </xf>
    <xf numFmtId="1" fontId="5" fillId="0" borderId="0" xfId="1" applyNumberFormat="1" applyFont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top"/>
    </xf>
    <xf numFmtId="0" fontId="5" fillId="0" borderId="3" xfId="1" applyFont="1" applyBorder="1" applyAlignment="1">
      <alignment vertical="top"/>
    </xf>
    <xf numFmtId="0" fontId="3" fillId="0" borderId="14" xfId="1" applyFont="1" applyBorder="1" applyAlignment="1">
      <alignment vertical="top"/>
    </xf>
    <xf numFmtId="0" fontId="5" fillId="0" borderId="4" xfId="1" applyFont="1" applyBorder="1" applyAlignment="1">
      <alignment vertical="top"/>
    </xf>
    <xf numFmtId="0" fontId="3" fillId="0" borderId="13" xfId="1" applyFont="1" applyBorder="1" applyAlignment="1">
      <alignment vertical="top"/>
    </xf>
    <xf numFmtId="0" fontId="3" fillId="0" borderId="0" xfId="1" applyFont="1" applyBorder="1" applyAlignment="1">
      <alignment horizontal="center" vertical="top"/>
    </xf>
    <xf numFmtId="3" fontId="5" fillId="0" borderId="0" xfId="1" applyNumberFormat="1" applyFont="1" applyBorder="1" applyAlignment="1" applyProtection="1">
      <alignment horizontal="right" vertical="top"/>
      <protection hidden="1"/>
    </xf>
    <xf numFmtId="3" fontId="3" fillId="0" borderId="0" xfId="1" applyNumberFormat="1" applyFont="1" applyBorder="1" applyAlignment="1" applyProtection="1">
      <alignment horizontal="right" vertical="top"/>
      <protection hidden="1"/>
    </xf>
    <xf numFmtId="1" fontId="31" fillId="0" borderId="0" xfId="1" applyNumberFormat="1" applyFont="1" applyBorder="1" applyAlignment="1">
      <alignment horizontal="right" vertical="top"/>
    </xf>
    <xf numFmtId="0" fontId="5" fillId="0" borderId="8" xfId="1" applyFont="1" applyBorder="1" applyAlignment="1">
      <alignment horizontal="center" vertical="top"/>
    </xf>
    <xf numFmtId="1" fontId="5" fillId="0" borderId="0" xfId="1" applyNumberFormat="1" applyFont="1" applyFill="1" applyBorder="1" applyAlignment="1">
      <alignment horizontal="right" vertical="top"/>
    </xf>
    <xf numFmtId="0" fontId="5" fillId="0" borderId="0" xfId="1" applyFont="1" applyFill="1" applyBorder="1" applyAlignment="1">
      <alignment horizontal="right" vertical="top"/>
    </xf>
    <xf numFmtId="0" fontId="5" fillId="0" borderId="0" xfId="1" applyFont="1" applyBorder="1" applyAlignment="1"/>
    <xf numFmtId="0" fontId="2" fillId="0" borderId="0" xfId="1" applyFont="1" applyBorder="1" applyAlignment="1"/>
    <xf numFmtId="0" fontId="5" fillId="8" borderId="0" xfId="1" applyFont="1" applyFill="1" applyBorder="1" applyAlignment="1"/>
    <xf numFmtId="0" fontId="5" fillId="0" borderId="0" xfId="1" applyFont="1" applyFill="1" applyBorder="1" applyAlignment="1"/>
    <xf numFmtId="0" fontId="19" fillId="0" borderId="0" xfId="1" applyFont="1" applyBorder="1" applyAlignment="1"/>
    <xf numFmtId="0" fontId="3" fillId="13" borderId="5" xfId="1" applyFont="1" applyFill="1" applyBorder="1" applyAlignment="1"/>
    <xf numFmtId="3" fontId="5" fillId="13" borderId="0" xfId="1" applyNumberFormat="1" applyFont="1" applyFill="1" applyBorder="1" applyAlignment="1" applyProtection="1">
      <protection hidden="1"/>
    </xf>
    <xf numFmtId="0" fontId="5" fillId="13" borderId="0" xfId="1" applyFont="1" applyFill="1" applyBorder="1" applyAlignment="1"/>
    <xf numFmtId="0" fontId="5" fillId="13" borderId="0" xfId="1" applyFont="1" applyFill="1" applyBorder="1" applyAlignment="1">
      <alignment horizontal="right"/>
    </xf>
    <xf numFmtId="0" fontId="3" fillId="0" borderId="2" xfId="1" applyFont="1" applyBorder="1" applyAlignment="1">
      <alignment vertical="top"/>
    </xf>
    <xf numFmtId="0" fontId="5" fillId="8" borderId="2" xfId="1" applyFont="1" applyFill="1" applyBorder="1" applyAlignment="1">
      <alignment vertical="top" textRotation="90"/>
    </xf>
    <xf numFmtId="0" fontId="5" fillId="0" borderId="2" xfId="1" applyFont="1" applyBorder="1" applyAlignment="1">
      <alignment horizontal="center" vertical="top"/>
    </xf>
    <xf numFmtId="0" fontId="5" fillId="0" borderId="2" xfId="1" applyFont="1" applyBorder="1" applyAlignment="1">
      <alignment horizontal="center" vertical="top" wrapText="1"/>
    </xf>
    <xf numFmtId="0" fontId="5" fillId="0" borderId="2" xfId="1" applyFont="1" applyBorder="1" applyAlignment="1">
      <alignment horizontal="left" vertical="top" wrapText="1"/>
    </xf>
    <xf numFmtId="0" fontId="5" fillId="0" borderId="4" xfId="1" applyFont="1" applyBorder="1" applyAlignment="1">
      <alignment horizontal="left" vertical="top"/>
    </xf>
    <xf numFmtId="0" fontId="5" fillId="0" borderId="13" xfId="1" applyFont="1" applyBorder="1" applyAlignment="1">
      <alignment horizontal="center" vertical="top"/>
    </xf>
    <xf numFmtId="0" fontId="5" fillId="0" borderId="2" xfId="1" applyFont="1" applyBorder="1" applyAlignment="1">
      <alignment vertical="top" wrapText="1"/>
    </xf>
    <xf numFmtId="0" fontId="5" fillId="0" borderId="2" xfId="1" applyFont="1" applyBorder="1" applyAlignment="1">
      <alignment horizontal="left" vertical="top"/>
    </xf>
    <xf numFmtId="0" fontId="5" fillId="2" borderId="0" xfId="1" applyFont="1" applyFill="1" applyBorder="1" applyAlignment="1">
      <alignment horizontal="right" vertical="top"/>
    </xf>
    <xf numFmtId="0" fontId="5" fillId="0" borderId="0" xfId="1" applyFont="1" applyBorder="1" applyAlignment="1">
      <alignment horizontal="right" vertical="top"/>
    </xf>
    <xf numFmtId="0" fontId="5" fillId="0" borderId="8" xfId="1" applyFont="1" applyBorder="1" applyAlignment="1"/>
    <xf numFmtId="0" fontId="5" fillId="0" borderId="8" xfId="1" applyFont="1" applyBorder="1" applyAlignment="1">
      <alignment horizontal="center"/>
    </xf>
    <xf numFmtId="0" fontId="5" fillId="0" borderId="2" xfId="1" applyFont="1" applyBorder="1" applyAlignment="1"/>
    <xf numFmtId="0" fontId="5" fillId="0" borderId="8" xfId="1" applyFont="1" applyFill="1" applyBorder="1" applyAlignment="1">
      <alignment horizontal="center"/>
    </xf>
    <xf numFmtId="0" fontId="19" fillId="0" borderId="6" xfId="1" applyFont="1" applyBorder="1" applyAlignment="1"/>
    <xf numFmtId="0" fontId="5" fillId="0" borderId="4" xfId="1" applyFont="1" applyBorder="1" applyAlignment="1">
      <alignment horizontal="center" vertical="top"/>
    </xf>
    <xf numFmtId="0" fontId="5" fillId="0" borderId="4" xfId="1" applyFont="1" applyBorder="1" applyAlignment="1">
      <alignment horizontal="center" vertical="top" wrapText="1"/>
    </xf>
    <xf numFmtId="0" fontId="5" fillId="0" borderId="4" xfId="1" applyFont="1" applyBorder="1" applyAlignment="1">
      <alignment horizontal="left" vertical="top" wrapText="1"/>
    </xf>
    <xf numFmtId="0" fontId="5" fillId="0" borderId="6" xfId="1" applyFont="1" applyBorder="1" applyAlignment="1"/>
    <xf numFmtId="0" fontId="19" fillId="0" borderId="0" xfId="1" applyFont="1" applyFill="1" applyBorder="1" applyAlignment="1"/>
    <xf numFmtId="0" fontId="19" fillId="0" borderId="8" xfId="1" applyFont="1" applyBorder="1" applyAlignment="1"/>
    <xf numFmtId="0" fontId="19" fillId="0" borderId="8" xfId="1" applyFont="1" applyBorder="1" applyAlignment="1">
      <alignment horizontal="center"/>
    </xf>
    <xf numFmtId="0" fontId="19" fillId="0" borderId="8" xfId="1" applyFont="1" applyFill="1" applyBorder="1" applyAlignment="1">
      <alignment horizontal="center"/>
    </xf>
    <xf numFmtId="0" fontId="19" fillId="0" borderId="2" xfId="1" applyFont="1" applyBorder="1" applyAlignment="1"/>
    <xf numFmtId="0" fontId="19" fillId="0" borderId="0" xfId="1" applyFont="1" applyBorder="1" applyAlignment="1">
      <alignment horizontal="center"/>
    </xf>
    <xf numFmtId="0" fontId="29" fillId="0" borderId="0" xfId="1" applyFont="1" applyBorder="1" applyAlignment="1"/>
    <xf numFmtId="0" fontId="17" fillId="0" borderId="2" xfId="1" applyFont="1" applyBorder="1" applyAlignment="1">
      <alignment vertical="top"/>
    </xf>
    <xf numFmtId="0" fontId="19" fillId="8" borderId="2" xfId="1" applyFont="1" applyFill="1" applyBorder="1" applyAlignment="1">
      <alignment vertical="top" textRotation="90"/>
    </xf>
    <xf numFmtId="0" fontId="19" fillId="0" borderId="0" xfId="1" applyFont="1" applyFill="1" applyBorder="1" applyAlignment="1">
      <alignment horizontal="right" vertical="top"/>
    </xf>
    <xf numFmtId="0" fontId="19" fillId="2" borderId="0" xfId="1" applyFont="1" applyFill="1" applyBorder="1" applyAlignment="1">
      <alignment horizontal="right" vertical="top"/>
    </xf>
    <xf numFmtId="0" fontId="19" fillId="0" borderId="0" xfId="1" applyFont="1" applyBorder="1" applyAlignment="1">
      <alignment horizontal="right" vertical="top"/>
    </xf>
    <xf numFmtId="1" fontId="5" fillId="0" borderId="4" xfId="1" applyNumberFormat="1" applyFont="1" applyBorder="1" applyAlignment="1">
      <alignment horizontal="center" vertical="top"/>
    </xf>
    <xf numFmtId="0" fontId="5" fillId="11" borderId="0" xfId="1" applyFont="1" applyFill="1" applyBorder="1" applyAlignment="1"/>
    <xf numFmtId="0" fontId="2" fillId="0" borderId="4" xfId="1" applyFont="1" applyBorder="1" applyAlignment="1">
      <alignment horizontal="left" vertical="top"/>
    </xf>
    <xf numFmtId="0" fontId="5" fillId="0" borderId="4" xfId="1" applyFont="1" applyBorder="1" applyAlignment="1">
      <alignment vertical="top" wrapText="1"/>
    </xf>
    <xf numFmtId="0" fontId="5" fillId="0" borderId="2" xfId="1" applyFont="1" applyBorder="1" applyAlignment="1">
      <alignment vertical="top"/>
    </xf>
    <xf numFmtId="0" fontId="23" fillId="0" borderId="0" xfId="1" applyFont="1" applyBorder="1" applyAlignment="1"/>
    <xf numFmtId="1" fontId="5" fillId="2" borderId="0" xfId="1" applyNumberFormat="1" applyFont="1" applyFill="1" applyBorder="1" applyAlignment="1">
      <alignment horizontal="right" vertical="top"/>
    </xf>
    <xf numFmtId="1" fontId="5" fillId="0" borderId="0" xfId="1" applyNumberFormat="1" applyFont="1" applyBorder="1" applyAlignment="1">
      <alignment horizontal="right" vertical="top"/>
    </xf>
    <xf numFmtId="0" fontId="3" fillId="9" borderId="2" xfId="1" applyFont="1" applyFill="1" applyBorder="1" applyAlignment="1">
      <alignment vertical="top"/>
    </xf>
    <xf numFmtId="0" fontId="3" fillId="0" borderId="2" xfId="1" applyFont="1" applyFill="1" applyBorder="1" applyAlignment="1">
      <alignment vertical="top"/>
    </xf>
    <xf numFmtId="0" fontId="3" fillId="0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center" vertical="top"/>
      <protection hidden="1"/>
    </xf>
    <xf numFmtId="1" fontId="5" fillId="0" borderId="0" xfId="1" applyNumberFormat="1" applyFont="1" applyBorder="1" applyAlignment="1">
      <alignment horizontal="left" vertical="top"/>
    </xf>
    <xf numFmtId="0" fontId="5" fillId="12" borderId="0" xfId="1" applyFont="1" applyFill="1" applyBorder="1" applyAlignment="1"/>
    <xf numFmtId="0" fontId="3" fillId="0" borderId="4" xfId="1" applyFont="1" applyBorder="1" applyAlignment="1">
      <alignment horizontal="left" vertical="top"/>
    </xf>
    <xf numFmtId="0" fontId="5" fillId="9" borderId="6" xfId="1" applyFont="1" applyFill="1" applyBorder="1" applyAlignment="1"/>
    <xf numFmtId="0" fontId="5" fillId="9" borderId="0" xfId="1" applyFont="1" applyFill="1" applyBorder="1" applyAlignment="1"/>
    <xf numFmtId="0" fontId="5" fillId="0" borderId="2" xfId="1" applyFont="1" applyFill="1" applyBorder="1" applyAlignment="1">
      <alignment horizontal="center" vertical="top"/>
    </xf>
    <xf numFmtId="0" fontId="5" fillId="0" borderId="4" xfId="1" quotePrefix="1" applyFont="1" applyBorder="1" applyAlignment="1">
      <alignment horizontal="left" vertical="top" wrapText="1"/>
    </xf>
    <xf numFmtId="0" fontId="5" fillId="0" borderId="2" xfId="1" quotePrefix="1" applyFont="1" applyBorder="1" applyAlignment="1">
      <alignment horizontal="left" vertical="top" wrapText="1"/>
    </xf>
    <xf numFmtId="0" fontId="5" fillId="3" borderId="8" xfId="1" applyFont="1" applyFill="1" applyBorder="1" applyAlignment="1">
      <alignment horizontal="center"/>
    </xf>
    <xf numFmtId="0" fontId="5" fillId="8" borderId="0" xfId="1" applyFont="1" applyFill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8" xfId="1" applyFont="1" applyBorder="1" applyAlignment="1">
      <alignment horizontal="left"/>
    </xf>
    <xf numFmtId="0" fontId="5" fillId="0" borderId="8" xfId="1" applyFont="1" applyFill="1" applyBorder="1" applyAlignment="1">
      <alignment horizontal="left"/>
    </xf>
    <xf numFmtId="0" fontId="5" fillId="0" borderId="2" xfId="1" applyFont="1" applyBorder="1" applyAlignment="1">
      <alignment horizontal="left"/>
    </xf>
    <xf numFmtId="0" fontId="19" fillId="0" borderId="6" xfId="1" applyFont="1" applyBorder="1" applyAlignment="1">
      <alignment horizontal="right"/>
    </xf>
    <xf numFmtId="0" fontId="5" fillId="0" borderId="0" xfId="1" applyFont="1" applyBorder="1" applyAlignment="1">
      <alignment horizontal="right"/>
    </xf>
    <xf numFmtId="0" fontId="19" fillId="0" borderId="0" xfId="1" applyFont="1" applyBorder="1" applyAlignment="1">
      <alignment horizontal="left"/>
    </xf>
    <xf numFmtId="0" fontId="3" fillId="9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left" vertical="top"/>
      <protection hidden="1"/>
    </xf>
    <xf numFmtId="1" fontId="5" fillId="0" borderId="0" xfId="1" applyNumberFormat="1" applyFont="1" applyFill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left" vertical="top"/>
    </xf>
    <xf numFmtId="0" fontId="5" fillId="2" borderId="0" xfId="1" applyFont="1" applyFill="1" applyBorder="1" applyAlignment="1">
      <alignment horizontal="left" vertical="top"/>
    </xf>
    <xf numFmtId="0" fontId="5" fillId="0" borderId="6" xfId="1" applyFont="1" applyBorder="1" applyAlignment="1">
      <alignment vertical="top"/>
    </xf>
    <xf numFmtId="0" fontId="5" fillId="0" borderId="8" xfId="1" applyFont="1" applyFill="1" applyBorder="1" applyAlignment="1">
      <alignment vertical="top"/>
    </xf>
    <xf numFmtId="0" fontId="5" fillId="0" borderId="2" xfId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1" fontId="5" fillId="0" borderId="16" xfId="1" applyNumberFormat="1" applyFont="1" applyBorder="1" applyAlignment="1">
      <alignment horizontal="center" vertical="top" textRotation="90"/>
    </xf>
    <xf numFmtId="1" fontId="5" fillId="0" borderId="16" xfId="1" applyNumberFormat="1" applyFont="1" applyFill="1" applyBorder="1" applyAlignment="1">
      <alignment horizontal="center" vertical="top" textRotation="90"/>
    </xf>
    <xf numFmtId="0" fontId="5" fillId="0" borderId="16" xfId="1" applyFont="1" applyFill="1" applyBorder="1" applyAlignment="1">
      <alignment horizontal="center" vertical="top" textRotation="90"/>
    </xf>
    <xf numFmtId="0" fontId="5" fillId="2" borderId="16" xfId="1" applyFont="1" applyFill="1" applyBorder="1" applyAlignment="1">
      <alignment horizontal="center" vertical="top" textRotation="90"/>
    </xf>
    <xf numFmtId="1" fontId="5" fillId="2" borderId="16" xfId="1" applyNumberFormat="1" applyFont="1" applyFill="1" applyBorder="1" applyAlignment="1">
      <alignment horizontal="center" vertical="top" textRotation="90"/>
    </xf>
    <xf numFmtId="0" fontId="5" fillId="0" borderId="8" xfId="1" applyFont="1" applyBorder="1" applyAlignment="1">
      <alignment vertical="top"/>
    </xf>
    <xf numFmtId="0" fontId="5" fillId="0" borderId="8" xfId="1" applyFont="1" applyFill="1" applyBorder="1" applyAlignment="1">
      <alignment horizontal="center" vertical="top"/>
    </xf>
    <xf numFmtId="0" fontId="28" fillId="0" borderId="3" xfId="1" applyFont="1" applyBorder="1" applyAlignment="1">
      <alignment vertical="top"/>
    </xf>
    <xf numFmtId="0" fontId="3" fillId="0" borderId="8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3" fillId="0" borderId="7" xfId="1" applyFont="1" applyBorder="1" applyAlignment="1">
      <alignment horizontal="left" vertical="top"/>
    </xf>
    <xf numFmtId="0" fontId="3" fillId="0" borderId="6" xfId="1" applyFont="1" applyBorder="1" applyAlignment="1">
      <alignment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8" xfId="1" applyFont="1" applyBorder="1" applyAlignment="1">
      <alignment vertical="top" wrapText="1"/>
    </xf>
    <xf numFmtId="0" fontId="3" fillId="0" borderId="8" xfId="1" applyFont="1" applyBorder="1" applyAlignment="1">
      <alignment horizontal="center" vertical="top" wrapText="1"/>
    </xf>
    <xf numFmtId="0" fontId="3" fillId="0" borderId="8" xfId="1" applyFont="1" applyBorder="1" applyAlignment="1">
      <alignment vertical="top"/>
    </xf>
    <xf numFmtId="0" fontId="5" fillId="7" borderId="0" xfId="1" applyFont="1" applyFill="1" applyBorder="1"/>
    <xf numFmtId="0" fontId="32" fillId="0" borderId="0" xfId="1" applyBorder="1"/>
    <xf numFmtId="0" fontId="3" fillId="4" borderId="3" xfId="1" applyFont="1" applyFill="1" applyBorder="1" applyAlignment="1">
      <alignment vertical="center"/>
    </xf>
    <xf numFmtId="0" fontId="3" fillId="4" borderId="16" xfId="1" applyFont="1" applyFill="1" applyBorder="1" applyAlignment="1">
      <alignment vertical="center"/>
    </xf>
    <xf numFmtId="0" fontId="3" fillId="4" borderId="14" xfId="1" applyFont="1" applyFill="1" applyBorder="1" applyAlignment="1">
      <alignment vertical="center"/>
    </xf>
    <xf numFmtId="0" fontId="32" fillId="0" borderId="0" xfId="1" applyBorder="1" applyAlignment="1">
      <alignment vertical="top"/>
    </xf>
    <xf numFmtId="0" fontId="28" fillId="0" borderId="8" xfId="1" applyFont="1" applyBorder="1" applyAlignment="1">
      <alignment vertical="top"/>
    </xf>
    <xf numFmtId="3" fontId="5" fillId="0" borderId="0" xfId="1" applyNumberFormat="1" applyFont="1" applyBorder="1" applyAlignment="1" applyProtection="1">
      <alignment horizontal="right"/>
      <protection hidden="1"/>
    </xf>
    <xf numFmtId="0" fontId="3" fillId="0" borderId="0" xfId="1" applyFont="1" applyBorder="1" applyAlignment="1">
      <alignment horizontal="left" vertical="top" wrapText="1"/>
    </xf>
    <xf numFmtId="1" fontId="5" fillId="7" borderId="0" xfId="1" applyNumberFormat="1" applyFont="1" applyFill="1" applyBorder="1" applyAlignment="1">
      <alignment horizontal="center" textRotation="90"/>
    </xf>
    <xf numFmtId="1" fontId="5" fillId="7" borderId="16" xfId="1" applyNumberFormat="1" applyFont="1" applyFill="1" applyBorder="1" applyAlignment="1">
      <alignment horizontal="center" vertical="top" textRotation="90"/>
    </xf>
    <xf numFmtId="3" fontId="5" fillId="7" borderId="0" xfId="1" applyNumberFormat="1" applyFont="1" applyFill="1" applyBorder="1" applyAlignment="1" applyProtection="1">
      <alignment vertical="top"/>
      <protection hidden="1"/>
    </xf>
    <xf numFmtId="1" fontId="5" fillId="7" borderId="0" xfId="1" applyNumberFormat="1" applyFont="1" applyFill="1" applyBorder="1" applyAlignment="1">
      <alignment vertical="top"/>
    </xf>
    <xf numFmtId="3" fontId="5" fillId="7" borderId="0" xfId="1" applyNumberFormat="1" applyFont="1" applyFill="1" applyBorder="1" applyAlignment="1" applyProtection="1">
      <alignment horizontal="left" vertical="top"/>
      <protection hidden="1"/>
    </xf>
    <xf numFmtId="3" fontId="5" fillId="7" borderId="0" xfId="1" applyNumberFormat="1" applyFont="1" applyFill="1" applyBorder="1" applyAlignment="1" applyProtection="1">
      <alignment horizontal="center" vertical="top"/>
      <protection hidden="1"/>
    </xf>
    <xf numFmtId="3" fontId="5" fillId="7" borderId="0" xfId="1" applyNumberFormat="1" applyFont="1" applyFill="1" applyBorder="1" applyAlignment="1" applyProtection="1">
      <alignment horizontal="right" vertical="top"/>
      <protection hidden="1"/>
    </xf>
    <xf numFmtId="3" fontId="5" fillId="7" borderId="0" xfId="1" applyNumberFormat="1" applyFont="1" applyFill="1" applyBorder="1" applyProtection="1">
      <protection hidden="1"/>
    </xf>
    <xf numFmtId="3" fontId="5" fillId="7" borderId="0" xfId="1" applyNumberFormat="1" applyFont="1" applyFill="1" applyProtection="1">
      <protection hidden="1"/>
    </xf>
    <xf numFmtId="0" fontId="5" fillId="7" borderId="4" xfId="1" applyFont="1" applyFill="1" applyBorder="1" applyAlignment="1">
      <alignment horizontal="center" vertical="top"/>
    </xf>
    <xf numFmtId="0" fontId="3" fillId="7" borderId="4" xfId="1" applyFont="1" applyFill="1" applyBorder="1" applyAlignment="1">
      <alignment horizontal="center" vertical="top"/>
    </xf>
    <xf numFmtId="0" fontId="5" fillId="7" borderId="2" xfId="1" applyFont="1" applyFill="1" applyBorder="1" applyAlignment="1">
      <alignment horizontal="center" vertical="top"/>
    </xf>
    <xf numFmtId="0" fontId="5" fillId="7" borderId="4" xfId="1" applyFont="1" applyFill="1" applyBorder="1" applyAlignment="1">
      <alignment horizontal="left" vertical="top" wrapText="1"/>
    </xf>
    <xf numFmtId="0" fontId="5" fillId="7" borderId="4" xfId="1" applyFont="1" applyFill="1" applyBorder="1" applyAlignment="1">
      <alignment vertical="top" wrapText="1"/>
    </xf>
    <xf numFmtId="0" fontId="5" fillId="7" borderId="4" xfId="1" applyFont="1" applyFill="1" applyBorder="1" applyAlignment="1">
      <alignment horizontal="left" vertical="top"/>
    </xf>
    <xf numFmtId="0" fontId="5" fillId="7" borderId="2" xfId="1" applyFont="1" applyFill="1" applyBorder="1" applyAlignment="1">
      <alignment horizontal="left" vertical="top" wrapText="1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7" xfId="1" applyFont="1" applyFill="1" applyBorder="1" applyAlignment="1">
      <alignment horizontal="left" vertical="top"/>
    </xf>
    <xf numFmtId="0" fontId="3" fillId="0" borderId="8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vertical="top" wrapText="1"/>
    </xf>
    <xf numFmtId="0" fontId="5" fillId="0" borderId="0" xfId="1" applyFont="1" applyFill="1" applyBorder="1" applyAlignment="1">
      <alignment horizontal="left" vertical="top"/>
    </xf>
    <xf numFmtId="0" fontId="5" fillId="0" borderId="0" xfId="1" applyFont="1" applyFill="1" applyAlignment="1">
      <alignment horizontal="left"/>
    </xf>
    <xf numFmtId="164" fontId="34" fillId="0" borderId="16" xfId="1" quotePrefix="1" applyNumberFormat="1" applyFont="1" applyFill="1" applyBorder="1" applyAlignment="1">
      <alignment horizontal="right" vertical="center"/>
    </xf>
    <xf numFmtId="0" fontId="35" fillId="0" borderId="2" xfId="1" applyFont="1" applyBorder="1" applyAlignment="1">
      <alignment vertical="top"/>
    </xf>
    <xf numFmtId="0" fontId="35" fillId="0" borderId="2" xfId="1" applyFont="1" applyBorder="1" applyAlignment="1">
      <alignment horizontal="center" vertical="top"/>
    </xf>
    <xf numFmtId="0" fontId="35" fillId="0" borderId="2" xfId="1" applyFont="1" applyBorder="1" applyAlignment="1">
      <alignment vertical="top" wrapText="1"/>
    </xf>
    <xf numFmtId="0" fontId="35" fillId="0" borderId="2" xfId="1" applyFont="1" applyBorder="1" applyAlignment="1">
      <alignment horizontal="left" vertical="top" wrapText="1"/>
    </xf>
    <xf numFmtId="0" fontId="35" fillId="0" borderId="0" xfId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/>
    </xf>
    <xf numFmtId="0" fontId="35" fillId="0" borderId="4" xfId="1" applyFont="1" applyBorder="1" applyAlignment="1">
      <alignment vertical="top" wrapText="1"/>
    </xf>
    <xf numFmtId="1" fontId="35" fillId="0" borderId="4" xfId="1" applyNumberFormat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 wrapText="1"/>
    </xf>
    <xf numFmtId="0" fontId="35" fillId="0" borderId="4" xfId="1" applyFont="1" applyBorder="1" applyAlignment="1">
      <alignment horizontal="center" vertical="top" wrapText="1"/>
    </xf>
    <xf numFmtId="0" fontId="35" fillId="0" borderId="4" xfId="1" applyFont="1" applyFill="1" applyBorder="1" applyAlignment="1">
      <alignment horizontal="left" vertical="top" wrapText="1"/>
    </xf>
    <xf numFmtId="0" fontId="35" fillId="0" borderId="4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vertical="top" wrapText="1"/>
    </xf>
    <xf numFmtId="0" fontId="5" fillId="0" borderId="2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left" vertical="top"/>
    </xf>
    <xf numFmtId="1" fontId="5" fillId="0" borderId="4" xfId="1" applyNumberFormat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left" vertical="top"/>
    </xf>
    <xf numFmtId="164" fontId="6" fillId="0" borderId="0" xfId="1" quotePrefix="1" applyNumberFormat="1" applyFont="1" applyFill="1" applyBorder="1" applyAlignment="1">
      <alignment horizontal="right" vertical="center"/>
    </xf>
    <xf numFmtId="0" fontId="5" fillId="0" borderId="2" xfId="1" applyFont="1" applyFill="1" applyBorder="1" applyAlignment="1">
      <alignment vertical="top" textRotation="90"/>
    </xf>
    <xf numFmtId="0" fontId="5" fillId="8" borderId="4" xfId="1" applyFont="1" applyFill="1" applyBorder="1" applyAlignment="1">
      <alignment vertical="top" textRotation="90"/>
    </xf>
    <xf numFmtId="0" fontId="19" fillId="8" borderId="4" xfId="1" applyFont="1" applyFill="1" applyBorder="1" applyAlignment="1">
      <alignment vertical="top" textRotation="90"/>
    </xf>
    <xf numFmtId="0" fontId="0" fillId="0" borderId="4" xfId="0" applyBorder="1" applyAlignment="1">
      <alignment horizontal="center" vertical="top"/>
    </xf>
    <xf numFmtId="0" fontId="5" fillId="0" borderId="4" xfId="1" applyFont="1" applyFill="1" applyBorder="1" applyAlignment="1">
      <alignment vertical="top" textRotation="90"/>
    </xf>
    <xf numFmtId="0" fontId="5" fillId="0" borderId="13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horizontal="center" vertical="top" wrapText="1"/>
    </xf>
    <xf numFmtId="0" fontId="5" fillId="9" borderId="0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textRotation="90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horizontal="center" vertical="top" wrapText="1"/>
    </xf>
    <xf numFmtId="0" fontId="5" fillId="0" borderId="0" xfId="1" applyFont="1" applyFill="1" applyBorder="1" applyAlignment="1">
      <alignment vertical="top" textRotation="90"/>
    </xf>
    <xf numFmtId="0" fontId="5" fillId="0" borderId="0" xfId="1" applyFont="1" applyFill="1" applyBorder="1" applyAlignment="1">
      <alignment horizontal="left" wrapText="1"/>
    </xf>
    <xf numFmtId="0" fontId="5" fillId="0" borderId="0" xfId="1" applyFont="1" applyFill="1" applyBorder="1" applyAlignment="1">
      <alignment textRotation="90"/>
    </xf>
    <xf numFmtId="0" fontId="5" fillId="0" borderId="14" xfId="1" applyFont="1" applyFill="1" applyBorder="1" applyAlignment="1">
      <alignment horizontal="left" vertical="top"/>
    </xf>
    <xf numFmtId="0" fontId="5" fillId="0" borderId="16" xfId="1" applyFont="1" applyFill="1" applyBorder="1" applyAlignment="1">
      <alignment vertical="top" wrapText="1"/>
    </xf>
    <xf numFmtId="0" fontId="5" fillId="0" borderId="16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center" vertical="top"/>
    </xf>
    <xf numFmtId="0" fontId="5" fillId="0" borderId="14" xfId="1" applyFont="1" applyFill="1" applyBorder="1" applyAlignment="1">
      <alignment horizontal="center" vertical="top"/>
    </xf>
    <xf numFmtId="0" fontId="5" fillId="0" borderId="3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center" vertical="top" wrapText="1"/>
    </xf>
    <xf numFmtId="0" fontId="5" fillId="0" borderId="5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horizontal="center" vertical="center" textRotation="255"/>
    </xf>
    <xf numFmtId="0" fontId="5" fillId="9" borderId="0" xfId="1" applyFont="1" applyFill="1" applyBorder="1" applyAlignment="1">
      <alignment horizontal="left"/>
    </xf>
    <xf numFmtId="0" fontId="5" fillId="9" borderId="0" xfId="1" applyFont="1" applyFill="1" applyBorder="1" applyAlignment="1">
      <alignment vertical="top" wrapText="1"/>
    </xf>
    <xf numFmtId="3" fontId="5" fillId="0" borderId="0" xfId="1" applyNumberFormat="1" applyFont="1" applyFill="1" applyBorder="1" applyAlignment="1" applyProtection="1">
      <protection hidden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center" wrapText="1"/>
    </xf>
    <xf numFmtId="0" fontId="5" fillId="14" borderId="2" xfId="1" applyFont="1" applyFill="1" applyBorder="1" applyAlignment="1">
      <alignment vertical="top"/>
    </xf>
    <xf numFmtId="0" fontId="5" fillId="14" borderId="2" xfId="1" applyFont="1" applyFill="1" applyBorder="1" applyAlignment="1">
      <alignment horizontal="center" vertical="top"/>
    </xf>
    <xf numFmtId="0" fontId="5" fillId="14" borderId="2" xfId="1" quotePrefix="1" applyFont="1" applyFill="1" applyBorder="1" applyAlignment="1">
      <alignment horizontal="left" vertical="top" wrapText="1"/>
    </xf>
    <xf numFmtId="0" fontId="5" fillId="14" borderId="2" xfId="1" applyFont="1" applyFill="1" applyBorder="1" applyAlignment="1">
      <alignment horizontal="left" vertical="top" wrapText="1"/>
    </xf>
    <xf numFmtId="0" fontId="5" fillId="14" borderId="0" xfId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/>
    </xf>
    <xf numFmtId="0" fontId="5" fillId="14" borderId="4" xfId="1" applyFont="1" applyFill="1" applyBorder="1" applyAlignment="1">
      <alignment vertical="top" wrapText="1"/>
    </xf>
    <xf numFmtId="1" fontId="5" fillId="14" borderId="4" xfId="1" applyNumberFormat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 wrapText="1"/>
    </xf>
    <xf numFmtId="0" fontId="5" fillId="14" borderId="4" xfId="1" applyFont="1" applyFill="1" applyBorder="1" applyAlignment="1">
      <alignment horizontal="center" vertical="top" wrapText="1"/>
    </xf>
    <xf numFmtId="0" fontId="5" fillId="14" borderId="4" xfId="1" applyFont="1" applyFill="1" applyBorder="1" applyAlignment="1">
      <alignment horizontal="center" vertical="top"/>
    </xf>
    <xf numFmtId="0" fontId="5" fillId="14" borderId="2" xfId="1" applyFont="1" applyFill="1" applyBorder="1" applyAlignment="1">
      <alignment horizontal="left" vertical="top" textRotation="255"/>
    </xf>
    <xf numFmtId="0" fontId="5" fillId="14" borderId="2" xfId="1" applyFont="1" applyFill="1" applyBorder="1" applyAlignment="1">
      <alignment vertical="top" wrapText="1"/>
    </xf>
    <xf numFmtId="0" fontId="5" fillId="14" borderId="2" xfId="1" applyFont="1" applyFill="1" applyBorder="1" applyAlignment="1">
      <alignment vertical="top" textRotation="255"/>
    </xf>
    <xf numFmtId="0" fontId="5" fillId="14" borderId="2" xfId="1" applyFont="1" applyFill="1" applyBorder="1" applyAlignment="1">
      <alignment horizontal="left" vertical="top"/>
    </xf>
    <xf numFmtId="0" fontId="32" fillId="0" borderId="2" xfId="1" applyFont="1" applyFill="1" applyBorder="1" applyAlignment="1">
      <alignment horizontal="center"/>
    </xf>
    <xf numFmtId="0" fontId="19" fillId="0" borderId="2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vertical="top" textRotation="255"/>
    </xf>
    <xf numFmtId="0" fontId="3" fillId="0" borderId="9" xfId="1" applyFont="1" applyBorder="1" applyAlignment="1">
      <alignment horizontal="center" vertical="top"/>
    </xf>
    <xf numFmtId="1" fontId="5" fillId="0" borderId="0" xfId="1" applyNumberFormat="1" applyFont="1" applyProtection="1">
      <protection hidden="1"/>
    </xf>
    <xf numFmtId="1" fontId="5" fillId="0" borderId="0" xfId="1" applyNumberFormat="1" applyFont="1" applyFill="1" applyAlignment="1">
      <alignment horizontal="right"/>
    </xf>
    <xf numFmtId="1" fontId="5" fillId="0" borderId="0" xfId="1" applyNumberFormat="1" applyFont="1" applyBorder="1" applyProtection="1">
      <protection hidden="1"/>
    </xf>
    <xf numFmtId="1" fontId="5" fillId="0" borderId="0" xfId="1" applyNumberFormat="1" applyFont="1" applyFill="1" applyBorder="1" applyAlignment="1">
      <alignment horizontal="right"/>
    </xf>
    <xf numFmtId="0" fontId="5" fillId="8" borderId="0" xfId="1" applyFont="1" applyFill="1" applyBorder="1" applyAlignment="1">
      <alignment horizontal="center" vertical="top"/>
    </xf>
    <xf numFmtId="1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 applyAlignment="1">
      <alignment horizontal="center" vertical="top" wrapText="1"/>
    </xf>
    <xf numFmtId="0" fontId="5" fillId="0" borderId="0" xfId="1" applyFont="1" applyBorder="1" applyAlignment="1">
      <alignment horizontal="right" wrapText="1"/>
    </xf>
    <xf numFmtId="0" fontId="5" fillId="0" borderId="0" xfId="1" applyFont="1" applyBorder="1" applyAlignment="1">
      <alignment horizontal="center" vertical="top" wrapText="1"/>
    </xf>
    <xf numFmtId="3" fontId="5" fillId="0" borderId="0" xfId="1" applyNumberFormat="1" applyFont="1" applyBorder="1" applyAlignment="1" applyProtection="1">
      <alignment horizontal="right" vertical="top" wrapText="1"/>
      <protection hidden="1"/>
    </xf>
    <xf numFmtId="0" fontId="2" fillId="0" borderId="0" xfId="1" applyFont="1" applyBorder="1" applyAlignment="1">
      <alignment wrapText="1"/>
    </xf>
    <xf numFmtId="3" fontId="5" fillId="0" borderId="0" xfId="1" applyNumberFormat="1" applyFont="1" applyBorder="1" applyAlignment="1" applyProtection="1">
      <alignment horizontal="right" wrapText="1"/>
      <protection hidden="1"/>
    </xf>
    <xf numFmtId="1" fontId="3" fillId="0" borderId="0" xfId="1" applyNumberFormat="1" applyFont="1" applyBorder="1" applyAlignment="1" applyProtection="1">
      <alignment horizontal="right" vertical="top"/>
      <protection hidden="1"/>
    </xf>
    <xf numFmtId="0" fontId="5" fillId="0" borderId="8" xfId="1" applyFont="1" applyBorder="1" applyAlignment="1">
      <alignment vertical="center"/>
    </xf>
    <xf numFmtId="0" fontId="5" fillId="8" borderId="5" xfId="1" applyFont="1" applyFill="1" applyBorder="1" applyAlignment="1">
      <alignment vertical="center" textRotation="90"/>
    </xf>
    <xf numFmtId="0" fontId="5" fillId="0" borderId="7" xfId="1" applyFont="1" applyBorder="1" applyAlignment="1">
      <alignment horizontal="center" vertical="top" wrapText="1"/>
    </xf>
    <xf numFmtId="0" fontId="5" fillId="0" borderId="7" xfId="1" applyFont="1" applyBorder="1" applyAlignment="1">
      <alignment horizontal="left" vertical="top" wrapText="1"/>
    </xf>
    <xf numFmtId="0" fontId="5" fillId="0" borderId="7" xfId="1" applyFont="1" applyBorder="1" applyAlignment="1">
      <alignment vertical="top" wrapText="1"/>
    </xf>
    <xf numFmtId="0" fontId="5" fillId="0" borderId="7" xfId="1" quotePrefix="1" applyFont="1" applyBorder="1" applyAlignment="1">
      <alignment horizontal="left" vertical="top"/>
    </xf>
    <xf numFmtId="0" fontId="5" fillId="0" borderId="6" xfId="1" quotePrefix="1" applyFont="1" applyBorder="1" applyAlignment="1">
      <alignment horizontal="center" vertical="top"/>
    </xf>
    <xf numFmtId="0" fontId="5" fillId="0" borderId="8" xfId="1" quotePrefix="1" applyFont="1" applyBorder="1" applyAlignment="1">
      <alignment horizontal="center" vertical="top"/>
    </xf>
    <xf numFmtId="0" fontId="5" fillId="0" borderId="9" xfId="1" applyFont="1" applyBorder="1" applyAlignment="1">
      <alignment horizontal="left" vertical="top" wrapText="1"/>
    </xf>
    <xf numFmtId="3" fontId="5" fillId="0" borderId="7" xfId="1" applyNumberFormat="1" applyFont="1" applyBorder="1" applyAlignment="1">
      <alignment horizontal="center" vertical="top"/>
    </xf>
    <xf numFmtId="0" fontId="5" fillId="0" borderId="6" xfId="1" quotePrefix="1" applyFont="1" applyBorder="1" applyAlignment="1">
      <alignment horizontal="left" vertical="top"/>
    </xf>
    <xf numFmtId="3" fontId="5" fillId="0" borderId="0" xfId="1" applyNumberFormat="1" applyFont="1" applyFill="1" applyBorder="1" applyAlignment="1" applyProtection="1">
      <alignment vertical="top"/>
      <protection hidden="1"/>
    </xf>
    <xf numFmtId="1" fontId="5" fillId="0" borderId="0" xfId="1" applyNumberFormat="1" applyFont="1" applyFill="1" applyBorder="1" applyAlignment="1">
      <alignment vertical="top"/>
    </xf>
    <xf numFmtId="1" fontId="5" fillId="0" borderId="0" xfId="1" applyNumberFormat="1" applyFont="1" applyFill="1" applyBorder="1" applyAlignment="1" applyProtection="1">
      <alignment vertical="top"/>
      <protection hidden="1"/>
    </xf>
    <xf numFmtId="0" fontId="3" fillId="13" borderId="19" xfId="1" applyFont="1" applyFill="1" applyBorder="1" applyAlignment="1"/>
    <xf numFmtId="0" fontId="5" fillId="8" borderId="20" xfId="1" applyFont="1" applyFill="1" applyBorder="1" applyAlignment="1">
      <alignment textRotation="90"/>
    </xf>
    <xf numFmtId="0" fontId="5" fillId="13" borderId="19" xfId="1" applyFont="1" applyFill="1" applyBorder="1" applyAlignment="1">
      <alignment horizontal="center"/>
    </xf>
    <xf numFmtId="0" fontId="5" fillId="13" borderId="19" xfId="1" applyFont="1" applyFill="1" applyBorder="1" applyAlignment="1">
      <alignment horizontal="center" wrapText="1"/>
    </xf>
    <xf numFmtId="0" fontId="5" fillId="13" borderId="19" xfId="1" applyFont="1" applyFill="1" applyBorder="1" applyAlignment="1">
      <alignment horizontal="left" wrapText="1"/>
    </xf>
    <xf numFmtId="0" fontId="5" fillId="13" borderId="21" xfId="1" applyFont="1" applyFill="1" applyBorder="1" applyAlignment="1">
      <alignment horizontal="left" vertical="top"/>
    </xf>
    <xf numFmtId="0" fontId="5" fillId="13" borderId="22" xfId="1" applyFont="1" applyFill="1" applyBorder="1" applyAlignment="1">
      <alignment horizontal="center"/>
    </xf>
    <xf numFmtId="0" fontId="5" fillId="13" borderId="19" xfId="1" applyFont="1" applyFill="1" applyBorder="1" applyAlignment="1">
      <alignment wrapText="1"/>
    </xf>
    <xf numFmtId="0" fontId="5" fillId="13" borderId="19" xfId="1" applyFont="1" applyFill="1" applyBorder="1" applyAlignment="1">
      <alignment horizontal="left"/>
    </xf>
    <xf numFmtId="3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/>
    <xf numFmtId="1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>
      <alignment horizontal="right"/>
    </xf>
    <xf numFmtId="0" fontId="3" fillId="0" borderId="18" xfId="1" applyFont="1" applyBorder="1" applyAlignment="1">
      <alignment vertical="top"/>
    </xf>
    <xf numFmtId="0" fontId="5" fillId="8" borderId="18" xfId="1" applyFont="1" applyFill="1" applyBorder="1" applyAlignment="1">
      <alignment vertical="top" textRotation="90"/>
    </xf>
    <xf numFmtId="0" fontId="5" fillId="0" borderId="24" xfId="1" applyFont="1" applyBorder="1" applyAlignment="1">
      <alignment horizontal="center" vertical="top"/>
    </xf>
    <xf numFmtId="0" fontId="5" fillId="0" borderId="18" xfId="1" applyFont="1" applyBorder="1" applyAlignment="1">
      <alignment horizontal="center" vertical="top" wrapText="1"/>
    </xf>
    <xf numFmtId="0" fontId="5" fillId="0" borderId="18" xfId="1" applyFont="1" applyBorder="1" applyAlignment="1">
      <alignment horizontal="left" vertical="top" wrapText="1"/>
    </xf>
    <xf numFmtId="0" fontId="5" fillId="0" borderId="18" xfId="1" applyFont="1" applyBorder="1" applyAlignment="1">
      <alignment horizontal="center" vertical="top"/>
    </xf>
    <xf numFmtId="0" fontId="5" fillId="0" borderId="24" xfId="1" applyFont="1" applyBorder="1" applyAlignment="1">
      <alignment horizontal="left" vertical="top"/>
    </xf>
    <xf numFmtId="0" fontId="5" fillId="0" borderId="25" xfId="1" applyFont="1" applyBorder="1" applyAlignment="1">
      <alignment horizontal="center" vertical="top"/>
    </xf>
    <xf numFmtId="0" fontId="5" fillId="0" borderId="18" xfId="1" applyFont="1" applyBorder="1" applyAlignment="1">
      <alignment vertical="top" wrapText="1"/>
    </xf>
    <xf numFmtId="0" fontId="5" fillId="0" borderId="18" xfId="1" applyFont="1" applyFill="1" applyBorder="1" applyAlignment="1">
      <alignment horizontal="center" vertical="top"/>
    </xf>
    <xf numFmtId="0" fontId="5" fillId="0" borderId="18" xfId="1" applyFont="1" applyBorder="1" applyAlignment="1">
      <alignment horizontal="left" vertical="top"/>
    </xf>
    <xf numFmtId="3" fontId="5" fillId="0" borderId="26" xfId="1" applyNumberFormat="1" applyFont="1" applyBorder="1" applyAlignment="1" applyProtection="1">
      <alignment vertical="top"/>
      <protection hidden="1"/>
    </xf>
    <xf numFmtId="0" fontId="5" fillId="0" borderId="26" xfId="1" applyFont="1" applyBorder="1" applyAlignment="1">
      <alignment vertical="top"/>
    </xf>
    <xf numFmtId="3" fontId="5" fillId="0" borderId="26" xfId="1" applyNumberFormat="1" applyFont="1" applyFill="1" applyBorder="1" applyAlignment="1" applyProtection="1">
      <alignment vertical="top"/>
      <protection hidden="1"/>
    </xf>
    <xf numFmtId="1" fontId="5" fillId="0" borderId="26" xfId="1" applyNumberFormat="1" applyFont="1" applyFill="1" applyBorder="1" applyAlignment="1" applyProtection="1">
      <alignment vertical="top"/>
      <protection hidden="1"/>
    </xf>
    <xf numFmtId="0" fontId="5" fillId="0" borderId="26" xfId="1" applyFont="1" applyFill="1" applyBorder="1" applyAlignment="1">
      <alignment horizontal="right" vertical="top"/>
    </xf>
    <xf numFmtId="0" fontId="5" fillId="2" borderId="26" xfId="1" applyFont="1" applyFill="1" applyBorder="1" applyAlignment="1">
      <alignment horizontal="right" vertical="top"/>
    </xf>
    <xf numFmtId="0" fontId="5" fillId="0" borderId="26" xfId="1" applyFont="1" applyBorder="1" applyAlignment="1">
      <alignment horizontal="right" vertical="top"/>
    </xf>
    <xf numFmtId="0" fontId="5" fillId="0" borderId="18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vertical="top"/>
    </xf>
    <xf numFmtId="1" fontId="5" fillId="0" borderId="26" xfId="1" applyNumberFormat="1" applyFont="1" applyBorder="1" applyAlignment="1" applyProtection="1">
      <alignment vertical="top"/>
      <protection hidden="1"/>
    </xf>
    <xf numFmtId="0" fontId="5" fillId="0" borderId="24" xfId="1" applyFont="1" applyBorder="1" applyAlignment="1">
      <alignment horizontal="center" vertical="top" wrapText="1"/>
    </xf>
    <xf numFmtId="0" fontId="5" fillId="0" borderId="24" xfId="1" applyFont="1" applyBorder="1" applyAlignment="1">
      <alignment horizontal="left" vertical="top" wrapText="1"/>
    </xf>
    <xf numFmtId="1" fontId="5" fillId="0" borderId="24" xfId="1" applyNumberFormat="1" applyFont="1" applyBorder="1" applyAlignment="1">
      <alignment horizontal="center" vertical="top"/>
    </xf>
    <xf numFmtId="0" fontId="5" fillId="0" borderId="26" xfId="1" applyFont="1" applyBorder="1" applyAlignment="1">
      <alignment horizontal="center" vertical="top"/>
    </xf>
    <xf numFmtId="0" fontId="5" fillId="0" borderId="24" xfId="1" applyFont="1" applyBorder="1" applyAlignment="1">
      <alignment vertical="top" wrapText="1"/>
    </xf>
    <xf numFmtId="0" fontId="5" fillId="0" borderId="18" xfId="1" applyFont="1" applyBorder="1" applyAlignment="1">
      <alignment vertical="top"/>
    </xf>
    <xf numFmtId="0" fontId="2" fillId="0" borderId="24" xfId="1" applyFont="1" applyBorder="1" applyAlignment="1">
      <alignment horizontal="left" vertical="top"/>
    </xf>
    <xf numFmtId="0" fontId="3" fillId="9" borderId="18" xfId="1" applyFont="1" applyFill="1" applyBorder="1" applyAlignment="1">
      <alignment vertical="top"/>
    </xf>
    <xf numFmtId="0" fontId="3" fillId="0" borderId="18" xfId="1" applyFont="1" applyFill="1" applyBorder="1" applyAlignment="1">
      <alignment horizontal="left" vertical="top"/>
    </xf>
    <xf numFmtId="3" fontId="5" fillId="0" borderId="26" xfId="1" applyNumberFormat="1" applyFont="1" applyBorder="1" applyAlignment="1" applyProtection="1">
      <alignment horizontal="center" vertical="top"/>
      <protection hidden="1"/>
    </xf>
    <xf numFmtId="1" fontId="5" fillId="0" borderId="26" xfId="1" applyNumberFormat="1" applyFont="1" applyBorder="1" applyAlignment="1">
      <alignment horizontal="left" vertical="top"/>
    </xf>
    <xf numFmtId="1" fontId="5" fillId="0" borderId="26" xfId="1" applyNumberFormat="1" applyFont="1" applyFill="1" applyBorder="1" applyAlignment="1">
      <alignment horizontal="center" vertical="top"/>
    </xf>
    <xf numFmtId="1" fontId="5" fillId="0" borderId="26" xfId="1" applyNumberFormat="1" applyFont="1" applyFill="1" applyBorder="1" applyAlignment="1">
      <alignment horizontal="right" vertical="top"/>
    </xf>
    <xf numFmtId="1" fontId="5" fillId="2" borderId="26" xfId="1" applyNumberFormat="1" applyFont="1" applyFill="1" applyBorder="1" applyAlignment="1">
      <alignment horizontal="right" vertical="top"/>
    </xf>
    <xf numFmtId="1" fontId="5" fillId="0" borderId="26" xfId="1" applyNumberFormat="1" applyFont="1" applyBorder="1" applyAlignment="1">
      <alignment horizontal="right" vertical="top"/>
    </xf>
    <xf numFmtId="0" fontId="3" fillId="0" borderId="18" xfId="1" applyFont="1" applyFill="1" applyBorder="1" applyAlignment="1">
      <alignment vertical="top"/>
    </xf>
    <xf numFmtId="1" fontId="5" fillId="0" borderId="26" xfId="1" applyNumberFormat="1" applyFont="1" applyBorder="1" applyAlignment="1">
      <alignment vertical="top"/>
    </xf>
    <xf numFmtId="0" fontId="3" fillId="0" borderId="24" xfId="1" applyFont="1" applyBorder="1" applyAlignment="1">
      <alignment horizontal="left" vertical="top"/>
    </xf>
    <xf numFmtId="0" fontId="5" fillId="0" borderId="18" xfId="1" applyFont="1" applyFill="1" applyBorder="1" applyAlignment="1">
      <alignment vertical="top" wrapText="1"/>
    </xf>
    <xf numFmtId="0" fontId="5" fillId="0" borderId="24" xfId="1" applyFont="1" applyFill="1" applyBorder="1" applyAlignment="1">
      <alignment horizontal="center" vertical="top" wrapText="1"/>
    </xf>
    <xf numFmtId="0" fontId="5" fillId="0" borderId="24" xfId="1" applyFont="1" applyFill="1" applyBorder="1" applyAlignment="1">
      <alignment horizontal="left" vertical="top" wrapText="1"/>
    </xf>
    <xf numFmtId="1" fontId="5" fillId="0" borderId="24" xfId="1" applyNumberFormat="1" applyFont="1" applyFill="1" applyBorder="1" applyAlignment="1">
      <alignment horizontal="center" vertical="top"/>
    </xf>
    <xf numFmtId="0" fontId="3" fillId="0" borderId="24" xfId="1" applyFont="1" applyBorder="1" applyAlignment="1">
      <alignment vertical="top"/>
    </xf>
    <xf numFmtId="0" fontId="5" fillId="0" borderId="24" xfId="1" applyFont="1" applyFill="1" applyBorder="1" applyAlignment="1">
      <alignment vertical="top" wrapText="1"/>
    </xf>
    <xf numFmtId="0" fontId="2" fillId="0" borderId="24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horizontal="center" vertical="top"/>
    </xf>
    <xf numFmtId="0" fontId="5" fillId="0" borderId="18" xfId="1" applyFont="1" applyFill="1" applyBorder="1" applyAlignment="1">
      <alignment horizontal="left" vertical="top" wrapText="1"/>
    </xf>
    <xf numFmtId="1" fontId="5" fillId="0" borderId="26" xfId="1" applyNumberFormat="1" applyFont="1" applyFill="1" applyBorder="1" applyAlignment="1">
      <alignment vertical="top"/>
    </xf>
    <xf numFmtId="0" fontId="5" fillId="0" borderId="24" xfId="1" quotePrefix="1" applyFont="1" applyBorder="1" applyAlignment="1">
      <alignment horizontal="left" vertical="top" wrapText="1"/>
    </xf>
    <xf numFmtId="0" fontId="5" fillId="0" borderId="18" xfId="1" quotePrefix="1" applyFont="1" applyBorder="1" applyAlignment="1">
      <alignment horizontal="left" vertical="top" wrapText="1"/>
    </xf>
    <xf numFmtId="0" fontId="3" fillId="0" borderId="27" xfId="1" applyFont="1" applyBorder="1" applyAlignment="1">
      <alignment vertical="top"/>
    </xf>
    <xf numFmtId="0" fontId="5" fillId="8" borderId="27" xfId="1" applyFont="1" applyFill="1" applyBorder="1" applyAlignment="1">
      <alignment vertical="top" textRotation="90"/>
    </xf>
    <xf numFmtId="0" fontId="5" fillId="0" borderId="28" xfId="1" applyFont="1" applyBorder="1" applyAlignment="1">
      <alignment horizontal="center" vertical="top"/>
    </xf>
    <xf numFmtId="0" fontId="5" fillId="0" borderId="28" xfId="1" applyFont="1" applyBorder="1" applyAlignment="1">
      <alignment horizontal="center" vertical="top" wrapText="1"/>
    </xf>
    <xf numFmtId="0" fontId="5" fillId="0" borderId="28" xfId="1" applyFont="1" applyBorder="1" applyAlignment="1">
      <alignment horizontal="left" vertical="top" wrapText="1"/>
    </xf>
    <xf numFmtId="1" fontId="5" fillId="0" borderId="28" xfId="1" applyNumberFormat="1" applyFont="1" applyBorder="1" applyAlignment="1">
      <alignment horizontal="center" vertical="top"/>
    </xf>
    <xf numFmtId="0" fontId="5" fillId="0" borderId="28" xfId="1" applyFont="1" applyBorder="1" applyAlignment="1">
      <alignment vertical="top" wrapText="1"/>
    </xf>
    <xf numFmtId="0" fontId="5" fillId="0" borderId="28" xfId="1" applyFont="1" applyBorder="1" applyAlignment="1">
      <alignment horizontal="left" vertical="top"/>
    </xf>
    <xf numFmtId="0" fontId="5" fillId="0" borderId="29" xfId="1" applyFont="1" applyBorder="1" applyAlignment="1">
      <alignment horizontal="center" vertical="top"/>
    </xf>
    <xf numFmtId="0" fontId="5" fillId="0" borderId="27" xfId="1" applyFont="1" applyBorder="1" applyAlignment="1">
      <alignment horizontal="left" vertical="top" wrapText="1"/>
    </xf>
    <xf numFmtId="0" fontId="5" fillId="0" borderId="27" xfId="1" applyFont="1" applyBorder="1" applyAlignment="1">
      <alignment horizontal="center" vertical="top"/>
    </xf>
    <xf numFmtId="0" fontId="5" fillId="0" borderId="27" xfId="1" applyFont="1" applyBorder="1" applyAlignment="1">
      <alignment vertical="top" wrapText="1"/>
    </xf>
    <xf numFmtId="0" fontId="5" fillId="0" borderId="27" xfId="1" applyFont="1" applyBorder="1" applyAlignment="1">
      <alignment vertical="top"/>
    </xf>
    <xf numFmtId="3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Border="1" applyAlignment="1">
      <alignment vertical="top"/>
    </xf>
    <xf numFmtId="1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Fill="1" applyBorder="1" applyAlignment="1">
      <alignment horizontal="right" vertical="top"/>
    </xf>
    <xf numFmtId="1" fontId="5" fillId="2" borderId="29" xfId="1" applyNumberFormat="1" applyFont="1" applyFill="1" applyBorder="1" applyAlignment="1">
      <alignment horizontal="right" vertical="top"/>
    </xf>
    <xf numFmtId="1" fontId="5" fillId="0" borderId="29" xfId="1" applyNumberFormat="1" applyFont="1" applyBorder="1" applyAlignment="1">
      <alignment horizontal="right" vertical="top"/>
    </xf>
    <xf numFmtId="0" fontId="5" fillId="2" borderId="29" xfId="1" applyFont="1" applyFill="1" applyBorder="1" applyAlignment="1">
      <alignment horizontal="right" vertical="top"/>
    </xf>
    <xf numFmtId="0" fontId="5" fillId="0" borderId="29" xfId="1" applyFont="1" applyBorder="1" applyAlignment="1">
      <alignment horizontal="right" vertical="top"/>
    </xf>
    <xf numFmtId="0" fontId="5" fillId="0" borderId="16" xfId="1" applyFont="1" applyFill="1" applyBorder="1" applyAlignment="1">
      <alignment horizontal="right" vertical="top" textRotation="90"/>
    </xf>
    <xf numFmtId="164" fontId="6" fillId="8" borderId="0" xfId="1" quotePrefix="1" applyNumberFormat="1" applyFont="1" applyFill="1" applyBorder="1" applyAlignment="1">
      <alignment horizontal="right" vertical="center"/>
    </xf>
    <xf numFmtId="0" fontId="5" fillId="0" borderId="16" xfId="1" applyFont="1" applyBorder="1" applyAlignment="1">
      <alignment horizontal="centerContinuous" vertical="top"/>
    </xf>
    <xf numFmtId="0" fontId="5" fillId="0" borderId="16" xfId="1" applyFont="1" applyBorder="1" applyAlignment="1">
      <alignment horizontal="centerContinuous" vertical="top" wrapText="1"/>
    </xf>
    <xf numFmtId="0" fontId="6" fillId="0" borderId="16" xfId="1" applyFont="1" applyBorder="1" applyAlignment="1">
      <alignment horizontal="left" vertical="top"/>
    </xf>
    <xf numFmtId="0" fontId="6" fillId="0" borderId="16" xfId="1" applyFont="1" applyBorder="1" applyAlignment="1">
      <alignment horizontal="centerContinuous" vertical="top"/>
    </xf>
    <xf numFmtId="0" fontId="18" fillId="0" borderId="16" xfId="1" applyFont="1" applyBorder="1" applyAlignment="1">
      <alignment horizontal="center" vertical="top" wrapText="1"/>
    </xf>
    <xf numFmtId="0" fontId="6" fillId="0" borderId="16" xfId="1" applyFont="1" applyBorder="1" applyAlignment="1">
      <alignment horizontal="centerContinuous" vertical="top" wrapText="1"/>
    </xf>
    <xf numFmtId="0" fontId="24" fillId="0" borderId="16" xfId="1" applyFont="1" applyBorder="1" applyAlignment="1">
      <alignment horizontal="left" vertical="top"/>
    </xf>
    <xf numFmtId="0" fontId="5" fillId="14" borderId="2" xfId="1" applyFont="1" applyFill="1" applyBorder="1" applyAlignment="1">
      <alignment vertical="top" textRotation="90"/>
    </xf>
    <xf numFmtId="0" fontId="5" fillId="9" borderId="4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horizontal="left" vertical="top"/>
    </xf>
    <xf numFmtId="0" fontId="5" fillId="9" borderId="2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vertical="top" wrapText="1"/>
    </xf>
    <xf numFmtId="0" fontId="5" fillId="9" borderId="2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left" vertical="top"/>
    </xf>
    <xf numFmtId="0" fontId="5" fillId="9" borderId="4" xfId="1" applyFont="1" applyFill="1" applyBorder="1" applyAlignment="1">
      <alignment horizontal="center" vertical="top" wrapText="1"/>
    </xf>
    <xf numFmtId="0" fontId="5" fillId="9" borderId="2" xfId="1" applyFont="1" applyFill="1" applyBorder="1" applyAlignment="1">
      <alignment vertical="top" textRotation="255"/>
    </xf>
    <xf numFmtId="0" fontId="5" fillId="9" borderId="4" xfId="1" quotePrefix="1" applyFont="1" applyFill="1" applyBorder="1" applyAlignment="1">
      <alignment horizontal="left" vertical="top" wrapText="1"/>
    </xf>
    <xf numFmtId="1" fontId="5" fillId="9" borderId="4" xfId="1" applyNumberFormat="1" applyFont="1" applyFill="1" applyBorder="1" applyAlignment="1">
      <alignment horizontal="center" vertical="top"/>
    </xf>
    <xf numFmtId="0" fontId="5" fillId="9" borderId="2" xfId="1" applyFont="1" applyFill="1" applyBorder="1" applyAlignment="1">
      <alignment vertical="top"/>
    </xf>
    <xf numFmtId="0" fontId="5" fillId="9" borderId="2" xfId="1" quotePrefix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vertical="top" wrapText="1"/>
    </xf>
    <xf numFmtId="0" fontId="5" fillId="9" borderId="2" xfId="1" applyFont="1" applyFill="1" applyBorder="1" applyAlignment="1">
      <alignment horizontal="left" vertical="top" textRotation="255"/>
    </xf>
    <xf numFmtId="3" fontId="35" fillId="7" borderId="0" xfId="1" applyNumberFormat="1" applyFont="1" applyFill="1" applyBorder="1" applyAlignment="1" applyProtection="1">
      <alignment vertical="top"/>
      <protection hidden="1"/>
    </xf>
    <xf numFmtId="0" fontId="35" fillId="0" borderId="2" xfId="1" applyFont="1" applyFill="1" applyBorder="1" applyAlignment="1">
      <alignment vertical="top"/>
    </xf>
    <xf numFmtId="0" fontId="35" fillId="0" borderId="2" xfId="1" applyFont="1" applyFill="1" applyBorder="1" applyAlignment="1">
      <alignment horizontal="center" vertical="top"/>
    </xf>
    <xf numFmtId="0" fontId="35" fillId="0" borderId="2" xfId="1" applyFont="1" applyFill="1" applyBorder="1" applyAlignment="1">
      <alignment vertical="top" wrapText="1"/>
    </xf>
    <xf numFmtId="0" fontId="35" fillId="0" borderId="2" xfId="1" applyFont="1" applyFill="1" applyBorder="1" applyAlignment="1">
      <alignment horizontal="left" vertical="top" wrapText="1"/>
    </xf>
    <xf numFmtId="0" fontId="35" fillId="0" borderId="0" xfId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left" vertical="top"/>
    </xf>
    <xf numFmtId="0" fontId="35" fillId="0" borderId="4" xfId="1" applyFont="1" applyFill="1" applyBorder="1" applyAlignment="1">
      <alignment vertical="top" wrapText="1"/>
    </xf>
    <xf numFmtId="1" fontId="35" fillId="0" borderId="4" xfId="1" applyNumberFormat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center" vertical="top" wrapText="1"/>
    </xf>
    <xf numFmtId="0" fontId="35" fillId="0" borderId="2" xfId="1" applyFont="1" applyFill="1" applyBorder="1" applyAlignment="1">
      <alignment vertical="top" textRotation="90"/>
    </xf>
    <xf numFmtId="0" fontId="5" fillId="9" borderId="13" xfId="1" applyFont="1" applyFill="1" applyBorder="1" applyAlignment="1">
      <alignment horizontal="left" vertical="top"/>
    </xf>
    <xf numFmtId="0" fontId="5" fillId="9" borderId="0" xfId="1" applyFont="1" applyFill="1" applyBorder="1" applyAlignment="1">
      <alignment horizontal="left" vertical="top" wrapText="1"/>
    </xf>
    <xf numFmtId="0" fontId="5" fillId="9" borderId="13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horizontal="center" vertical="top" wrapText="1"/>
    </xf>
    <xf numFmtId="0" fontId="5" fillId="9" borderId="2" xfId="1" applyFont="1" applyFill="1" applyBorder="1" applyAlignment="1">
      <alignment horizontal="center" vertical="center" textRotation="255"/>
    </xf>
    <xf numFmtId="0" fontId="38" fillId="0" borderId="2" xfId="1" applyFont="1" applyFill="1" applyBorder="1" applyAlignment="1">
      <alignment vertical="top"/>
    </xf>
    <xf numFmtId="0" fontId="38" fillId="0" borderId="2" xfId="1" applyFont="1" applyFill="1" applyBorder="1" applyAlignment="1">
      <alignment horizontal="center" vertical="top"/>
    </xf>
    <xf numFmtId="0" fontId="38" fillId="0" borderId="2" xfId="1" applyFont="1" applyFill="1" applyBorder="1" applyAlignment="1">
      <alignment vertical="top" wrapText="1"/>
    </xf>
    <xf numFmtId="0" fontId="38" fillId="0" borderId="2" xfId="1" applyFont="1" applyFill="1" applyBorder="1" applyAlignment="1">
      <alignment horizontal="left" vertical="top" wrapText="1"/>
    </xf>
    <xf numFmtId="0" fontId="38" fillId="0" borderId="0" xfId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left" vertical="top"/>
    </xf>
    <xf numFmtId="0" fontId="38" fillId="0" borderId="4" xfId="1" applyFont="1" applyFill="1" applyBorder="1" applyAlignment="1">
      <alignment horizontal="left" vertical="top" wrapText="1"/>
    </xf>
    <xf numFmtId="1" fontId="38" fillId="0" borderId="4" xfId="1" applyNumberFormat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center" vertical="top" wrapText="1"/>
    </xf>
    <xf numFmtId="0" fontId="38" fillId="0" borderId="4" xfId="1" applyFont="1" applyFill="1" applyBorder="1" applyAlignment="1">
      <alignment horizontal="center" vertical="top"/>
    </xf>
    <xf numFmtId="0" fontId="39" fillId="0" borderId="2" xfId="1" applyFont="1" applyFill="1" applyBorder="1" applyAlignment="1">
      <alignment horizontal="center" vertical="top"/>
    </xf>
    <xf numFmtId="0" fontId="36" fillId="0" borderId="17" xfId="1" applyFont="1" applyFill="1" applyBorder="1" applyAlignment="1">
      <alignment horizontal="center" vertical="center" textRotation="90"/>
    </xf>
    <xf numFmtId="0" fontId="37" fillId="0" borderId="2" xfId="0" applyFont="1" applyBorder="1" applyAlignment="1">
      <alignment horizontal="center" vertical="center" textRotation="90"/>
    </xf>
    <xf numFmtId="0" fontId="37" fillId="0" borderId="5" xfId="0" applyFont="1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3" fillId="0" borderId="17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5" fillId="8" borderId="6" xfId="1" applyFont="1" applyFill="1" applyBorder="1" applyAlignment="1">
      <alignment horizontal="center" vertical="center"/>
    </xf>
    <xf numFmtId="0" fontId="5" fillId="8" borderId="7" xfId="1" applyFont="1" applyFill="1" applyBorder="1" applyAlignment="1">
      <alignment horizontal="center" vertical="center"/>
    </xf>
    <xf numFmtId="0" fontId="5" fillId="8" borderId="9" xfId="1" applyFont="1" applyFill="1" applyBorder="1" applyAlignment="1">
      <alignment horizontal="center" vertical="center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6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5" fillId="0" borderId="11" xfId="1" applyFont="1" applyBorder="1" applyAlignment="1">
      <alignment horizontal="center" vertical="top"/>
    </xf>
    <xf numFmtId="0" fontId="5" fillId="0" borderId="12" xfId="1" applyFont="1" applyBorder="1" applyAlignment="1">
      <alignment horizontal="center" vertical="top"/>
    </xf>
    <xf numFmtId="0" fontId="5" fillId="0" borderId="14" xfId="1" applyFont="1" applyBorder="1" applyAlignment="1">
      <alignment horizontal="center" vertical="top"/>
    </xf>
    <xf numFmtId="0" fontId="5" fillId="0" borderId="3" xfId="1" applyFont="1" applyBorder="1" applyAlignment="1">
      <alignment horizontal="center" vertical="top"/>
    </xf>
    <xf numFmtId="0" fontId="5" fillId="0" borderId="11" xfId="1" applyFont="1" applyBorder="1" applyAlignment="1">
      <alignment horizontal="left" vertical="top" wrapText="1"/>
    </xf>
    <xf numFmtId="0" fontId="5" fillId="0" borderId="14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center" vertical="top" wrapText="1"/>
    </xf>
    <xf numFmtId="0" fontId="5" fillId="0" borderId="5" xfId="1" applyFont="1" applyBorder="1" applyAlignment="1">
      <alignment horizontal="center" vertical="top" wrapText="1"/>
    </xf>
    <xf numFmtId="0" fontId="5" fillId="0" borderId="17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left" vertical="top"/>
    </xf>
    <xf numFmtId="0" fontId="5" fillId="0" borderId="17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left" vertical="top" wrapText="1"/>
    </xf>
    <xf numFmtId="0" fontId="33" fillId="0" borderId="16" xfId="1" applyFont="1" applyBorder="1" applyAlignment="1">
      <alignment horizontal="left" vertical="top" wrapText="1"/>
    </xf>
    <xf numFmtId="0" fontId="4" fillId="0" borderId="16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/>
    </xf>
    <xf numFmtId="0" fontId="5" fillId="0" borderId="5" xfId="1" applyFont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Border="1" applyAlignment="1">
      <alignment horizontal="center" textRotation="90"/>
    </xf>
    <xf numFmtId="0" fontId="5" fillId="2" borderId="0" xfId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right" textRotation="90"/>
    </xf>
    <xf numFmtId="0" fontId="3" fillId="0" borderId="1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5" fillId="8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164" fontId="30" fillId="0" borderId="16" xfId="0" quotePrefix="1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5" fillId="0" borderId="17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11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1" fontId="5" fillId="0" borderId="0" xfId="0" applyNumberFormat="1" applyFont="1" applyBorder="1" applyAlignment="1">
      <alignment horizontal="center" textRotation="90"/>
    </xf>
    <xf numFmtId="1" fontId="5" fillId="2" borderId="0" xfId="0" applyNumberFormat="1" applyFont="1" applyFill="1" applyBorder="1" applyAlignment="1">
      <alignment horizontal="center" textRotation="90"/>
    </xf>
    <xf numFmtId="0" fontId="5" fillId="2" borderId="0" xfId="0" applyFont="1" applyFill="1" applyBorder="1" applyAlignment="1">
      <alignment horizontal="center" textRotation="90"/>
    </xf>
    <xf numFmtId="1" fontId="5" fillId="0" borderId="0" xfId="0" applyNumberFormat="1" applyFont="1" applyFill="1" applyBorder="1" applyAlignment="1">
      <alignment horizontal="center" textRotation="90"/>
    </xf>
    <xf numFmtId="164" fontId="6" fillId="0" borderId="16" xfId="0" quotePrefix="1" applyNumberFormat="1" applyFont="1" applyBorder="1" applyAlignment="1">
      <alignment horizontal="right" vertical="center"/>
    </xf>
    <xf numFmtId="1" fontId="5" fillId="2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left" textRotation="90"/>
    </xf>
    <xf numFmtId="0" fontId="5" fillId="2" borderId="0" xfId="0" applyFont="1" applyFill="1" applyAlignment="1">
      <alignment horizontal="left" textRotation="90"/>
    </xf>
    <xf numFmtId="1" fontId="5" fillId="0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center" textRotation="90"/>
    </xf>
    <xf numFmtId="0" fontId="5" fillId="2" borderId="0" xfId="0" applyFont="1" applyFill="1" applyAlignment="1">
      <alignment horizontal="center" textRotation="90"/>
    </xf>
    <xf numFmtId="1" fontId="5" fillId="2" borderId="0" xfId="0" applyNumberFormat="1" applyFont="1" applyFill="1" applyAlignment="1">
      <alignment horizontal="center" textRotation="90"/>
    </xf>
    <xf numFmtId="1" fontId="5" fillId="0" borderId="0" xfId="0" applyNumberFormat="1" applyFont="1" applyFill="1" applyAlignment="1">
      <alignment horizontal="center" textRotation="90"/>
    </xf>
  </cellXfs>
  <cellStyles count="3">
    <cellStyle name="Standard" xfId="0" builtinId="0"/>
    <cellStyle name="Standard 2" xfId="1"/>
    <cellStyle name="Standard 2 2" xfId="2"/>
  </cellStyles>
  <dxfs count="1991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1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2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6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7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0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1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7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8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2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3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0" name="Line 1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1" name="Line 2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0000/10520_MD_ASTRA_N01_PEB%20Wankdorf-Sch&#246;nb&#252;hl,%208-Spur/P100_Projektschluessel/11_MA-Liste/10520_PEB%20Wankdorf-Sch&#246;nb&#252;hl_MA-Liste%20AeBo_2023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.2023"/>
      <sheetName val="05.2022"/>
      <sheetName val="04.2022"/>
      <sheetName val="03.2022"/>
      <sheetName val="02.2022"/>
      <sheetName val="01.2022"/>
      <sheetName val="12.2021"/>
      <sheetName val="11.2021"/>
      <sheetName val="10.2021"/>
      <sheetName val="09.2021"/>
      <sheetName val="08.2021"/>
      <sheetName val="07.2021"/>
      <sheetName val="06.2021"/>
      <sheetName val="05.2021"/>
      <sheetName val="03.2021"/>
      <sheetName val="02.2021"/>
      <sheetName val="01.20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C1">
            <v>44501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EM464"/>
  <sheetViews>
    <sheetView tabSelected="1" topLeftCell="R1" zoomScale="130" zoomScaleNormal="130" zoomScaleSheetLayoutView="75" workbookViewId="0">
      <pane ySplit="5" topLeftCell="A6" activePane="bottomLeft" state="frozen"/>
      <selection pane="bottomLeft" activeCell="V126" sqref="V126"/>
    </sheetView>
  </sheetViews>
  <sheetFormatPr baseColWidth="10" defaultColWidth="3.7109375" defaultRowHeight="13.5" outlineLevelRow="1" outlineLevelCol="1" x14ac:dyDescent="0.25"/>
  <cols>
    <col min="1" max="3" width="3.28515625" style="432" hidden="1" customWidth="1" outlineLevel="1"/>
    <col min="4" max="5" width="3.28515625" style="436" hidden="1" customWidth="1" outlineLevel="1"/>
    <col min="6" max="6" width="3.28515625" style="443" hidden="1" customWidth="1" outlineLevel="1"/>
    <col min="7" max="8" width="3.28515625" style="444" hidden="1" customWidth="1" outlineLevel="1"/>
    <col min="9" max="9" width="3.28515625" style="443" hidden="1" customWidth="1" outlineLevel="1"/>
    <col min="10" max="10" width="3.28515625" style="444" hidden="1" customWidth="1" outlineLevel="1"/>
    <col min="11" max="15" width="3.28515625" style="443" hidden="1" customWidth="1" outlineLevel="1"/>
    <col min="16" max="16" width="3.7109375" style="442" hidden="1" customWidth="1" outlineLevel="1"/>
    <col min="17" max="17" width="3.85546875" style="441" hidden="1" customWidth="1" outlineLevel="1"/>
    <col min="18" max="18" width="3.85546875" style="441" customWidth="1" collapsed="1"/>
    <col min="19" max="19" width="3.85546875" style="603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8.7109375" style="440" customWidth="1"/>
    <col min="25" max="25" width="4.28515625" style="434" customWidth="1"/>
    <col min="26" max="26" width="1.140625" style="439" customWidth="1"/>
    <col min="27" max="27" width="26.71093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25.5703125" style="619" customWidth="1"/>
    <col min="32" max="32" width="6" style="436" customWidth="1"/>
    <col min="33" max="33" width="3.5703125" style="436" customWidth="1"/>
    <col min="34" max="34" width="38.140625" style="436" customWidth="1"/>
    <col min="35" max="35" width="25.140625" style="432" customWidth="1"/>
    <col min="36" max="36" width="22.85546875" style="432" customWidth="1"/>
    <col min="37" max="89" width="5.42578125" style="432" customWidth="1"/>
    <col min="90" max="90" width="16.140625" style="432" customWidth="1"/>
    <col min="91" max="91" width="10" style="432" customWidth="1"/>
    <col min="92" max="95" width="5.42578125" style="432" customWidth="1"/>
    <col min="96" max="96" width="5.42578125" style="434" customWidth="1"/>
    <col min="97" max="97" width="8.5703125" style="432" customWidth="1"/>
    <col min="98" max="98" width="9.28515625" style="436" customWidth="1"/>
    <col min="99" max="99" width="4.7109375" style="436" customWidth="1"/>
    <col min="100" max="100" width="29.28515625" style="432" customWidth="1"/>
    <col min="101" max="101" width="9.28515625" style="436" customWidth="1"/>
    <col min="102" max="102" width="4.7109375" style="436" customWidth="1"/>
    <col min="103" max="103" width="29.28515625" style="432" customWidth="1"/>
    <col min="104" max="104" width="9.28515625" style="436" customWidth="1"/>
    <col min="105" max="105" width="4.7109375" style="436" customWidth="1"/>
    <col min="106" max="106" width="29.28515625" style="432" customWidth="1"/>
    <col min="107" max="107" width="9.28515625" style="436" customWidth="1"/>
    <col min="108" max="108" width="4.7109375" style="436" customWidth="1"/>
    <col min="109" max="109" width="29.85546875" style="432" customWidth="1"/>
    <col min="110" max="110" width="9.28515625" style="436" customWidth="1"/>
    <col min="111" max="111" width="4.7109375" style="436" customWidth="1"/>
    <col min="112" max="112" width="29.85546875" style="432" customWidth="1"/>
    <col min="113" max="113" width="1.5703125" style="435" customWidth="1"/>
    <col min="114" max="114" width="9.28515625" style="434" customWidth="1"/>
    <col min="115" max="115" width="4.7109375" style="434" customWidth="1"/>
    <col min="116" max="116" width="29.85546875" style="432" customWidth="1"/>
    <col min="117" max="118" width="11.42578125" style="433" customWidth="1"/>
    <col min="119" max="119" width="3.7109375" style="432" customWidth="1"/>
    <col min="120" max="120" width="34.7109375" style="432" customWidth="1"/>
    <col min="121" max="121" width="18.42578125" style="432" customWidth="1"/>
    <col min="122" max="122" width="14.28515625" style="432" customWidth="1"/>
    <col min="123" max="123" width="11.42578125" style="432" bestFit="1" customWidth="1"/>
    <col min="124" max="124" width="15.42578125" style="432" customWidth="1"/>
    <col min="125" max="151" width="3.7109375" style="432"/>
    <col min="152" max="152" width="8.5703125" style="432" customWidth="1"/>
    <col min="153" max="153" width="5.42578125" style="432" customWidth="1"/>
    <col min="154" max="16384" width="3.7109375" style="432"/>
  </cols>
  <sheetData>
    <row r="1" spans="1:153" s="435" customFormat="1" ht="22.5" x14ac:dyDescent="0.25">
      <c r="A1" s="885" t="s">
        <v>346</v>
      </c>
      <c r="B1" s="883" t="s">
        <v>347</v>
      </c>
      <c r="C1" s="883" t="s">
        <v>348</v>
      </c>
      <c r="D1" s="882" t="s">
        <v>349</v>
      </c>
      <c r="E1" s="882" t="s">
        <v>350</v>
      </c>
      <c r="F1" s="882" t="s">
        <v>351</v>
      </c>
      <c r="G1" s="883" t="s">
        <v>352</v>
      </c>
      <c r="H1" s="883" t="s">
        <v>110</v>
      </c>
      <c r="I1" s="882" t="s">
        <v>141</v>
      </c>
      <c r="J1" s="883" t="s">
        <v>353</v>
      </c>
      <c r="K1" s="884" t="s">
        <v>354</v>
      </c>
      <c r="L1" s="884" t="s">
        <v>355</v>
      </c>
      <c r="M1" s="884" t="s">
        <v>1521</v>
      </c>
      <c r="N1" s="885" t="s">
        <v>1523</v>
      </c>
      <c r="O1" s="885" t="s">
        <v>265</v>
      </c>
      <c r="P1" s="883" t="s">
        <v>363</v>
      </c>
      <c r="Q1" s="883" t="s">
        <v>431</v>
      </c>
      <c r="R1" s="883" t="s">
        <v>1527</v>
      </c>
      <c r="S1" s="595"/>
      <c r="T1" s="878" t="s">
        <v>1630</v>
      </c>
      <c r="U1" s="878"/>
      <c r="V1" s="878"/>
      <c r="W1" s="878"/>
      <c r="X1" s="878"/>
      <c r="Y1" s="878"/>
      <c r="Z1" s="878"/>
      <c r="AA1" s="878"/>
      <c r="AB1" s="878"/>
      <c r="AC1" s="860">
        <v>45200</v>
      </c>
      <c r="AD1" s="860"/>
      <c r="AE1" s="861"/>
      <c r="AF1" s="861"/>
      <c r="AG1" s="639"/>
      <c r="AH1" s="639"/>
      <c r="AI1" s="592" t="s">
        <v>1525</v>
      </c>
      <c r="AJ1" s="591"/>
      <c r="CR1" s="445"/>
      <c r="CT1" s="590" t="s">
        <v>1318</v>
      </c>
      <c r="CU1" s="589"/>
      <c r="CV1" s="588"/>
      <c r="CW1" s="590" t="s">
        <v>1197</v>
      </c>
      <c r="CX1" s="589"/>
      <c r="CY1" s="588"/>
      <c r="CZ1" s="590" t="s">
        <v>1053</v>
      </c>
      <c r="DA1" s="589"/>
      <c r="DB1" s="588"/>
      <c r="DC1" s="589" t="s">
        <v>890</v>
      </c>
      <c r="DD1" s="589"/>
      <c r="DE1" s="588"/>
      <c r="DF1" s="590" t="s">
        <v>889</v>
      </c>
      <c r="DG1" s="589"/>
      <c r="DH1" s="588"/>
      <c r="DJ1" s="590" t="s">
        <v>857</v>
      </c>
      <c r="DK1" s="589"/>
      <c r="DL1" s="588"/>
      <c r="DM1" s="587"/>
      <c r="DN1" s="587"/>
      <c r="DO1" s="586" t="s">
        <v>979</v>
      </c>
      <c r="DP1" s="586"/>
      <c r="DR1" s="435" t="s">
        <v>947</v>
      </c>
    </row>
    <row r="2" spans="1:153" s="435" customFormat="1" ht="23.25" x14ac:dyDescent="0.25">
      <c r="A2" s="885"/>
      <c r="B2" s="883"/>
      <c r="C2" s="883"/>
      <c r="D2" s="882"/>
      <c r="E2" s="882"/>
      <c r="F2" s="882"/>
      <c r="G2" s="883"/>
      <c r="H2" s="883"/>
      <c r="I2" s="882"/>
      <c r="J2" s="883"/>
      <c r="K2" s="884"/>
      <c r="L2" s="884"/>
      <c r="M2" s="884"/>
      <c r="N2" s="885"/>
      <c r="O2" s="885"/>
      <c r="P2" s="883"/>
      <c r="Q2" s="883"/>
      <c r="R2" s="883"/>
      <c r="S2" s="595"/>
      <c r="T2" s="879" t="s">
        <v>1621</v>
      </c>
      <c r="U2" s="879"/>
      <c r="V2" s="879"/>
      <c r="W2" s="879"/>
      <c r="X2" s="879"/>
      <c r="Y2" s="879"/>
      <c r="Z2" s="879"/>
      <c r="AA2" s="879"/>
      <c r="AB2" s="879"/>
      <c r="AC2" s="611"/>
      <c r="AD2" s="611"/>
      <c r="AE2" s="620"/>
      <c r="AF2" s="612"/>
      <c r="AG2" s="639"/>
      <c r="AH2" s="639"/>
      <c r="AI2" s="577"/>
      <c r="AJ2" s="591"/>
      <c r="CR2" s="445"/>
      <c r="CT2" s="590"/>
      <c r="CU2" s="589"/>
      <c r="CV2" s="588"/>
      <c r="CW2" s="590"/>
      <c r="CX2" s="589"/>
      <c r="CY2" s="588"/>
      <c r="CZ2" s="590"/>
      <c r="DA2" s="589"/>
      <c r="DB2" s="588"/>
      <c r="DC2" s="589"/>
      <c r="DD2" s="589"/>
      <c r="DE2" s="588"/>
      <c r="DF2" s="590"/>
      <c r="DG2" s="589"/>
      <c r="DH2" s="588"/>
      <c r="DJ2" s="590"/>
      <c r="DK2" s="589"/>
      <c r="DL2" s="588"/>
      <c r="DM2" s="587"/>
      <c r="DN2" s="587"/>
      <c r="DO2" s="586"/>
      <c r="DP2" s="586"/>
    </row>
    <row r="3" spans="1:153" s="471" customFormat="1" ht="20.25" x14ac:dyDescent="0.2">
      <c r="A3" s="885"/>
      <c r="B3" s="883"/>
      <c r="C3" s="883"/>
      <c r="D3" s="882"/>
      <c r="E3" s="882"/>
      <c r="F3" s="882"/>
      <c r="G3" s="883"/>
      <c r="H3" s="883"/>
      <c r="I3" s="882"/>
      <c r="J3" s="883"/>
      <c r="K3" s="884"/>
      <c r="L3" s="884"/>
      <c r="M3" s="884"/>
      <c r="N3" s="885"/>
      <c r="O3" s="885"/>
      <c r="P3" s="883"/>
      <c r="Q3" s="883"/>
      <c r="R3" s="883"/>
      <c r="S3" s="595"/>
      <c r="T3" s="585" t="s">
        <v>80</v>
      </c>
      <c r="U3" s="584" t="s">
        <v>364</v>
      </c>
      <c r="V3" s="583" t="s">
        <v>81</v>
      </c>
      <c r="W3" s="578" t="s">
        <v>82</v>
      </c>
      <c r="X3" s="582" t="s">
        <v>304</v>
      </c>
      <c r="Y3" s="862" t="s">
        <v>82</v>
      </c>
      <c r="Z3" s="863"/>
      <c r="AA3" s="581" t="s">
        <v>83</v>
      </c>
      <c r="AB3" s="579"/>
      <c r="AC3" s="580" t="s">
        <v>654</v>
      </c>
      <c r="AD3" s="579"/>
      <c r="AE3" s="613" t="s">
        <v>1614</v>
      </c>
      <c r="AF3" s="614" t="s">
        <v>1622</v>
      </c>
      <c r="AG3" s="851" t="s">
        <v>1633</v>
      </c>
      <c r="AH3" s="616"/>
      <c r="AI3" s="577"/>
      <c r="AJ3" s="569"/>
      <c r="CR3" s="470"/>
      <c r="CS3" s="566" t="s">
        <v>703</v>
      </c>
      <c r="CT3" s="488" t="s">
        <v>702</v>
      </c>
      <c r="CU3" s="488" t="s">
        <v>701</v>
      </c>
      <c r="CV3" s="567" t="s">
        <v>78</v>
      </c>
      <c r="CW3" s="488" t="s">
        <v>702</v>
      </c>
      <c r="CX3" s="488" t="s">
        <v>701</v>
      </c>
      <c r="CY3" s="567" t="s">
        <v>78</v>
      </c>
      <c r="CZ3" s="488" t="s">
        <v>702</v>
      </c>
      <c r="DA3" s="488" t="s">
        <v>701</v>
      </c>
      <c r="DB3" s="567" t="s">
        <v>78</v>
      </c>
      <c r="DC3" s="488" t="s">
        <v>702</v>
      </c>
      <c r="DD3" s="488" t="s">
        <v>701</v>
      </c>
      <c r="DE3" s="567" t="s">
        <v>78</v>
      </c>
      <c r="DF3" s="488" t="s">
        <v>702</v>
      </c>
      <c r="DG3" s="488" t="s">
        <v>701</v>
      </c>
      <c r="DH3" s="567" t="s">
        <v>78</v>
      </c>
      <c r="DI3" s="568"/>
      <c r="DJ3" s="488" t="s">
        <v>702</v>
      </c>
      <c r="DK3" s="488" t="s">
        <v>701</v>
      </c>
      <c r="DL3" s="567" t="s">
        <v>78</v>
      </c>
      <c r="EV3" s="566" t="s">
        <v>703</v>
      </c>
    </row>
    <row r="4" spans="1:153" s="471" customFormat="1" x14ac:dyDescent="0.2">
      <c r="A4" s="885"/>
      <c r="B4" s="883"/>
      <c r="C4" s="883"/>
      <c r="D4" s="882"/>
      <c r="E4" s="882"/>
      <c r="F4" s="882"/>
      <c r="G4" s="883"/>
      <c r="H4" s="883"/>
      <c r="I4" s="882"/>
      <c r="J4" s="883"/>
      <c r="K4" s="884"/>
      <c r="L4" s="884"/>
      <c r="M4" s="884"/>
      <c r="N4" s="885"/>
      <c r="O4" s="885"/>
      <c r="P4" s="883"/>
      <c r="Q4" s="883"/>
      <c r="R4" s="883"/>
      <c r="S4" s="595"/>
      <c r="T4" s="880"/>
      <c r="U4" s="880"/>
      <c r="V4" s="870" t="s">
        <v>311</v>
      </c>
      <c r="W4" s="872" t="s">
        <v>312</v>
      </c>
      <c r="X4" s="870" t="s">
        <v>310</v>
      </c>
      <c r="Y4" s="864" t="s">
        <v>87</v>
      </c>
      <c r="Z4" s="865"/>
      <c r="AA4" s="868" t="s">
        <v>85</v>
      </c>
      <c r="AB4" s="870" t="s">
        <v>313</v>
      </c>
      <c r="AC4" s="870" t="s">
        <v>690</v>
      </c>
      <c r="AD4" s="872" t="s">
        <v>1565</v>
      </c>
      <c r="AE4" s="876" t="s">
        <v>1615</v>
      </c>
      <c r="AF4" s="874"/>
      <c r="AG4" s="852"/>
      <c r="AH4" s="643"/>
      <c r="AI4" s="855" t="s">
        <v>1558</v>
      </c>
      <c r="AJ4" s="569"/>
      <c r="CQ4" s="471">
        <v>2018</v>
      </c>
      <c r="CR4" s="470">
        <v>2016</v>
      </c>
      <c r="CS4" s="566"/>
      <c r="CT4" s="576"/>
      <c r="CU4" s="576"/>
      <c r="CV4" s="575"/>
      <c r="CW4" s="576"/>
      <c r="CX4" s="576"/>
      <c r="CY4" s="575"/>
      <c r="CZ4" s="576"/>
      <c r="DA4" s="576"/>
      <c r="DB4" s="575"/>
      <c r="DC4" s="576"/>
      <c r="DD4" s="576"/>
      <c r="DE4" s="575"/>
      <c r="DF4" s="576"/>
      <c r="DG4" s="576"/>
      <c r="DH4" s="575"/>
      <c r="DI4" s="536"/>
      <c r="DJ4" s="488"/>
      <c r="DK4" s="488"/>
      <c r="DL4" s="575"/>
      <c r="DQ4" s="471" t="s">
        <v>978</v>
      </c>
      <c r="DR4" s="471" t="s">
        <v>948</v>
      </c>
      <c r="DS4" s="471" t="s">
        <v>949</v>
      </c>
      <c r="DT4" s="471" t="s">
        <v>950</v>
      </c>
      <c r="EV4" s="566">
        <v>2016</v>
      </c>
      <c r="EW4" s="471">
        <v>2016</v>
      </c>
    </row>
    <row r="5" spans="1:153" s="471" customFormat="1" x14ac:dyDescent="0.2">
      <c r="A5" s="571"/>
      <c r="B5" s="570"/>
      <c r="C5" s="570"/>
      <c r="D5" s="574"/>
      <c r="E5" s="574"/>
      <c r="F5" s="574"/>
      <c r="G5" s="570"/>
      <c r="H5" s="570"/>
      <c r="I5" s="574"/>
      <c r="J5" s="570"/>
      <c r="K5" s="573"/>
      <c r="L5" s="573"/>
      <c r="M5" s="573"/>
      <c r="N5" s="572"/>
      <c r="O5" s="571"/>
      <c r="P5" s="570"/>
      <c r="Q5" s="570"/>
      <c r="R5" s="570"/>
      <c r="S5" s="596"/>
      <c r="T5" s="881"/>
      <c r="U5" s="881"/>
      <c r="V5" s="871"/>
      <c r="W5" s="873"/>
      <c r="X5" s="871"/>
      <c r="Y5" s="866"/>
      <c r="Z5" s="867"/>
      <c r="AA5" s="869"/>
      <c r="AB5" s="871"/>
      <c r="AC5" s="871"/>
      <c r="AD5" s="873"/>
      <c r="AE5" s="877"/>
      <c r="AF5" s="875"/>
      <c r="AG5" s="853"/>
      <c r="AH5" s="644"/>
      <c r="AI5" s="856"/>
      <c r="AJ5" s="569"/>
      <c r="CR5" s="470"/>
      <c r="CS5" s="566"/>
      <c r="CT5" s="488"/>
      <c r="CU5" s="488"/>
      <c r="CV5" s="567"/>
      <c r="CW5" s="488"/>
      <c r="CX5" s="488"/>
      <c r="CY5" s="567"/>
      <c r="CZ5" s="488"/>
      <c r="DA5" s="488"/>
      <c r="DB5" s="567"/>
      <c r="DC5" s="488"/>
      <c r="DD5" s="488"/>
      <c r="DE5" s="567"/>
      <c r="DF5" s="488"/>
      <c r="DG5" s="488"/>
      <c r="DH5" s="567"/>
      <c r="DI5" s="568"/>
      <c r="DJ5" s="488"/>
      <c r="DK5" s="488"/>
      <c r="DL5" s="567"/>
      <c r="EV5" s="566"/>
    </row>
    <row r="6" spans="1:153" s="491" customFormat="1" ht="27" hidden="1" x14ac:dyDescent="0.25">
      <c r="A6" s="510">
        <v>1</v>
      </c>
      <c r="B6" s="510"/>
      <c r="C6" s="510">
        <f t="shared" ref="C6:C35" si="0">IF(AB6&gt;=10,1,"")</f>
        <v>1</v>
      </c>
      <c r="D6" s="509">
        <v>1</v>
      </c>
      <c r="E6" s="509"/>
      <c r="F6" s="538"/>
      <c r="G6" s="539"/>
      <c r="H6" s="539">
        <v>1</v>
      </c>
      <c r="I6" s="538"/>
      <c r="J6" s="539"/>
      <c r="K6" s="538"/>
      <c r="L6" s="538"/>
      <c r="M6" s="538"/>
      <c r="N6" s="489"/>
      <c r="O6" s="489"/>
      <c r="P6" s="476" t="s">
        <v>357</v>
      </c>
      <c r="Q6" s="472" t="s">
        <v>433</v>
      </c>
      <c r="R6" s="472" t="s">
        <v>1514</v>
      </c>
      <c r="S6" s="597"/>
      <c r="T6" s="536" t="s">
        <v>92</v>
      </c>
      <c r="U6" s="502">
        <v>1956</v>
      </c>
      <c r="V6" s="507" t="s">
        <v>194</v>
      </c>
      <c r="W6" s="502">
        <v>1982</v>
      </c>
      <c r="X6" s="504"/>
      <c r="Y6" s="470"/>
      <c r="Z6" s="505"/>
      <c r="AA6" s="535" t="s">
        <v>332</v>
      </c>
      <c r="AB6" s="532">
        <f t="shared" ref="AB6:AB35" si="1">IF(Z6="",YEAR($AC$1)-$W6,YEAR($AC$1)-$Y6)</f>
        <v>41</v>
      </c>
      <c r="AC6" s="518" t="s">
        <v>1292</v>
      </c>
      <c r="AD6" s="517">
        <v>1985</v>
      </c>
      <c r="AE6" s="607"/>
      <c r="AF6" s="604" t="s">
        <v>1286</v>
      </c>
      <c r="AG6" s="854"/>
      <c r="AH6" s="501"/>
      <c r="AI6" s="500" t="s">
        <v>399</v>
      </c>
      <c r="AJ6" s="492"/>
      <c r="CM6" s="533" t="e">
        <f t="shared" ref="CM6:CM17" si="2">IF(CQ6=CR6,"","anders")</f>
        <v>#N/A</v>
      </c>
      <c r="CN6" s="491" t="str">
        <f t="shared" ref="CN6:CN35" si="3">+T6</f>
        <v>Chiaverio Flavio</v>
      </c>
      <c r="CP6" s="491">
        <f t="shared" ref="CP6:CP17" si="4">+AB6</f>
        <v>41</v>
      </c>
      <c r="CQ6" s="491" t="str">
        <f t="shared" ref="CQ6:CQ17" si="5">+AF6</f>
        <v>B/A 5)</v>
      </c>
      <c r="CR6" s="445" t="e">
        <f t="shared" ref="CR6:CR17" si="6">VLOOKUP(CS6,Kategorie,2,0)</f>
        <v>#N/A</v>
      </c>
      <c r="CS6" s="519">
        <v>5558</v>
      </c>
      <c r="CT6" s="514">
        <v>753</v>
      </c>
      <c r="CU6" s="512">
        <f t="shared" ref="CU6:CU11" si="7">VLOOKUP($CT6,Funktionsbezeichnungen,3,0)</f>
        <v>12</v>
      </c>
      <c r="CV6" s="511" t="str">
        <f t="shared" ref="CV6:CV11" si="8">VLOOKUP($CT6,Funktionsbezeichnungen,2,0)</f>
        <v>Vorgesetzter  12</v>
      </c>
      <c r="CW6" s="514">
        <v>753</v>
      </c>
      <c r="CX6" s="512">
        <f t="shared" ref="CX6:CX11" si="9">VLOOKUP($CW6,Funktionsbezeichnungen,3,0)</f>
        <v>12</v>
      </c>
      <c r="CY6" s="511" t="str">
        <f t="shared" ref="CY6:CY11" si="10">VLOOKUP($CW6,Funktionsbezeichnungen,2,0)</f>
        <v>Vorgesetzter  12</v>
      </c>
      <c r="CZ6" s="514">
        <v>753</v>
      </c>
      <c r="DA6" s="512">
        <f t="shared" ref="DA6:DA11" si="11">VLOOKUP($CZ6,Funktionsbezeichnungen,3,0)</f>
        <v>12</v>
      </c>
      <c r="DB6" s="511" t="str">
        <f t="shared" ref="DB6:DB11" si="12">VLOOKUP($CZ6,Funktionsbezeichnungen,2,0)</f>
        <v>Vorgesetzter  12</v>
      </c>
      <c r="DC6" s="514">
        <v>753</v>
      </c>
      <c r="DD6" s="512">
        <f t="shared" ref="DD6:DD11" si="13">VLOOKUP($DC6,Funktionsbezeichnungen,3,0)</f>
        <v>12</v>
      </c>
      <c r="DE6" s="511" t="str">
        <f t="shared" ref="DE6:DE11" si="14">VLOOKUP($DC6,Funktionsbezeichnungen,2,0)</f>
        <v>Vorgesetzter  12</v>
      </c>
      <c r="DF6" s="552">
        <v>753</v>
      </c>
      <c r="DG6" s="512">
        <f t="shared" ref="DG6:DG12" si="15">VLOOKUP($DF6,Funktionsbezeichnungen,3,0)</f>
        <v>12</v>
      </c>
      <c r="DH6" s="511" t="str">
        <f t="shared" ref="DH6:DH12" si="16">VLOOKUP($DF6,Funktionsbezeichnungen,2,0)</f>
        <v>Vorgesetzter  12</v>
      </c>
      <c r="DI6" s="513"/>
      <c r="DJ6" s="552">
        <v>753</v>
      </c>
      <c r="DK6" s="512">
        <f t="shared" ref="DK6:DK12" si="17">VLOOKUP($DJ6,Funktionsbezeichnungen,3,0)</f>
        <v>12</v>
      </c>
      <c r="DL6" s="511" t="str">
        <f t="shared" ref="DL6:DL12" si="18">VLOOKUP($DJ6,Funktionsbezeichnungen,2,0)</f>
        <v>Vorgesetzter  12</v>
      </c>
      <c r="DQ6" s="491">
        <f t="shared" ref="DQ6:DQ17" si="19">+CS6</f>
        <v>5558</v>
      </c>
      <c r="DR6" s="494">
        <v>1</v>
      </c>
      <c r="DS6" s="491">
        <v>2</v>
      </c>
      <c r="DT6" s="491" t="s">
        <v>951</v>
      </c>
      <c r="EV6" s="519">
        <v>2139</v>
      </c>
      <c r="EW6" s="491" t="s">
        <v>89</v>
      </c>
    </row>
    <row r="7" spans="1:153" s="491" customFormat="1" ht="27" x14ac:dyDescent="0.25">
      <c r="A7" s="510">
        <v>1</v>
      </c>
      <c r="B7" s="510"/>
      <c r="C7" s="510">
        <f t="shared" si="0"/>
        <v>1</v>
      </c>
      <c r="D7" s="509">
        <v>1</v>
      </c>
      <c r="E7" s="509"/>
      <c r="F7" s="538"/>
      <c r="G7" s="539"/>
      <c r="H7" s="539">
        <v>1</v>
      </c>
      <c r="I7" s="538"/>
      <c r="J7" s="539"/>
      <c r="K7" s="538"/>
      <c r="L7" s="538"/>
      <c r="M7" s="538"/>
      <c r="N7" s="489"/>
      <c r="O7" s="489"/>
      <c r="P7" s="476" t="s">
        <v>361</v>
      </c>
      <c r="Q7" s="472" t="s">
        <v>436</v>
      </c>
      <c r="R7" s="472" t="s">
        <v>1514</v>
      </c>
      <c r="S7" s="597" t="s">
        <v>1616</v>
      </c>
      <c r="T7" s="536" t="s">
        <v>101</v>
      </c>
      <c r="U7" s="502">
        <v>1961</v>
      </c>
      <c r="V7" s="507" t="s">
        <v>197</v>
      </c>
      <c r="W7" s="502">
        <v>1988</v>
      </c>
      <c r="X7" s="504"/>
      <c r="Y7" s="470"/>
      <c r="Z7" s="505"/>
      <c r="AA7" s="535" t="s">
        <v>102</v>
      </c>
      <c r="AB7" s="532">
        <f>IF(Z7="",YEAR($AC$1)-$W7,YEAR($AC$1)-$Y7)</f>
        <v>35</v>
      </c>
      <c r="AC7" s="518" t="s">
        <v>1294</v>
      </c>
      <c r="AD7" s="517">
        <v>1989</v>
      </c>
      <c r="AE7" s="615" t="s">
        <v>1624</v>
      </c>
      <c r="AF7" s="616" t="s">
        <v>89</v>
      </c>
      <c r="AG7" s="640"/>
      <c r="AH7" s="640"/>
      <c r="AI7" s="500" t="s">
        <v>401</v>
      </c>
      <c r="AJ7" s="492"/>
      <c r="CM7" s="533" t="str">
        <f t="shared" si="2"/>
        <v>anders</v>
      </c>
      <c r="CN7" s="491" t="str">
        <f t="shared" si="3"/>
        <v>Zenners Guy</v>
      </c>
      <c r="CP7" s="491">
        <f t="shared" si="4"/>
        <v>35</v>
      </c>
      <c r="CQ7" s="491" t="str">
        <f t="shared" si="5"/>
        <v>A</v>
      </c>
      <c r="CR7" s="445" t="str">
        <f t="shared" si="6"/>
        <v xml:space="preserve"> A</v>
      </c>
      <c r="CS7" s="519">
        <v>4182</v>
      </c>
      <c r="CT7" s="514">
        <v>753</v>
      </c>
      <c r="CU7" s="512">
        <f t="shared" si="7"/>
        <v>12</v>
      </c>
      <c r="CV7" s="511" t="str">
        <f t="shared" si="8"/>
        <v>Vorgesetzter  12</v>
      </c>
      <c r="CW7" s="514">
        <v>753</v>
      </c>
      <c r="CX7" s="512">
        <f t="shared" si="9"/>
        <v>12</v>
      </c>
      <c r="CY7" s="511" t="str">
        <f t="shared" si="10"/>
        <v>Vorgesetzter  12</v>
      </c>
      <c r="CZ7" s="514">
        <v>753</v>
      </c>
      <c r="DA7" s="512">
        <f t="shared" si="11"/>
        <v>12</v>
      </c>
      <c r="DB7" s="511" t="str">
        <f t="shared" si="12"/>
        <v>Vorgesetzter  12</v>
      </c>
      <c r="DC7" s="514">
        <v>753</v>
      </c>
      <c r="DD7" s="512">
        <f t="shared" si="13"/>
        <v>12</v>
      </c>
      <c r="DE7" s="511" t="str">
        <f t="shared" si="14"/>
        <v>Vorgesetzter  12</v>
      </c>
      <c r="DF7" s="552">
        <v>753</v>
      </c>
      <c r="DG7" s="512">
        <f t="shared" si="15"/>
        <v>12</v>
      </c>
      <c r="DH7" s="511" t="str">
        <f t="shared" si="16"/>
        <v>Vorgesetzter  12</v>
      </c>
      <c r="DI7" s="513"/>
      <c r="DJ7" s="552">
        <v>753</v>
      </c>
      <c r="DK7" s="512">
        <f t="shared" si="17"/>
        <v>12</v>
      </c>
      <c r="DL7" s="511" t="str">
        <f t="shared" si="18"/>
        <v>Vorgesetzter  12</v>
      </c>
      <c r="DQ7" s="491">
        <f t="shared" si="19"/>
        <v>4182</v>
      </c>
      <c r="DR7" s="494">
        <v>1</v>
      </c>
      <c r="DS7" s="491">
        <v>2</v>
      </c>
      <c r="DT7" s="491" t="s">
        <v>951</v>
      </c>
      <c r="EV7" s="519">
        <v>4155</v>
      </c>
      <c r="EW7" s="491" t="s">
        <v>89</v>
      </c>
    </row>
    <row r="8" spans="1:153" s="491" customFormat="1" ht="40.5" hidden="1" x14ac:dyDescent="0.25">
      <c r="A8" s="510"/>
      <c r="B8" s="510"/>
      <c r="C8" s="510">
        <f t="shared" si="0"/>
        <v>1</v>
      </c>
      <c r="D8" s="509">
        <v>1</v>
      </c>
      <c r="E8" s="509"/>
      <c r="F8" s="538"/>
      <c r="G8" s="539"/>
      <c r="H8" s="539">
        <v>1</v>
      </c>
      <c r="I8" s="538"/>
      <c r="J8" s="539"/>
      <c r="K8" s="538"/>
      <c r="L8" s="538"/>
      <c r="M8" s="538"/>
      <c r="N8" s="489"/>
      <c r="O8" s="489"/>
      <c r="P8" s="476" t="s">
        <v>1301</v>
      </c>
      <c r="Q8" s="472" t="s">
        <v>443</v>
      </c>
      <c r="R8" s="472" t="s">
        <v>1514</v>
      </c>
      <c r="S8" s="597"/>
      <c r="T8" s="536" t="s">
        <v>253</v>
      </c>
      <c r="U8" s="502">
        <v>1967</v>
      </c>
      <c r="V8" s="507" t="s">
        <v>194</v>
      </c>
      <c r="W8" s="502">
        <v>1992</v>
      </c>
      <c r="X8" s="504" t="s">
        <v>314</v>
      </c>
      <c r="Y8" s="470">
        <v>1999</v>
      </c>
      <c r="Z8" s="505"/>
      <c r="AA8" s="535" t="s">
        <v>315</v>
      </c>
      <c r="AB8" s="532">
        <f t="shared" si="1"/>
        <v>31</v>
      </c>
      <c r="AC8" s="518" t="s">
        <v>1532</v>
      </c>
      <c r="AD8" s="517">
        <v>2003</v>
      </c>
      <c r="AE8" s="615" t="s">
        <v>1617</v>
      </c>
      <c r="AF8" s="616" t="s">
        <v>89</v>
      </c>
      <c r="AG8" s="501"/>
      <c r="AH8" s="501"/>
      <c r="AI8" s="500" t="s">
        <v>399</v>
      </c>
      <c r="AJ8" s="492"/>
      <c r="CM8" s="533" t="str">
        <f t="shared" si="2"/>
        <v/>
      </c>
      <c r="CN8" s="491" t="str">
        <f t="shared" si="3"/>
        <v>Suter Thomas</v>
      </c>
      <c r="CP8" s="491">
        <f t="shared" si="4"/>
        <v>31</v>
      </c>
      <c r="CQ8" s="491" t="str">
        <f t="shared" si="5"/>
        <v>A</v>
      </c>
      <c r="CR8" s="445" t="str">
        <f t="shared" si="6"/>
        <v>A</v>
      </c>
      <c r="CS8" s="519">
        <v>3201</v>
      </c>
      <c r="CT8" s="514">
        <v>753</v>
      </c>
      <c r="CU8" s="512">
        <f t="shared" si="7"/>
        <v>12</v>
      </c>
      <c r="CV8" s="511" t="str">
        <f t="shared" si="8"/>
        <v>Vorgesetzter  12</v>
      </c>
      <c r="CW8" s="514">
        <v>753</v>
      </c>
      <c r="CX8" s="512">
        <f t="shared" si="9"/>
        <v>12</v>
      </c>
      <c r="CY8" s="511" t="str">
        <f t="shared" si="10"/>
        <v>Vorgesetzter  12</v>
      </c>
      <c r="CZ8" s="514">
        <v>774</v>
      </c>
      <c r="DA8" s="512">
        <f t="shared" si="11"/>
        <v>10</v>
      </c>
      <c r="DB8" s="511" t="str">
        <f t="shared" si="12"/>
        <v>Senior Projektingenieur (Bau)</v>
      </c>
      <c r="DC8" s="514">
        <v>774</v>
      </c>
      <c r="DD8" s="512">
        <f t="shared" si="13"/>
        <v>10</v>
      </c>
      <c r="DE8" s="511" t="str">
        <f t="shared" si="14"/>
        <v>Senior Projektingenieur (Bau)</v>
      </c>
      <c r="DF8" s="514">
        <v>774</v>
      </c>
      <c r="DG8" s="512">
        <f t="shared" si="15"/>
        <v>10</v>
      </c>
      <c r="DH8" s="511" t="str">
        <f t="shared" si="16"/>
        <v>Senior Projektingenieur (Bau)</v>
      </c>
      <c r="DI8" s="513"/>
      <c r="DJ8" s="512">
        <v>773</v>
      </c>
      <c r="DK8" s="512">
        <f t="shared" si="17"/>
        <v>9</v>
      </c>
      <c r="DL8" s="511" t="str">
        <f t="shared" si="18"/>
        <v>Projektingenieur 9 (Bau)</v>
      </c>
      <c r="DQ8" s="491">
        <f t="shared" si="19"/>
        <v>3201</v>
      </c>
      <c r="DR8" s="494">
        <v>1</v>
      </c>
      <c r="DS8" s="491">
        <v>2</v>
      </c>
      <c r="DT8" s="491" t="s">
        <v>951</v>
      </c>
      <c r="EV8" s="519">
        <v>5574</v>
      </c>
      <c r="EW8" s="491" t="s">
        <v>89</v>
      </c>
    </row>
    <row r="9" spans="1:153" s="491" customFormat="1" ht="27" hidden="1" x14ac:dyDescent="0.25">
      <c r="A9" s="510">
        <v>1</v>
      </c>
      <c r="B9" s="510"/>
      <c r="C9" s="510">
        <f t="shared" si="0"/>
        <v>1</v>
      </c>
      <c r="D9" s="509">
        <v>1</v>
      </c>
      <c r="E9" s="509"/>
      <c r="F9" s="538"/>
      <c r="G9" s="539"/>
      <c r="H9" s="539">
        <v>1</v>
      </c>
      <c r="I9" s="538"/>
      <c r="J9" s="539"/>
      <c r="K9" s="538"/>
      <c r="L9" s="538"/>
      <c r="M9" s="538"/>
      <c r="N9" s="489"/>
      <c r="O9" s="489"/>
      <c r="P9" s="476" t="s">
        <v>1140</v>
      </c>
      <c r="Q9" s="476" t="s">
        <v>467</v>
      </c>
      <c r="R9" s="476" t="s">
        <v>1514</v>
      </c>
      <c r="S9" s="598"/>
      <c r="T9" s="536" t="s">
        <v>124</v>
      </c>
      <c r="U9" s="502">
        <v>1971</v>
      </c>
      <c r="V9" s="507" t="s">
        <v>197</v>
      </c>
      <c r="W9" s="502">
        <v>1997</v>
      </c>
      <c r="X9" s="504" t="s">
        <v>324</v>
      </c>
      <c r="Y9" s="470">
        <v>2007</v>
      </c>
      <c r="Z9" s="505"/>
      <c r="AA9" s="535" t="s">
        <v>317</v>
      </c>
      <c r="AB9" s="532">
        <f t="shared" si="1"/>
        <v>26</v>
      </c>
      <c r="AC9" s="518" t="s">
        <v>1298</v>
      </c>
      <c r="AD9" s="517">
        <v>1996</v>
      </c>
      <c r="AE9" s="607"/>
      <c r="AF9" s="604" t="s">
        <v>1286</v>
      </c>
      <c r="AG9" s="501"/>
      <c r="AH9" s="501"/>
      <c r="AI9" s="500" t="s">
        <v>399</v>
      </c>
      <c r="AJ9" s="492"/>
      <c r="CM9" s="533" t="str">
        <f t="shared" si="2"/>
        <v>anders</v>
      </c>
      <c r="CN9" s="491" t="str">
        <f t="shared" si="3"/>
        <v>Brunkhorst Marc</v>
      </c>
      <c r="CP9" s="491">
        <f t="shared" si="4"/>
        <v>26</v>
      </c>
      <c r="CQ9" s="491" t="str">
        <f t="shared" si="5"/>
        <v>B/A 5)</v>
      </c>
      <c r="CR9" s="445" t="str">
        <f t="shared" si="6"/>
        <v>B</v>
      </c>
      <c r="CS9" s="519">
        <v>7679</v>
      </c>
      <c r="CT9" s="514">
        <v>753</v>
      </c>
      <c r="CU9" s="512">
        <f t="shared" si="7"/>
        <v>12</v>
      </c>
      <c r="CV9" s="511" t="str">
        <f t="shared" si="8"/>
        <v>Vorgesetzter  12</v>
      </c>
      <c r="CW9" s="514">
        <v>774</v>
      </c>
      <c r="CX9" s="512">
        <f t="shared" si="9"/>
        <v>10</v>
      </c>
      <c r="CY9" s="511" t="str">
        <f t="shared" si="10"/>
        <v>Senior Projektingenieur (Bau)</v>
      </c>
      <c r="CZ9" s="514">
        <v>774</v>
      </c>
      <c r="DA9" s="512">
        <f t="shared" si="11"/>
        <v>10</v>
      </c>
      <c r="DB9" s="511" t="str">
        <f t="shared" si="12"/>
        <v>Senior Projektingenieur (Bau)</v>
      </c>
      <c r="DC9" s="514">
        <v>773</v>
      </c>
      <c r="DD9" s="512">
        <f t="shared" si="13"/>
        <v>9</v>
      </c>
      <c r="DE9" s="511" t="str">
        <f t="shared" si="14"/>
        <v>Projektingenieur 9 (Bau)</v>
      </c>
      <c r="DF9" s="514">
        <v>773</v>
      </c>
      <c r="DG9" s="512">
        <f t="shared" si="15"/>
        <v>9</v>
      </c>
      <c r="DH9" s="511" t="str">
        <f t="shared" si="16"/>
        <v>Projektingenieur 9 (Bau)</v>
      </c>
      <c r="DI9" s="513"/>
      <c r="DJ9" s="512">
        <v>772</v>
      </c>
      <c r="DK9" s="512">
        <f t="shared" si="17"/>
        <v>8</v>
      </c>
      <c r="DL9" s="511" t="str">
        <f t="shared" si="18"/>
        <v>Projektingenieur 8 (Bau)</v>
      </c>
      <c r="DQ9" s="491">
        <f t="shared" si="19"/>
        <v>7679</v>
      </c>
      <c r="DR9" s="494">
        <v>1</v>
      </c>
      <c r="DS9" s="491">
        <v>2</v>
      </c>
      <c r="DT9" s="491" t="s">
        <v>951</v>
      </c>
      <c r="EV9" s="519">
        <v>4182</v>
      </c>
      <c r="EW9" s="491" t="s">
        <v>1035</v>
      </c>
    </row>
    <row r="10" spans="1:153" s="491" customFormat="1" ht="27" hidden="1" x14ac:dyDescent="0.25">
      <c r="A10" s="510"/>
      <c r="B10" s="510"/>
      <c r="C10" s="510">
        <f t="shared" si="0"/>
        <v>1</v>
      </c>
      <c r="D10" s="509">
        <v>1</v>
      </c>
      <c r="E10" s="509"/>
      <c r="F10" s="538"/>
      <c r="G10" s="539"/>
      <c r="H10" s="539">
        <v>1</v>
      </c>
      <c r="I10" s="538"/>
      <c r="J10" s="539"/>
      <c r="K10" s="538"/>
      <c r="L10" s="538"/>
      <c r="M10" s="538"/>
      <c r="N10" s="489"/>
      <c r="O10" s="489"/>
      <c r="P10" s="476" t="s">
        <v>358</v>
      </c>
      <c r="Q10" s="472" t="s">
        <v>463</v>
      </c>
      <c r="R10" s="472" t="s">
        <v>1514</v>
      </c>
      <c r="S10" s="597"/>
      <c r="T10" s="536" t="s">
        <v>190</v>
      </c>
      <c r="U10" s="502">
        <v>1972</v>
      </c>
      <c r="V10" s="507" t="s">
        <v>194</v>
      </c>
      <c r="W10" s="502">
        <v>1997</v>
      </c>
      <c r="X10" s="504"/>
      <c r="Y10" s="470"/>
      <c r="Z10" s="505"/>
      <c r="AA10" s="535" t="s">
        <v>1021</v>
      </c>
      <c r="AB10" s="532">
        <f t="shared" si="1"/>
        <v>26</v>
      </c>
      <c r="AC10" s="518" t="s">
        <v>1299</v>
      </c>
      <c r="AD10" s="517">
        <v>2000</v>
      </c>
      <c r="AE10" s="607"/>
      <c r="AF10" s="604" t="s">
        <v>1286</v>
      </c>
      <c r="AG10" s="501"/>
      <c r="AH10" s="501"/>
      <c r="AI10" s="500" t="s">
        <v>399</v>
      </c>
      <c r="AJ10" s="492"/>
      <c r="CM10" s="533" t="str">
        <f t="shared" si="2"/>
        <v>anders</v>
      </c>
      <c r="CN10" s="491" t="str">
        <f t="shared" si="3"/>
        <v>Stoffel Patric</v>
      </c>
      <c r="CP10" s="491">
        <f t="shared" si="4"/>
        <v>26</v>
      </c>
      <c r="CQ10" s="491" t="str">
        <f t="shared" si="5"/>
        <v>B/A 5)</v>
      </c>
      <c r="CR10" s="445" t="str">
        <f t="shared" si="6"/>
        <v>B</v>
      </c>
      <c r="CS10" s="519">
        <v>4258</v>
      </c>
      <c r="CT10" s="514">
        <v>753</v>
      </c>
      <c r="CU10" s="512">
        <f t="shared" si="7"/>
        <v>12</v>
      </c>
      <c r="CV10" s="511" t="str">
        <f t="shared" si="8"/>
        <v>Vorgesetzter  12</v>
      </c>
      <c r="CW10" s="514">
        <v>774</v>
      </c>
      <c r="CX10" s="512">
        <f t="shared" si="9"/>
        <v>10</v>
      </c>
      <c r="CY10" s="511" t="str">
        <f t="shared" si="10"/>
        <v>Senior Projektingenieur (Bau)</v>
      </c>
      <c r="CZ10" s="514">
        <v>773</v>
      </c>
      <c r="DA10" s="512">
        <f t="shared" si="11"/>
        <v>9</v>
      </c>
      <c r="DB10" s="511" t="str">
        <f t="shared" si="12"/>
        <v>Projektingenieur 9 (Bau)</v>
      </c>
      <c r="DC10" s="514">
        <v>773</v>
      </c>
      <c r="DD10" s="512">
        <f t="shared" si="13"/>
        <v>9</v>
      </c>
      <c r="DE10" s="511" t="str">
        <f t="shared" si="14"/>
        <v>Projektingenieur 9 (Bau)</v>
      </c>
      <c r="DF10" s="514">
        <v>773</v>
      </c>
      <c r="DG10" s="512">
        <f t="shared" si="15"/>
        <v>9</v>
      </c>
      <c r="DH10" s="511" t="str">
        <f t="shared" si="16"/>
        <v>Projektingenieur 9 (Bau)</v>
      </c>
      <c r="DI10" s="513"/>
      <c r="DJ10" s="512">
        <v>772</v>
      </c>
      <c r="DK10" s="512">
        <f t="shared" si="17"/>
        <v>8</v>
      </c>
      <c r="DL10" s="511" t="str">
        <f t="shared" si="18"/>
        <v>Projektingenieur 8 (Bau)</v>
      </c>
      <c r="DQ10" s="491">
        <f t="shared" si="19"/>
        <v>4258</v>
      </c>
      <c r="DR10" s="494">
        <v>1</v>
      </c>
      <c r="DS10" s="491">
        <v>2</v>
      </c>
      <c r="DT10" s="491" t="s">
        <v>951</v>
      </c>
      <c r="EV10" s="519">
        <v>3201</v>
      </c>
      <c r="EW10" s="491" t="s">
        <v>89</v>
      </c>
    </row>
    <row r="11" spans="1:153" s="491" customFormat="1" ht="27" hidden="1" x14ac:dyDescent="0.25">
      <c r="A11" s="510">
        <v>1</v>
      </c>
      <c r="B11" s="510"/>
      <c r="C11" s="510">
        <f t="shared" si="0"/>
        <v>1</v>
      </c>
      <c r="D11" s="509">
        <v>1</v>
      </c>
      <c r="E11" s="509"/>
      <c r="F11" s="538"/>
      <c r="G11" s="539"/>
      <c r="H11" s="539">
        <v>1</v>
      </c>
      <c r="I11" s="538"/>
      <c r="J11" s="539"/>
      <c r="K11" s="538"/>
      <c r="L11" s="538"/>
      <c r="M11" s="538"/>
      <c r="N11" s="489"/>
      <c r="O11" s="489"/>
      <c r="P11" s="476" t="s">
        <v>358</v>
      </c>
      <c r="Q11" s="472" t="s">
        <v>435</v>
      </c>
      <c r="R11" s="472" t="s">
        <v>1514</v>
      </c>
      <c r="S11" s="597"/>
      <c r="T11" s="536" t="s">
        <v>94</v>
      </c>
      <c r="U11" s="502">
        <v>1962</v>
      </c>
      <c r="V11" s="507" t="s">
        <v>194</v>
      </c>
      <c r="W11" s="502">
        <v>1987</v>
      </c>
      <c r="X11" s="504" t="s">
        <v>314</v>
      </c>
      <c r="Y11" s="470">
        <v>2000</v>
      </c>
      <c r="Z11" s="505"/>
      <c r="AA11" s="535" t="s">
        <v>333</v>
      </c>
      <c r="AB11" s="532">
        <f t="shared" si="1"/>
        <v>36</v>
      </c>
      <c r="AC11" s="518" t="s">
        <v>1311</v>
      </c>
      <c r="AD11" s="517">
        <v>1988</v>
      </c>
      <c r="AE11" s="607"/>
      <c r="AF11" s="604" t="s">
        <v>1287</v>
      </c>
      <c r="AG11" s="501"/>
      <c r="AH11" s="501"/>
      <c r="AI11" s="536" t="s">
        <v>1304</v>
      </c>
      <c r="AJ11" s="492"/>
      <c r="CM11" s="533" t="str">
        <f t="shared" si="2"/>
        <v>anders</v>
      </c>
      <c r="CN11" s="491" t="str">
        <f t="shared" si="3"/>
        <v>Rentsch Lucas</v>
      </c>
      <c r="CP11" s="491">
        <f t="shared" si="4"/>
        <v>36</v>
      </c>
      <c r="CQ11" s="491" t="str">
        <f t="shared" si="5"/>
        <v xml:space="preserve">B/A </v>
      </c>
      <c r="CR11" s="445" t="str">
        <f t="shared" si="6"/>
        <v>A</v>
      </c>
      <c r="CS11" s="519">
        <v>5574</v>
      </c>
      <c r="CT11" s="514">
        <v>774</v>
      </c>
      <c r="CU11" s="512">
        <f t="shared" si="7"/>
        <v>10</v>
      </c>
      <c r="CV11" s="511" t="str">
        <f t="shared" si="8"/>
        <v>Senior Projektingenieur (Bau)</v>
      </c>
      <c r="CW11" s="514">
        <v>753</v>
      </c>
      <c r="CX11" s="512">
        <f t="shared" si="9"/>
        <v>12</v>
      </c>
      <c r="CY11" s="511" t="str">
        <f t="shared" si="10"/>
        <v>Vorgesetzter  12</v>
      </c>
      <c r="CZ11" s="514">
        <v>753</v>
      </c>
      <c r="DA11" s="512">
        <f t="shared" si="11"/>
        <v>12</v>
      </c>
      <c r="DB11" s="511" t="str">
        <f t="shared" si="12"/>
        <v>Vorgesetzter  12</v>
      </c>
      <c r="DC11" s="514">
        <v>753</v>
      </c>
      <c r="DD11" s="512">
        <f t="shared" si="13"/>
        <v>12</v>
      </c>
      <c r="DE11" s="511" t="str">
        <f t="shared" si="14"/>
        <v>Vorgesetzter  12</v>
      </c>
      <c r="DF11" s="552">
        <v>753</v>
      </c>
      <c r="DG11" s="512">
        <f t="shared" si="15"/>
        <v>12</v>
      </c>
      <c r="DH11" s="511" t="str">
        <f t="shared" si="16"/>
        <v>Vorgesetzter  12</v>
      </c>
      <c r="DI11" s="513"/>
      <c r="DJ11" s="552">
        <v>753</v>
      </c>
      <c r="DK11" s="512">
        <f t="shared" si="17"/>
        <v>12</v>
      </c>
      <c r="DL11" s="511" t="str">
        <f t="shared" si="18"/>
        <v>Vorgesetzter  12</v>
      </c>
      <c r="DQ11" s="491">
        <f t="shared" si="19"/>
        <v>5574</v>
      </c>
      <c r="DR11" s="494">
        <v>1</v>
      </c>
      <c r="DS11" s="491">
        <v>2</v>
      </c>
      <c r="DT11" s="491" t="s">
        <v>951</v>
      </c>
      <c r="EV11" s="519">
        <v>3136</v>
      </c>
      <c r="EW11" s="491" t="s">
        <v>1319</v>
      </c>
    </row>
    <row r="12" spans="1:153" s="491" customFormat="1" ht="27" hidden="1" x14ac:dyDescent="0.25">
      <c r="A12" s="510"/>
      <c r="B12" s="510"/>
      <c r="C12" s="510">
        <f t="shared" si="0"/>
        <v>1</v>
      </c>
      <c r="D12" s="509"/>
      <c r="E12" s="509">
        <v>1</v>
      </c>
      <c r="F12" s="538"/>
      <c r="G12" s="539"/>
      <c r="H12" s="539">
        <v>1</v>
      </c>
      <c r="I12" s="538"/>
      <c r="J12" s="539"/>
      <c r="K12" s="538"/>
      <c r="L12" s="538"/>
      <c r="M12" s="538"/>
      <c r="N12" s="489">
        <v>1</v>
      </c>
      <c r="O12" s="489"/>
      <c r="P12" s="476" t="s">
        <v>358</v>
      </c>
      <c r="Q12" s="472" t="s">
        <v>438</v>
      </c>
      <c r="R12" s="472" t="s">
        <v>1514</v>
      </c>
      <c r="S12" s="597"/>
      <c r="T12" s="536" t="s">
        <v>98</v>
      </c>
      <c r="U12" s="502">
        <v>1948</v>
      </c>
      <c r="V12" s="507" t="s">
        <v>195</v>
      </c>
      <c r="W12" s="502">
        <v>1974</v>
      </c>
      <c r="X12" s="504"/>
      <c r="Y12" s="470"/>
      <c r="Z12" s="505"/>
      <c r="AA12" s="550" t="s">
        <v>668</v>
      </c>
      <c r="AB12" s="532">
        <f t="shared" si="1"/>
        <v>49</v>
      </c>
      <c r="AC12" s="518" t="s">
        <v>97</v>
      </c>
      <c r="AD12" s="517">
        <v>1968</v>
      </c>
      <c r="AE12" s="607"/>
      <c r="AF12" s="604" t="s">
        <v>95</v>
      </c>
      <c r="AG12" s="501"/>
      <c r="AH12" s="501"/>
      <c r="AI12" s="540" t="s">
        <v>1078</v>
      </c>
      <c r="AJ12" s="492"/>
      <c r="CM12" s="491" t="e">
        <f t="shared" si="2"/>
        <v>#N/A</v>
      </c>
      <c r="CN12" s="491" t="str">
        <f t="shared" si="3"/>
        <v>Hausammann Erich</v>
      </c>
      <c r="CP12" s="491">
        <f t="shared" si="4"/>
        <v>49</v>
      </c>
      <c r="CQ12" s="491" t="str">
        <f t="shared" si="5"/>
        <v>B</v>
      </c>
      <c r="CR12" s="445" t="e">
        <f t="shared" si="6"/>
        <v>#N/A</v>
      </c>
      <c r="CS12" s="519">
        <v>3148</v>
      </c>
      <c r="CT12" s="514" t="s">
        <v>711</v>
      </c>
      <c r="CU12" s="512"/>
      <c r="CV12" s="511"/>
      <c r="CW12" s="514" t="s">
        <v>711</v>
      </c>
      <c r="CX12" s="512"/>
      <c r="CY12" s="511"/>
      <c r="CZ12" s="514" t="s">
        <v>711</v>
      </c>
      <c r="DA12" s="512"/>
      <c r="DB12" s="511"/>
      <c r="DC12" s="514" t="s">
        <v>711</v>
      </c>
      <c r="DD12" s="512"/>
      <c r="DE12" s="511"/>
      <c r="DF12" s="514">
        <v>774</v>
      </c>
      <c r="DG12" s="512">
        <f t="shared" si="15"/>
        <v>10</v>
      </c>
      <c r="DH12" s="511" t="str">
        <f t="shared" si="16"/>
        <v>Senior Projektingenieur (Bau)</v>
      </c>
      <c r="DI12" s="513"/>
      <c r="DJ12" s="514">
        <v>773</v>
      </c>
      <c r="DK12" s="512">
        <f t="shared" si="17"/>
        <v>9</v>
      </c>
      <c r="DL12" s="511" t="str">
        <f t="shared" si="18"/>
        <v>Projektingenieur 9 (Bau)</v>
      </c>
      <c r="DQ12" s="491">
        <f t="shared" si="19"/>
        <v>3148</v>
      </c>
      <c r="DR12" s="494">
        <v>2</v>
      </c>
      <c r="DS12" s="491">
        <v>3</v>
      </c>
      <c r="DT12" s="493" t="s">
        <v>951</v>
      </c>
      <c r="EV12" s="519">
        <v>3205</v>
      </c>
      <c r="EW12" s="491" t="s">
        <v>95</v>
      </c>
    </row>
    <row r="13" spans="1:153" s="449" customFormat="1" hidden="1" x14ac:dyDescent="0.25">
      <c r="A13" s="510"/>
      <c r="B13" s="439"/>
      <c r="C13" s="510">
        <f t="shared" si="0"/>
        <v>1</v>
      </c>
      <c r="D13" s="565"/>
      <c r="E13" s="565"/>
      <c r="F13" s="538">
        <v>1</v>
      </c>
      <c r="G13" s="539">
        <v>1</v>
      </c>
      <c r="H13" s="544"/>
      <c r="I13" s="564"/>
      <c r="J13" s="544"/>
      <c r="K13" s="564"/>
      <c r="L13" s="564"/>
      <c r="M13" s="564"/>
      <c r="N13" s="563"/>
      <c r="O13" s="563"/>
      <c r="P13" s="544" t="s">
        <v>1140</v>
      </c>
      <c r="Q13" s="562" t="s">
        <v>1241</v>
      </c>
      <c r="R13" s="562" t="s">
        <v>1514</v>
      </c>
      <c r="S13" s="599"/>
      <c r="T13" s="508" t="s">
        <v>1242</v>
      </c>
      <c r="U13" s="502">
        <v>1951</v>
      </c>
      <c r="V13" s="504" t="s">
        <v>1252</v>
      </c>
      <c r="W13" s="502">
        <v>1993</v>
      </c>
      <c r="X13" s="504" t="s">
        <v>1251</v>
      </c>
      <c r="Y13" s="470">
        <v>1999</v>
      </c>
      <c r="Z13" s="505"/>
      <c r="AA13" s="550"/>
      <c r="AB13" s="532">
        <f t="shared" si="1"/>
        <v>30</v>
      </c>
      <c r="AC13" s="518"/>
      <c r="AD13" s="517">
        <v>2017</v>
      </c>
      <c r="AE13" s="607"/>
      <c r="AF13" s="604" t="s">
        <v>95</v>
      </c>
      <c r="AG13" s="501"/>
      <c r="AH13" s="501"/>
      <c r="AI13" s="561" t="s">
        <v>1078</v>
      </c>
      <c r="AJ13" s="492"/>
      <c r="CM13" s="533" t="e">
        <f t="shared" si="2"/>
        <v>#N/A</v>
      </c>
      <c r="CN13" s="560" t="str">
        <f t="shared" si="3"/>
        <v>Gmür Peter</v>
      </c>
      <c r="CP13" s="559">
        <f t="shared" si="4"/>
        <v>30</v>
      </c>
      <c r="CQ13" s="449" t="str">
        <f t="shared" si="5"/>
        <v>B</v>
      </c>
      <c r="CR13" s="445" t="e">
        <f t="shared" si="6"/>
        <v>#N/A</v>
      </c>
      <c r="CS13" s="558">
        <v>4323</v>
      </c>
      <c r="CT13" s="514">
        <v>544</v>
      </c>
      <c r="CU13" s="512">
        <f t="shared" ref="CU13:CU17" si="20">VLOOKUP($CT13,Funktionsbezeichnungen,3,0)</f>
        <v>9</v>
      </c>
      <c r="CV13" s="511" t="str">
        <f t="shared" ref="CV13:CV17" si="21">VLOOKUP($CT13,Funktionsbezeichnungen,2,0)</f>
        <v>Technischer Fachspezialist 9</v>
      </c>
      <c r="CW13" s="514" t="s">
        <v>711</v>
      </c>
      <c r="CX13" s="555"/>
      <c r="CY13" s="555"/>
      <c r="CZ13" s="556"/>
      <c r="DA13" s="555"/>
      <c r="DB13" s="555"/>
      <c r="DC13" s="556"/>
      <c r="DD13" s="555"/>
      <c r="DE13" s="555"/>
      <c r="DF13" s="556"/>
      <c r="DG13" s="555"/>
      <c r="DH13" s="555"/>
      <c r="DI13" s="557"/>
      <c r="DJ13" s="556"/>
      <c r="DK13" s="555"/>
      <c r="DL13" s="555"/>
      <c r="DQ13" s="449">
        <f t="shared" si="19"/>
        <v>4323</v>
      </c>
      <c r="DR13" s="554">
        <v>2</v>
      </c>
      <c r="DS13" s="449">
        <v>3</v>
      </c>
      <c r="DT13" s="553" t="s">
        <v>951</v>
      </c>
      <c r="EV13" s="519">
        <v>4254</v>
      </c>
      <c r="EW13" s="491" t="s">
        <v>95</v>
      </c>
    </row>
    <row r="14" spans="1:153" s="491" customFormat="1" hidden="1" x14ac:dyDescent="0.25">
      <c r="A14" s="510"/>
      <c r="B14" s="510"/>
      <c r="C14" s="510">
        <f t="shared" si="0"/>
        <v>1</v>
      </c>
      <c r="D14" s="509">
        <v>1</v>
      </c>
      <c r="E14" s="509"/>
      <c r="F14" s="538"/>
      <c r="G14" s="539"/>
      <c r="H14" s="539">
        <v>1</v>
      </c>
      <c r="I14" s="538"/>
      <c r="J14" s="539"/>
      <c r="K14" s="538"/>
      <c r="L14" s="538"/>
      <c r="M14" s="538"/>
      <c r="N14" s="489">
        <v>1</v>
      </c>
      <c r="O14" s="489"/>
      <c r="P14" s="476" t="s">
        <v>358</v>
      </c>
      <c r="Q14" s="472" t="s">
        <v>574</v>
      </c>
      <c r="R14" s="472" t="s">
        <v>1514</v>
      </c>
      <c r="S14" s="597"/>
      <c r="T14" s="536" t="s">
        <v>571</v>
      </c>
      <c r="U14" s="502">
        <v>1953</v>
      </c>
      <c r="V14" s="507" t="s">
        <v>1559</v>
      </c>
      <c r="W14" s="502">
        <v>1978</v>
      </c>
      <c r="X14" s="504"/>
      <c r="Y14" s="470"/>
      <c r="Z14" s="505"/>
      <c r="AA14" s="535" t="s">
        <v>573</v>
      </c>
      <c r="AB14" s="532">
        <f t="shared" si="1"/>
        <v>45</v>
      </c>
      <c r="AC14" s="518" t="s">
        <v>97</v>
      </c>
      <c r="AD14" s="517">
        <v>2009</v>
      </c>
      <c r="AE14" s="607"/>
      <c r="AF14" s="604" t="s">
        <v>95</v>
      </c>
      <c r="AG14" s="501"/>
      <c r="AH14" s="501"/>
      <c r="AI14" s="540" t="s">
        <v>1078</v>
      </c>
      <c r="AJ14" s="492"/>
      <c r="CM14" s="491" t="str">
        <f t="shared" si="2"/>
        <v/>
      </c>
      <c r="CN14" s="491" t="str">
        <f t="shared" si="3"/>
        <v>Bosshard Heinz</v>
      </c>
      <c r="CP14" s="491">
        <f t="shared" si="4"/>
        <v>45</v>
      </c>
      <c r="CQ14" s="491" t="str">
        <f t="shared" si="5"/>
        <v>B</v>
      </c>
      <c r="CR14" s="445" t="str">
        <f t="shared" si="6"/>
        <v>B</v>
      </c>
      <c r="CS14" s="519">
        <v>3205</v>
      </c>
      <c r="CT14" s="514">
        <v>773</v>
      </c>
      <c r="CU14" s="512">
        <f t="shared" si="20"/>
        <v>9</v>
      </c>
      <c r="CV14" s="511" t="str">
        <f t="shared" si="21"/>
        <v>Projektingenieur 9 (Bau)</v>
      </c>
      <c r="CW14" s="514">
        <v>773</v>
      </c>
      <c r="CX14" s="512">
        <f>VLOOKUP($CW14,Funktionsbezeichnungen,3,0)</f>
        <v>9</v>
      </c>
      <c r="CY14" s="511" t="str">
        <f>VLOOKUP($CW14,Funktionsbezeichnungen,2,0)</f>
        <v>Projektingenieur 9 (Bau)</v>
      </c>
      <c r="CZ14" s="514">
        <v>773</v>
      </c>
      <c r="DA14" s="512">
        <f>VLOOKUP($CZ14,Funktionsbezeichnungen,3,0)</f>
        <v>9</v>
      </c>
      <c r="DB14" s="511" t="str">
        <f>VLOOKUP($CZ14,Funktionsbezeichnungen,2,0)</f>
        <v>Projektingenieur 9 (Bau)</v>
      </c>
      <c r="DC14" s="514">
        <v>773</v>
      </c>
      <c r="DD14" s="512">
        <f>VLOOKUP($DC14,Funktionsbezeichnungen,3,0)</f>
        <v>9</v>
      </c>
      <c r="DE14" s="511" t="str">
        <f>VLOOKUP($DC14,Funktionsbezeichnungen,2,0)</f>
        <v>Projektingenieur 9 (Bau)</v>
      </c>
      <c r="DF14" s="514">
        <v>773</v>
      </c>
      <c r="DG14" s="512">
        <f>VLOOKUP($DF14,Funktionsbezeichnungen,3,0)</f>
        <v>9</v>
      </c>
      <c r="DH14" s="511" t="str">
        <f>VLOOKUP($DF14,Funktionsbezeichnungen,2,0)</f>
        <v>Projektingenieur 9 (Bau)</v>
      </c>
      <c r="DI14" s="513"/>
      <c r="DJ14" s="512">
        <v>772</v>
      </c>
      <c r="DK14" s="512">
        <f>VLOOKUP($DJ14,Funktionsbezeichnungen,3,0)</f>
        <v>8</v>
      </c>
      <c r="DL14" s="511" t="str">
        <f>VLOOKUP($DJ14,Funktionsbezeichnungen,2,0)</f>
        <v>Projektingenieur 8 (Bau)</v>
      </c>
      <c r="DQ14" s="491">
        <f t="shared" si="19"/>
        <v>3205</v>
      </c>
      <c r="DR14" s="494">
        <v>1</v>
      </c>
      <c r="DS14" s="491">
        <v>2</v>
      </c>
      <c r="DT14" s="491" t="s">
        <v>951</v>
      </c>
      <c r="EV14" s="519">
        <v>5557</v>
      </c>
      <c r="EW14" s="491" t="s">
        <v>95</v>
      </c>
    </row>
    <row r="15" spans="1:153" s="491" customFormat="1" hidden="1" x14ac:dyDescent="0.25">
      <c r="A15" s="510"/>
      <c r="B15" s="510"/>
      <c r="C15" s="510">
        <f t="shared" si="0"/>
        <v>1</v>
      </c>
      <c r="D15" s="509"/>
      <c r="E15" s="509">
        <v>1</v>
      </c>
      <c r="F15" s="538"/>
      <c r="G15" s="539"/>
      <c r="H15" s="539">
        <v>1</v>
      </c>
      <c r="I15" s="538"/>
      <c r="J15" s="539"/>
      <c r="K15" s="538"/>
      <c r="L15" s="538"/>
      <c r="M15" s="538"/>
      <c r="N15" s="489"/>
      <c r="O15" s="489"/>
      <c r="P15" s="476" t="s">
        <v>358</v>
      </c>
      <c r="Q15" s="472" t="s">
        <v>441</v>
      </c>
      <c r="R15" s="472" t="s">
        <v>1514</v>
      </c>
      <c r="S15" s="597"/>
      <c r="T15" s="536" t="s">
        <v>113</v>
      </c>
      <c r="U15" s="502">
        <v>1958</v>
      </c>
      <c r="V15" s="507" t="s">
        <v>195</v>
      </c>
      <c r="W15" s="502">
        <v>1981</v>
      </c>
      <c r="X15" s="504"/>
      <c r="Y15" s="470"/>
      <c r="Z15" s="505"/>
      <c r="AA15" s="535" t="s">
        <v>222</v>
      </c>
      <c r="AB15" s="532">
        <f t="shared" si="1"/>
        <v>42</v>
      </c>
      <c r="AC15" s="518" t="s">
        <v>1253</v>
      </c>
      <c r="AD15" s="517">
        <v>1985</v>
      </c>
      <c r="AE15" s="607"/>
      <c r="AF15" s="604" t="s">
        <v>95</v>
      </c>
      <c r="AG15" s="501"/>
      <c r="AH15" s="501"/>
      <c r="AI15" s="500" t="s">
        <v>402</v>
      </c>
      <c r="AJ15" s="492"/>
      <c r="CM15" s="491" t="str">
        <f t="shared" si="2"/>
        <v/>
      </c>
      <c r="CN15" s="491" t="str">
        <f t="shared" si="3"/>
        <v>Schär Robert</v>
      </c>
      <c r="CP15" s="491">
        <f t="shared" si="4"/>
        <v>42</v>
      </c>
      <c r="CQ15" s="491" t="str">
        <f t="shared" si="5"/>
        <v>B</v>
      </c>
      <c r="CR15" s="445" t="str">
        <f t="shared" si="6"/>
        <v>B</v>
      </c>
      <c r="CS15" s="519">
        <v>5557</v>
      </c>
      <c r="CT15" s="514">
        <v>773</v>
      </c>
      <c r="CU15" s="512">
        <f t="shared" si="20"/>
        <v>9</v>
      </c>
      <c r="CV15" s="511" t="str">
        <f t="shared" si="21"/>
        <v>Projektingenieur 9 (Bau)</v>
      </c>
      <c r="CW15" s="514">
        <v>773</v>
      </c>
      <c r="CX15" s="512">
        <f>VLOOKUP($CW15,Funktionsbezeichnungen,3,0)</f>
        <v>9</v>
      </c>
      <c r="CY15" s="511" t="str">
        <f>VLOOKUP($CW15,Funktionsbezeichnungen,2,0)</f>
        <v>Projektingenieur 9 (Bau)</v>
      </c>
      <c r="CZ15" s="514">
        <v>773</v>
      </c>
      <c r="DA15" s="512">
        <f>VLOOKUP($CZ15,Funktionsbezeichnungen,3,0)</f>
        <v>9</v>
      </c>
      <c r="DB15" s="511" t="str">
        <f>VLOOKUP($CZ15,Funktionsbezeichnungen,2,0)</f>
        <v>Projektingenieur 9 (Bau)</v>
      </c>
      <c r="DC15" s="514">
        <v>773</v>
      </c>
      <c r="DD15" s="512">
        <f>VLOOKUP($DC15,Funktionsbezeichnungen,3,0)</f>
        <v>9</v>
      </c>
      <c r="DE15" s="511" t="str">
        <f>VLOOKUP($DC15,Funktionsbezeichnungen,2,0)</f>
        <v>Projektingenieur 9 (Bau)</v>
      </c>
      <c r="DF15" s="514">
        <v>773</v>
      </c>
      <c r="DG15" s="512">
        <f>VLOOKUP($DF15,Funktionsbezeichnungen,3,0)</f>
        <v>9</v>
      </c>
      <c r="DH15" s="511" t="str">
        <f>VLOOKUP($DF15,Funktionsbezeichnungen,2,0)</f>
        <v>Projektingenieur 9 (Bau)</v>
      </c>
      <c r="DI15" s="513"/>
      <c r="DJ15" s="512">
        <v>773</v>
      </c>
      <c r="DK15" s="512">
        <f>VLOOKUP($DJ15,Funktionsbezeichnungen,3,0)</f>
        <v>9</v>
      </c>
      <c r="DL15" s="511" t="str">
        <f>VLOOKUP($DJ15,Funktionsbezeichnungen,2,0)</f>
        <v>Projektingenieur 9 (Bau)</v>
      </c>
      <c r="DQ15" s="491">
        <f t="shared" si="19"/>
        <v>5557</v>
      </c>
      <c r="DR15" s="494">
        <v>2</v>
      </c>
      <c r="DS15" s="491">
        <v>3</v>
      </c>
      <c r="DT15" s="491" t="s">
        <v>951</v>
      </c>
      <c r="EV15" s="519">
        <v>4209</v>
      </c>
      <c r="EW15" s="491" t="s">
        <v>95</v>
      </c>
    </row>
    <row r="16" spans="1:153" s="491" customFormat="1" hidden="1" x14ac:dyDescent="0.25">
      <c r="A16" s="510"/>
      <c r="B16" s="510"/>
      <c r="C16" s="510">
        <f t="shared" si="0"/>
        <v>1</v>
      </c>
      <c r="D16" s="509"/>
      <c r="E16" s="509">
        <v>1</v>
      </c>
      <c r="F16" s="538"/>
      <c r="G16" s="539"/>
      <c r="H16" s="539">
        <v>1</v>
      </c>
      <c r="I16" s="538"/>
      <c r="J16" s="539"/>
      <c r="K16" s="538"/>
      <c r="L16" s="538"/>
      <c r="M16" s="538"/>
      <c r="N16" s="489"/>
      <c r="O16" s="489"/>
      <c r="P16" s="476" t="s">
        <v>359</v>
      </c>
      <c r="Q16" s="472" t="s">
        <v>449</v>
      </c>
      <c r="R16" s="472" t="s">
        <v>1514</v>
      </c>
      <c r="S16" s="597"/>
      <c r="T16" s="536" t="s">
        <v>1568</v>
      </c>
      <c r="U16" s="502">
        <v>1957</v>
      </c>
      <c r="V16" s="507" t="s">
        <v>195</v>
      </c>
      <c r="W16" s="502">
        <v>1984</v>
      </c>
      <c r="X16" s="504"/>
      <c r="Y16" s="470"/>
      <c r="Z16" s="505"/>
      <c r="AA16" s="535" t="s">
        <v>90</v>
      </c>
      <c r="AB16" s="532">
        <f t="shared" si="1"/>
        <v>39</v>
      </c>
      <c r="AC16" s="518" t="s">
        <v>663</v>
      </c>
      <c r="AD16" s="517">
        <v>1994</v>
      </c>
      <c r="AE16" s="607"/>
      <c r="AF16" s="604" t="s">
        <v>95</v>
      </c>
      <c r="AG16" s="501"/>
      <c r="AH16" s="501"/>
      <c r="AI16" s="500" t="s">
        <v>1212</v>
      </c>
      <c r="AJ16" s="492"/>
      <c r="CM16" s="491" t="str">
        <f t="shared" si="2"/>
        <v/>
      </c>
      <c r="CN16" s="491" t="str">
        <f t="shared" si="3"/>
        <v>Spieler Daniel</v>
      </c>
      <c r="CP16" s="491">
        <f t="shared" si="4"/>
        <v>39</v>
      </c>
      <c r="CQ16" s="491" t="str">
        <f t="shared" si="5"/>
        <v>B</v>
      </c>
      <c r="CR16" s="445" t="str">
        <f t="shared" si="6"/>
        <v>B</v>
      </c>
      <c r="CS16" s="519">
        <v>4209</v>
      </c>
      <c r="CT16" s="514">
        <v>773</v>
      </c>
      <c r="CU16" s="512">
        <f t="shared" si="20"/>
        <v>9</v>
      </c>
      <c r="CV16" s="511" t="str">
        <f t="shared" si="21"/>
        <v>Projektingenieur 9 (Bau)</v>
      </c>
      <c r="CW16" s="514">
        <v>773</v>
      </c>
      <c r="CX16" s="512">
        <f>VLOOKUP($CW16,Funktionsbezeichnungen,3,0)</f>
        <v>9</v>
      </c>
      <c r="CY16" s="511" t="str">
        <f>VLOOKUP($CW16,Funktionsbezeichnungen,2,0)</f>
        <v>Projektingenieur 9 (Bau)</v>
      </c>
      <c r="CZ16" s="514">
        <v>773</v>
      </c>
      <c r="DA16" s="512">
        <f>VLOOKUP($CZ16,Funktionsbezeichnungen,3,0)</f>
        <v>9</v>
      </c>
      <c r="DB16" s="511" t="str">
        <f>VLOOKUP($CZ16,Funktionsbezeichnungen,2,0)</f>
        <v>Projektingenieur 9 (Bau)</v>
      </c>
      <c r="DC16" s="514">
        <v>773</v>
      </c>
      <c r="DD16" s="512">
        <f>VLOOKUP($DC16,Funktionsbezeichnungen,3,0)</f>
        <v>9</v>
      </c>
      <c r="DE16" s="511" t="str">
        <f>VLOOKUP($DC16,Funktionsbezeichnungen,2,0)</f>
        <v>Projektingenieur 9 (Bau)</v>
      </c>
      <c r="DF16" s="514">
        <v>773</v>
      </c>
      <c r="DG16" s="512">
        <f>VLOOKUP($DF16,Funktionsbezeichnungen,3,0)</f>
        <v>9</v>
      </c>
      <c r="DH16" s="511" t="str">
        <f>VLOOKUP($DF16,Funktionsbezeichnungen,2,0)</f>
        <v>Projektingenieur 9 (Bau)</v>
      </c>
      <c r="DI16" s="513"/>
      <c r="DJ16" s="512">
        <v>773</v>
      </c>
      <c r="DK16" s="512">
        <f>VLOOKUP($DJ16,Funktionsbezeichnungen,3,0)</f>
        <v>9</v>
      </c>
      <c r="DL16" s="511" t="str">
        <f>VLOOKUP($DJ16,Funktionsbezeichnungen,2,0)</f>
        <v>Projektingenieur 9 (Bau)</v>
      </c>
      <c r="DQ16" s="491">
        <f t="shared" si="19"/>
        <v>4209</v>
      </c>
      <c r="DR16" s="494">
        <v>2</v>
      </c>
      <c r="DS16" s="491">
        <v>3</v>
      </c>
      <c r="DT16" s="491" t="s">
        <v>951</v>
      </c>
      <c r="EV16" s="519">
        <v>5625</v>
      </c>
      <c r="EW16" s="491" t="s">
        <v>95</v>
      </c>
    </row>
    <row r="17" spans="1:153" s="491" customFormat="1" hidden="1" outlineLevel="1" x14ac:dyDescent="0.25">
      <c r="A17" s="510"/>
      <c r="B17" s="510"/>
      <c r="C17" s="510">
        <f t="shared" si="0"/>
        <v>1</v>
      </c>
      <c r="D17" s="509">
        <v>1</v>
      </c>
      <c r="E17" s="509"/>
      <c r="F17" s="538"/>
      <c r="G17" s="539"/>
      <c r="H17" s="539"/>
      <c r="I17" s="538"/>
      <c r="J17" s="539"/>
      <c r="K17" s="538"/>
      <c r="L17" s="538"/>
      <c r="M17" s="538"/>
      <c r="N17" s="489"/>
      <c r="O17" s="489"/>
      <c r="P17" s="476" t="s">
        <v>1301</v>
      </c>
      <c r="Q17" s="472" t="s">
        <v>1281</v>
      </c>
      <c r="R17" s="472" t="s">
        <v>1514</v>
      </c>
      <c r="S17" s="597"/>
      <c r="T17" s="536" t="s">
        <v>1282</v>
      </c>
      <c r="U17" s="502">
        <v>1959</v>
      </c>
      <c r="V17" s="507" t="s">
        <v>194</v>
      </c>
      <c r="W17" s="502">
        <v>1985</v>
      </c>
      <c r="X17" s="504"/>
      <c r="Y17" s="470"/>
      <c r="Z17" s="505"/>
      <c r="AA17" s="535" t="s">
        <v>1284</v>
      </c>
      <c r="AB17" s="532">
        <f t="shared" si="1"/>
        <v>38</v>
      </c>
      <c r="AC17" s="518" t="s">
        <v>1283</v>
      </c>
      <c r="AD17" s="517">
        <v>2017</v>
      </c>
      <c r="AE17" s="607"/>
      <c r="AF17" s="604" t="s">
        <v>95</v>
      </c>
      <c r="AG17" s="501"/>
      <c r="AH17" s="501"/>
      <c r="AI17" s="500" t="s">
        <v>373</v>
      </c>
      <c r="AJ17" s="492"/>
      <c r="CM17" s="533" t="e">
        <f t="shared" si="2"/>
        <v>#N/A</v>
      </c>
      <c r="CN17" s="495" t="str">
        <f t="shared" si="3"/>
        <v>Koch Urs-Martin</v>
      </c>
      <c r="CO17" s="495"/>
      <c r="CP17" s="495">
        <f t="shared" si="4"/>
        <v>38</v>
      </c>
      <c r="CQ17" s="495" t="str">
        <f t="shared" si="5"/>
        <v>B</v>
      </c>
      <c r="CR17" s="445" t="e">
        <f t="shared" si="6"/>
        <v>#N/A</v>
      </c>
      <c r="CS17" s="515">
        <v>3218</v>
      </c>
      <c r="CT17" s="514">
        <v>774</v>
      </c>
      <c r="CU17" s="512">
        <f t="shared" si="20"/>
        <v>10</v>
      </c>
      <c r="CV17" s="511" t="str">
        <f t="shared" si="21"/>
        <v>Senior Projektingenieur (Bau)</v>
      </c>
      <c r="CW17" s="514"/>
      <c r="CX17" s="512"/>
      <c r="CY17" s="511"/>
      <c r="CZ17" s="514"/>
      <c r="DA17" s="512"/>
      <c r="DB17" s="511"/>
      <c r="DC17" s="514"/>
      <c r="DD17" s="512"/>
      <c r="DE17" s="511"/>
      <c r="DF17" s="514"/>
      <c r="DG17" s="512"/>
      <c r="DH17" s="511"/>
      <c r="DI17" s="513"/>
      <c r="DJ17" s="512"/>
      <c r="DK17" s="512"/>
      <c r="DL17" s="511"/>
      <c r="DQ17" s="491">
        <f t="shared" si="19"/>
        <v>3218</v>
      </c>
      <c r="DR17" s="494">
        <v>1</v>
      </c>
      <c r="DS17" s="491">
        <v>2</v>
      </c>
      <c r="DT17" s="491" t="s">
        <v>951</v>
      </c>
      <c r="EV17" s="519">
        <v>4187</v>
      </c>
      <c r="EW17" s="491" t="s">
        <v>95</v>
      </c>
    </row>
    <row r="18" spans="1:153" s="491" customFormat="1" ht="15.75" hidden="1" outlineLevel="1" x14ac:dyDescent="0.25">
      <c r="A18" s="510"/>
      <c r="B18" s="510"/>
      <c r="C18" s="510">
        <f t="shared" si="0"/>
        <v>1</v>
      </c>
      <c r="D18" s="509">
        <v>1</v>
      </c>
      <c r="E18" s="509"/>
      <c r="F18" s="538"/>
      <c r="G18" s="539"/>
      <c r="H18" s="539"/>
      <c r="I18" s="538"/>
      <c r="J18" s="539"/>
      <c r="K18" s="538"/>
      <c r="L18" s="538"/>
      <c r="M18" s="538"/>
      <c r="N18" s="489"/>
      <c r="O18" s="489"/>
      <c r="P18" s="476" t="s">
        <v>1301</v>
      </c>
      <c r="Q18" s="472" t="s">
        <v>1591</v>
      </c>
      <c r="R18" s="472" t="s">
        <v>1514</v>
      </c>
      <c r="S18" s="597"/>
      <c r="T18" s="536" t="s">
        <v>1592</v>
      </c>
      <c r="U18" s="502">
        <v>1963</v>
      </c>
      <c r="V18" s="507" t="s">
        <v>1593</v>
      </c>
      <c r="W18" s="502">
        <v>1987</v>
      </c>
      <c r="X18" s="504"/>
      <c r="Y18" s="470"/>
      <c r="Z18" s="505"/>
      <c r="AA18" s="535"/>
      <c r="AB18" s="532">
        <f t="shared" si="1"/>
        <v>36</v>
      </c>
      <c r="AC18" s="518" t="s">
        <v>1283</v>
      </c>
      <c r="AD18" s="517">
        <v>2018</v>
      </c>
      <c r="AE18" s="607"/>
      <c r="AF18" s="604" t="s">
        <v>1039</v>
      </c>
      <c r="AG18" s="501"/>
      <c r="AH18" s="501"/>
      <c r="AI18" s="500" t="s">
        <v>373</v>
      </c>
      <c r="AJ18" s="492"/>
      <c r="CM18" s="533"/>
      <c r="CN18" s="495" t="str">
        <f t="shared" si="3"/>
        <v>Radomiak Denis</v>
      </c>
      <c r="CO18" s="495"/>
      <c r="CP18" s="495"/>
      <c r="CQ18" s="495"/>
      <c r="CR18" s="445"/>
      <c r="CS18" s="515"/>
      <c r="CT18" s="514"/>
      <c r="CU18" s="512"/>
      <c r="CV18" s="511"/>
      <c r="CW18" s="514"/>
      <c r="CX18" s="512"/>
      <c r="CY18" s="511"/>
      <c r="CZ18" s="514"/>
      <c r="DA18" s="512"/>
      <c r="DB18" s="511"/>
      <c r="DC18" s="514"/>
      <c r="DD18" s="512"/>
      <c r="DE18" s="511"/>
      <c r="DF18" s="514"/>
      <c r="DG18" s="512"/>
      <c r="DH18" s="511"/>
      <c r="DI18" s="513"/>
      <c r="DJ18" s="512"/>
      <c r="DK18" s="512"/>
      <c r="DL18" s="511"/>
      <c r="DR18" s="494"/>
      <c r="EV18" s="519"/>
    </row>
    <row r="19" spans="1:153" s="491" customFormat="1" hidden="1" outlineLevel="1" x14ac:dyDescent="0.25">
      <c r="A19" s="510"/>
      <c r="B19" s="510"/>
      <c r="C19" s="510">
        <f t="shared" si="0"/>
        <v>1</v>
      </c>
      <c r="D19" s="509"/>
      <c r="E19" s="509">
        <v>1</v>
      </c>
      <c r="F19" s="538"/>
      <c r="G19" s="539"/>
      <c r="H19" s="539"/>
      <c r="I19" s="538"/>
      <c r="J19" s="539"/>
      <c r="K19" s="538"/>
      <c r="L19" s="538"/>
      <c r="M19" s="538"/>
      <c r="N19" s="489"/>
      <c r="O19" s="489"/>
      <c r="P19" s="476" t="s">
        <v>1140</v>
      </c>
      <c r="Q19" s="472" t="s">
        <v>1193</v>
      </c>
      <c r="R19" s="472" t="s">
        <v>1514</v>
      </c>
      <c r="S19" s="597"/>
      <c r="T19" s="536" t="s">
        <v>1194</v>
      </c>
      <c r="U19" s="502">
        <v>1962</v>
      </c>
      <c r="V19" s="507" t="s">
        <v>195</v>
      </c>
      <c r="W19" s="502">
        <v>1986</v>
      </c>
      <c r="X19" s="504"/>
      <c r="Y19" s="470"/>
      <c r="Z19" s="505"/>
      <c r="AA19" s="535" t="s">
        <v>1196</v>
      </c>
      <c r="AB19" s="532">
        <f t="shared" si="1"/>
        <v>37</v>
      </c>
      <c r="AC19" s="518" t="s">
        <v>1598</v>
      </c>
      <c r="AD19" s="517">
        <v>2016</v>
      </c>
      <c r="AE19" s="607"/>
      <c r="AF19" s="604" t="s">
        <v>95</v>
      </c>
      <c r="AG19" s="501"/>
      <c r="AH19" s="501"/>
      <c r="AI19" s="500" t="s">
        <v>373</v>
      </c>
      <c r="AJ19" s="492"/>
      <c r="CM19" s="491" t="e">
        <f>IF(CQ19=CR19,"","anders")</f>
        <v>#N/A</v>
      </c>
      <c r="CN19" s="491" t="str">
        <f t="shared" si="3"/>
        <v>Jann Roger</v>
      </c>
      <c r="CP19" s="491">
        <f t="shared" ref="CP19:CP50" si="22">+AB19</f>
        <v>37</v>
      </c>
      <c r="CQ19" s="491" t="str">
        <f t="shared" ref="CQ19:CQ50" si="23">+AF19</f>
        <v>B</v>
      </c>
      <c r="CR19" s="445" t="e">
        <f>VLOOKUP(CS19,Kategorie,2,0)</f>
        <v>#N/A</v>
      </c>
      <c r="CS19" s="519">
        <v>3214</v>
      </c>
      <c r="CT19" s="514">
        <v>774</v>
      </c>
      <c r="CU19" s="512">
        <f>VLOOKUP($CT19,Funktionsbezeichnungen,3,0)</f>
        <v>10</v>
      </c>
      <c r="CV19" s="511" t="str">
        <f>VLOOKUP($CT19,Funktionsbezeichnungen,2,0)</f>
        <v>Senior Projektingenieur (Bau)</v>
      </c>
      <c r="CW19" s="514">
        <v>774</v>
      </c>
      <c r="CX19" s="512">
        <f>VLOOKUP($CW19,Funktionsbezeichnungen,3,0)</f>
        <v>10</v>
      </c>
      <c r="CY19" s="511" t="str">
        <f>VLOOKUP($CW19,Funktionsbezeichnungen,2,0)</f>
        <v>Senior Projektingenieur (Bau)</v>
      </c>
      <c r="CZ19" s="514"/>
      <c r="DA19" s="512"/>
      <c r="DB19" s="511"/>
      <c r="DC19" s="514"/>
      <c r="DD19" s="512"/>
      <c r="DE19" s="511"/>
      <c r="DF19" s="514"/>
      <c r="DG19" s="512"/>
      <c r="DH19" s="511"/>
      <c r="DI19" s="513"/>
      <c r="DJ19" s="512"/>
      <c r="DK19" s="512"/>
      <c r="DL19" s="511"/>
      <c r="DQ19" s="491">
        <f>+CS19</f>
        <v>3214</v>
      </c>
      <c r="DR19" s="494">
        <v>2</v>
      </c>
      <c r="DS19" s="491">
        <v>3</v>
      </c>
      <c r="DT19" s="491" t="s">
        <v>951</v>
      </c>
      <c r="EV19" s="519">
        <v>4179</v>
      </c>
      <c r="EW19" s="491" t="s">
        <v>95</v>
      </c>
    </row>
    <row r="20" spans="1:153" s="491" customFormat="1" hidden="1" outlineLevel="1" x14ac:dyDescent="0.25">
      <c r="A20" s="510"/>
      <c r="B20" s="510"/>
      <c r="C20" s="510">
        <f t="shared" si="0"/>
        <v>1</v>
      </c>
      <c r="D20" s="509"/>
      <c r="E20" s="509">
        <v>1</v>
      </c>
      <c r="F20" s="538"/>
      <c r="G20" s="539"/>
      <c r="H20" s="539"/>
      <c r="I20" s="538"/>
      <c r="J20" s="539"/>
      <c r="K20" s="538"/>
      <c r="L20" s="538"/>
      <c r="M20" s="538"/>
      <c r="N20" s="489"/>
      <c r="O20" s="489"/>
      <c r="P20" s="476" t="s">
        <v>358</v>
      </c>
      <c r="Q20" s="472" t="s">
        <v>442</v>
      </c>
      <c r="R20" s="472" t="s">
        <v>1514</v>
      </c>
      <c r="S20" s="597"/>
      <c r="T20" s="536" t="s">
        <v>116</v>
      </c>
      <c r="U20" s="502">
        <v>1962</v>
      </c>
      <c r="V20" s="507" t="s">
        <v>1061</v>
      </c>
      <c r="W20" s="502">
        <v>1987</v>
      </c>
      <c r="X20" s="504"/>
      <c r="Y20" s="470"/>
      <c r="Z20" s="505"/>
      <c r="AA20" s="535" t="s">
        <v>222</v>
      </c>
      <c r="AB20" s="532">
        <f t="shared" si="1"/>
        <v>36</v>
      </c>
      <c r="AC20" s="518" t="s">
        <v>664</v>
      </c>
      <c r="AD20" s="517">
        <v>1990</v>
      </c>
      <c r="AE20" s="607"/>
      <c r="AF20" s="604" t="s">
        <v>95</v>
      </c>
      <c r="AG20" s="501"/>
      <c r="AH20" s="501"/>
      <c r="AI20" s="500" t="s">
        <v>373</v>
      </c>
      <c r="AJ20" s="492"/>
      <c r="CM20" s="491" t="str">
        <f>IF(CQ20=CR20,"","anders")</f>
        <v/>
      </c>
      <c r="CN20" s="491" t="str">
        <f t="shared" si="3"/>
        <v>Wecke Jürgen</v>
      </c>
      <c r="CP20" s="491">
        <f t="shared" si="22"/>
        <v>36</v>
      </c>
      <c r="CQ20" s="491" t="str">
        <f t="shared" si="23"/>
        <v>B</v>
      </c>
      <c r="CR20" s="445" t="str">
        <f>VLOOKUP(CS20,Kategorie,2,0)</f>
        <v>B</v>
      </c>
      <c r="CS20" s="519">
        <v>4187</v>
      </c>
      <c r="CT20" s="514">
        <v>774</v>
      </c>
      <c r="CU20" s="512">
        <f>VLOOKUP($CT20,Funktionsbezeichnungen,3,0)</f>
        <v>10</v>
      </c>
      <c r="CV20" s="511" t="str">
        <f>VLOOKUP($CT20,Funktionsbezeichnungen,2,0)</f>
        <v>Senior Projektingenieur (Bau)</v>
      </c>
      <c r="CW20" s="514">
        <v>774</v>
      </c>
      <c r="CX20" s="512">
        <f>VLOOKUP($CW20,Funktionsbezeichnungen,3,0)</f>
        <v>10</v>
      </c>
      <c r="CY20" s="511" t="str">
        <f>VLOOKUP($CW20,Funktionsbezeichnungen,2,0)</f>
        <v>Senior Projektingenieur (Bau)</v>
      </c>
      <c r="CZ20" s="514">
        <v>774</v>
      </c>
      <c r="DA20" s="512">
        <f>VLOOKUP($CZ20,Funktionsbezeichnungen,3,0)</f>
        <v>10</v>
      </c>
      <c r="DB20" s="511" t="str">
        <f>VLOOKUP($CZ20,Funktionsbezeichnungen,2,0)</f>
        <v>Senior Projektingenieur (Bau)</v>
      </c>
      <c r="DC20" s="514">
        <v>774</v>
      </c>
      <c r="DD20" s="512">
        <f>VLOOKUP($DC20,Funktionsbezeichnungen,3,0)</f>
        <v>10</v>
      </c>
      <c r="DE20" s="511" t="str">
        <f>VLOOKUP($DC20,Funktionsbezeichnungen,2,0)</f>
        <v>Senior Projektingenieur (Bau)</v>
      </c>
      <c r="DF20" s="514">
        <v>773</v>
      </c>
      <c r="DG20" s="512">
        <f>VLOOKUP($DF20,Funktionsbezeichnungen,3,0)</f>
        <v>9</v>
      </c>
      <c r="DH20" s="511" t="str">
        <f>VLOOKUP($DF20,Funktionsbezeichnungen,2,0)</f>
        <v>Projektingenieur 9 (Bau)</v>
      </c>
      <c r="DI20" s="513"/>
      <c r="DJ20" s="512">
        <v>773</v>
      </c>
      <c r="DK20" s="512">
        <f>VLOOKUP($DJ20,Funktionsbezeichnungen,3,0)</f>
        <v>9</v>
      </c>
      <c r="DL20" s="511" t="str">
        <f>VLOOKUP($DJ20,Funktionsbezeichnungen,2,0)</f>
        <v>Projektingenieur 9 (Bau)</v>
      </c>
      <c r="DQ20" s="491">
        <f>+CS20</f>
        <v>4187</v>
      </c>
      <c r="DR20" s="494">
        <v>2</v>
      </c>
      <c r="DS20" s="491">
        <v>3</v>
      </c>
      <c r="DT20" s="491" t="s">
        <v>951</v>
      </c>
      <c r="EV20" s="519">
        <v>4168</v>
      </c>
      <c r="EW20" s="491" t="s">
        <v>95</v>
      </c>
    </row>
    <row r="21" spans="1:153" s="491" customFormat="1" ht="27" hidden="1" outlineLevel="1" x14ac:dyDescent="0.25">
      <c r="A21" s="510"/>
      <c r="B21" s="510"/>
      <c r="C21" s="510">
        <f t="shared" si="0"/>
        <v>1</v>
      </c>
      <c r="D21" s="509"/>
      <c r="E21" s="509">
        <v>1</v>
      </c>
      <c r="F21" s="538"/>
      <c r="G21" s="539"/>
      <c r="H21" s="539">
        <v>1</v>
      </c>
      <c r="I21" s="538"/>
      <c r="J21" s="539"/>
      <c r="K21" s="538"/>
      <c r="L21" s="538"/>
      <c r="M21" s="538"/>
      <c r="N21" s="489"/>
      <c r="O21" s="489"/>
      <c r="P21" s="476" t="s">
        <v>358</v>
      </c>
      <c r="Q21" s="472" t="s">
        <v>445</v>
      </c>
      <c r="R21" s="472" t="s">
        <v>1514</v>
      </c>
      <c r="S21" s="597"/>
      <c r="T21" s="536" t="s">
        <v>118</v>
      </c>
      <c r="U21" s="502">
        <v>1962</v>
      </c>
      <c r="V21" s="507" t="s">
        <v>1069</v>
      </c>
      <c r="W21" s="502">
        <v>1987</v>
      </c>
      <c r="X21" s="504"/>
      <c r="Y21" s="470"/>
      <c r="Z21" s="505"/>
      <c r="AA21" s="535" t="s">
        <v>223</v>
      </c>
      <c r="AB21" s="532">
        <f t="shared" si="1"/>
        <v>36</v>
      </c>
      <c r="AC21" s="518" t="s">
        <v>704</v>
      </c>
      <c r="AD21" s="517">
        <v>1995</v>
      </c>
      <c r="AE21" s="607"/>
      <c r="AF21" s="604" t="s">
        <v>95</v>
      </c>
      <c r="AG21" s="501"/>
      <c r="AH21" s="501"/>
      <c r="AI21" s="500" t="s">
        <v>373</v>
      </c>
      <c r="AJ21" s="492"/>
      <c r="CM21" s="491" t="str">
        <f>IF(CQ21=CR21,"","anders")</f>
        <v/>
      </c>
      <c r="CN21" s="491" t="str">
        <f t="shared" si="3"/>
        <v>Bäumle Michael</v>
      </c>
      <c r="CP21" s="491">
        <f t="shared" si="22"/>
        <v>36</v>
      </c>
      <c r="CQ21" s="491" t="str">
        <f t="shared" si="23"/>
        <v>B</v>
      </c>
      <c r="CR21" s="445" t="str">
        <f>VLOOKUP(CS21,Kategorie,2,0)</f>
        <v>B</v>
      </c>
      <c r="CS21" s="519">
        <v>4179</v>
      </c>
      <c r="CT21" s="514">
        <v>773</v>
      </c>
      <c r="CU21" s="512">
        <f>VLOOKUP($CT21,Funktionsbezeichnungen,3,0)</f>
        <v>9</v>
      </c>
      <c r="CV21" s="511" t="str">
        <f>VLOOKUP($CT21,Funktionsbezeichnungen,2,0)</f>
        <v>Projektingenieur 9 (Bau)</v>
      </c>
      <c r="CW21" s="514">
        <v>773</v>
      </c>
      <c r="CX21" s="512">
        <f>VLOOKUP($CW21,Funktionsbezeichnungen,3,0)</f>
        <v>9</v>
      </c>
      <c r="CY21" s="511" t="str">
        <f>VLOOKUP($CW21,Funktionsbezeichnungen,2,0)</f>
        <v>Projektingenieur 9 (Bau)</v>
      </c>
      <c r="CZ21" s="514">
        <v>773</v>
      </c>
      <c r="DA21" s="512">
        <f>VLOOKUP($CZ21,Funktionsbezeichnungen,3,0)</f>
        <v>9</v>
      </c>
      <c r="DB21" s="511" t="str">
        <f>VLOOKUP($CZ21,Funktionsbezeichnungen,2,0)</f>
        <v>Projektingenieur 9 (Bau)</v>
      </c>
      <c r="DC21" s="514">
        <v>773</v>
      </c>
      <c r="DD21" s="512">
        <f>VLOOKUP($DC21,Funktionsbezeichnungen,3,0)</f>
        <v>9</v>
      </c>
      <c r="DE21" s="511" t="str">
        <f>VLOOKUP($DC21,Funktionsbezeichnungen,2,0)</f>
        <v>Projektingenieur 9 (Bau)</v>
      </c>
      <c r="DF21" s="514">
        <v>773</v>
      </c>
      <c r="DG21" s="512">
        <f>VLOOKUP($DF21,Funktionsbezeichnungen,3,0)</f>
        <v>9</v>
      </c>
      <c r="DH21" s="511" t="str">
        <f>VLOOKUP($DF21,Funktionsbezeichnungen,2,0)</f>
        <v>Projektingenieur 9 (Bau)</v>
      </c>
      <c r="DI21" s="513"/>
      <c r="DJ21" s="512">
        <v>772</v>
      </c>
      <c r="DK21" s="512">
        <f>VLOOKUP($DJ21,Funktionsbezeichnungen,3,0)</f>
        <v>8</v>
      </c>
      <c r="DL21" s="511" t="str">
        <f>VLOOKUP($DJ21,Funktionsbezeichnungen,2,0)</f>
        <v>Projektingenieur 8 (Bau)</v>
      </c>
      <c r="DQ21" s="491">
        <f>+CS21</f>
        <v>4179</v>
      </c>
      <c r="DR21" s="494">
        <v>2</v>
      </c>
      <c r="DS21" s="491">
        <v>3</v>
      </c>
      <c r="DT21" s="491" t="s">
        <v>951</v>
      </c>
      <c r="EV21" s="519">
        <v>4176</v>
      </c>
      <c r="EW21" s="491" t="s">
        <v>95</v>
      </c>
    </row>
    <row r="22" spans="1:153" s="491" customFormat="1" ht="27" hidden="1" outlineLevel="1" x14ac:dyDescent="0.25">
      <c r="A22" s="510">
        <v>1</v>
      </c>
      <c r="B22" s="510"/>
      <c r="C22" s="510">
        <f t="shared" si="0"/>
        <v>1</v>
      </c>
      <c r="D22" s="509">
        <v>1</v>
      </c>
      <c r="E22" s="509"/>
      <c r="F22" s="538"/>
      <c r="G22" s="539"/>
      <c r="H22" s="539">
        <v>1</v>
      </c>
      <c r="I22" s="538"/>
      <c r="J22" s="539"/>
      <c r="K22" s="538"/>
      <c r="L22" s="538"/>
      <c r="M22" s="538"/>
      <c r="N22" s="489"/>
      <c r="O22" s="489"/>
      <c r="P22" s="476" t="s">
        <v>361</v>
      </c>
      <c r="Q22" s="472" t="s">
        <v>440</v>
      </c>
      <c r="R22" s="472" t="s">
        <v>1514</v>
      </c>
      <c r="S22" s="597"/>
      <c r="T22" s="536" t="s">
        <v>119</v>
      </c>
      <c r="U22" s="502">
        <v>1960</v>
      </c>
      <c r="V22" s="507" t="s">
        <v>197</v>
      </c>
      <c r="W22" s="502">
        <v>1988</v>
      </c>
      <c r="X22" s="504"/>
      <c r="Y22" s="470"/>
      <c r="Z22" s="505"/>
      <c r="AA22" s="535" t="s">
        <v>238</v>
      </c>
      <c r="AB22" s="532">
        <f t="shared" si="1"/>
        <v>35</v>
      </c>
      <c r="AC22" s="518" t="s">
        <v>1130</v>
      </c>
      <c r="AD22" s="517">
        <v>1989</v>
      </c>
      <c r="AE22" s="607"/>
      <c r="AF22" s="604" t="s">
        <v>95</v>
      </c>
      <c r="AG22" s="501"/>
      <c r="AH22" s="501"/>
      <c r="AI22" s="500" t="s">
        <v>418</v>
      </c>
      <c r="AJ22" s="492"/>
      <c r="CM22" s="491" t="str">
        <f>IF(CQ22=CR22,"","anders")</f>
        <v/>
      </c>
      <c r="CN22" s="491" t="str">
        <f t="shared" si="3"/>
        <v>Riecke Heino</v>
      </c>
      <c r="CP22" s="491">
        <f t="shared" si="22"/>
        <v>35</v>
      </c>
      <c r="CQ22" s="491" t="str">
        <f t="shared" si="23"/>
        <v>B</v>
      </c>
      <c r="CR22" s="445" t="str">
        <f>VLOOKUP(CS22,Kategorie,2,0)</f>
        <v>B</v>
      </c>
      <c r="CS22" s="519">
        <v>4168</v>
      </c>
      <c r="CT22" s="514">
        <v>774</v>
      </c>
      <c r="CU22" s="512">
        <f>VLOOKUP($CT22,Funktionsbezeichnungen,3,0)</f>
        <v>10</v>
      </c>
      <c r="CV22" s="511" t="str">
        <f>VLOOKUP($CT22,Funktionsbezeichnungen,2,0)</f>
        <v>Senior Projektingenieur (Bau)</v>
      </c>
      <c r="CW22" s="514">
        <v>774</v>
      </c>
      <c r="CX22" s="512">
        <f>VLOOKUP($CW22,Funktionsbezeichnungen,3,0)</f>
        <v>10</v>
      </c>
      <c r="CY22" s="511" t="str">
        <f>VLOOKUP($CW22,Funktionsbezeichnungen,2,0)</f>
        <v>Senior Projektingenieur (Bau)</v>
      </c>
      <c r="CZ22" s="514">
        <v>774</v>
      </c>
      <c r="DA22" s="512">
        <f>VLOOKUP($CZ22,Funktionsbezeichnungen,3,0)</f>
        <v>10</v>
      </c>
      <c r="DB22" s="511" t="str">
        <f>VLOOKUP($CZ22,Funktionsbezeichnungen,2,0)</f>
        <v>Senior Projektingenieur (Bau)</v>
      </c>
      <c r="DC22" s="514">
        <v>774</v>
      </c>
      <c r="DD22" s="512">
        <f>VLOOKUP($DC22,Funktionsbezeichnungen,3,0)</f>
        <v>10</v>
      </c>
      <c r="DE22" s="511" t="str">
        <f>VLOOKUP($DC22,Funktionsbezeichnungen,2,0)</f>
        <v>Senior Projektingenieur (Bau)</v>
      </c>
      <c r="DF22" s="514">
        <v>774</v>
      </c>
      <c r="DG22" s="512">
        <f>VLOOKUP($DF22,Funktionsbezeichnungen,3,0)</f>
        <v>10</v>
      </c>
      <c r="DH22" s="511" t="str">
        <f>VLOOKUP($DF22,Funktionsbezeichnungen,2,0)</f>
        <v>Senior Projektingenieur (Bau)</v>
      </c>
      <c r="DI22" s="513"/>
      <c r="DJ22" s="512">
        <v>773</v>
      </c>
      <c r="DK22" s="512">
        <f>VLOOKUP($DJ22,Funktionsbezeichnungen,3,0)</f>
        <v>9</v>
      </c>
      <c r="DL22" s="511" t="str">
        <f>VLOOKUP($DJ22,Funktionsbezeichnungen,2,0)</f>
        <v>Projektingenieur 9 (Bau)</v>
      </c>
      <c r="DQ22" s="491">
        <f>+CS22</f>
        <v>4168</v>
      </c>
      <c r="DR22" s="494">
        <v>1</v>
      </c>
      <c r="DS22" s="491">
        <v>2</v>
      </c>
      <c r="DT22" s="491" t="s">
        <v>951</v>
      </c>
      <c r="EV22" s="519">
        <v>4276</v>
      </c>
      <c r="EW22" s="491" t="s">
        <v>95</v>
      </c>
    </row>
    <row r="23" spans="1:153" s="491" customFormat="1" hidden="1" outlineLevel="1" x14ac:dyDescent="0.25">
      <c r="A23" s="510"/>
      <c r="B23" s="510">
        <v>1</v>
      </c>
      <c r="C23" s="510">
        <f t="shared" si="0"/>
        <v>1</v>
      </c>
      <c r="D23" s="509">
        <v>1</v>
      </c>
      <c r="E23" s="509"/>
      <c r="F23" s="538"/>
      <c r="G23" s="539"/>
      <c r="H23" s="539">
        <v>1</v>
      </c>
      <c r="I23" s="538"/>
      <c r="J23" s="539"/>
      <c r="K23" s="538"/>
      <c r="L23" s="538"/>
      <c r="M23" s="538"/>
      <c r="N23" s="489"/>
      <c r="O23" s="489"/>
      <c r="P23" s="476" t="s">
        <v>1140</v>
      </c>
      <c r="Q23" s="472" t="s">
        <v>451</v>
      </c>
      <c r="R23" s="472" t="s">
        <v>1514</v>
      </c>
      <c r="S23" s="597"/>
      <c r="T23" s="536" t="s">
        <v>120</v>
      </c>
      <c r="U23" s="502">
        <v>1961</v>
      </c>
      <c r="V23" s="507" t="s">
        <v>197</v>
      </c>
      <c r="W23" s="502">
        <v>1988</v>
      </c>
      <c r="X23" s="504"/>
      <c r="Y23" s="470"/>
      <c r="Z23" s="505"/>
      <c r="AA23" s="535" t="s">
        <v>91</v>
      </c>
      <c r="AB23" s="532">
        <f t="shared" si="1"/>
        <v>35</v>
      </c>
      <c r="AC23" s="518" t="s">
        <v>1599</v>
      </c>
      <c r="AD23" s="517">
        <v>1989</v>
      </c>
      <c r="AE23" s="607"/>
      <c r="AF23" s="604" t="s">
        <v>95</v>
      </c>
      <c r="AG23" s="501"/>
      <c r="AH23" s="501"/>
      <c r="AI23" s="500" t="s">
        <v>373</v>
      </c>
      <c r="AJ23" s="492"/>
      <c r="CM23" s="491" t="str">
        <f>IF(CQ23=CR23,"","anders")</f>
        <v/>
      </c>
      <c r="CN23" s="491" t="str">
        <f t="shared" si="3"/>
        <v>Thomas Anette</v>
      </c>
      <c r="CP23" s="491">
        <f t="shared" si="22"/>
        <v>35</v>
      </c>
      <c r="CQ23" s="491" t="str">
        <f t="shared" si="23"/>
        <v>B</v>
      </c>
      <c r="CR23" s="445" t="str">
        <f>VLOOKUP(CS23,Kategorie,2,0)</f>
        <v>B</v>
      </c>
      <c r="CS23" s="519">
        <v>4176</v>
      </c>
      <c r="CT23" s="514">
        <v>774</v>
      </c>
      <c r="CU23" s="512">
        <f>VLOOKUP($CT23,Funktionsbezeichnungen,3,0)</f>
        <v>10</v>
      </c>
      <c r="CV23" s="511" t="str">
        <f>VLOOKUP($CT23,Funktionsbezeichnungen,2,0)</f>
        <v>Senior Projektingenieur (Bau)</v>
      </c>
      <c r="CW23" s="514">
        <v>774</v>
      </c>
      <c r="CX23" s="512">
        <f>VLOOKUP($CW23,Funktionsbezeichnungen,3,0)</f>
        <v>10</v>
      </c>
      <c r="CY23" s="511" t="str">
        <f>VLOOKUP($CW23,Funktionsbezeichnungen,2,0)</f>
        <v>Senior Projektingenieur (Bau)</v>
      </c>
      <c r="CZ23" s="514">
        <v>774</v>
      </c>
      <c r="DA23" s="512">
        <f>VLOOKUP($CZ23,Funktionsbezeichnungen,3,0)</f>
        <v>10</v>
      </c>
      <c r="DB23" s="511" t="str">
        <f>VLOOKUP($CZ23,Funktionsbezeichnungen,2,0)</f>
        <v>Senior Projektingenieur (Bau)</v>
      </c>
      <c r="DC23" s="514">
        <v>774</v>
      </c>
      <c r="DD23" s="512">
        <f>VLOOKUP($DC23,Funktionsbezeichnungen,3,0)</f>
        <v>10</v>
      </c>
      <c r="DE23" s="511" t="str">
        <f>VLOOKUP($DC23,Funktionsbezeichnungen,2,0)</f>
        <v>Senior Projektingenieur (Bau)</v>
      </c>
      <c r="DF23" s="514">
        <v>773</v>
      </c>
      <c r="DG23" s="512">
        <f>VLOOKUP($DF23,Funktionsbezeichnungen,3,0)</f>
        <v>9</v>
      </c>
      <c r="DH23" s="511" t="str">
        <f>VLOOKUP($DF23,Funktionsbezeichnungen,2,0)</f>
        <v>Projektingenieur 9 (Bau)</v>
      </c>
      <c r="DI23" s="513"/>
      <c r="DJ23" s="512">
        <v>773</v>
      </c>
      <c r="DK23" s="512">
        <f>VLOOKUP($DJ23,Funktionsbezeichnungen,3,0)</f>
        <v>9</v>
      </c>
      <c r="DL23" s="511" t="str">
        <f>VLOOKUP($DJ23,Funktionsbezeichnungen,2,0)</f>
        <v>Projektingenieur 9 (Bau)</v>
      </c>
      <c r="DQ23" s="491">
        <f>+CS23</f>
        <v>4176</v>
      </c>
      <c r="DR23" s="494">
        <v>1</v>
      </c>
      <c r="DS23" s="491">
        <v>2</v>
      </c>
      <c r="DT23" s="491" t="s">
        <v>951</v>
      </c>
      <c r="EV23" s="519">
        <v>7679</v>
      </c>
      <c r="EW23" s="491" t="s">
        <v>95</v>
      </c>
    </row>
    <row r="24" spans="1:153" s="491" customFormat="1" hidden="1" outlineLevel="1" x14ac:dyDescent="0.25">
      <c r="A24" s="510"/>
      <c r="B24" s="510"/>
      <c r="C24" s="510">
        <f t="shared" si="0"/>
        <v>1</v>
      </c>
      <c r="D24" s="509">
        <v>1</v>
      </c>
      <c r="E24" s="509"/>
      <c r="F24" s="538"/>
      <c r="G24" s="539"/>
      <c r="H24" s="539"/>
      <c r="I24" s="538"/>
      <c r="J24" s="539"/>
      <c r="K24" s="538"/>
      <c r="L24" s="538"/>
      <c r="M24" s="538"/>
      <c r="N24" s="489"/>
      <c r="O24" s="489"/>
      <c r="P24" s="476" t="s">
        <v>1140</v>
      </c>
      <c r="Q24" s="472" t="s">
        <v>1612</v>
      </c>
      <c r="R24" s="472" t="s">
        <v>1603</v>
      </c>
      <c r="S24" s="597"/>
      <c r="T24" s="536" t="s">
        <v>1611</v>
      </c>
      <c r="U24" s="502">
        <v>1966</v>
      </c>
      <c r="V24" s="507" t="s">
        <v>1610</v>
      </c>
      <c r="W24" s="502">
        <v>1986</v>
      </c>
      <c r="X24" s="504" t="s">
        <v>1609</v>
      </c>
      <c r="Y24" s="470">
        <v>1999</v>
      </c>
      <c r="Z24" s="534" t="s">
        <v>1547</v>
      </c>
      <c r="AA24" s="535" t="s">
        <v>1613</v>
      </c>
      <c r="AB24" s="532">
        <f t="shared" si="1"/>
        <v>24</v>
      </c>
      <c r="AC24" s="518" t="s">
        <v>97</v>
      </c>
      <c r="AD24" s="517">
        <v>2018</v>
      </c>
      <c r="AE24" s="607"/>
      <c r="AF24" s="604" t="s">
        <v>105</v>
      </c>
      <c r="AG24" s="501"/>
      <c r="AH24" s="501"/>
      <c r="AI24" s="500" t="s">
        <v>373</v>
      </c>
      <c r="AJ24" s="492"/>
      <c r="CN24" s="491" t="str">
        <f t="shared" si="3"/>
        <v>Rüegg Stephan</v>
      </c>
      <c r="CP24" s="491">
        <f t="shared" si="22"/>
        <v>24</v>
      </c>
      <c r="CQ24" s="491" t="str">
        <f t="shared" si="23"/>
        <v>C</v>
      </c>
      <c r="CR24" s="445"/>
      <c r="CS24" s="519"/>
      <c r="CT24" s="514"/>
      <c r="CU24" s="512"/>
      <c r="CV24" s="511"/>
      <c r="CW24" s="514"/>
      <c r="CX24" s="512"/>
      <c r="CY24" s="511"/>
      <c r="CZ24" s="514"/>
      <c r="DA24" s="512"/>
      <c r="DB24" s="511"/>
      <c r="DC24" s="514"/>
      <c r="DD24" s="512"/>
      <c r="DE24" s="511"/>
      <c r="DF24" s="514"/>
      <c r="DG24" s="512"/>
      <c r="DH24" s="511"/>
      <c r="DI24" s="513"/>
      <c r="DJ24" s="512"/>
      <c r="DK24" s="512"/>
      <c r="DL24" s="511"/>
      <c r="DR24" s="494"/>
      <c r="EV24" s="519"/>
    </row>
    <row r="25" spans="1:153" s="491" customFormat="1" ht="40.5" hidden="1" outlineLevel="1" x14ac:dyDescent="0.25">
      <c r="A25" s="510"/>
      <c r="B25" s="510"/>
      <c r="C25" s="510">
        <f t="shared" si="0"/>
        <v>1</v>
      </c>
      <c r="D25" s="509"/>
      <c r="E25" s="509">
        <v>1</v>
      </c>
      <c r="F25" s="538"/>
      <c r="G25" s="539"/>
      <c r="H25" s="539">
        <v>1</v>
      </c>
      <c r="I25" s="538"/>
      <c r="J25" s="539"/>
      <c r="K25" s="538"/>
      <c r="L25" s="538"/>
      <c r="M25" s="538"/>
      <c r="N25" s="489"/>
      <c r="O25" s="489"/>
      <c r="P25" s="476" t="s">
        <v>1301</v>
      </c>
      <c r="Q25" s="472" t="s">
        <v>461</v>
      </c>
      <c r="R25" s="472" t="s">
        <v>1514</v>
      </c>
      <c r="S25" s="597"/>
      <c r="T25" s="536" t="s">
        <v>234</v>
      </c>
      <c r="U25" s="502">
        <v>1972</v>
      </c>
      <c r="V25" s="507" t="s">
        <v>195</v>
      </c>
      <c r="W25" s="502">
        <v>1996</v>
      </c>
      <c r="X25" s="504" t="s">
        <v>314</v>
      </c>
      <c r="Y25" s="470">
        <v>2002</v>
      </c>
      <c r="Z25" s="505"/>
      <c r="AA25" s="535" t="s">
        <v>547</v>
      </c>
      <c r="AB25" s="532">
        <f t="shared" si="1"/>
        <v>27</v>
      </c>
      <c r="AC25" s="518" t="s">
        <v>1534</v>
      </c>
      <c r="AD25" s="517">
        <v>2002</v>
      </c>
      <c r="AE25" s="607"/>
      <c r="AF25" s="604" t="s">
        <v>95</v>
      </c>
      <c r="AG25" s="501"/>
      <c r="AH25" s="501"/>
      <c r="AI25" s="500" t="s">
        <v>402</v>
      </c>
      <c r="AJ25" s="492"/>
      <c r="CM25" s="491" t="str">
        <f t="shared" ref="CM25:CM56" si="24">IF(CQ25=CR25,"","anders")</f>
        <v/>
      </c>
      <c r="CN25" s="491" t="str">
        <f t="shared" si="3"/>
        <v>Müller Thomas</v>
      </c>
      <c r="CP25" s="491">
        <f t="shared" si="22"/>
        <v>27</v>
      </c>
      <c r="CQ25" s="491" t="str">
        <f t="shared" si="23"/>
        <v>B</v>
      </c>
      <c r="CR25" s="445" t="str">
        <f t="shared" ref="CR25:CR56" si="25">VLOOKUP(CS25,Kategorie,2,0)</f>
        <v>B</v>
      </c>
      <c r="CS25" s="519">
        <v>4276</v>
      </c>
      <c r="CT25" s="514">
        <v>774</v>
      </c>
      <c r="CU25" s="512">
        <f t="shared" ref="CU25:CU33" si="26">VLOOKUP($CT25,Funktionsbezeichnungen,3,0)</f>
        <v>10</v>
      </c>
      <c r="CV25" s="511" t="str">
        <f t="shared" ref="CV25:CV33" si="27">VLOOKUP($CT25,Funktionsbezeichnungen,2,0)</f>
        <v>Senior Projektingenieur (Bau)</v>
      </c>
      <c r="CW25" s="514">
        <v>774</v>
      </c>
      <c r="CX25" s="512">
        <f t="shared" ref="CX25:CX33" si="28">VLOOKUP($CW25,Funktionsbezeichnungen,3,0)</f>
        <v>10</v>
      </c>
      <c r="CY25" s="511" t="str">
        <f t="shared" ref="CY25:CY33" si="29">VLOOKUP($CW25,Funktionsbezeichnungen,2,0)</f>
        <v>Senior Projektingenieur (Bau)</v>
      </c>
      <c r="CZ25" s="514">
        <v>773</v>
      </c>
      <c r="DA25" s="512">
        <f>VLOOKUP($CZ25,Funktionsbezeichnungen,3,0)</f>
        <v>9</v>
      </c>
      <c r="DB25" s="511" t="str">
        <f>VLOOKUP($CZ25,Funktionsbezeichnungen,2,0)</f>
        <v>Projektingenieur 9 (Bau)</v>
      </c>
      <c r="DC25" s="514">
        <v>773</v>
      </c>
      <c r="DD25" s="512">
        <f>VLOOKUP($DC25,Funktionsbezeichnungen,3,0)</f>
        <v>9</v>
      </c>
      <c r="DE25" s="511" t="str">
        <f>VLOOKUP($DC25,Funktionsbezeichnungen,2,0)</f>
        <v>Projektingenieur 9 (Bau)</v>
      </c>
      <c r="DF25" s="514">
        <v>773</v>
      </c>
      <c r="DG25" s="512">
        <f>VLOOKUP($DF25,Funktionsbezeichnungen,3,0)</f>
        <v>9</v>
      </c>
      <c r="DH25" s="511" t="str">
        <f>VLOOKUP($DF25,Funktionsbezeichnungen,2,0)</f>
        <v>Projektingenieur 9 (Bau)</v>
      </c>
      <c r="DI25" s="513"/>
      <c r="DJ25" s="512">
        <v>772</v>
      </c>
      <c r="DK25" s="512">
        <f>VLOOKUP($DJ25,Funktionsbezeichnungen,3,0)</f>
        <v>8</v>
      </c>
      <c r="DL25" s="511" t="str">
        <f>VLOOKUP($DJ25,Funktionsbezeichnungen,2,0)</f>
        <v>Projektingenieur 8 (Bau)</v>
      </c>
      <c r="DQ25" s="491">
        <f t="shared" ref="DQ25:DQ56" si="30">+CS25</f>
        <v>4276</v>
      </c>
      <c r="DR25" s="494">
        <v>2</v>
      </c>
      <c r="DS25" s="491">
        <v>3</v>
      </c>
      <c r="DT25" s="491" t="s">
        <v>951</v>
      </c>
      <c r="EV25" s="519">
        <v>4258</v>
      </c>
      <c r="EW25" s="491" t="s">
        <v>95</v>
      </c>
    </row>
    <row r="26" spans="1:153" s="491" customFormat="1" ht="27" hidden="1" outlineLevel="1" x14ac:dyDescent="0.25">
      <c r="A26" s="510"/>
      <c r="B26" s="510"/>
      <c r="C26" s="510">
        <f t="shared" si="0"/>
        <v>1</v>
      </c>
      <c r="D26" s="509">
        <v>1</v>
      </c>
      <c r="E26" s="509"/>
      <c r="F26" s="538"/>
      <c r="G26" s="539"/>
      <c r="H26" s="539">
        <v>1</v>
      </c>
      <c r="I26" s="538"/>
      <c r="J26" s="539"/>
      <c r="K26" s="538"/>
      <c r="L26" s="538"/>
      <c r="M26" s="538"/>
      <c r="N26" s="489"/>
      <c r="O26" s="489"/>
      <c r="P26" s="476" t="s">
        <v>358</v>
      </c>
      <c r="Q26" s="472" t="s">
        <v>462</v>
      </c>
      <c r="R26" s="472" t="s">
        <v>1514</v>
      </c>
      <c r="S26" s="597"/>
      <c r="T26" s="536" t="s">
        <v>125</v>
      </c>
      <c r="U26" s="502">
        <v>1969</v>
      </c>
      <c r="V26" s="507" t="s">
        <v>194</v>
      </c>
      <c r="W26" s="502">
        <v>1997</v>
      </c>
      <c r="X26" s="504"/>
      <c r="Y26" s="470"/>
      <c r="Z26" s="505"/>
      <c r="AA26" s="535" t="s">
        <v>336</v>
      </c>
      <c r="AB26" s="532">
        <f t="shared" si="1"/>
        <v>26</v>
      </c>
      <c r="AC26" s="518" t="s">
        <v>677</v>
      </c>
      <c r="AD26" s="517">
        <v>1999</v>
      </c>
      <c r="AE26" s="607"/>
      <c r="AF26" s="604" t="s">
        <v>95</v>
      </c>
      <c r="AG26" s="501"/>
      <c r="AH26" s="501"/>
      <c r="AI26" s="500" t="s">
        <v>1213</v>
      </c>
      <c r="AJ26" s="492"/>
      <c r="CM26" s="491" t="str">
        <f t="shared" si="24"/>
        <v/>
      </c>
      <c r="CN26" s="491" t="str">
        <f t="shared" si="3"/>
        <v>Rauchfleisch Alexander</v>
      </c>
      <c r="CP26" s="491">
        <f t="shared" si="22"/>
        <v>26</v>
      </c>
      <c r="CQ26" s="491" t="str">
        <f t="shared" si="23"/>
        <v>B</v>
      </c>
      <c r="CR26" s="445" t="str">
        <f t="shared" si="25"/>
        <v>B</v>
      </c>
      <c r="CS26" s="519">
        <v>4254</v>
      </c>
      <c r="CT26" s="514">
        <v>774</v>
      </c>
      <c r="CU26" s="512">
        <f t="shared" si="26"/>
        <v>10</v>
      </c>
      <c r="CV26" s="511" t="str">
        <f t="shared" si="27"/>
        <v>Senior Projektingenieur (Bau)</v>
      </c>
      <c r="CW26" s="514">
        <v>774</v>
      </c>
      <c r="CX26" s="512">
        <f t="shared" si="28"/>
        <v>10</v>
      </c>
      <c r="CY26" s="511" t="str">
        <f t="shared" si="29"/>
        <v>Senior Projektingenieur (Bau)</v>
      </c>
      <c r="CZ26" s="514">
        <v>773</v>
      </c>
      <c r="DA26" s="512">
        <f>VLOOKUP($CZ26,Funktionsbezeichnungen,3,0)</f>
        <v>9</v>
      </c>
      <c r="DB26" s="511" t="str">
        <f>VLOOKUP($CZ26,Funktionsbezeichnungen,2,0)</f>
        <v>Projektingenieur 9 (Bau)</v>
      </c>
      <c r="DC26" s="514">
        <v>773</v>
      </c>
      <c r="DD26" s="512">
        <f>VLOOKUP($DC26,Funktionsbezeichnungen,3,0)</f>
        <v>9</v>
      </c>
      <c r="DE26" s="511" t="str">
        <f>VLOOKUP($DC26,Funktionsbezeichnungen,2,0)</f>
        <v>Projektingenieur 9 (Bau)</v>
      </c>
      <c r="DF26" s="514">
        <v>773</v>
      </c>
      <c r="DG26" s="512">
        <f>VLOOKUP($DF26,Funktionsbezeichnungen,3,0)</f>
        <v>9</v>
      </c>
      <c r="DH26" s="511" t="str">
        <f>VLOOKUP($DF26,Funktionsbezeichnungen,2,0)</f>
        <v>Projektingenieur 9 (Bau)</v>
      </c>
      <c r="DI26" s="513"/>
      <c r="DJ26" s="512">
        <v>772</v>
      </c>
      <c r="DK26" s="512">
        <f>VLOOKUP($DJ26,Funktionsbezeichnungen,3,0)</f>
        <v>8</v>
      </c>
      <c r="DL26" s="511" t="str">
        <f>VLOOKUP($DJ26,Funktionsbezeichnungen,2,0)</f>
        <v>Projektingenieur 8 (Bau)</v>
      </c>
      <c r="DQ26" s="491">
        <f t="shared" si="30"/>
        <v>4254</v>
      </c>
      <c r="DR26" s="494">
        <v>1</v>
      </c>
      <c r="DS26" s="491">
        <v>2</v>
      </c>
      <c r="DT26" s="491" t="s">
        <v>951</v>
      </c>
      <c r="EV26" s="519">
        <v>4288</v>
      </c>
      <c r="EW26" s="491" t="s">
        <v>95</v>
      </c>
    </row>
    <row r="27" spans="1:153" s="491" customFormat="1" ht="27" hidden="1" outlineLevel="1" x14ac:dyDescent="0.25">
      <c r="A27" s="510"/>
      <c r="B27" s="510">
        <v>1</v>
      </c>
      <c r="C27" s="510">
        <f t="shared" si="0"/>
        <v>1</v>
      </c>
      <c r="D27" s="509"/>
      <c r="E27" s="509">
        <v>1</v>
      </c>
      <c r="F27" s="538"/>
      <c r="G27" s="539"/>
      <c r="H27" s="539"/>
      <c r="I27" s="538"/>
      <c r="J27" s="539"/>
      <c r="K27" s="538"/>
      <c r="L27" s="538"/>
      <c r="M27" s="538"/>
      <c r="N27" s="489"/>
      <c r="O27" s="489"/>
      <c r="P27" s="476" t="s">
        <v>361</v>
      </c>
      <c r="Q27" s="472" t="s">
        <v>465</v>
      </c>
      <c r="R27" s="472" t="s">
        <v>1514</v>
      </c>
      <c r="S27" s="597"/>
      <c r="T27" s="536" t="s">
        <v>1571</v>
      </c>
      <c r="U27" s="502">
        <v>1969</v>
      </c>
      <c r="V27" s="507" t="s">
        <v>1072</v>
      </c>
      <c r="W27" s="502">
        <v>1998</v>
      </c>
      <c r="X27" s="504"/>
      <c r="Y27" s="470"/>
      <c r="Z27" s="505"/>
      <c r="AA27" s="535" t="s">
        <v>335</v>
      </c>
      <c r="AB27" s="532">
        <f t="shared" si="1"/>
        <v>25</v>
      </c>
      <c r="AC27" s="518" t="s">
        <v>680</v>
      </c>
      <c r="AD27" s="517">
        <v>2005</v>
      </c>
      <c r="AE27" s="607"/>
      <c r="AF27" s="604" t="s">
        <v>95</v>
      </c>
      <c r="AG27" s="501"/>
      <c r="AH27" s="501"/>
      <c r="AI27" s="500" t="s">
        <v>1213</v>
      </c>
      <c r="AJ27" s="492"/>
      <c r="CM27" s="491" t="str">
        <f t="shared" si="24"/>
        <v/>
      </c>
      <c r="CN27" s="491" t="str">
        <f t="shared" si="3"/>
        <v>Haas Gabriele</v>
      </c>
      <c r="CP27" s="491">
        <f t="shared" si="22"/>
        <v>25</v>
      </c>
      <c r="CQ27" s="491" t="str">
        <f t="shared" si="23"/>
        <v>B</v>
      </c>
      <c r="CR27" s="445" t="str">
        <f t="shared" si="25"/>
        <v>B</v>
      </c>
      <c r="CS27" s="519">
        <v>4288</v>
      </c>
      <c r="CT27" s="514">
        <v>784</v>
      </c>
      <c r="CU27" s="512">
        <f t="shared" si="26"/>
        <v>10</v>
      </c>
      <c r="CV27" s="511" t="str">
        <f t="shared" si="27"/>
        <v>Senior Projektingenieur (Umwelt)</v>
      </c>
      <c r="CW27" s="514">
        <v>784</v>
      </c>
      <c r="CX27" s="512">
        <f t="shared" si="28"/>
        <v>10</v>
      </c>
      <c r="CY27" s="511" t="str">
        <f t="shared" si="29"/>
        <v>Senior Projektingenieur (Umwelt)</v>
      </c>
      <c r="CZ27" s="514">
        <v>783</v>
      </c>
      <c r="DA27" s="512">
        <f>VLOOKUP($CZ27,Funktionsbezeichnungen,3,0)</f>
        <v>9</v>
      </c>
      <c r="DB27" s="511" t="str">
        <f>VLOOKUP($CZ27,Funktionsbezeichnungen,2,0)</f>
        <v>Projektingenieur 9 (Umwelt)</v>
      </c>
      <c r="DC27" s="514">
        <v>772</v>
      </c>
      <c r="DD27" s="512">
        <f>VLOOKUP($DC27,Funktionsbezeichnungen,3,0)</f>
        <v>8</v>
      </c>
      <c r="DE27" s="511" t="str">
        <f>VLOOKUP($DC27,Funktionsbezeichnungen,2,0)</f>
        <v>Projektingenieur 8 (Bau)</v>
      </c>
      <c r="DF27" s="514">
        <v>772</v>
      </c>
      <c r="DG27" s="512">
        <f>VLOOKUP($DF27,Funktionsbezeichnungen,3,0)</f>
        <v>8</v>
      </c>
      <c r="DH27" s="511" t="str">
        <f>VLOOKUP($DF27,Funktionsbezeichnungen,2,0)</f>
        <v>Projektingenieur 8 (Bau)</v>
      </c>
      <c r="DI27" s="513"/>
      <c r="DJ27" s="512">
        <v>772</v>
      </c>
      <c r="DK27" s="512">
        <f>VLOOKUP($DJ27,Funktionsbezeichnungen,3,0)</f>
        <v>8</v>
      </c>
      <c r="DL27" s="511" t="str">
        <f>VLOOKUP($DJ27,Funktionsbezeichnungen,2,0)</f>
        <v>Projektingenieur 8 (Bau)</v>
      </c>
      <c r="DQ27" s="491">
        <f t="shared" si="30"/>
        <v>4288</v>
      </c>
      <c r="DR27" s="494">
        <v>2</v>
      </c>
      <c r="DS27" s="491">
        <v>3</v>
      </c>
      <c r="DT27" s="491" t="s">
        <v>951</v>
      </c>
      <c r="EV27" s="519">
        <v>4263</v>
      </c>
      <c r="EW27" s="491" t="s">
        <v>95</v>
      </c>
    </row>
    <row r="28" spans="1:153" s="491" customFormat="1" ht="27" hidden="1" outlineLevel="1" x14ac:dyDescent="0.25">
      <c r="A28" s="510"/>
      <c r="B28" s="510"/>
      <c r="C28" s="510">
        <f t="shared" si="0"/>
        <v>1</v>
      </c>
      <c r="D28" s="509">
        <v>1</v>
      </c>
      <c r="E28" s="509"/>
      <c r="F28" s="538"/>
      <c r="G28" s="539"/>
      <c r="H28" s="539"/>
      <c r="I28" s="538"/>
      <c r="J28" s="539"/>
      <c r="K28" s="538"/>
      <c r="L28" s="538"/>
      <c r="M28" s="538"/>
      <c r="N28" s="489"/>
      <c r="O28" s="489"/>
      <c r="P28" s="476" t="s">
        <v>359</v>
      </c>
      <c r="Q28" s="472" t="s">
        <v>464</v>
      </c>
      <c r="R28" s="472" t="s">
        <v>1514</v>
      </c>
      <c r="S28" s="597"/>
      <c r="T28" s="536" t="s">
        <v>206</v>
      </c>
      <c r="U28" s="502">
        <v>1969</v>
      </c>
      <c r="V28" s="507" t="s">
        <v>221</v>
      </c>
      <c r="W28" s="502">
        <v>1998</v>
      </c>
      <c r="X28" s="504"/>
      <c r="Y28" s="470"/>
      <c r="Z28" s="505"/>
      <c r="AA28" s="535" t="s">
        <v>548</v>
      </c>
      <c r="AB28" s="532">
        <f t="shared" si="1"/>
        <v>25</v>
      </c>
      <c r="AC28" s="518" t="s">
        <v>1131</v>
      </c>
      <c r="AD28" s="517">
        <v>2001</v>
      </c>
      <c r="AE28" s="607"/>
      <c r="AF28" s="604" t="s">
        <v>95</v>
      </c>
      <c r="AG28" s="501"/>
      <c r="AH28" s="501"/>
      <c r="AI28" s="500" t="s">
        <v>402</v>
      </c>
      <c r="AJ28" s="492"/>
      <c r="CM28" s="491" t="str">
        <f t="shared" si="24"/>
        <v/>
      </c>
      <c r="CN28" s="491" t="str">
        <f t="shared" si="3"/>
        <v>Fuchs Christian</v>
      </c>
      <c r="CP28" s="491">
        <f t="shared" si="22"/>
        <v>25</v>
      </c>
      <c r="CQ28" s="491" t="str">
        <f t="shared" si="23"/>
        <v>B</v>
      </c>
      <c r="CR28" s="445" t="str">
        <f t="shared" si="25"/>
        <v>B</v>
      </c>
      <c r="CS28" s="519">
        <v>4263</v>
      </c>
      <c r="CT28" s="514">
        <v>774</v>
      </c>
      <c r="CU28" s="512">
        <f t="shared" si="26"/>
        <v>10</v>
      </c>
      <c r="CV28" s="511" t="str">
        <f t="shared" si="27"/>
        <v>Senior Projektingenieur (Bau)</v>
      </c>
      <c r="CW28" s="514">
        <v>774</v>
      </c>
      <c r="CX28" s="512">
        <f t="shared" si="28"/>
        <v>10</v>
      </c>
      <c r="CY28" s="511" t="str">
        <f t="shared" si="29"/>
        <v>Senior Projektingenieur (Bau)</v>
      </c>
      <c r="CZ28" s="514">
        <v>773</v>
      </c>
      <c r="DA28" s="512">
        <f>VLOOKUP($CZ28,Funktionsbezeichnungen,3,0)</f>
        <v>9</v>
      </c>
      <c r="DB28" s="511" t="str">
        <f>VLOOKUP($CZ28,Funktionsbezeichnungen,2,0)</f>
        <v>Projektingenieur 9 (Bau)</v>
      </c>
      <c r="DC28" s="514">
        <v>773</v>
      </c>
      <c r="DD28" s="512">
        <f>VLOOKUP($DC28,Funktionsbezeichnungen,3,0)</f>
        <v>9</v>
      </c>
      <c r="DE28" s="511" t="str">
        <f>VLOOKUP($DC28,Funktionsbezeichnungen,2,0)</f>
        <v>Projektingenieur 9 (Bau)</v>
      </c>
      <c r="DF28" s="514">
        <v>773</v>
      </c>
      <c r="DG28" s="512">
        <f>VLOOKUP($DF28,Funktionsbezeichnungen,3,0)</f>
        <v>9</v>
      </c>
      <c r="DH28" s="511" t="str">
        <f>VLOOKUP($DF28,Funktionsbezeichnungen,2,0)</f>
        <v>Projektingenieur 9 (Bau)</v>
      </c>
      <c r="DI28" s="513"/>
      <c r="DJ28" s="512">
        <v>772</v>
      </c>
      <c r="DK28" s="512">
        <f>VLOOKUP($DJ28,Funktionsbezeichnungen,3,0)</f>
        <v>8</v>
      </c>
      <c r="DL28" s="511" t="str">
        <f>VLOOKUP($DJ28,Funktionsbezeichnungen,2,0)</f>
        <v>Projektingenieur 8 (Bau)</v>
      </c>
      <c r="DQ28" s="491">
        <f t="shared" si="30"/>
        <v>4263</v>
      </c>
      <c r="DR28" s="494">
        <v>1</v>
      </c>
      <c r="DS28" s="491">
        <v>2</v>
      </c>
      <c r="DT28" s="491" t="s">
        <v>951</v>
      </c>
      <c r="EV28" s="519">
        <v>3206</v>
      </c>
      <c r="EW28" s="491" t="s">
        <v>95</v>
      </c>
    </row>
    <row r="29" spans="1:153" s="491" customFormat="1" hidden="1" outlineLevel="1" x14ac:dyDescent="0.25">
      <c r="A29" s="510"/>
      <c r="B29" s="510"/>
      <c r="C29" s="510">
        <f t="shared" si="0"/>
        <v>1</v>
      </c>
      <c r="D29" s="509">
        <v>1</v>
      </c>
      <c r="E29" s="509"/>
      <c r="F29" s="538"/>
      <c r="G29" s="539"/>
      <c r="H29" s="539"/>
      <c r="I29" s="538"/>
      <c r="J29" s="539"/>
      <c r="K29" s="538"/>
      <c r="L29" s="538"/>
      <c r="M29" s="538"/>
      <c r="N29" s="489"/>
      <c r="O29" s="489"/>
      <c r="P29" s="476" t="s">
        <v>1301</v>
      </c>
      <c r="Q29" s="472" t="s">
        <v>1145</v>
      </c>
      <c r="R29" s="472" t="s">
        <v>1514</v>
      </c>
      <c r="S29" s="597"/>
      <c r="T29" s="536" t="s">
        <v>1146</v>
      </c>
      <c r="U29" s="502">
        <v>1974</v>
      </c>
      <c r="V29" s="507" t="s">
        <v>194</v>
      </c>
      <c r="W29" s="502">
        <v>2001</v>
      </c>
      <c r="X29" s="504"/>
      <c r="Y29" s="470"/>
      <c r="Z29" s="505"/>
      <c r="AA29" s="535" t="s">
        <v>1148</v>
      </c>
      <c r="AB29" s="532">
        <f t="shared" si="1"/>
        <v>22</v>
      </c>
      <c r="AC29" s="518" t="s">
        <v>1535</v>
      </c>
      <c r="AD29" s="517">
        <v>2015</v>
      </c>
      <c r="AE29" s="607"/>
      <c r="AF29" s="605" t="s">
        <v>95</v>
      </c>
      <c r="AG29" s="501"/>
      <c r="AH29" s="501"/>
      <c r="AI29" s="500" t="s">
        <v>1213</v>
      </c>
      <c r="AJ29" s="492"/>
      <c r="CM29" s="545" t="str">
        <f t="shared" si="24"/>
        <v>anders</v>
      </c>
      <c r="CN29" s="491" t="str">
        <f t="shared" si="3"/>
        <v>Häner David</v>
      </c>
      <c r="CP29" s="491">
        <f t="shared" si="22"/>
        <v>22</v>
      </c>
      <c r="CQ29" s="491" t="str">
        <f t="shared" si="23"/>
        <v>B</v>
      </c>
      <c r="CR29" s="445" t="str">
        <f t="shared" si="25"/>
        <v xml:space="preserve"> C/B 2)</v>
      </c>
      <c r="CS29" s="519">
        <v>4317</v>
      </c>
      <c r="CT29" s="514">
        <v>774</v>
      </c>
      <c r="CU29" s="512">
        <f t="shared" si="26"/>
        <v>10</v>
      </c>
      <c r="CV29" s="511" t="str">
        <f t="shared" si="27"/>
        <v>Senior Projektingenieur (Bau)</v>
      </c>
      <c r="CW29" s="514">
        <v>773</v>
      </c>
      <c r="CX29" s="512">
        <f t="shared" si="28"/>
        <v>9</v>
      </c>
      <c r="CY29" s="511" t="str">
        <f t="shared" si="29"/>
        <v>Projektingenieur 9 (Bau)</v>
      </c>
      <c r="CZ29" s="514"/>
      <c r="DA29" s="512"/>
      <c r="DB29" s="511"/>
      <c r="DC29" s="514"/>
      <c r="DD29" s="512"/>
      <c r="DE29" s="511"/>
      <c r="DF29" s="514"/>
      <c r="DG29" s="512"/>
      <c r="DH29" s="511"/>
      <c r="DI29" s="513"/>
      <c r="DJ29" s="512"/>
      <c r="DK29" s="512"/>
      <c r="DL29" s="511"/>
      <c r="DQ29" s="491">
        <f t="shared" si="30"/>
        <v>4317</v>
      </c>
      <c r="DR29" s="494">
        <v>2</v>
      </c>
      <c r="DS29" s="491">
        <v>3</v>
      </c>
      <c r="DT29" s="491" t="s">
        <v>951</v>
      </c>
      <c r="EV29" s="519">
        <v>4162</v>
      </c>
      <c r="EW29" s="494" t="s">
        <v>1320</v>
      </c>
    </row>
    <row r="30" spans="1:153" s="491" customFormat="1" ht="27" collapsed="1" x14ac:dyDescent="0.25">
      <c r="A30" s="510"/>
      <c r="B30" s="510"/>
      <c r="C30" s="510">
        <f t="shared" si="0"/>
        <v>1</v>
      </c>
      <c r="D30" s="509"/>
      <c r="E30" s="509">
        <v>1</v>
      </c>
      <c r="F30" s="538"/>
      <c r="G30" s="539"/>
      <c r="H30" s="539"/>
      <c r="I30" s="538"/>
      <c r="J30" s="539"/>
      <c r="K30" s="538"/>
      <c r="L30" s="538"/>
      <c r="M30" s="538"/>
      <c r="N30" s="489"/>
      <c r="O30" s="489"/>
      <c r="P30" s="476" t="s">
        <v>361</v>
      </c>
      <c r="Q30" s="472" t="s">
        <v>469</v>
      </c>
      <c r="R30" s="472" t="s">
        <v>1514</v>
      </c>
      <c r="S30" s="597" t="s">
        <v>1616</v>
      </c>
      <c r="T30" s="668" t="s">
        <v>301</v>
      </c>
      <c r="U30" s="669">
        <v>1975</v>
      </c>
      <c r="V30" s="680" t="s">
        <v>302</v>
      </c>
      <c r="W30" s="669">
        <v>2001</v>
      </c>
      <c r="X30" s="671"/>
      <c r="Y30" s="672"/>
      <c r="Z30" s="673"/>
      <c r="AA30" s="674" t="s">
        <v>303</v>
      </c>
      <c r="AB30" s="675">
        <f t="shared" si="1"/>
        <v>22</v>
      </c>
      <c r="AC30" s="674" t="s">
        <v>682</v>
      </c>
      <c r="AD30" s="677">
        <v>2008</v>
      </c>
      <c r="AE30" s="674" t="s">
        <v>1627</v>
      </c>
      <c r="AF30" s="678" t="s">
        <v>95</v>
      </c>
      <c r="AG30" s="681"/>
      <c r="AH30" s="640"/>
      <c r="AI30" s="500" t="s">
        <v>373</v>
      </c>
      <c r="AJ30" s="492"/>
      <c r="CM30" s="545" t="str">
        <f t="shared" si="24"/>
        <v>anders</v>
      </c>
      <c r="CN30" s="491" t="str">
        <f t="shared" si="3"/>
        <v>Rey Lionel</v>
      </c>
      <c r="CP30" s="491">
        <f t="shared" si="22"/>
        <v>22</v>
      </c>
      <c r="CQ30" s="491" t="str">
        <f t="shared" si="23"/>
        <v>B</v>
      </c>
      <c r="CR30" s="445" t="str">
        <f t="shared" si="25"/>
        <v>C</v>
      </c>
      <c r="CS30" s="519">
        <v>4299</v>
      </c>
      <c r="CT30" s="514">
        <v>784</v>
      </c>
      <c r="CU30" s="512">
        <f t="shared" si="26"/>
        <v>10</v>
      </c>
      <c r="CV30" s="511" t="str">
        <f t="shared" si="27"/>
        <v>Senior Projektingenieur (Umwelt)</v>
      </c>
      <c r="CW30" s="514">
        <v>782</v>
      </c>
      <c r="CX30" s="512">
        <f t="shared" si="28"/>
        <v>8</v>
      </c>
      <c r="CY30" s="511" t="str">
        <f t="shared" si="29"/>
        <v>Projektingenieur 8 (Umwelt)</v>
      </c>
      <c r="CZ30" s="514">
        <v>782</v>
      </c>
      <c r="DA30" s="512">
        <f>VLOOKUP($CZ30,Funktionsbezeichnungen,3,0)</f>
        <v>8</v>
      </c>
      <c r="DB30" s="511" t="str">
        <f>VLOOKUP($CZ30,Funktionsbezeichnungen,2,0)</f>
        <v>Projektingenieur 8 (Umwelt)</v>
      </c>
      <c r="DC30" s="514">
        <v>782</v>
      </c>
      <c r="DD30" s="512">
        <f>VLOOKUP($DC30,Funktionsbezeichnungen,3,0)</f>
        <v>8</v>
      </c>
      <c r="DE30" s="511" t="str">
        <f>VLOOKUP($DC30,Funktionsbezeichnungen,2,0)</f>
        <v>Projektingenieur 8 (Umwelt)</v>
      </c>
      <c r="DF30" s="514">
        <v>782</v>
      </c>
      <c r="DG30" s="512">
        <f>VLOOKUP($DF30,Funktionsbezeichnungen,3,0)</f>
        <v>8</v>
      </c>
      <c r="DH30" s="511" t="str">
        <f>VLOOKUP($DF30,Funktionsbezeichnungen,2,0)</f>
        <v>Projektingenieur 8 (Umwelt)</v>
      </c>
      <c r="DI30" s="513"/>
      <c r="DJ30" s="512">
        <v>782</v>
      </c>
      <c r="DK30" s="512">
        <f>VLOOKUP($DJ30,Funktionsbezeichnungen,3,0)</f>
        <v>8</v>
      </c>
      <c r="DL30" s="511" t="str">
        <f>VLOOKUP($DJ30,Funktionsbezeichnungen,2,0)</f>
        <v>Projektingenieur 8 (Umwelt)</v>
      </c>
      <c r="DQ30" s="491">
        <f t="shared" si="30"/>
        <v>4299</v>
      </c>
      <c r="DR30" s="494">
        <v>2</v>
      </c>
      <c r="DS30" s="491">
        <v>3</v>
      </c>
      <c r="DT30" s="491" t="s">
        <v>952</v>
      </c>
      <c r="EV30" s="519">
        <v>2143</v>
      </c>
      <c r="EW30" s="491" t="s">
        <v>1321</v>
      </c>
    </row>
    <row r="31" spans="1:153" s="491" customFormat="1" ht="40.5" x14ac:dyDescent="0.25">
      <c r="A31" s="510"/>
      <c r="B31" s="510"/>
      <c r="C31" s="510">
        <f t="shared" si="0"/>
        <v>1</v>
      </c>
      <c r="D31" s="509">
        <v>1</v>
      </c>
      <c r="E31" s="509"/>
      <c r="F31" s="538"/>
      <c r="G31" s="539"/>
      <c r="H31" s="539"/>
      <c r="I31" s="538"/>
      <c r="J31" s="539"/>
      <c r="K31" s="538"/>
      <c r="L31" s="538"/>
      <c r="M31" s="538"/>
      <c r="N31" s="489"/>
      <c r="O31" s="489"/>
      <c r="P31" s="476" t="s">
        <v>359</v>
      </c>
      <c r="Q31" s="472" t="s">
        <v>471</v>
      </c>
      <c r="R31" s="472" t="s">
        <v>1514</v>
      </c>
      <c r="S31" s="597" t="s">
        <v>1616</v>
      </c>
      <c r="T31" s="568" t="s">
        <v>229</v>
      </c>
      <c r="U31" s="549">
        <v>1976</v>
      </c>
      <c r="V31" s="633" t="s">
        <v>241</v>
      </c>
      <c r="W31" s="549">
        <v>2001</v>
      </c>
      <c r="X31" s="634"/>
      <c r="Y31" s="479"/>
      <c r="Z31" s="635"/>
      <c r="AA31" s="617" t="s">
        <v>337</v>
      </c>
      <c r="AB31" s="636">
        <f t="shared" si="1"/>
        <v>22</v>
      </c>
      <c r="AC31" s="615" t="s">
        <v>1637</v>
      </c>
      <c r="AD31" s="637">
        <v>2010</v>
      </c>
      <c r="AE31" s="615" t="s">
        <v>373</v>
      </c>
      <c r="AF31" s="616" t="s">
        <v>95</v>
      </c>
      <c r="AG31" s="640"/>
      <c r="AH31" s="640"/>
      <c r="AI31" s="500" t="s">
        <v>1213</v>
      </c>
      <c r="AJ31" s="492"/>
      <c r="CM31" s="545" t="str">
        <f t="shared" si="24"/>
        <v>anders</v>
      </c>
      <c r="CN31" s="491" t="str">
        <f t="shared" si="3"/>
        <v>Falzone Lorenzo</v>
      </c>
      <c r="CP31" s="491">
        <f t="shared" si="22"/>
        <v>22</v>
      </c>
      <c r="CQ31" s="491" t="str">
        <f t="shared" si="23"/>
        <v>B</v>
      </c>
      <c r="CR31" s="445" t="str">
        <f t="shared" si="25"/>
        <v xml:space="preserve"> C/B 2)</v>
      </c>
      <c r="CS31" s="519">
        <v>7695</v>
      </c>
      <c r="CT31" s="514">
        <v>774</v>
      </c>
      <c r="CU31" s="512">
        <f t="shared" si="26"/>
        <v>10</v>
      </c>
      <c r="CV31" s="511" t="str">
        <f t="shared" si="27"/>
        <v>Senior Projektingenieur (Bau)</v>
      </c>
      <c r="CW31" s="514">
        <v>773</v>
      </c>
      <c r="CX31" s="512">
        <f t="shared" si="28"/>
        <v>9</v>
      </c>
      <c r="CY31" s="511" t="str">
        <f t="shared" si="29"/>
        <v>Projektingenieur 9 (Bau)</v>
      </c>
      <c r="CZ31" s="514">
        <v>772</v>
      </c>
      <c r="DA31" s="512">
        <f>VLOOKUP($CZ31,Funktionsbezeichnungen,3,0)</f>
        <v>8</v>
      </c>
      <c r="DB31" s="511" t="str">
        <f>VLOOKUP($CZ31,Funktionsbezeichnungen,2,0)</f>
        <v>Projektingenieur 8 (Bau)</v>
      </c>
      <c r="DC31" s="514">
        <v>772</v>
      </c>
      <c r="DD31" s="512">
        <f>VLOOKUP($DC31,Funktionsbezeichnungen,3,0)</f>
        <v>8</v>
      </c>
      <c r="DE31" s="511" t="str">
        <f>VLOOKUP($DC31,Funktionsbezeichnungen,2,0)</f>
        <v>Projektingenieur 8 (Bau)</v>
      </c>
      <c r="DF31" s="514">
        <v>772</v>
      </c>
      <c r="DG31" s="512">
        <f>VLOOKUP($DF31,Funktionsbezeichnungen,3,0)</f>
        <v>8</v>
      </c>
      <c r="DH31" s="511" t="str">
        <f>VLOOKUP($DF31,Funktionsbezeichnungen,2,0)</f>
        <v>Projektingenieur 8 (Bau)</v>
      </c>
      <c r="DI31" s="513"/>
      <c r="DJ31" s="512">
        <v>771</v>
      </c>
      <c r="DK31" s="512">
        <f>VLOOKUP($DJ31,Funktionsbezeichnungen,3,0)</f>
        <v>7</v>
      </c>
      <c r="DL31" s="511" t="str">
        <f>VLOOKUP($DJ31,Funktionsbezeichnungen,2,0)</f>
        <v>Projektingenieur 7 (Bau)</v>
      </c>
      <c r="DQ31" s="491">
        <f t="shared" si="30"/>
        <v>7695</v>
      </c>
      <c r="DR31" s="494">
        <v>1</v>
      </c>
      <c r="DS31" s="491">
        <v>2</v>
      </c>
      <c r="DT31" s="491" t="s">
        <v>951</v>
      </c>
      <c r="EV31" s="519">
        <v>4269</v>
      </c>
      <c r="EW31" s="491" t="s">
        <v>1321</v>
      </c>
    </row>
    <row r="32" spans="1:153" s="491" customFormat="1" hidden="1" outlineLevel="1" x14ac:dyDescent="0.25">
      <c r="A32" s="510"/>
      <c r="B32" s="510">
        <v>1</v>
      </c>
      <c r="C32" s="510">
        <f t="shared" si="0"/>
        <v>1</v>
      </c>
      <c r="D32" s="509">
        <v>1</v>
      </c>
      <c r="E32" s="509"/>
      <c r="F32" s="538"/>
      <c r="G32" s="539"/>
      <c r="H32" s="539"/>
      <c r="I32" s="538"/>
      <c r="J32" s="539"/>
      <c r="K32" s="538"/>
      <c r="L32" s="538"/>
      <c r="M32" s="538"/>
      <c r="N32" s="489"/>
      <c r="O32" s="489"/>
      <c r="P32" s="476" t="s">
        <v>1301</v>
      </c>
      <c r="Q32" s="472" t="s">
        <v>588</v>
      </c>
      <c r="R32" s="472" t="s">
        <v>1514</v>
      </c>
      <c r="S32" s="597"/>
      <c r="T32" s="536" t="s">
        <v>589</v>
      </c>
      <c r="U32" s="502">
        <v>1976</v>
      </c>
      <c r="V32" s="507" t="s">
        <v>194</v>
      </c>
      <c r="W32" s="502">
        <v>2001</v>
      </c>
      <c r="X32" s="504"/>
      <c r="Y32" s="470"/>
      <c r="Z32" s="505"/>
      <c r="AA32" s="535" t="s">
        <v>1024</v>
      </c>
      <c r="AB32" s="532">
        <f t="shared" si="1"/>
        <v>22</v>
      </c>
      <c r="AC32" s="518" t="s">
        <v>684</v>
      </c>
      <c r="AD32" s="517">
        <v>2009</v>
      </c>
      <c r="AE32" s="607"/>
      <c r="AF32" s="605" t="s">
        <v>95</v>
      </c>
      <c r="AG32" s="501"/>
      <c r="AH32" s="501"/>
      <c r="AI32" s="500" t="s">
        <v>1213</v>
      </c>
      <c r="AJ32" s="492"/>
      <c r="CM32" s="545" t="str">
        <f t="shared" si="24"/>
        <v>anders</v>
      </c>
      <c r="CN32" s="491" t="str">
        <f t="shared" si="3"/>
        <v>Weber Madeleine</v>
      </c>
      <c r="CP32" s="491">
        <f t="shared" si="22"/>
        <v>22</v>
      </c>
      <c r="CQ32" s="491" t="str">
        <f t="shared" si="23"/>
        <v>B</v>
      </c>
      <c r="CR32" s="445" t="str">
        <f t="shared" si="25"/>
        <v xml:space="preserve"> C/B 2)</v>
      </c>
      <c r="CS32" s="519">
        <v>4350</v>
      </c>
      <c r="CT32" s="514">
        <v>774</v>
      </c>
      <c r="CU32" s="512">
        <f t="shared" si="26"/>
        <v>10</v>
      </c>
      <c r="CV32" s="511" t="str">
        <f t="shared" si="27"/>
        <v>Senior Projektingenieur (Bau)</v>
      </c>
      <c r="CW32" s="514">
        <v>773</v>
      </c>
      <c r="CX32" s="512">
        <f t="shared" si="28"/>
        <v>9</v>
      </c>
      <c r="CY32" s="511" t="str">
        <f t="shared" si="29"/>
        <v>Projektingenieur 9 (Bau)</v>
      </c>
      <c r="CZ32" s="514">
        <v>772</v>
      </c>
      <c r="DA32" s="512">
        <f>VLOOKUP($CZ32,Funktionsbezeichnungen,3,0)</f>
        <v>8</v>
      </c>
      <c r="DB32" s="511" t="str">
        <f>VLOOKUP($CZ32,Funktionsbezeichnungen,2,0)</f>
        <v>Projektingenieur 8 (Bau)</v>
      </c>
      <c r="DC32" s="514">
        <v>772</v>
      </c>
      <c r="DD32" s="512">
        <f>VLOOKUP($DC32,Funktionsbezeichnungen,3,0)</f>
        <v>8</v>
      </c>
      <c r="DE32" s="511" t="str">
        <f>VLOOKUP($DC32,Funktionsbezeichnungen,2,0)</f>
        <v>Projektingenieur 8 (Bau)</v>
      </c>
      <c r="DF32" s="514">
        <v>772</v>
      </c>
      <c r="DG32" s="512">
        <f>VLOOKUP($DF32,Funktionsbezeichnungen,3,0)</f>
        <v>8</v>
      </c>
      <c r="DH32" s="511" t="str">
        <f>VLOOKUP($DF32,Funktionsbezeichnungen,2,0)</f>
        <v>Projektingenieur 8 (Bau)</v>
      </c>
      <c r="DI32" s="513"/>
      <c r="DJ32" s="512">
        <v>771</v>
      </c>
      <c r="DK32" s="512">
        <f>VLOOKUP($DJ32,Funktionsbezeichnungen,3,0)</f>
        <v>7</v>
      </c>
      <c r="DL32" s="511" t="str">
        <f>VLOOKUP($DJ32,Funktionsbezeichnungen,2,0)</f>
        <v>Projektingenieur 7 (Bau)</v>
      </c>
      <c r="DQ32" s="491">
        <f t="shared" si="30"/>
        <v>4350</v>
      </c>
      <c r="DR32" s="494">
        <v>1</v>
      </c>
      <c r="DS32" s="491">
        <v>2</v>
      </c>
      <c r="DT32" s="491" t="s">
        <v>951</v>
      </c>
      <c r="EV32" s="519">
        <v>4246</v>
      </c>
      <c r="EW32" s="491" t="s">
        <v>1321</v>
      </c>
    </row>
    <row r="33" spans="1:153" s="491" customFormat="1" hidden="1" outlineLevel="1" x14ac:dyDescent="0.25">
      <c r="A33" s="510"/>
      <c r="B33" s="510"/>
      <c r="C33" s="510">
        <f t="shared" si="0"/>
        <v>1</v>
      </c>
      <c r="D33" s="509">
        <v>1</v>
      </c>
      <c r="E33" s="509"/>
      <c r="F33" s="538"/>
      <c r="G33" s="539"/>
      <c r="H33" s="539">
        <v>1</v>
      </c>
      <c r="I33" s="538"/>
      <c r="J33" s="539"/>
      <c r="K33" s="538"/>
      <c r="L33" s="538"/>
      <c r="M33" s="538"/>
      <c r="N33" s="489"/>
      <c r="O33" s="489"/>
      <c r="P33" s="476" t="s">
        <v>1301</v>
      </c>
      <c r="Q33" s="472" t="s">
        <v>602</v>
      </c>
      <c r="R33" s="472" t="s">
        <v>1514</v>
      </c>
      <c r="S33" s="597"/>
      <c r="T33" s="536" t="s">
        <v>599</v>
      </c>
      <c r="U33" s="502">
        <v>1977</v>
      </c>
      <c r="V33" s="507" t="s">
        <v>1550</v>
      </c>
      <c r="W33" s="502">
        <v>2000</v>
      </c>
      <c r="X33" s="504"/>
      <c r="Y33" s="470"/>
      <c r="Z33" s="505"/>
      <c r="AA33" s="535" t="s">
        <v>601</v>
      </c>
      <c r="AB33" s="532">
        <f t="shared" si="1"/>
        <v>23</v>
      </c>
      <c r="AC33" s="518" t="s">
        <v>1134</v>
      </c>
      <c r="AD33" s="517">
        <v>2009</v>
      </c>
      <c r="AE33" s="607"/>
      <c r="AF33" s="604" t="s">
        <v>95</v>
      </c>
      <c r="AG33" s="501"/>
      <c r="AH33" s="501"/>
      <c r="AI33" s="500" t="s">
        <v>1213</v>
      </c>
      <c r="AJ33" s="492"/>
      <c r="CM33" s="545" t="str">
        <f t="shared" si="24"/>
        <v/>
      </c>
      <c r="CN33" s="491" t="str">
        <f t="shared" si="3"/>
        <v>Trouillet Jean-Georges</v>
      </c>
      <c r="CP33" s="491">
        <f t="shared" si="22"/>
        <v>23</v>
      </c>
      <c r="CQ33" s="491" t="str">
        <f t="shared" si="23"/>
        <v>B</v>
      </c>
      <c r="CR33" s="445" t="str">
        <f t="shared" si="25"/>
        <v>B</v>
      </c>
      <c r="CS33" s="519">
        <v>3206</v>
      </c>
      <c r="CT33" s="514">
        <v>773</v>
      </c>
      <c r="CU33" s="512">
        <f t="shared" si="26"/>
        <v>9</v>
      </c>
      <c r="CV33" s="511" t="str">
        <f t="shared" si="27"/>
        <v>Projektingenieur 9 (Bau)</v>
      </c>
      <c r="CW33" s="514">
        <v>773</v>
      </c>
      <c r="CX33" s="512">
        <f t="shared" si="28"/>
        <v>9</v>
      </c>
      <c r="CY33" s="511" t="str">
        <f t="shared" si="29"/>
        <v>Projektingenieur 9 (Bau)</v>
      </c>
      <c r="CZ33" s="514">
        <v>772</v>
      </c>
      <c r="DA33" s="512">
        <f>VLOOKUP($CZ33,Funktionsbezeichnungen,3,0)</f>
        <v>8</v>
      </c>
      <c r="DB33" s="511" t="str">
        <f>VLOOKUP($CZ33,Funktionsbezeichnungen,2,0)</f>
        <v>Projektingenieur 8 (Bau)</v>
      </c>
      <c r="DC33" s="514">
        <v>772</v>
      </c>
      <c r="DD33" s="512">
        <f>VLOOKUP($DC33,Funktionsbezeichnungen,3,0)</f>
        <v>8</v>
      </c>
      <c r="DE33" s="511" t="str">
        <f>VLOOKUP($DC33,Funktionsbezeichnungen,2,0)</f>
        <v>Projektingenieur 8 (Bau)</v>
      </c>
      <c r="DF33" s="514">
        <v>772</v>
      </c>
      <c r="DG33" s="512">
        <f>VLOOKUP($DF33,Funktionsbezeichnungen,3,0)</f>
        <v>8</v>
      </c>
      <c r="DH33" s="511" t="str">
        <f>VLOOKUP($DF33,Funktionsbezeichnungen,2,0)</f>
        <v>Projektingenieur 8 (Bau)</v>
      </c>
      <c r="DI33" s="513"/>
      <c r="DJ33" s="512">
        <v>772</v>
      </c>
      <c r="DK33" s="512">
        <f>VLOOKUP($DJ33,Funktionsbezeichnungen,3,0)</f>
        <v>8</v>
      </c>
      <c r="DL33" s="511" t="str">
        <f>VLOOKUP($DJ33,Funktionsbezeichnungen,2,0)</f>
        <v>Projektingenieur 8 (Bau)</v>
      </c>
      <c r="DQ33" s="491">
        <f t="shared" si="30"/>
        <v>3206</v>
      </c>
      <c r="DR33" s="494">
        <v>1</v>
      </c>
      <c r="DS33" s="491">
        <v>2</v>
      </c>
      <c r="DT33" s="491" t="s">
        <v>951</v>
      </c>
      <c r="EV33" s="519">
        <v>4277</v>
      </c>
      <c r="EW33" s="491" t="s">
        <v>1321</v>
      </c>
    </row>
    <row r="34" spans="1:153" s="491" customFormat="1" ht="15.75" hidden="1" outlineLevel="1" x14ac:dyDescent="0.25">
      <c r="A34" s="510"/>
      <c r="B34" s="510"/>
      <c r="C34" s="510">
        <f t="shared" si="0"/>
        <v>1</v>
      </c>
      <c r="D34" s="509"/>
      <c r="E34" s="509">
        <v>1</v>
      </c>
      <c r="F34" s="538"/>
      <c r="G34" s="539"/>
      <c r="H34" s="539"/>
      <c r="I34" s="538"/>
      <c r="J34" s="539"/>
      <c r="K34" s="538"/>
      <c r="L34" s="538"/>
      <c r="M34" s="538"/>
      <c r="N34" s="489">
        <v>1</v>
      </c>
      <c r="O34" s="489"/>
      <c r="P34" s="476" t="s">
        <v>1301</v>
      </c>
      <c r="Q34" s="472" t="s">
        <v>446</v>
      </c>
      <c r="R34" s="472" t="s">
        <v>1514</v>
      </c>
      <c r="S34" s="597"/>
      <c r="T34" s="536" t="s">
        <v>109</v>
      </c>
      <c r="U34" s="502">
        <v>1947</v>
      </c>
      <c r="V34" s="507" t="s">
        <v>1069</v>
      </c>
      <c r="W34" s="502">
        <v>1971</v>
      </c>
      <c r="X34" s="504"/>
      <c r="Y34" s="470"/>
      <c r="Z34" s="505"/>
      <c r="AA34" s="535" t="s">
        <v>1020</v>
      </c>
      <c r="AB34" s="532">
        <f t="shared" si="1"/>
        <v>52</v>
      </c>
      <c r="AC34" s="518" t="s">
        <v>938</v>
      </c>
      <c r="AD34" s="517">
        <v>2013</v>
      </c>
      <c r="AE34" s="607"/>
      <c r="AF34" s="604" t="s">
        <v>309</v>
      </c>
      <c r="AG34" s="501"/>
      <c r="AH34" s="501"/>
      <c r="AI34" s="540" t="s">
        <v>1078</v>
      </c>
      <c r="AJ34" s="492"/>
      <c r="CM34" s="491" t="str">
        <f t="shared" si="24"/>
        <v/>
      </c>
      <c r="CN34" s="491" t="str">
        <f t="shared" si="3"/>
        <v>Yelman Mahir</v>
      </c>
      <c r="CP34" s="491">
        <f t="shared" si="22"/>
        <v>52</v>
      </c>
      <c r="CQ34" s="494" t="str">
        <f t="shared" si="23"/>
        <v xml:space="preserve"> C/B 3)</v>
      </c>
      <c r="CR34" s="445" t="str">
        <f t="shared" si="25"/>
        <v xml:space="preserve"> C/B 3)</v>
      </c>
      <c r="CS34" s="519">
        <v>4162</v>
      </c>
      <c r="CT34" s="514" t="s">
        <v>711</v>
      </c>
      <c r="CU34" s="512"/>
      <c r="CV34" s="511"/>
      <c r="CW34" s="514" t="s">
        <v>711</v>
      </c>
      <c r="CX34" s="512"/>
      <c r="CY34" s="511"/>
      <c r="CZ34" s="514" t="s">
        <v>711</v>
      </c>
      <c r="DA34" s="512"/>
      <c r="DB34" s="511"/>
      <c r="DC34" s="514" t="s">
        <v>711</v>
      </c>
      <c r="DD34" s="512"/>
      <c r="DE34" s="511"/>
      <c r="DF34" s="514" t="s">
        <v>711</v>
      </c>
      <c r="DG34" s="512"/>
      <c r="DH34" s="511"/>
      <c r="DI34" s="513"/>
      <c r="DJ34" s="512" t="s">
        <v>711</v>
      </c>
      <c r="DK34" s="512" t="s">
        <v>711</v>
      </c>
      <c r="DL34" s="511"/>
      <c r="DQ34" s="491">
        <f t="shared" si="30"/>
        <v>4162</v>
      </c>
      <c r="DR34" s="494">
        <v>2</v>
      </c>
      <c r="DS34" s="491">
        <v>3</v>
      </c>
      <c r="DT34" s="493" t="s">
        <v>951</v>
      </c>
      <c r="EV34" s="519">
        <v>4317</v>
      </c>
      <c r="EW34" s="491" t="s">
        <v>1321</v>
      </c>
    </row>
    <row r="35" spans="1:153" s="491" customFormat="1" ht="15.75" hidden="1" outlineLevel="1" x14ac:dyDescent="0.25">
      <c r="A35" s="510"/>
      <c r="B35" s="510"/>
      <c r="C35" s="510">
        <f t="shared" si="0"/>
        <v>1</v>
      </c>
      <c r="D35" s="509"/>
      <c r="E35" s="509">
        <v>1</v>
      </c>
      <c r="F35" s="538"/>
      <c r="G35" s="539"/>
      <c r="H35" s="539">
        <v>1</v>
      </c>
      <c r="I35" s="538"/>
      <c r="J35" s="539"/>
      <c r="K35" s="538"/>
      <c r="L35" s="538"/>
      <c r="M35" s="538"/>
      <c r="N35" s="489">
        <v>1</v>
      </c>
      <c r="O35" s="489"/>
      <c r="P35" s="476" t="s">
        <v>1303</v>
      </c>
      <c r="Q35" s="472" t="s">
        <v>444</v>
      </c>
      <c r="R35" s="472" t="s">
        <v>1514</v>
      </c>
      <c r="S35" s="597"/>
      <c r="T35" s="536" t="s">
        <v>103</v>
      </c>
      <c r="U35" s="502">
        <v>1953</v>
      </c>
      <c r="V35" s="507" t="s">
        <v>195</v>
      </c>
      <c r="W35" s="502">
        <v>1976</v>
      </c>
      <c r="X35" s="504"/>
      <c r="Y35" s="470"/>
      <c r="Z35" s="505"/>
      <c r="AA35" s="535" t="s">
        <v>1560</v>
      </c>
      <c r="AB35" s="532">
        <f t="shared" si="1"/>
        <v>47</v>
      </c>
      <c r="AC35" s="518" t="s">
        <v>1537</v>
      </c>
      <c r="AD35" s="517">
        <v>1996</v>
      </c>
      <c r="AE35" s="607"/>
      <c r="AF35" s="604" t="s">
        <v>1039</v>
      </c>
      <c r="AG35" s="501"/>
      <c r="AH35" s="501"/>
      <c r="AI35" s="540" t="s">
        <v>1078</v>
      </c>
      <c r="AJ35" s="492"/>
      <c r="CM35" s="491" t="str">
        <f t="shared" si="24"/>
        <v/>
      </c>
      <c r="CN35" s="491" t="str">
        <f t="shared" si="3"/>
        <v>Freiermuth Fritz</v>
      </c>
      <c r="CP35" s="491">
        <f t="shared" si="22"/>
        <v>47</v>
      </c>
      <c r="CQ35" s="491" t="str">
        <f t="shared" si="23"/>
        <v xml:space="preserve"> C/B 2)</v>
      </c>
      <c r="CR35" s="445" t="str">
        <f t="shared" si="25"/>
        <v xml:space="preserve"> C/B 2)</v>
      </c>
      <c r="CS35" s="519">
        <v>2143</v>
      </c>
      <c r="CT35" s="514">
        <v>751</v>
      </c>
      <c r="CU35" s="512">
        <f t="shared" ref="CU35:CU52" si="31">VLOOKUP($CT35,Funktionsbezeichnungen,3,0)</f>
        <v>10</v>
      </c>
      <c r="CV35" s="511" t="str">
        <f t="shared" ref="CV35:CV52" si="32">VLOOKUP($CT35,Funktionsbezeichnungen,2,0)</f>
        <v>Vorgesetzter  10</v>
      </c>
      <c r="CW35" s="514">
        <v>751</v>
      </c>
      <c r="CX35" s="512">
        <f t="shared" ref="CX35:CX52" si="33">VLOOKUP($CW35,Funktionsbezeichnungen,3,0)</f>
        <v>10</v>
      </c>
      <c r="CY35" s="511" t="str">
        <f t="shared" ref="CY35:CY52" si="34">VLOOKUP($CW35,Funktionsbezeichnungen,2,0)</f>
        <v>Vorgesetzter  10</v>
      </c>
      <c r="CZ35" s="514">
        <v>751</v>
      </c>
      <c r="DA35" s="512">
        <f t="shared" ref="DA35:DA45" si="35">VLOOKUP($CZ35,Funktionsbezeichnungen,3,0)</f>
        <v>10</v>
      </c>
      <c r="DB35" s="511" t="str">
        <f t="shared" ref="DB35:DB45" si="36">VLOOKUP($CZ35,Funktionsbezeichnungen,2,0)</f>
        <v>Vorgesetzter  10</v>
      </c>
      <c r="DC35" s="514">
        <v>751</v>
      </c>
      <c r="DD35" s="512">
        <f>VLOOKUP($DC35,Funktionsbezeichnungen,3,0)</f>
        <v>10</v>
      </c>
      <c r="DE35" s="511" t="str">
        <f>VLOOKUP($DC35,Funktionsbezeichnungen,2,0)</f>
        <v>Vorgesetzter  10</v>
      </c>
      <c r="DF35" s="552">
        <v>751</v>
      </c>
      <c r="DG35" s="512">
        <f>VLOOKUP($DF35,Funktionsbezeichnungen,3,0)</f>
        <v>10</v>
      </c>
      <c r="DH35" s="511" t="str">
        <f>VLOOKUP($DF35,Funktionsbezeichnungen,2,0)</f>
        <v>Vorgesetzter  10</v>
      </c>
      <c r="DI35" s="513"/>
      <c r="DJ35" s="552">
        <v>751</v>
      </c>
      <c r="DK35" s="512">
        <f>VLOOKUP($DJ35,Funktionsbezeichnungen,3,0)</f>
        <v>10</v>
      </c>
      <c r="DL35" s="511" t="str">
        <f>VLOOKUP($DJ35,Funktionsbezeichnungen,2,0)</f>
        <v>Vorgesetzter  10</v>
      </c>
      <c r="DQ35" s="491">
        <f t="shared" si="30"/>
        <v>2143</v>
      </c>
      <c r="DR35" s="494">
        <v>2</v>
      </c>
      <c r="DS35" s="491">
        <v>3</v>
      </c>
      <c r="DT35" s="491" t="s">
        <v>951</v>
      </c>
      <c r="EV35" s="519">
        <v>7695</v>
      </c>
      <c r="EW35" s="491" t="s">
        <v>1321</v>
      </c>
    </row>
    <row r="36" spans="1:153" s="491" customFormat="1" collapsed="1" x14ac:dyDescent="0.25">
      <c r="A36" s="510"/>
      <c r="B36" s="510"/>
      <c r="C36" s="510">
        <f t="shared" ref="C36:C67" si="37">IF(AB36&gt;=10,1,"")</f>
        <v>1</v>
      </c>
      <c r="D36" s="509">
        <v>1</v>
      </c>
      <c r="E36" s="509"/>
      <c r="F36" s="538"/>
      <c r="G36" s="539"/>
      <c r="H36" s="539">
        <v>1</v>
      </c>
      <c r="I36" s="538"/>
      <c r="J36" s="539"/>
      <c r="K36" s="538"/>
      <c r="L36" s="538"/>
      <c r="M36" s="538"/>
      <c r="N36" s="489"/>
      <c r="O36" s="489"/>
      <c r="P36" s="476" t="s">
        <v>359</v>
      </c>
      <c r="Q36" s="472" t="s">
        <v>448</v>
      </c>
      <c r="R36" s="472" t="s">
        <v>1514</v>
      </c>
      <c r="S36" s="597" t="s">
        <v>1616</v>
      </c>
      <c r="T36" s="668" t="s">
        <v>112</v>
      </c>
      <c r="U36" s="669">
        <v>1956</v>
      </c>
      <c r="V36" s="670" t="s">
        <v>854</v>
      </c>
      <c r="W36" s="669">
        <v>1981</v>
      </c>
      <c r="X36" s="671" t="s">
        <v>855</v>
      </c>
      <c r="Y36" s="672">
        <v>1990</v>
      </c>
      <c r="Z36" s="673"/>
      <c r="AA36" s="674" t="s">
        <v>329</v>
      </c>
      <c r="AB36" s="675">
        <f t="shared" ref="AB36:AB67" si="38">IF(Z36="",YEAR($AC$1)-$W36,YEAR($AC$1)-$Y36)</f>
        <v>42</v>
      </c>
      <c r="AC36" s="676" t="s">
        <v>671</v>
      </c>
      <c r="AD36" s="677">
        <v>1990</v>
      </c>
      <c r="AE36" s="676" t="s">
        <v>1627</v>
      </c>
      <c r="AF36" s="678" t="s">
        <v>105</v>
      </c>
      <c r="AG36" s="679"/>
      <c r="AH36" s="501"/>
      <c r="AI36" s="500" t="s">
        <v>1214</v>
      </c>
      <c r="AJ36" s="492"/>
      <c r="CM36" s="545" t="str">
        <f t="shared" si="24"/>
        <v/>
      </c>
      <c r="CN36" s="491" t="str">
        <f t="shared" ref="CN36:CN67" si="39">+T36</f>
        <v>Bergmann Georg</v>
      </c>
      <c r="CP36" s="491">
        <f t="shared" si="22"/>
        <v>42</v>
      </c>
      <c r="CQ36" s="491" t="str">
        <f t="shared" si="23"/>
        <v>C</v>
      </c>
      <c r="CR36" s="445" t="str">
        <f t="shared" si="25"/>
        <v>C</v>
      </c>
      <c r="CS36" s="519">
        <v>4185</v>
      </c>
      <c r="CT36" s="514">
        <v>773</v>
      </c>
      <c r="CU36" s="512">
        <f t="shared" si="31"/>
        <v>9</v>
      </c>
      <c r="CV36" s="511" t="str">
        <f t="shared" si="32"/>
        <v>Projektingenieur 9 (Bau)</v>
      </c>
      <c r="CW36" s="514">
        <v>772</v>
      </c>
      <c r="CX36" s="512">
        <f t="shared" si="33"/>
        <v>8</v>
      </c>
      <c r="CY36" s="511" t="str">
        <f t="shared" si="34"/>
        <v>Projektingenieur 8 (Bau)</v>
      </c>
      <c r="CZ36" s="514">
        <v>772</v>
      </c>
      <c r="DA36" s="512">
        <f t="shared" si="35"/>
        <v>8</v>
      </c>
      <c r="DB36" s="511" t="str">
        <f t="shared" si="36"/>
        <v>Projektingenieur 8 (Bau)</v>
      </c>
      <c r="DC36" s="514">
        <v>772</v>
      </c>
      <c r="DD36" s="512">
        <f>VLOOKUP($DC36,Funktionsbezeichnungen,3,0)</f>
        <v>8</v>
      </c>
      <c r="DE36" s="511" t="str">
        <f>VLOOKUP($DC36,Funktionsbezeichnungen,2,0)</f>
        <v>Projektingenieur 8 (Bau)</v>
      </c>
      <c r="DF36" s="514">
        <v>772</v>
      </c>
      <c r="DG36" s="512">
        <f>VLOOKUP($DF36,Funktionsbezeichnungen,3,0)</f>
        <v>8</v>
      </c>
      <c r="DH36" s="511" t="str">
        <f>VLOOKUP($DF36,Funktionsbezeichnungen,2,0)</f>
        <v>Projektingenieur 8 (Bau)</v>
      </c>
      <c r="DI36" s="513"/>
      <c r="DJ36" s="512">
        <v>772</v>
      </c>
      <c r="DK36" s="512">
        <f>VLOOKUP($DJ36,Funktionsbezeichnungen,3,0)</f>
        <v>8</v>
      </c>
      <c r="DL36" s="511" t="str">
        <f>VLOOKUP($DJ36,Funktionsbezeichnungen,2,0)</f>
        <v>Projektingenieur 8 (Bau)</v>
      </c>
      <c r="DQ36" s="491">
        <f t="shared" si="30"/>
        <v>4185</v>
      </c>
      <c r="DR36" s="494">
        <v>1</v>
      </c>
      <c r="DS36" s="491">
        <v>2</v>
      </c>
      <c r="DT36" s="491" t="s">
        <v>951</v>
      </c>
      <c r="EV36" s="519">
        <v>4350</v>
      </c>
      <c r="EW36" s="491" t="s">
        <v>1321</v>
      </c>
    </row>
    <row r="37" spans="1:153" s="491" customFormat="1" ht="27" x14ac:dyDescent="0.25">
      <c r="A37" s="510"/>
      <c r="B37" s="510"/>
      <c r="C37" s="510"/>
      <c r="D37" s="509"/>
      <c r="E37" s="509"/>
      <c r="F37" s="538"/>
      <c r="G37" s="539"/>
      <c r="H37" s="539"/>
      <c r="I37" s="538"/>
      <c r="J37" s="539"/>
      <c r="K37" s="538"/>
      <c r="L37" s="538"/>
      <c r="M37" s="538"/>
      <c r="N37" s="489"/>
      <c r="O37" s="489"/>
      <c r="P37" s="476"/>
      <c r="Q37" s="472"/>
      <c r="R37" s="472"/>
      <c r="S37" s="597" t="s">
        <v>1616</v>
      </c>
      <c r="T37" s="820" t="s">
        <v>227</v>
      </c>
      <c r="U37" s="812">
        <v>1976</v>
      </c>
      <c r="V37" s="821" t="s">
        <v>1048</v>
      </c>
      <c r="W37" s="812">
        <v>2001</v>
      </c>
      <c r="X37" s="814" t="s">
        <v>1049</v>
      </c>
      <c r="Y37" s="647">
        <v>2009</v>
      </c>
      <c r="Z37" s="815"/>
      <c r="AA37" s="822" t="s">
        <v>106</v>
      </c>
      <c r="AB37" s="819">
        <f t="shared" si="38"/>
        <v>22</v>
      </c>
      <c r="AC37" s="809" t="s">
        <v>1851</v>
      </c>
      <c r="AD37" s="816">
        <v>2020</v>
      </c>
      <c r="AE37" s="809" t="s">
        <v>1625</v>
      </c>
      <c r="AF37" s="810" t="s">
        <v>105</v>
      </c>
      <c r="AG37" s="823" t="s">
        <v>1616</v>
      </c>
      <c r="AH37" s="501"/>
      <c r="AI37" s="500"/>
      <c r="AJ37" s="492"/>
      <c r="CM37" s="545"/>
      <c r="CR37" s="445"/>
      <c r="CS37" s="519"/>
      <c r="CT37" s="514"/>
      <c r="CU37" s="512"/>
      <c r="CV37" s="511"/>
      <c r="CW37" s="514"/>
      <c r="CX37" s="512"/>
      <c r="CY37" s="511"/>
      <c r="CZ37" s="514"/>
      <c r="DA37" s="512"/>
      <c r="DB37" s="511"/>
      <c r="DC37" s="514"/>
      <c r="DD37" s="512"/>
      <c r="DE37" s="511"/>
      <c r="DF37" s="514"/>
      <c r="DG37" s="512"/>
      <c r="DH37" s="511"/>
      <c r="DI37" s="513"/>
      <c r="DJ37" s="512"/>
      <c r="DK37" s="512"/>
      <c r="DL37" s="511"/>
      <c r="DR37" s="494"/>
      <c r="EV37" s="519"/>
    </row>
    <row r="38" spans="1:153" s="491" customFormat="1" hidden="1" x14ac:dyDescent="0.25">
      <c r="A38" s="510"/>
      <c r="B38" s="510"/>
      <c r="C38" s="510">
        <f t="shared" si="37"/>
        <v>1</v>
      </c>
      <c r="D38" s="509"/>
      <c r="E38" s="509">
        <v>1</v>
      </c>
      <c r="F38" s="538"/>
      <c r="G38" s="539"/>
      <c r="H38" s="539"/>
      <c r="I38" s="538"/>
      <c r="J38" s="539"/>
      <c r="K38" s="538"/>
      <c r="L38" s="538"/>
      <c r="M38" s="538"/>
      <c r="N38" s="489"/>
      <c r="O38" s="489"/>
      <c r="P38" s="476" t="s">
        <v>359</v>
      </c>
      <c r="Q38" s="472" t="s">
        <v>450</v>
      </c>
      <c r="R38" s="472" t="s">
        <v>1514</v>
      </c>
      <c r="S38" s="824"/>
      <c r="T38" s="825" t="s">
        <v>214</v>
      </c>
      <c r="U38" s="826">
        <v>1960</v>
      </c>
      <c r="V38" s="827" t="s">
        <v>237</v>
      </c>
      <c r="W38" s="826">
        <v>1986</v>
      </c>
      <c r="X38" s="828"/>
      <c r="Y38" s="829"/>
      <c r="Z38" s="830"/>
      <c r="AA38" s="831" t="s">
        <v>228</v>
      </c>
      <c r="AB38" s="832">
        <f t="shared" si="38"/>
        <v>37</v>
      </c>
      <c r="AC38" s="631" t="s">
        <v>672</v>
      </c>
      <c r="AD38" s="833">
        <v>2001</v>
      </c>
      <c r="AE38" s="631" t="s">
        <v>106</v>
      </c>
      <c r="AF38" s="632" t="s">
        <v>105</v>
      </c>
      <c r="AG38" s="834"/>
      <c r="AH38" s="640"/>
      <c r="AI38" s="500" t="s">
        <v>1213</v>
      </c>
      <c r="AJ38" s="492"/>
      <c r="CM38" s="491" t="str">
        <f t="shared" si="24"/>
        <v>anders</v>
      </c>
      <c r="CN38" s="491" t="str">
        <f t="shared" si="39"/>
        <v>Beck Peter</v>
      </c>
      <c r="CP38" s="491">
        <f t="shared" si="22"/>
        <v>37</v>
      </c>
      <c r="CQ38" s="491" t="str">
        <f t="shared" si="23"/>
        <v>C</v>
      </c>
      <c r="CR38" s="445" t="str">
        <f t="shared" si="25"/>
        <v xml:space="preserve"> C/B 2)</v>
      </c>
      <c r="CS38" s="519">
        <v>4269</v>
      </c>
      <c r="CT38" s="514">
        <v>773</v>
      </c>
      <c r="CU38" s="512">
        <f t="shared" si="31"/>
        <v>9</v>
      </c>
      <c r="CV38" s="511" t="str">
        <f t="shared" si="32"/>
        <v>Projektingenieur 9 (Bau)</v>
      </c>
      <c r="CW38" s="514">
        <v>773</v>
      </c>
      <c r="CX38" s="512">
        <f t="shared" si="33"/>
        <v>9</v>
      </c>
      <c r="CY38" s="511" t="str">
        <f t="shared" si="34"/>
        <v>Projektingenieur 9 (Bau)</v>
      </c>
      <c r="CZ38" s="514">
        <v>773</v>
      </c>
      <c r="DA38" s="512">
        <f t="shared" si="35"/>
        <v>9</v>
      </c>
      <c r="DB38" s="511" t="str">
        <f t="shared" si="36"/>
        <v>Projektingenieur 9 (Bau)</v>
      </c>
      <c r="DC38" s="514">
        <v>773</v>
      </c>
      <c r="DD38" s="512">
        <f>VLOOKUP($DC38,Funktionsbezeichnungen,3,0)</f>
        <v>9</v>
      </c>
      <c r="DE38" s="511" t="str">
        <f>VLOOKUP($DC38,Funktionsbezeichnungen,2,0)</f>
        <v>Projektingenieur 9 (Bau)</v>
      </c>
      <c r="DF38" s="514">
        <v>772</v>
      </c>
      <c r="DG38" s="512">
        <f>VLOOKUP($DF38,Funktionsbezeichnungen,3,0)</f>
        <v>8</v>
      </c>
      <c r="DH38" s="511" t="str">
        <f>VLOOKUP($DF38,Funktionsbezeichnungen,2,0)</f>
        <v>Projektingenieur 8 (Bau)</v>
      </c>
      <c r="DI38" s="513"/>
      <c r="DJ38" s="512">
        <v>772</v>
      </c>
      <c r="DK38" s="512">
        <f>VLOOKUP($DJ38,Funktionsbezeichnungen,3,0)</f>
        <v>8</v>
      </c>
      <c r="DL38" s="511" t="str">
        <f>VLOOKUP($DJ38,Funktionsbezeichnungen,2,0)</f>
        <v>Projektingenieur 8 (Bau)</v>
      </c>
      <c r="DQ38" s="491">
        <f t="shared" si="30"/>
        <v>4269</v>
      </c>
      <c r="DR38" s="494">
        <v>2</v>
      </c>
      <c r="DS38" s="491">
        <v>3</v>
      </c>
      <c r="DT38" s="491" t="s">
        <v>951</v>
      </c>
      <c r="EV38" s="519">
        <v>3160</v>
      </c>
      <c r="EW38" s="491" t="s">
        <v>105</v>
      </c>
    </row>
    <row r="39" spans="1:153" s="491" customFormat="1" ht="27" hidden="1" outlineLevel="1" x14ac:dyDescent="0.25">
      <c r="A39" s="510"/>
      <c r="B39" s="510"/>
      <c r="C39" s="510">
        <f t="shared" si="37"/>
        <v>1</v>
      </c>
      <c r="D39" s="509"/>
      <c r="E39" s="509">
        <v>1</v>
      </c>
      <c r="F39" s="538"/>
      <c r="G39" s="539"/>
      <c r="H39" s="539">
        <v>1</v>
      </c>
      <c r="I39" s="538"/>
      <c r="J39" s="539"/>
      <c r="K39" s="538"/>
      <c r="L39" s="538"/>
      <c r="M39" s="538"/>
      <c r="N39" s="489"/>
      <c r="O39" s="489"/>
      <c r="P39" s="476" t="s">
        <v>1140</v>
      </c>
      <c r="Q39" s="472" t="s">
        <v>873</v>
      </c>
      <c r="R39" s="472" t="s">
        <v>1514</v>
      </c>
      <c r="S39" s="597"/>
      <c r="T39" s="536" t="s">
        <v>874</v>
      </c>
      <c r="U39" s="502">
        <v>1959</v>
      </c>
      <c r="V39" s="551" t="s">
        <v>1070</v>
      </c>
      <c r="W39" s="502">
        <v>1990</v>
      </c>
      <c r="X39" s="504"/>
      <c r="Y39" s="470"/>
      <c r="Z39" s="505"/>
      <c r="AA39" s="535" t="s">
        <v>1141</v>
      </c>
      <c r="AB39" s="532">
        <f t="shared" si="38"/>
        <v>33</v>
      </c>
      <c r="AC39" s="518" t="s">
        <v>1539</v>
      </c>
      <c r="AD39" s="517">
        <v>2011</v>
      </c>
      <c r="AE39" s="607"/>
      <c r="AF39" s="605" t="s">
        <v>1043</v>
      </c>
      <c r="AG39" s="501"/>
      <c r="AH39" s="501"/>
      <c r="AI39" s="500" t="s">
        <v>1540</v>
      </c>
      <c r="AJ39" s="492"/>
      <c r="CM39" s="545" t="str">
        <f t="shared" si="24"/>
        <v>anders</v>
      </c>
      <c r="CN39" s="491" t="str">
        <f t="shared" si="39"/>
        <v>Wick Bernd</v>
      </c>
      <c r="CP39" s="491">
        <f t="shared" si="22"/>
        <v>33</v>
      </c>
      <c r="CQ39" s="491" t="str">
        <f t="shared" si="23"/>
        <v xml:space="preserve"> C/B 2)</v>
      </c>
      <c r="CR39" s="445" t="str">
        <f t="shared" si="25"/>
        <v>C</v>
      </c>
      <c r="CS39" s="519">
        <v>3208</v>
      </c>
      <c r="CT39" s="514">
        <v>773</v>
      </c>
      <c r="CU39" s="512">
        <f t="shared" si="31"/>
        <v>9</v>
      </c>
      <c r="CV39" s="511" t="str">
        <f t="shared" si="32"/>
        <v>Projektingenieur 9 (Bau)</v>
      </c>
      <c r="CW39" s="514">
        <v>772</v>
      </c>
      <c r="CX39" s="512">
        <f t="shared" si="33"/>
        <v>8</v>
      </c>
      <c r="CY39" s="511" t="str">
        <f t="shared" si="34"/>
        <v>Projektingenieur 8 (Bau)</v>
      </c>
      <c r="CZ39" s="514">
        <v>772</v>
      </c>
      <c r="DA39" s="512">
        <f t="shared" si="35"/>
        <v>8</v>
      </c>
      <c r="DB39" s="511" t="str">
        <f t="shared" si="36"/>
        <v>Projektingenieur 8 (Bau)</v>
      </c>
      <c r="DC39" s="514">
        <v>772</v>
      </c>
      <c r="DD39" s="512">
        <f>VLOOKUP($DC39,Funktionsbezeichnungen,3,0)</f>
        <v>8</v>
      </c>
      <c r="DE39" s="511" t="str">
        <f>VLOOKUP($DC39,Funktionsbezeichnungen,2,0)</f>
        <v>Projektingenieur 8 (Bau)</v>
      </c>
      <c r="DF39" s="514"/>
      <c r="DG39" s="512"/>
      <c r="DH39" s="511"/>
      <c r="DI39" s="513"/>
      <c r="DJ39" s="512">
        <v>772</v>
      </c>
      <c r="DK39" s="512">
        <f>VLOOKUP($DJ39,Funktionsbezeichnungen,3,0)</f>
        <v>8</v>
      </c>
      <c r="DL39" s="511" t="str">
        <f>VLOOKUP($DJ39,Funktionsbezeichnungen,2,0)</f>
        <v>Projektingenieur 8 (Bau)</v>
      </c>
      <c r="DQ39" s="491">
        <f t="shared" si="30"/>
        <v>3208</v>
      </c>
      <c r="DR39" s="494">
        <v>2</v>
      </c>
      <c r="DS39" s="491">
        <v>3</v>
      </c>
      <c r="DT39" s="491" t="s">
        <v>951</v>
      </c>
      <c r="EV39" s="519">
        <v>4185</v>
      </c>
      <c r="EW39" s="491" t="s">
        <v>105</v>
      </c>
    </row>
    <row r="40" spans="1:153" s="491" customFormat="1" ht="17.25" customHeight="1" collapsed="1" x14ac:dyDescent="0.25">
      <c r="A40" s="510"/>
      <c r="B40" s="510">
        <v>1</v>
      </c>
      <c r="C40" s="510">
        <f t="shared" si="37"/>
        <v>1</v>
      </c>
      <c r="D40" s="509"/>
      <c r="E40" s="509"/>
      <c r="F40" s="538">
        <v>1</v>
      </c>
      <c r="G40" s="539"/>
      <c r="H40" s="539"/>
      <c r="I40" s="538"/>
      <c r="J40" s="539"/>
      <c r="K40" s="538"/>
      <c r="L40" s="538"/>
      <c r="M40" s="538"/>
      <c r="N40" s="489"/>
      <c r="O40" s="489"/>
      <c r="P40" s="476" t="s">
        <v>361</v>
      </c>
      <c r="Q40" s="472" t="s">
        <v>918</v>
      </c>
      <c r="R40" s="472" t="s">
        <v>1514</v>
      </c>
      <c r="S40" s="597" t="s">
        <v>1616</v>
      </c>
      <c r="T40" s="568" t="s">
        <v>919</v>
      </c>
      <c r="U40" s="549">
        <v>1962</v>
      </c>
      <c r="V40" s="633" t="s">
        <v>1583</v>
      </c>
      <c r="W40" s="549">
        <v>1992</v>
      </c>
      <c r="X40" s="634" t="s">
        <v>921</v>
      </c>
      <c r="Y40" s="479">
        <v>2002</v>
      </c>
      <c r="Z40" s="635"/>
      <c r="AA40" s="617" t="s">
        <v>922</v>
      </c>
      <c r="AB40" s="636">
        <f t="shared" si="38"/>
        <v>31</v>
      </c>
      <c r="AC40" s="617" t="s">
        <v>1190</v>
      </c>
      <c r="AD40" s="637">
        <v>2012</v>
      </c>
      <c r="AE40" s="617" t="s">
        <v>1618</v>
      </c>
      <c r="AF40" s="616" t="s">
        <v>105</v>
      </c>
      <c r="AG40" s="683"/>
      <c r="AH40" s="640"/>
      <c r="AI40" s="500" t="s">
        <v>373</v>
      </c>
      <c r="AJ40" s="492"/>
      <c r="CM40" s="545" t="str">
        <f t="shared" si="24"/>
        <v/>
      </c>
      <c r="CN40" s="491" t="str">
        <f t="shared" si="39"/>
        <v>Niedermeyer Friederike</v>
      </c>
      <c r="CP40" s="491">
        <f t="shared" si="22"/>
        <v>31</v>
      </c>
      <c r="CQ40" s="491" t="str">
        <f t="shared" si="23"/>
        <v>C</v>
      </c>
      <c r="CR40" s="445" t="str">
        <f t="shared" si="25"/>
        <v>C</v>
      </c>
      <c r="CS40" s="519">
        <v>4307</v>
      </c>
      <c r="CT40" s="514">
        <v>783</v>
      </c>
      <c r="CU40" s="512">
        <f t="shared" si="31"/>
        <v>9</v>
      </c>
      <c r="CV40" s="511" t="str">
        <f t="shared" si="32"/>
        <v>Projektingenieur 9 (Umwelt)</v>
      </c>
      <c r="CW40" s="514">
        <v>782</v>
      </c>
      <c r="CX40" s="512">
        <f t="shared" si="33"/>
        <v>8</v>
      </c>
      <c r="CY40" s="511" t="str">
        <f t="shared" si="34"/>
        <v>Projektingenieur 8 (Umwelt)</v>
      </c>
      <c r="CZ40" s="514">
        <v>782</v>
      </c>
      <c r="DA40" s="512">
        <f t="shared" si="35"/>
        <v>8</v>
      </c>
      <c r="DB40" s="511" t="str">
        <f t="shared" si="36"/>
        <v>Projektingenieur 8 (Umwelt)</v>
      </c>
      <c r="DC40" s="514"/>
      <c r="DD40" s="512"/>
      <c r="DE40" s="511"/>
      <c r="DF40" s="514"/>
      <c r="DG40" s="512"/>
      <c r="DH40" s="511"/>
      <c r="DI40" s="513"/>
      <c r="DJ40" s="512"/>
      <c r="DK40" s="512"/>
      <c r="DL40" s="511"/>
      <c r="DQ40" s="491">
        <f t="shared" si="30"/>
        <v>4307</v>
      </c>
      <c r="DR40" s="494">
        <v>1</v>
      </c>
      <c r="DS40" s="491">
        <v>2</v>
      </c>
      <c r="DT40" s="491" t="s">
        <v>952</v>
      </c>
      <c r="EV40" s="519">
        <v>3208</v>
      </c>
      <c r="EW40" s="491" t="s">
        <v>105</v>
      </c>
    </row>
    <row r="41" spans="1:153" s="491" customFormat="1" ht="15" x14ac:dyDescent="0.25">
      <c r="A41" s="510">
        <v>1</v>
      </c>
      <c r="B41" s="510"/>
      <c r="C41" s="510">
        <f t="shared" si="37"/>
        <v>1</v>
      </c>
      <c r="D41" s="509">
        <v>1</v>
      </c>
      <c r="E41" s="509"/>
      <c r="F41" s="538"/>
      <c r="G41" s="539"/>
      <c r="H41" s="539">
        <v>1</v>
      </c>
      <c r="I41" s="538"/>
      <c r="J41" s="539"/>
      <c r="K41" s="538"/>
      <c r="L41" s="538"/>
      <c r="M41" s="538"/>
      <c r="N41" s="489"/>
      <c r="O41" s="489"/>
      <c r="P41" s="476" t="s">
        <v>359</v>
      </c>
      <c r="Q41" s="472" t="s">
        <v>452</v>
      </c>
      <c r="R41" s="472" t="s">
        <v>1514</v>
      </c>
      <c r="S41" s="597" t="s">
        <v>1616</v>
      </c>
      <c r="T41" s="811" t="s">
        <v>122</v>
      </c>
      <c r="U41" s="812">
        <v>1968</v>
      </c>
      <c r="V41" s="813" t="s">
        <v>201</v>
      </c>
      <c r="W41" s="812">
        <v>1994</v>
      </c>
      <c r="X41" s="814"/>
      <c r="Y41" s="647"/>
      <c r="Z41" s="815"/>
      <c r="AA41" s="818" t="s">
        <v>123</v>
      </c>
      <c r="AB41" s="819">
        <f t="shared" si="38"/>
        <v>29</v>
      </c>
      <c r="AC41" s="809" t="s">
        <v>673</v>
      </c>
      <c r="AD41" s="816">
        <v>1996</v>
      </c>
      <c r="AE41" s="809" t="s">
        <v>1627</v>
      </c>
      <c r="AF41" s="810" t="s">
        <v>105</v>
      </c>
      <c r="AG41" s="817" t="s">
        <v>1616</v>
      </c>
      <c r="AH41" s="501"/>
      <c r="AI41" s="500" t="s">
        <v>1213</v>
      </c>
      <c r="AJ41" s="492"/>
      <c r="CM41" s="491" t="str">
        <f t="shared" si="24"/>
        <v>anders</v>
      </c>
      <c r="CN41" s="491" t="str">
        <f t="shared" si="39"/>
        <v>Kern Etienne</v>
      </c>
      <c r="CP41" s="491">
        <f t="shared" si="22"/>
        <v>29</v>
      </c>
      <c r="CQ41" s="491" t="str">
        <f t="shared" si="23"/>
        <v>C</v>
      </c>
      <c r="CR41" s="445" t="str">
        <f t="shared" si="25"/>
        <v xml:space="preserve"> C/B 2)</v>
      </c>
      <c r="CS41" s="519">
        <v>4246</v>
      </c>
      <c r="CT41" s="514">
        <v>772</v>
      </c>
      <c r="CU41" s="512">
        <f t="shared" si="31"/>
        <v>8</v>
      </c>
      <c r="CV41" s="511" t="str">
        <f t="shared" si="32"/>
        <v>Projektingenieur 8 (Bau)</v>
      </c>
      <c r="CW41" s="514">
        <v>772</v>
      </c>
      <c r="CX41" s="512">
        <f t="shared" si="33"/>
        <v>8</v>
      </c>
      <c r="CY41" s="511" t="str">
        <f t="shared" si="34"/>
        <v>Projektingenieur 8 (Bau)</v>
      </c>
      <c r="CZ41" s="514">
        <v>772</v>
      </c>
      <c r="DA41" s="512">
        <f t="shared" si="35"/>
        <v>8</v>
      </c>
      <c r="DB41" s="511" t="str">
        <f t="shared" si="36"/>
        <v>Projektingenieur 8 (Bau)</v>
      </c>
      <c r="DC41" s="514">
        <v>772</v>
      </c>
      <c r="DD41" s="512">
        <f>VLOOKUP($DC41,Funktionsbezeichnungen,3,0)</f>
        <v>8</v>
      </c>
      <c r="DE41" s="511" t="str">
        <f>VLOOKUP($DC41,Funktionsbezeichnungen,2,0)</f>
        <v>Projektingenieur 8 (Bau)</v>
      </c>
      <c r="DF41" s="514">
        <v>772</v>
      </c>
      <c r="DG41" s="512">
        <f>VLOOKUP($DF41,Funktionsbezeichnungen,3,0)</f>
        <v>8</v>
      </c>
      <c r="DH41" s="511" t="str">
        <f>VLOOKUP($DF41,Funktionsbezeichnungen,2,0)</f>
        <v>Projektingenieur 8 (Bau)</v>
      </c>
      <c r="DI41" s="513"/>
      <c r="DJ41" s="512">
        <v>772</v>
      </c>
      <c r="DK41" s="512">
        <f>VLOOKUP($DJ41,Funktionsbezeichnungen,3,0)</f>
        <v>8</v>
      </c>
      <c r="DL41" s="511" t="str">
        <f>VLOOKUP($DJ41,Funktionsbezeichnungen,2,0)</f>
        <v>Projektingenieur 8 (Bau)</v>
      </c>
      <c r="DQ41" s="491">
        <f t="shared" si="30"/>
        <v>4246</v>
      </c>
      <c r="DR41" s="494">
        <v>1</v>
      </c>
      <c r="DS41" s="491">
        <v>2</v>
      </c>
      <c r="DT41" s="491" t="s">
        <v>951</v>
      </c>
      <c r="EV41" s="519">
        <v>4307</v>
      </c>
      <c r="EW41" s="491" t="s">
        <v>105</v>
      </c>
    </row>
    <row r="42" spans="1:153" s="491" customFormat="1" ht="27" hidden="1" outlineLevel="1" x14ac:dyDescent="0.25">
      <c r="A42" s="510"/>
      <c r="B42" s="510">
        <v>1</v>
      </c>
      <c r="C42" s="510">
        <f t="shared" si="37"/>
        <v>1</v>
      </c>
      <c r="D42" s="509"/>
      <c r="E42" s="509"/>
      <c r="F42" s="538">
        <v>1</v>
      </c>
      <c r="G42" s="539"/>
      <c r="H42" s="539"/>
      <c r="I42" s="538"/>
      <c r="J42" s="539"/>
      <c r="K42" s="538"/>
      <c r="L42" s="538"/>
      <c r="M42" s="538"/>
      <c r="N42" s="489"/>
      <c r="O42" s="489"/>
      <c r="P42" s="476" t="s">
        <v>359</v>
      </c>
      <c r="Q42" s="472" t="s">
        <v>460</v>
      </c>
      <c r="R42" s="472" t="s">
        <v>1514</v>
      </c>
      <c r="S42" s="597"/>
      <c r="T42" s="536" t="s">
        <v>231</v>
      </c>
      <c r="U42" s="502">
        <v>1967</v>
      </c>
      <c r="V42" s="507" t="s">
        <v>1582</v>
      </c>
      <c r="W42" s="502">
        <v>1996</v>
      </c>
      <c r="X42" s="504" t="s">
        <v>1538</v>
      </c>
      <c r="Y42" s="470">
        <v>2002</v>
      </c>
      <c r="Z42" s="505"/>
      <c r="AA42" s="535" t="s">
        <v>233</v>
      </c>
      <c r="AB42" s="532">
        <f t="shared" si="38"/>
        <v>27</v>
      </c>
      <c r="AC42" s="518" t="s">
        <v>675</v>
      </c>
      <c r="AD42" s="517">
        <v>2002</v>
      </c>
      <c r="AE42" s="607"/>
      <c r="AF42" s="605" t="s">
        <v>1043</v>
      </c>
      <c r="AG42" s="501"/>
      <c r="AH42" s="501"/>
      <c r="AI42" s="500" t="s">
        <v>1213</v>
      </c>
      <c r="AJ42" s="492"/>
      <c r="CM42" s="491" t="str">
        <f t="shared" si="24"/>
        <v/>
      </c>
      <c r="CN42" s="491" t="str">
        <f t="shared" si="39"/>
        <v>Ruff Ute</v>
      </c>
      <c r="CP42" s="491">
        <f t="shared" si="22"/>
        <v>27</v>
      </c>
      <c r="CQ42" s="491" t="str">
        <f t="shared" si="23"/>
        <v xml:space="preserve"> C/B 2)</v>
      </c>
      <c r="CR42" s="445" t="str">
        <f t="shared" si="25"/>
        <v xml:space="preserve"> C/B 2)</v>
      </c>
      <c r="CS42" s="519">
        <v>4277</v>
      </c>
      <c r="CT42" s="514">
        <v>783</v>
      </c>
      <c r="CU42" s="512">
        <f t="shared" si="31"/>
        <v>9</v>
      </c>
      <c r="CV42" s="511" t="str">
        <f t="shared" si="32"/>
        <v>Projektingenieur 9 (Umwelt)</v>
      </c>
      <c r="CW42" s="514">
        <v>783</v>
      </c>
      <c r="CX42" s="512">
        <f t="shared" si="33"/>
        <v>9</v>
      </c>
      <c r="CY42" s="511" t="str">
        <f t="shared" si="34"/>
        <v>Projektingenieur 9 (Umwelt)</v>
      </c>
      <c r="CZ42" s="514">
        <v>782</v>
      </c>
      <c r="DA42" s="512">
        <f t="shared" si="35"/>
        <v>8</v>
      </c>
      <c r="DB42" s="511" t="str">
        <f t="shared" si="36"/>
        <v>Projektingenieur 8 (Umwelt)</v>
      </c>
      <c r="DC42" s="514">
        <v>782</v>
      </c>
      <c r="DD42" s="512">
        <f>VLOOKUP($DC42,Funktionsbezeichnungen,3,0)</f>
        <v>8</v>
      </c>
      <c r="DE42" s="511" t="str">
        <f>VLOOKUP($DC42,Funktionsbezeichnungen,2,0)</f>
        <v>Projektingenieur 8 (Umwelt)</v>
      </c>
      <c r="DF42" s="514">
        <v>782</v>
      </c>
      <c r="DG42" s="512">
        <f>VLOOKUP($DF42,Funktionsbezeichnungen,3,0)</f>
        <v>8</v>
      </c>
      <c r="DH42" s="511" t="str">
        <f>VLOOKUP($DF42,Funktionsbezeichnungen,2,0)</f>
        <v>Projektingenieur 8 (Umwelt)</v>
      </c>
      <c r="DI42" s="513"/>
      <c r="DJ42" s="512">
        <v>782</v>
      </c>
      <c r="DK42" s="512">
        <f>VLOOKUP($DJ42,Funktionsbezeichnungen,3,0)</f>
        <v>8</v>
      </c>
      <c r="DL42" s="511" t="str">
        <f>VLOOKUP($DJ42,Funktionsbezeichnungen,2,0)</f>
        <v>Projektingenieur 8 (Umwelt)</v>
      </c>
      <c r="DQ42" s="491">
        <f t="shared" si="30"/>
        <v>4277</v>
      </c>
      <c r="DR42" s="494">
        <v>3</v>
      </c>
      <c r="DS42" s="491">
        <v>2</v>
      </c>
      <c r="DT42" s="491" t="s">
        <v>952</v>
      </c>
      <c r="EV42" s="519">
        <v>4291</v>
      </c>
      <c r="EW42" s="491" t="s">
        <v>105</v>
      </c>
    </row>
    <row r="43" spans="1:153" s="491" customFormat="1" collapsed="1" x14ac:dyDescent="0.25">
      <c r="A43" s="510"/>
      <c r="B43" s="510"/>
      <c r="C43" s="510">
        <f t="shared" si="37"/>
        <v>1</v>
      </c>
      <c r="D43" s="509">
        <v>1</v>
      </c>
      <c r="E43" s="509"/>
      <c r="F43" s="538"/>
      <c r="G43" s="539"/>
      <c r="H43" s="539">
        <v>1</v>
      </c>
      <c r="I43" s="538"/>
      <c r="J43" s="539"/>
      <c r="K43" s="538"/>
      <c r="L43" s="538"/>
      <c r="M43" s="538"/>
      <c r="N43" s="489"/>
      <c r="O43" s="489"/>
      <c r="P43" s="476" t="s">
        <v>1301</v>
      </c>
      <c r="Q43" s="472" t="s">
        <v>458</v>
      </c>
      <c r="R43" s="472" t="s">
        <v>1514</v>
      </c>
      <c r="S43" s="597" t="s">
        <v>1616</v>
      </c>
      <c r="T43" s="568" t="s">
        <v>275</v>
      </c>
      <c r="U43" s="549">
        <v>1969</v>
      </c>
      <c r="V43" s="633" t="s">
        <v>299</v>
      </c>
      <c r="W43" s="549">
        <v>1996</v>
      </c>
      <c r="X43" s="634"/>
      <c r="Y43" s="479"/>
      <c r="Z43" s="635"/>
      <c r="AA43" s="615" t="s">
        <v>276</v>
      </c>
      <c r="AB43" s="636">
        <f>IF(Z43="",YEAR($AC$1)-$W43,YEAR($AC$1)-$Y43)</f>
        <v>27</v>
      </c>
      <c r="AC43" s="615" t="s">
        <v>671</v>
      </c>
      <c r="AD43" s="637">
        <v>2006</v>
      </c>
      <c r="AE43" s="615" t="s">
        <v>110</v>
      </c>
      <c r="AF43" s="616" t="s">
        <v>105</v>
      </c>
      <c r="AG43" s="640"/>
      <c r="AH43" s="640"/>
      <c r="AI43" s="500" t="s">
        <v>376</v>
      </c>
      <c r="AJ43" s="492"/>
      <c r="CM43" s="545" t="str">
        <f t="shared" si="24"/>
        <v/>
      </c>
      <c r="CN43" s="491" t="str">
        <f t="shared" si="39"/>
        <v>Knoll Bernd</v>
      </c>
      <c r="CP43" s="491">
        <f t="shared" si="22"/>
        <v>27</v>
      </c>
      <c r="CQ43" s="491" t="str">
        <f t="shared" si="23"/>
        <v>C</v>
      </c>
      <c r="CR43" s="445" t="str">
        <f t="shared" si="25"/>
        <v>C</v>
      </c>
      <c r="CS43" s="519">
        <v>4291</v>
      </c>
      <c r="CT43" s="514">
        <v>773</v>
      </c>
      <c r="CU43" s="512">
        <f t="shared" si="31"/>
        <v>9</v>
      </c>
      <c r="CV43" s="511" t="str">
        <f t="shared" si="32"/>
        <v>Projektingenieur 9 (Bau)</v>
      </c>
      <c r="CW43" s="514">
        <v>772</v>
      </c>
      <c r="CX43" s="512">
        <f t="shared" si="33"/>
        <v>8</v>
      </c>
      <c r="CY43" s="511" t="str">
        <f t="shared" si="34"/>
        <v>Projektingenieur 8 (Bau)</v>
      </c>
      <c r="CZ43" s="514">
        <v>772</v>
      </c>
      <c r="DA43" s="512">
        <f t="shared" si="35"/>
        <v>8</v>
      </c>
      <c r="DB43" s="511" t="str">
        <f t="shared" si="36"/>
        <v>Projektingenieur 8 (Bau)</v>
      </c>
      <c r="DC43" s="514">
        <v>772</v>
      </c>
      <c r="DD43" s="512">
        <f>VLOOKUP($DC43,Funktionsbezeichnungen,3,0)</f>
        <v>8</v>
      </c>
      <c r="DE43" s="511" t="str">
        <f>VLOOKUP($DC43,Funktionsbezeichnungen,2,0)</f>
        <v>Projektingenieur 8 (Bau)</v>
      </c>
      <c r="DF43" s="514">
        <v>772</v>
      </c>
      <c r="DG43" s="512">
        <f>VLOOKUP($DF43,Funktionsbezeichnungen,3,0)</f>
        <v>8</v>
      </c>
      <c r="DH43" s="511" t="str">
        <f>VLOOKUP($DF43,Funktionsbezeichnungen,2,0)</f>
        <v>Projektingenieur 8 (Bau)</v>
      </c>
      <c r="DI43" s="513"/>
      <c r="DJ43" s="512">
        <v>772</v>
      </c>
      <c r="DK43" s="512">
        <f>VLOOKUP($DJ43,Funktionsbezeichnungen,3,0)</f>
        <v>8</v>
      </c>
      <c r="DL43" s="511" t="str">
        <f>VLOOKUP($DJ43,Funktionsbezeichnungen,2,0)</f>
        <v>Projektingenieur 8 (Bau)</v>
      </c>
      <c r="DQ43" s="491">
        <f t="shared" si="30"/>
        <v>4291</v>
      </c>
      <c r="DR43" s="494">
        <v>1</v>
      </c>
      <c r="DS43" s="491">
        <v>2</v>
      </c>
      <c r="DT43" s="493" t="s">
        <v>968</v>
      </c>
      <c r="EV43" s="519">
        <v>7696</v>
      </c>
      <c r="EW43" s="491" t="s">
        <v>105</v>
      </c>
    </row>
    <row r="44" spans="1:153" s="491" customFormat="1" ht="15.75" hidden="1" x14ac:dyDescent="0.25">
      <c r="A44" s="510"/>
      <c r="B44" s="510"/>
      <c r="C44" s="510">
        <f t="shared" si="37"/>
        <v>1</v>
      </c>
      <c r="D44" s="509"/>
      <c r="E44" s="509">
        <v>1</v>
      </c>
      <c r="F44" s="538"/>
      <c r="G44" s="539"/>
      <c r="H44" s="539">
        <v>1</v>
      </c>
      <c r="I44" s="538"/>
      <c r="J44" s="539"/>
      <c r="K44" s="538"/>
      <c r="L44" s="538"/>
      <c r="M44" s="538"/>
      <c r="N44" s="489"/>
      <c r="O44" s="489"/>
      <c r="P44" s="476" t="s">
        <v>359</v>
      </c>
      <c r="Q44" s="472" t="s">
        <v>466</v>
      </c>
      <c r="R44" s="472" t="s">
        <v>1514</v>
      </c>
      <c r="S44" s="597"/>
      <c r="T44" s="536" t="s">
        <v>246</v>
      </c>
      <c r="U44" s="502">
        <v>1972</v>
      </c>
      <c r="V44" s="507" t="s">
        <v>1064</v>
      </c>
      <c r="W44" s="502">
        <v>1998</v>
      </c>
      <c r="X44" s="504"/>
      <c r="Y44" s="470"/>
      <c r="Z44" s="505"/>
      <c r="AA44" s="535" t="s">
        <v>247</v>
      </c>
      <c r="AB44" s="532">
        <f t="shared" si="38"/>
        <v>25</v>
      </c>
      <c r="AC44" s="518" t="s">
        <v>671</v>
      </c>
      <c r="AD44" s="517">
        <v>2003</v>
      </c>
      <c r="AE44" s="607"/>
      <c r="AF44" s="605" t="s">
        <v>1043</v>
      </c>
      <c r="AG44" s="501"/>
      <c r="AH44" s="501"/>
      <c r="AI44" s="500" t="s">
        <v>375</v>
      </c>
      <c r="AJ44" s="492"/>
      <c r="CM44" s="545" t="str">
        <f t="shared" si="24"/>
        <v>anders</v>
      </c>
      <c r="CN44" s="491" t="str">
        <f t="shared" si="39"/>
        <v>Martin Dirk</v>
      </c>
      <c r="CP44" s="491">
        <f t="shared" si="22"/>
        <v>25</v>
      </c>
      <c r="CQ44" s="491" t="str">
        <f t="shared" si="23"/>
        <v xml:space="preserve"> C/B 2)</v>
      </c>
      <c r="CR44" s="445" t="str">
        <f t="shared" si="25"/>
        <v>C</v>
      </c>
      <c r="CS44" s="519">
        <v>7696</v>
      </c>
      <c r="CT44" s="514">
        <v>773</v>
      </c>
      <c r="CU44" s="512">
        <f t="shared" si="31"/>
        <v>9</v>
      </c>
      <c r="CV44" s="511" t="str">
        <f t="shared" si="32"/>
        <v>Projektingenieur 9 (Bau)</v>
      </c>
      <c r="CW44" s="514">
        <v>772</v>
      </c>
      <c r="CX44" s="512">
        <f t="shared" si="33"/>
        <v>8</v>
      </c>
      <c r="CY44" s="511" t="str">
        <f t="shared" si="34"/>
        <v>Projektingenieur 8 (Bau)</v>
      </c>
      <c r="CZ44" s="514">
        <v>772</v>
      </c>
      <c r="DA44" s="512">
        <f t="shared" si="35"/>
        <v>8</v>
      </c>
      <c r="DB44" s="511" t="str">
        <f t="shared" si="36"/>
        <v>Projektingenieur 8 (Bau)</v>
      </c>
      <c r="DC44" s="514">
        <v>772</v>
      </c>
      <c r="DD44" s="512">
        <f>VLOOKUP($DC44,Funktionsbezeichnungen,3,0)</f>
        <v>8</v>
      </c>
      <c r="DE44" s="511" t="str">
        <f>VLOOKUP($DC44,Funktionsbezeichnungen,2,0)</f>
        <v>Projektingenieur 8 (Bau)</v>
      </c>
      <c r="DF44" s="514">
        <v>772</v>
      </c>
      <c r="DG44" s="512">
        <f>VLOOKUP($DF44,Funktionsbezeichnungen,3,0)</f>
        <v>8</v>
      </c>
      <c r="DH44" s="511" t="str">
        <f>VLOOKUP($DF44,Funktionsbezeichnungen,2,0)</f>
        <v>Projektingenieur 8 (Bau)</v>
      </c>
      <c r="DI44" s="513"/>
      <c r="DJ44" s="512">
        <v>772</v>
      </c>
      <c r="DK44" s="512">
        <f>VLOOKUP($DJ44,Funktionsbezeichnungen,3,0)</f>
        <v>8</v>
      </c>
      <c r="DL44" s="511" t="str">
        <f>VLOOKUP($DJ44,Funktionsbezeichnungen,2,0)</f>
        <v>Projektingenieur 8 (Bau)</v>
      </c>
      <c r="DQ44" s="491">
        <f t="shared" si="30"/>
        <v>7696</v>
      </c>
      <c r="DR44" s="494">
        <v>2</v>
      </c>
      <c r="DS44" s="491">
        <v>3</v>
      </c>
      <c r="DT44" s="491" t="s">
        <v>951</v>
      </c>
      <c r="EV44" s="519">
        <v>4306</v>
      </c>
      <c r="EW44" s="491" t="s">
        <v>105</v>
      </c>
    </row>
    <row r="45" spans="1:153" s="491" customFormat="1" ht="40.5" hidden="1" x14ac:dyDescent="0.25">
      <c r="A45" s="510"/>
      <c r="B45" s="510"/>
      <c r="C45" s="510">
        <f t="shared" si="37"/>
        <v>1</v>
      </c>
      <c r="D45" s="509"/>
      <c r="E45" s="509">
        <v>1</v>
      </c>
      <c r="F45" s="538"/>
      <c r="G45" s="539"/>
      <c r="H45" s="539"/>
      <c r="I45" s="538"/>
      <c r="J45" s="539"/>
      <c r="K45" s="538"/>
      <c r="L45" s="538"/>
      <c r="M45" s="538"/>
      <c r="N45" s="489"/>
      <c r="O45" s="489"/>
      <c r="P45" s="476" t="s">
        <v>361</v>
      </c>
      <c r="Q45" s="472" t="s">
        <v>865</v>
      </c>
      <c r="R45" s="472" t="s">
        <v>1514</v>
      </c>
      <c r="S45" s="597"/>
      <c r="T45" s="536" t="s">
        <v>866</v>
      </c>
      <c r="U45" s="502">
        <v>1969</v>
      </c>
      <c r="V45" s="507" t="s">
        <v>943</v>
      </c>
      <c r="W45" s="502">
        <v>1999</v>
      </c>
      <c r="X45" s="504" t="s">
        <v>1047</v>
      </c>
      <c r="Y45" s="470">
        <v>2011</v>
      </c>
      <c r="Z45" s="505"/>
      <c r="AA45" s="535" t="s">
        <v>944</v>
      </c>
      <c r="AB45" s="532">
        <f t="shared" si="38"/>
        <v>24</v>
      </c>
      <c r="AC45" s="518" t="s">
        <v>1296</v>
      </c>
      <c r="AD45" s="517">
        <v>2011</v>
      </c>
      <c r="AE45" s="607"/>
      <c r="AF45" s="605" t="s">
        <v>1043</v>
      </c>
      <c r="AG45" s="501"/>
      <c r="AH45" s="501"/>
      <c r="AI45" s="500" t="s">
        <v>373</v>
      </c>
      <c r="AJ45" s="492"/>
      <c r="CM45" s="545" t="str">
        <f t="shared" si="24"/>
        <v>anders</v>
      </c>
      <c r="CN45" s="491" t="str">
        <f t="shared" si="39"/>
        <v>Betzold Alexander</v>
      </c>
      <c r="CP45" s="491">
        <f t="shared" si="22"/>
        <v>24</v>
      </c>
      <c r="CQ45" s="491" t="str">
        <f t="shared" si="23"/>
        <v xml:space="preserve"> C/B 2)</v>
      </c>
      <c r="CR45" s="445" t="str">
        <f t="shared" si="25"/>
        <v>C</v>
      </c>
      <c r="CS45" s="519">
        <v>4306</v>
      </c>
      <c r="CT45" s="514">
        <v>783</v>
      </c>
      <c r="CU45" s="512">
        <f t="shared" si="31"/>
        <v>9</v>
      </c>
      <c r="CV45" s="511" t="str">
        <f t="shared" si="32"/>
        <v>Projektingenieur 9 (Umwelt)</v>
      </c>
      <c r="CW45" s="514">
        <v>782</v>
      </c>
      <c r="CX45" s="512">
        <f t="shared" si="33"/>
        <v>8</v>
      </c>
      <c r="CY45" s="511" t="str">
        <f t="shared" si="34"/>
        <v>Projektingenieur 8 (Umwelt)</v>
      </c>
      <c r="CZ45" s="514">
        <v>782</v>
      </c>
      <c r="DA45" s="512">
        <f t="shared" si="35"/>
        <v>8</v>
      </c>
      <c r="DB45" s="511" t="str">
        <f t="shared" si="36"/>
        <v>Projektingenieur 8 (Umwelt)</v>
      </c>
      <c r="DC45" s="514">
        <v>782</v>
      </c>
      <c r="DD45" s="512">
        <f>VLOOKUP($DC45,Funktionsbezeichnungen,3,0)</f>
        <v>8</v>
      </c>
      <c r="DE45" s="511" t="str">
        <f>VLOOKUP($DC45,Funktionsbezeichnungen,2,0)</f>
        <v>Projektingenieur 8 (Umwelt)</v>
      </c>
      <c r="DF45" s="514">
        <v>782</v>
      </c>
      <c r="DG45" s="512">
        <f>VLOOKUP($DF45,Funktionsbezeichnungen,3,0)</f>
        <v>8</v>
      </c>
      <c r="DH45" s="511" t="str">
        <f>VLOOKUP($DF45,Funktionsbezeichnungen,2,0)</f>
        <v>Projektingenieur 8 (Umwelt)</v>
      </c>
      <c r="DI45" s="513"/>
      <c r="DJ45" s="512">
        <v>781</v>
      </c>
      <c r="DK45" s="512">
        <f>VLOOKUP($DJ45,Funktionsbezeichnungen,3,0)</f>
        <v>7</v>
      </c>
      <c r="DL45" s="511" t="str">
        <f>VLOOKUP($DJ45,Funktionsbezeichnungen,2,0)</f>
        <v>Projektingenieur 7 (Umwelt)</v>
      </c>
      <c r="DQ45" s="491">
        <f t="shared" si="30"/>
        <v>4306</v>
      </c>
      <c r="DR45" s="494">
        <v>2</v>
      </c>
      <c r="DS45" s="491">
        <v>2</v>
      </c>
      <c r="DT45" s="491" t="s">
        <v>952</v>
      </c>
      <c r="EV45" s="519">
        <v>4275</v>
      </c>
      <c r="EW45" s="491" t="s">
        <v>105</v>
      </c>
    </row>
    <row r="46" spans="1:153" s="491" customFormat="1" ht="15.75" hidden="1" x14ac:dyDescent="0.25">
      <c r="A46" s="510"/>
      <c r="B46" s="510"/>
      <c r="C46" s="510">
        <f t="shared" si="37"/>
        <v>1</v>
      </c>
      <c r="D46" s="509"/>
      <c r="E46" s="509">
        <v>1</v>
      </c>
      <c r="F46" s="538"/>
      <c r="G46" s="539"/>
      <c r="H46" s="539"/>
      <c r="I46" s="538"/>
      <c r="J46" s="539"/>
      <c r="K46" s="538"/>
      <c r="L46" s="538"/>
      <c r="M46" s="538"/>
      <c r="N46" s="489"/>
      <c r="O46" s="489"/>
      <c r="P46" s="476" t="s">
        <v>1140</v>
      </c>
      <c r="Q46" s="472" t="s">
        <v>1223</v>
      </c>
      <c r="R46" s="472" t="s">
        <v>1603</v>
      </c>
      <c r="S46" s="597"/>
      <c r="T46" s="536" t="s">
        <v>1218</v>
      </c>
      <c r="U46" s="502">
        <v>1976</v>
      </c>
      <c r="V46" s="507" t="s">
        <v>1219</v>
      </c>
      <c r="W46" s="502">
        <v>2001</v>
      </c>
      <c r="X46" s="504"/>
      <c r="Y46" s="470"/>
      <c r="Z46" s="505"/>
      <c r="AA46" s="535"/>
      <c r="AB46" s="532">
        <f t="shared" si="38"/>
        <v>22</v>
      </c>
      <c r="AC46" s="535" t="s">
        <v>1598</v>
      </c>
      <c r="AD46" s="517">
        <v>2016</v>
      </c>
      <c r="AE46" s="608"/>
      <c r="AF46" s="605" t="s">
        <v>1043</v>
      </c>
      <c r="AG46" s="501"/>
      <c r="AH46" s="501"/>
      <c r="AI46" s="500" t="s">
        <v>373</v>
      </c>
      <c r="AJ46" s="492"/>
      <c r="CM46" s="545" t="str">
        <f t="shared" si="24"/>
        <v>anders</v>
      </c>
      <c r="CN46" s="491" t="str">
        <f t="shared" si="39"/>
        <v>Igual Lorenzo</v>
      </c>
      <c r="CP46" s="491">
        <f t="shared" si="22"/>
        <v>22</v>
      </c>
      <c r="CQ46" s="491" t="str">
        <f t="shared" si="23"/>
        <v xml:space="preserve"> C/B 2)</v>
      </c>
      <c r="CR46" s="445" t="str">
        <f t="shared" si="25"/>
        <v>C</v>
      </c>
      <c r="CS46" s="519">
        <v>3215</v>
      </c>
      <c r="CT46" s="514">
        <v>773</v>
      </c>
      <c r="CU46" s="512">
        <f t="shared" si="31"/>
        <v>9</v>
      </c>
      <c r="CV46" s="511" t="str">
        <f t="shared" si="32"/>
        <v>Projektingenieur 9 (Bau)</v>
      </c>
      <c r="CW46" s="514">
        <v>772</v>
      </c>
      <c r="CX46" s="512">
        <f t="shared" si="33"/>
        <v>8</v>
      </c>
      <c r="CY46" s="511" t="str">
        <f t="shared" si="34"/>
        <v>Projektingenieur 8 (Bau)</v>
      </c>
      <c r="CZ46" s="514"/>
      <c r="DA46" s="512"/>
      <c r="DB46" s="511"/>
      <c r="DC46" s="514"/>
      <c r="DD46" s="512"/>
      <c r="DE46" s="511"/>
      <c r="DF46" s="514"/>
      <c r="DG46" s="512"/>
      <c r="DH46" s="511"/>
      <c r="DI46" s="513"/>
      <c r="DJ46" s="512"/>
      <c r="DK46" s="512"/>
      <c r="DL46" s="511"/>
      <c r="DQ46" s="491">
        <f t="shared" si="30"/>
        <v>3215</v>
      </c>
      <c r="DR46" s="494">
        <v>2</v>
      </c>
      <c r="DS46" s="491">
        <v>3</v>
      </c>
      <c r="DT46" s="491" t="s">
        <v>952</v>
      </c>
      <c r="EV46" s="519">
        <v>3215</v>
      </c>
      <c r="EW46" s="491" t="s">
        <v>105</v>
      </c>
    </row>
    <row r="47" spans="1:153" s="491" customFormat="1" ht="15.75" hidden="1" x14ac:dyDescent="0.25">
      <c r="A47" s="510"/>
      <c r="B47" s="510"/>
      <c r="C47" s="510">
        <f t="shared" si="37"/>
        <v>1</v>
      </c>
      <c r="D47" s="509"/>
      <c r="E47" s="509">
        <v>1</v>
      </c>
      <c r="F47" s="538"/>
      <c r="G47" s="539"/>
      <c r="H47" s="539">
        <v>1</v>
      </c>
      <c r="I47" s="538"/>
      <c r="J47" s="539"/>
      <c r="K47" s="538"/>
      <c r="L47" s="538"/>
      <c r="M47" s="538"/>
      <c r="N47" s="489"/>
      <c r="O47" s="489"/>
      <c r="P47" s="476" t="s">
        <v>358</v>
      </c>
      <c r="Q47" s="472" t="s">
        <v>852</v>
      </c>
      <c r="R47" s="472" t="s">
        <v>1514</v>
      </c>
      <c r="S47" s="597"/>
      <c r="T47" s="536" t="s">
        <v>870</v>
      </c>
      <c r="U47" s="502">
        <v>1978</v>
      </c>
      <c r="V47" s="507" t="s">
        <v>198</v>
      </c>
      <c r="W47" s="502">
        <v>2004</v>
      </c>
      <c r="X47" s="504"/>
      <c r="Y47" s="470"/>
      <c r="Z47" s="505"/>
      <c r="AA47" s="535" t="s">
        <v>853</v>
      </c>
      <c r="AB47" s="532">
        <f t="shared" si="38"/>
        <v>19</v>
      </c>
      <c r="AC47" s="518" t="s">
        <v>671</v>
      </c>
      <c r="AD47" s="517">
        <v>2011</v>
      </c>
      <c r="AE47" s="607"/>
      <c r="AF47" s="605" t="s">
        <v>1043</v>
      </c>
      <c r="AG47" s="501"/>
      <c r="AH47" s="501"/>
      <c r="AI47" s="500" t="s">
        <v>373</v>
      </c>
      <c r="AJ47" s="492"/>
      <c r="CM47" s="545" t="str">
        <f t="shared" si="24"/>
        <v>anders</v>
      </c>
      <c r="CN47" s="491" t="str">
        <f t="shared" si="39"/>
        <v>Hausammann Cédric</v>
      </c>
      <c r="CP47" s="491">
        <f t="shared" si="22"/>
        <v>19</v>
      </c>
      <c r="CQ47" s="491" t="str">
        <f t="shared" si="23"/>
        <v xml:space="preserve"> C/B 2)</v>
      </c>
      <c r="CR47" s="445" t="str">
        <f t="shared" si="25"/>
        <v>C</v>
      </c>
      <c r="CS47" s="519">
        <v>9648</v>
      </c>
      <c r="CT47" s="514">
        <v>773</v>
      </c>
      <c r="CU47" s="512">
        <f t="shared" si="31"/>
        <v>9</v>
      </c>
      <c r="CV47" s="511" t="str">
        <f t="shared" si="32"/>
        <v>Projektingenieur 9 (Bau)</v>
      </c>
      <c r="CW47" s="514">
        <v>772</v>
      </c>
      <c r="CX47" s="512">
        <f t="shared" si="33"/>
        <v>8</v>
      </c>
      <c r="CY47" s="511" t="str">
        <f t="shared" si="34"/>
        <v>Projektingenieur 8 (Bau)</v>
      </c>
      <c r="CZ47" s="514">
        <v>772</v>
      </c>
      <c r="DA47" s="512">
        <f>VLOOKUP($CZ47,Funktionsbezeichnungen,3,0)</f>
        <v>8</v>
      </c>
      <c r="DB47" s="511" t="str">
        <f>VLOOKUP($CZ47,Funktionsbezeichnungen,2,0)</f>
        <v>Projektingenieur 8 (Bau)</v>
      </c>
      <c r="DC47" s="514">
        <v>772</v>
      </c>
      <c r="DD47" s="512">
        <f>VLOOKUP($DC47,Funktionsbezeichnungen,3,0)</f>
        <v>8</v>
      </c>
      <c r="DE47" s="511" t="str">
        <f>VLOOKUP($DC47,Funktionsbezeichnungen,2,0)</f>
        <v>Projektingenieur 8 (Bau)</v>
      </c>
      <c r="DF47" s="514">
        <v>772</v>
      </c>
      <c r="DG47" s="512">
        <f>VLOOKUP($DF47,Funktionsbezeichnungen,3,0)</f>
        <v>8</v>
      </c>
      <c r="DH47" s="511" t="str">
        <f>VLOOKUP($DF47,Funktionsbezeichnungen,2,0)</f>
        <v>Projektingenieur 8 (Bau)</v>
      </c>
      <c r="DI47" s="513"/>
      <c r="DJ47" s="512">
        <v>771</v>
      </c>
      <c r="DK47" s="512">
        <f>VLOOKUP($DJ47,Funktionsbezeichnungen,3,0)</f>
        <v>7</v>
      </c>
      <c r="DL47" s="511" t="str">
        <f>VLOOKUP($DJ47,Funktionsbezeichnungen,2,0)</f>
        <v>Projektingenieur 7 (Bau)</v>
      </c>
      <c r="DQ47" s="491">
        <f t="shared" si="30"/>
        <v>9648</v>
      </c>
      <c r="DR47" s="494">
        <v>2</v>
      </c>
      <c r="DS47" s="491">
        <v>3</v>
      </c>
      <c r="DT47" s="491" t="s">
        <v>951</v>
      </c>
      <c r="EV47" s="519">
        <v>4299</v>
      </c>
      <c r="EW47" s="491" t="s">
        <v>105</v>
      </c>
    </row>
    <row r="48" spans="1:153" s="491" customFormat="1" ht="15.75" hidden="1" x14ac:dyDescent="0.25">
      <c r="A48" s="510"/>
      <c r="B48" s="510"/>
      <c r="C48" s="510">
        <f t="shared" si="37"/>
        <v>1</v>
      </c>
      <c r="D48" s="509"/>
      <c r="E48" s="509">
        <v>1</v>
      </c>
      <c r="F48" s="538"/>
      <c r="G48" s="539"/>
      <c r="H48" s="539"/>
      <c r="I48" s="538"/>
      <c r="J48" s="539"/>
      <c r="K48" s="538"/>
      <c r="L48" s="538"/>
      <c r="M48" s="538"/>
      <c r="N48" s="489"/>
      <c r="O48" s="489"/>
      <c r="P48" s="476" t="s">
        <v>358</v>
      </c>
      <c r="Q48" s="472" t="s">
        <v>1149</v>
      </c>
      <c r="R48" s="472" t="s">
        <v>1514</v>
      </c>
      <c r="S48" s="597"/>
      <c r="T48" s="536" t="s">
        <v>1150</v>
      </c>
      <c r="U48" s="502">
        <v>1976</v>
      </c>
      <c r="V48" s="507" t="s">
        <v>1069</v>
      </c>
      <c r="W48" s="502">
        <v>2004</v>
      </c>
      <c r="X48" s="504" t="s">
        <v>1151</v>
      </c>
      <c r="Y48" s="470">
        <v>2011</v>
      </c>
      <c r="Z48" s="505"/>
      <c r="AA48" s="535" t="s">
        <v>1152</v>
      </c>
      <c r="AB48" s="532">
        <f t="shared" si="38"/>
        <v>19</v>
      </c>
      <c r="AC48" s="518" t="s">
        <v>671</v>
      </c>
      <c r="AD48" s="517">
        <v>2015</v>
      </c>
      <c r="AE48" s="607"/>
      <c r="AF48" s="605" t="s">
        <v>1043</v>
      </c>
      <c r="AG48" s="501"/>
      <c r="AH48" s="501"/>
      <c r="AI48" s="500" t="s">
        <v>373</v>
      </c>
      <c r="AJ48" s="492"/>
      <c r="CM48" s="545" t="str">
        <f t="shared" si="24"/>
        <v>anders</v>
      </c>
      <c r="CN48" s="491" t="str">
        <f t="shared" si="39"/>
        <v>Titz Markus</v>
      </c>
      <c r="CP48" s="494">
        <f t="shared" si="22"/>
        <v>19</v>
      </c>
      <c r="CQ48" s="491" t="str">
        <f t="shared" si="23"/>
        <v xml:space="preserve"> C/B 2)</v>
      </c>
      <c r="CR48" s="445" t="str">
        <f t="shared" si="25"/>
        <v>C</v>
      </c>
      <c r="CS48" s="519">
        <v>4912</v>
      </c>
      <c r="CT48" s="514">
        <v>773</v>
      </c>
      <c r="CU48" s="512">
        <f t="shared" si="31"/>
        <v>9</v>
      </c>
      <c r="CV48" s="511" t="str">
        <f t="shared" si="32"/>
        <v>Projektingenieur 9 (Bau)</v>
      </c>
      <c r="CW48" s="514">
        <v>772</v>
      </c>
      <c r="CX48" s="512">
        <f t="shared" si="33"/>
        <v>8</v>
      </c>
      <c r="CY48" s="511" t="str">
        <f t="shared" si="34"/>
        <v>Projektingenieur 8 (Bau)</v>
      </c>
      <c r="CZ48" s="514"/>
      <c r="DA48" s="512"/>
      <c r="DB48" s="511"/>
      <c r="DC48" s="514"/>
      <c r="DD48" s="512"/>
      <c r="DE48" s="511"/>
      <c r="DF48" s="514"/>
      <c r="DG48" s="512"/>
      <c r="DH48" s="511"/>
      <c r="DI48" s="513"/>
      <c r="DJ48" s="512"/>
      <c r="DK48" s="512"/>
      <c r="DL48" s="511"/>
      <c r="DQ48" s="491">
        <f t="shared" si="30"/>
        <v>4912</v>
      </c>
      <c r="DR48" s="494">
        <v>2</v>
      </c>
      <c r="DS48" s="491">
        <v>3</v>
      </c>
      <c r="DT48" s="491" t="s">
        <v>951</v>
      </c>
      <c r="EV48" s="519">
        <v>4345</v>
      </c>
      <c r="EW48" s="491" t="s">
        <v>105</v>
      </c>
    </row>
    <row r="49" spans="1:153" s="491" customFormat="1" ht="15.75" hidden="1" x14ac:dyDescent="0.25">
      <c r="A49" s="510"/>
      <c r="B49" s="510">
        <v>1</v>
      </c>
      <c r="C49" s="510">
        <f t="shared" si="37"/>
        <v>1</v>
      </c>
      <c r="D49" s="509"/>
      <c r="E49" s="509">
        <v>1</v>
      </c>
      <c r="F49" s="538"/>
      <c r="G49" s="539"/>
      <c r="H49" s="539">
        <v>1</v>
      </c>
      <c r="I49" s="538"/>
      <c r="J49" s="539"/>
      <c r="K49" s="538"/>
      <c r="L49" s="538"/>
      <c r="M49" s="538"/>
      <c r="N49" s="489"/>
      <c r="O49" s="489"/>
      <c r="P49" s="476" t="s">
        <v>1301</v>
      </c>
      <c r="Q49" s="472" t="s">
        <v>612</v>
      </c>
      <c r="R49" s="472" t="s">
        <v>1514</v>
      </c>
      <c r="S49" s="597"/>
      <c r="T49" s="536" t="s">
        <v>613</v>
      </c>
      <c r="U49" s="502">
        <v>1980</v>
      </c>
      <c r="V49" s="507" t="s">
        <v>1068</v>
      </c>
      <c r="W49" s="502">
        <v>2005</v>
      </c>
      <c r="X49" s="504"/>
      <c r="Y49" s="470"/>
      <c r="Z49" s="505"/>
      <c r="AA49" s="535"/>
      <c r="AB49" s="532">
        <f t="shared" si="38"/>
        <v>18</v>
      </c>
      <c r="AC49" s="518" t="s">
        <v>1297</v>
      </c>
      <c r="AD49" s="517">
        <v>2010</v>
      </c>
      <c r="AE49" s="607"/>
      <c r="AF49" s="605" t="s">
        <v>1043</v>
      </c>
      <c r="AG49" s="501"/>
      <c r="AH49" s="501"/>
      <c r="AI49" s="500" t="s">
        <v>376</v>
      </c>
      <c r="AJ49" s="492"/>
      <c r="CM49" s="545" t="str">
        <f t="shared" si="24"/>
        <v>anders</v>
      </c>
      <c r="CN49" s="491" t="str">
        <f t="shared" si="39"/>
        <v>Penning Rebecca</v>
      </c>
      <c r="CP49" s="491">
        <f t="shared" si="22"/>
        <v>18</v>
      </c>
      <c r="CQ49" s="491" t="str">
        <f t="shared" si="23"/>
        <v xml:space="preserve"> C/B 2)</v>
      </c>
      <c r="CR49" s="445" t="str">
        <f t="shared" si="25"/>
        <v>C</v>
      </c>
      <c r="CS49" s="519">
        <v>4353</v>
      </c>
      <c r="CT49" s="514">
        <v>773</v>
      </c>
      <c r="CU49" s="512">
        <f t="shared" si="31"/>
        <v>9</v>
      </c>
      <c r="CV49" s="511" t="str">
        <f t="shared" si="32"/>
        <v>Projektingenieur 9 (Bau)</v>
      </c>
      <c r="CW49" s="514">
        <v>772</v>
      </c>
      <c r="CX49" s="512">
        <f t="shared" si="33"/>
        <v>8</v>
      </c>
      <c r="CY49" s="511" t="str">
        <f t="shared" si="34"/>
        <v>Projektingenieur 8 (Bau)</v>
      </c>
      <c r="CZ49" s="514">
        <v>772</v>
      </c>
      <c r="DA49" s="512">
        <f>VLOOKUP($CZ49,Funktionsbezeichnungen,3,0)</f>
        <v>8</v>
      </c>
      <c r="DB49" s="511" t="str">
        <f>VLOOKUP($CZ49,Funktionsbezeichnungen,2,0)</f>
        <v>Projektingenieur 8 (Bau)</v>
      </c>
      <c r="DC49" s="514">
        <v>772</v>
      </c>
      <c r="DD49" s="512">
        <f>VLOOKUP($DC49,Funktionsbezeichnungen,3,0)</f>
        <v>8</v>
      </c>
      <c r="DE49" s="511" t="str">
        <f>VLOOKUP($DC49,Funktionsbezeichnungen,2,0)</f>
        <v>Projektingenieur 8 (Bau)</v>
      </c>
      <c r="DF49" s="514">
        <v>771</v>
      </c>
      <c r="DG49" s="512">
        <f>VLOOKUP($DF49,Funktionsbezeichnungen,3,0)</f>
        <v>7</v>
      </c>
      <c r="DH49" s="511" t="str">
        <f>VLOOKUP($DF49,Funktionsbezeichnungen,2,0)</f>
        <v>Projektingenieur 7 (Bau)</v>
      </c>
      <c r="DI49" s="513"/>
      <c r="DJ49" s="512">
        <v>771</v>
      </c>
      <c r="DK49" s="512">
        <f>VLOOKUP($DJ49,Funktionsbezeichnungen,3,0)</f>
        <v>7</v>
      </c>
      <c r="DL49" s="511" t="str">
        <f>VLOOKUP($DJ49,Funktionsbezeichnungen,2,0)</f>
        <v>Projektingenieur 7 (Bau)</v>
      </c>
      <c r="DQ49" s="491">
        <f t="shared" si="30"/>
        <v>4353</v>
      </c>
      <c r="DR49" s="494">
        <v>2</v>
      </c>
      <c r="DS49" s="491">
        <v>3</v>
      </c>
      <c r="DT49" s="493" t="s">
        <v>968</v>
      </c>
      <c r="EV49" s="519">
        <v>9648</v>
      </c>
      <c r="EW49" s="491" t="s">
        <v>105</v>
      </c>
    </row>
    <row r="50" spans="1:153" s="491" customFormat="1" ht="15.75" hidden="1" x14ac:dyDescent="0.25">
      <c r="A50" s="510"/>
      <c r="B50" s="510"/>
      <c r="C50" s="510">
        <f t="shared" si="37"/>
        <v>1</v>
      </c>
      <c r="D50" s="509"/>
      <c r="E50" s="509">
        <v>1</v>
      </c>
      <c r="F50" s="538"/>
      <c r="G50" s="539"/>
      <c r="H50" s="539"/>
      <c r="I50" s="538"/>
      <c r="J50" s="539"/>
      <c r="K50" s="538"/>
      <c r="L50" s="538"/>
      <c r="M50" s="538"/>
      <c r="N50" s="489"/>
      <c r="O50" s="489"/>
      <c r="P50" s="476" t="s">
        <v>1140</v>
      </c>
      <c r="Q50" s="472" t="s">
        <v>1120</v>
      </c>
      <c r="R50" s="472" t="s">
        <v>1603</v>
      </c>
      <c r="S50" s="597"/>
      <c r="T50" s="536" t="s">
        <v>1118</v>
      </c>
      <c r="U50" s="502">
        <v>1976</v>
      </c>
      <c r="V50" s="507" t="s">
        <v>1551</v>
      </c>
      <c r="W50" s="502">
        <v>2005</v>
      </c>
      <c r="X50" s="504"/>
      <c r="Y50" s="470"/>
      <c r="Z50" s="505"/>
      <c r="AA50" s="535"/>
      <c r="AB50" s="532">
        <f t="shared" si="38"/>
        <v>18</v>
      </c>
      <c r="AC50" s="535" t="s">
        <v>1541</v>
      </c>
      <c r="AD50" s="517">
        <v>2015</v>
      </c>
      <c r="AE50" s="608"/>
      <c r="AF50" s="605" t="s">
        <v>1043</v>
      </c>
      <c r="AG50" s="501"/>
      <c r="AH50" s="501"/>
      <c r="AI50" s="500" t="s">
        <v>1213</v>
      </c>
      <c r="AJ50" s="492"/>
      <c r="CM50" s="545" t="e">
        <f t="shared" si="24"/>
        <v>#N/A</v>
      </c>
      <c r="CN50" s="491" t="str">
        <f t="shared" si="39"/>
        <v>Dick David</v>
      </c>
      <c r="CP50" s="491">
        <f t="shared" si="22"/>
        <v>18</v>
      </c>
      <c r="CQ50" s="491" t="str">
        <f t="shared" si="23"/>
        <v xml:space="preserve"> C/B 2)</v>
      </c>
      <c r="CR50" s="445" t="e">
        <f t="shared" si="25"/>
        <v>#N/A</v>
      </c>
      <c r="CS50" s="519">
        <v>4909</v>
      </c>
      <c r="CT50" s="514">
        <v>773</v>
      </c>
      <c r="CU50" s="512">
        <f t="shared" si="31"/>
        <v>9</v>
      </c>
      <c r="CV50" s="511" t="str">
        <f t="shared" si="32"/>
        <v>Projektingenieur 9 (Bau)</v>
      </c>
      <c r="CW50" s="514">
        <v>772</v>
      </c>
      <c r="CX50" s="512">
        <f t="shared" si="33"/>
        <v>8</v>
      </c>
      <c r="CY50" s="511" t="str">
        <f t="shared" si="34"/>
        <v>Projektingenieur 8 (Bau)</v>
      </c>
      <c r="CZ50" s="514"/>
      <c r="DA50" s="512"/>
      <c r="DB50" s="511"/>
      <c r="DC50" s="514"/>
      <c r="DD50" s="512"/>
      <c r="DE50" s="511"/>
      <c r="DF50" s="514"/>
      <c r="DG50" s="512"/>
      <c r="DH50" s="511"/>
      <c r="DI50" s="513"/>
      <c r="DJ50" s="512"/>
      <c r="DK50" s="512"/>
      <c r="DL50" s="511"/>
      <c r="DQ50" s="491">
        <f t="shared" si="30"/>
        <v>4909</v>
      </c>
      <c r="DR50" s="494">
        <v>2</v>
      </c>
      <c r="DS50" s="491">
        <v>3</v>
      </c>
      <c r="DT50" s="491" t="s">
        <v>952</v>
      </c>
      <c r="EV50" s="519">
        <v>4912</v>
      </c>
      <c r="EW50" s="491" t="s">
        <v>105</v>
      </c>
    </row>
    <row r="51" spans="1:153" s="491" customFormat="1" ht="15.75" hidden="1" x14ac:dyDescent="0.25">
      <c r="A51" s="510"/>
      <c r="B51" s="510"/>
      <c r="C51" s="510">
        <f t="shared" si="37"/>
        <v>1</v>
      </c>
      <c r="D51" s="509"/>
      <c r="E51" s="509">
        <v>1</v>
      </c>
      <c r="F51" s="538"/>
      <c r="G51" s="539"/>
      <c r="H51" s="539"/>
      <c r="I51" s="538"/>
      <c r="J51" s="539"/>
      <c r="K51" s="538"/>
      <c r="L51" s="538"/>
      <c r="M51" s="538"/>
      <c r="N51" s="489"/>
      <c r="O51" s="489"/>
      <c r="P51" s="476" t="s">
        <v>358</v>
      </c>
      <c r="Q51" s="472" t="s">
        <v>932</v>
      </c>
      <c r="R51" s="472" t="s">
        <v>1514</v>
      </c>
      <c r="S51" s="597"/>
      <c r="T51" s="536" t="s">
        <v>933</v>
      </c>
      <c r="U51" s="502">
        <v>1983</v>
      </c>
      <c r="V51" s="507" t="s">
        <v>1063</v>
      </c>
      <c r="W51" s="502">
        <v>2007</v>
      </c>
      <c r="X51" s="504" t="s">
        <v>1060</v>
      </c>
      <c r="Y51" s="470">
        <v>2008</v>
      </c>
      <c r="Z51" s="505"/>
      <c r="AA51" s="535"/>
      <c r="AB51" s="532">
        <f t="shared" si="38"/>
        <v>16</v>
      </c>
      <c r="AC51" s="518" t="s">
        <v>1079</v>
      </c>
      <c r="AD51" s="517">
        <v>2013</v>
      </c>
      <c r="AE51" s="607"/>
      <c r="AF51" s="605" t="s">
        <v>1043</v>
      </c>
      <c r="AG51" s="501"/>
      <c r="AH51" s="501"/>
      <c r="AI51" s="500" t="s">
        <v>373</v>
      </c>
      <c r="AJ51" s="492"/>
      <c r="CM51" s="545" t="str">
        <f t="shared" si="24"/>
        <v>anders</v>
      </c>
      <c r="CN51" s="491" t="str">
        <f t="shared" si="39"/>
        <v>Noordam Philipp</v>
      </c>
      <c r="CP51" s="494">
        <f t="shared" ref="CP51:CP78" si="40">+AB51</f>
        <v>16</v>
      </c>
      <c r="CQ51" s="491" t="str">
        <f t="shared" ref="CQ51:CQ79" si="41">+AF51</f>
        <v xml:space="preserve"> C/B 2)</v>
      </c>
      <c r="CR51" s="445" t="str">
        <f t="shared" si="25"/>
        <v>C</v>
      </c>
      <c r="CS51" s="519">
        <v>4312</v>
      </c>
      <c r="CT51" s="514">
        <v>773</v>
      </c>
      <c r="CU51" s="512">
        <f t="shared" si="31"/>
        <v>9</v>
      </c>
      <c r="CV51" s="511" t="str">
        <f t="shared" si="32"/>
        <v>Projektingenieur 9 (Bau)</v>
      </c>
      <c r="CW51" s="514">
        <v>772</v>
      </c>
      <c r="CX51" s="512">
        <f t="shared" si="33"/>
        <v>8</v>
      </c>
      <c r="CY51" s="511" t="str">
        <f t="shared" si="34"/>
        <v>Projektingenieur 8 (Bau)</v>
      </c>
      <c r="CZ51" s="514">
        <v>772</v>
      </c>
      <c r="DA51" s="512">
        <f>VLOOKUP($CZ51,Funktionsbezeichnungen,3,0)</f>
        <v>8</v>
      </c>
      <c r="DB51" s="511" t="str">
        <f>VLOOKUP($CZ51,Funktionsbezeichnungen,2,0)</f>
        <v>Projektingenieur 8 (Bau)</v>
      </c>
      <c r="DC51" s="514"/>
      <c r="DD51" s="512"/>
      <c r="DE51" s="511"/>
      <c r="DF51" s="514"/>
      <c r="DG51" s="512"/>
      <c r="DH51" s="511"/>
      <c r="DI51" s="513"/>
      <c r="DJ51" s="512"/>
      <c r="DK51" s="512"/>
      <c r="DL51" s="511"/>
      <c r="DQ51" s="491">
        <f t="shared" si="30"/>
        <v>4312</v>
      </c>
      <c r="DR51" s="494">
        <v>2</v>
      </c>
      <c r="DS51" s="491">
        <v>2</v>
      </c>
      <c r="DT51" s="491" t="s">
        <v>951</v>
      </c>
      <c r="EV51" s="519">
        <v>4353</v>
      </c>
      <c r="EW51" s="491" t="s">
        <v>105</v>
      </c>
    </row>
    <row r="52" spans="1:153" s="491" customFormat="1" ht="27" hidden="1" x14ac:dyDescent="0.25">
      <c r="A52" s="510"/>
      <c r="B52" s="510"/>
      <c r="C52" s="510">
        <f t="shared" si="37"/>
        <v>1</v>
      </c>
      <c r="D52" s="509"/>
      <c r="E52" s="509">
        <v>1</v>
      </c>
      <c r="F52" s="538"/>
      <c r="G52" s="539"/>
      <c r="H52" s="539">
        <v>1</v>
      </c>
      <c r="I52" s="538"/>
      <c r="J52" s="539"/>
      <c r="K52" s="538"/>
      <c r="L52" s="538"/>
      <c r="M52" s="538"/>
      <c r="N52" s="489"/>
      <c r="O52" s="489"/>
      <c r="P52" s="476" t="s">
        <v>361</v>
      </c>
      <c r="Q52" s="472" t="s">
        <v>447</v>
      </c>
      <c r="R52" s="472" t="s">
        <v>1514</v>
      </c>
      <c r="S52" s="597"/>
      <c r="T52" s="536" t="s">
        <v>111</v>
      </c>
      <c r="U52" s="502">
        <v>1954</v>
      </c>
      <c r="V52" s="507" t="s">
        <v>195</v>
      </c>
      <c r="W52" s="502">
        <v>1976</v>
      </c>
      <c r="X52" s="504"/>
      <c r="Y52" s="470"/>
      <c r="Z52" s="505"/>
      <c r="AA52" s="535" t="s">
        <v>547</v>
      </c>
      <c r="AB52" s="532">
        <f t="shared" si="38"/>
        <v>47</v>
      </c>
      <c r="AC52" s="518" t="s">
        <v>671</v>
      </c>
      <c r="AD52" s="517">
        <v>1987</v>
      </c>
      <c r="AE52" s="607"/>
      <c r="AF52" s="604" t="s">
        <v>105</v>
      </c>
      <c r="AG52" s="501"/>
      <c r="AH52" s="501"/>
      <c r="AI52" s="500" t="s">
        <v>415</v>
      </c>
      <c r="AJ52" s="492"/>
      <c r="CM52" s="491" t="str">
        <f t="shared" si="24"/>
        <v/>
      </c>
      <c r="CN52" s="491" t="str">
        <f t="shared" si="39"/>
        <v>Buser Edi</v>
      </c>
      <c r="CP52" s="491">
        <f t="shared" si="40"/>
        <v>47</v>
      </c>
      <c r="CQ52" s="491" t="str">
        <f t="shared" si="41"/>
        <v>C</v>
      </c>
      <c r="CR52" s="445" t="str">
        <f t="shared" si="25"/>
        <v>C</v>
      </c>
      <c r="CS52" s="519">
        <v>3160</v>
      </c>
      <c r="CT52" s="514">
        <v>772</v>
      </c>
      <c r="CU52" s="512">
        <f t="shared" si="31"/>
        <v>8</v>
      </c>
      <c r="CV52" s="511" t="str">
        <f t="shared" si="32"/>
        <v>Projektingenieur 8 (Bau)</v>
      </c>
      <c r="CW52" s="514">
        <v>772</v>
      </c>
      <c r="CX52" s="512">
        <f t="shared" si="33"/>
        <v>8</v>
      </c>
      <c r="CY52" s="511" t="str">
        <f t="shared" si="34"/>
        <v>Projektingenieur 8 (Bau)</v>
      </c>
      <c r="CZ52" s="514">
        <v>772</v>
      </c>
      <c r="DA52" s="512">
        <f>VLOOKUP($CZ52,Funktionsbezeichnungen,3,0)</f>
        <v>8</v>
      </c>
      <c r="DB52" s="511" t="str">
        <f>VLOOKUP($CZ52,Funktionsbezeichnungen,2,0)</f>
        <v>Projektingenieur 8 (Bau)</v>
      </c>
      <c r="DC52" s="514">
        <v>772</v>
      </c>
      <c r="DD52" s="512">
        <f>VLOOKUP($DC52,Funktionsbezeichnungen,3,0)</f>
        <v>8</v>
      </c>
      <c r="DE52" s="511" t="str">
        <f>VLOOKUP($DC52,Funktionsbezeichnungen,2,0)</f>
        <v>Projektingenieur 8 (Bau)</v>
      </c>
      <c r="DF52" s="514">
        <v>772</v>
      </c>
      <c r="DG52" s="512">
        <f>VLOOKUP($DF52,Funktionsbezeichnungen,3,0)</f>
        <v>8</v>
      </c>
      <c r="DH52" s="511" t="str">
        <f>VLOOKUP($DF52,Funktionsbezeichnungen,2,0)</f>
        <v>Projektingenieur 8 (Bau)</v>
      </c>
      <c r="DI52" s="513"/>
      <c r="DJ52" s="512">
        <v>772</v>
      </c>
      <c r="DK52" s="512">
        <f>VLOOKUP($DJ52,Funktionsbezeichnungen,3,0)</f>
        <v>8</v>
      </c>
      <c r="DL52" s="511" t="str">
        <f>VLOOKUP($DJ52,Funktionsbezeichnungen,2,0)</f>
        <v>Projektingenieur 8 (Bau)</v>
      </c>
      <c r="DQ52" s="491">
        <f t="shared" si="30"/>
        <v>3160</v>
      </c>
      <c r="DR52" s="494">
        <v>2</v>
      </c>
      <c r="DS52" s="491">
        <v>3</v>
      </c>
      <c r="DT52" s="491" t="s">
        <v>951</v>
      </c>
      <c r="EV52" s="519">
        <v>4293</v>
      </c>
      <c r="EW52" s="491" t="s">
        <v>105</v>
      </c>
    </row>
    <row r="53" spans="1:153" s="491" customFormat="1" ht="27" hidden="1" x14ac:dyDescent="0.25">
      <c r="A53" s="510"/>
      <c r="B53" s="510"/>
      <c r="C53" s="510">
        <f t="shared" si="37"/>
        <v>1</v>
      </c>
      <c r="D53" s="509">
        <v>1</v>
      </c>
      <c r="E53" s="509"/>
      <c r="F53" s="538"/>
      <c r="G53" s="539"/>
      <c r="H53" s="539"/>
      <c r="I53" s="538"/>
      <c r="J53" s="539"/>
      <c r="K53" s="538"/>
      <c r="L53" s="538"/>
      <c r="M53" s="538"/>
      <c r="N53" s="489">
        <v>1</v>
      </c>
      <c r="O53" s="489"/>
      <c r="P53" s="476" t="s">
        <v>361</v>
      </c>
      <c r="Q53" s="476" t="s">
        <v>566</v>
      </c>
      <c r="R53" s="476" t="s">
        <v>1514</v>
      </c>
      <c r="S53" s="598"/>
      <c r="T53" s="536" t="s">
        <v>561</v>
      </c>
      <c r="U53" s="502">
        <v>1975</v>
      </c>
      <c r="V53" s="507" t="s">
        <v>562</v>
      </c>
      <c r="W53" s="502">
        <v>2004</v>
      </c>
      <c r="X53" s="504"/>
      <c r="Y53" s="470"/>
      <c r="Z53" s="505"/>
      <c r="AA53" s="535" t="s">
        <v>564</v>
      </c>
      <c r="AB53" s="532">
        <f t="shared" si="38"/>
        <v>19</v>
      </c>
      <c r="AC53" s="535" t="s">
        <v>565</v>
      </c>
      <c r="AD53" s="517"/>
      <c r="AE53" s="608"/>
      <c r="AF53" s="604" t="s">
        <v>105</v>
      </c>
      <c r="AG53" s="501"/>
      <c r="AH53" s="501"/>
      <c r="AI53" s="540" t="s">
        <v>1078</v>
      </c>
      <c r="AJ53" s="492"/>
      <c r="CM53" s="491" t="str">
        <f t="shared" si="24"/>
        <v/>
      </c>
      <c r="CN53" s="491" t="str">
        <f t="shared" si="39"/>
        <v>That Pueng</v>
      </c>
      <c r="CP53" s="491">
        <f t="shared" si="40"/>
        <v>19</v>
      </c>
      <c r="CQ53" s="491" t="str">
        <f t="shared" si="41"/>
        <v>C</v>
      </c>
      <c r="CR53" s="445" t="str">
        <f t="shared" si="25"/>
        <v>C</v>
      </c>
      <c r="CS53" s="519">
        <v>4345</v>
      </c>
      <c r="CT53" s="514" t="s">
        <v>711</v>
      </c>
      <c r="CU53" s="512"/>
      <c r="CV53" s="511"/>
      <c r="CW53" s="514" t="s">
        <v>711</v>
      </c>
      <c r="CX53" s="512"/>
      <c r="CY53" s="511"/>
      <c r="CZ53" s="514">
        <v>782</v>
      </c>
      <c r="DA53" s="512">
        <f>VLOOKUP($CZ53,Funktionsbezeichnungen,3,0)</f>
        <v>8</v>
      </c>
      <c r="DB53" s="511" t="str">
        <f>VLOOKUP($CZ53,Funktionsbezeichnungen,2,0)</f>
        <v>Projektingenieur 8 (Umwelt)</v>
      </c>
      <c r="DC53" s="514">
        <v>782</v>
      </c>
      <c r="DD53" s="512">
        <f>VLOOKUP($DC53,Funktionsbezeichnungen,3,0)</f>
        <v>8</v>
      </c>
      <c r="DE53" s="511" t="str">
        <f>VLOOKUP($DC53,Funktionsbezeichnungen,2,0)</f>
        <v>Projektingenieur 8 (Umwelt)</v>
      </c>
      <c r="DF53" s="514">
        <v>782</v>
      </c>
      <c r="DG53" s="512">
        <f>VLOOKUP($DF53,Funktionsbezeichnungen,3,0)</f>
        <v>8</v>
      </c>
      <c r="DH53" s="511" t="str">
        <f>VLOOKUP($DF53,Funktionsbezeichnungen,2,0)</f>
        <v>Projektingenieur 8 (Umwelt)</v>
      </c>
      <c r="DI53" s="513"/>
      <c r="DJ53" s="512">
        <v>781</v>
      </c>
      <c r="DK53" s="512">
        <f>VLOOKUP($DJ53,Funktionsbezeichnungen,3,0)</f>
        <v>7</v>
      </c>
      <c r="DL53" s="511" t="str">
        <f>VLOOKUP($DJ53,Funktionsbezeichnungen,2,0)</f>
        <v>Projektingenieur 7 (Umwelt)</v>
      </c>
      <c r="DQ53" s="491">
        <f t="shared" si="30"/>
        <v>4345</v>
      </c>
      <c r="DR53" s="494">
        <v>1</v>
      </c>
      <c r="DS53" s="491">
        <v>2</v>
      </c>
      <c r="DT53" s="491" t="s">
        <v>952</v>
      </c>
      <c r="EV53" s="519">
        <v>4312</v>
      </c>
      <c r="EW53" s="491" t="s">
        <v>105</v>
      </c>
    </row>
    <row r="54" spans="1:153" s="491" customFormat="1" hidden="1" x14ac:dyDescent="0.25">
      <c r="A54" s="510"/>
      <c r="B54" s="510">
        <v>1</v>
      </c>
      <c r="C54" s="510">
        <f t="shared" si="37"/>
        <v>1</v>
      </c>
      <c r="D54" s="509"/>
      <c r="E54" s="509">
        <v>1</v>
      </c>
      <c r="F54" s="538"/>
      <c r="G54" s="539"/>
      <c r="H54" s="539"/>
      <c r="I54" s="538"/>
      <c r="J54" s="539"/>
      <c r="K54" s="538"/>
      <c r="L54" s="538"/>
      <c r="M54" s="538"/>
      <c r="N54" s="489"/>
      <c r="O54" s="489"/>
      <c r="P54" s="476" t="s">
        <v>359</v>
      </c>
      <c r="Q54" s="472" t="s">
        <v>1262</v>
      </c>
      <c r="R54" s="472" t="s">
        <v>1514</v>
      </c>
      <c r="S54" s="597"/>
      <c r="T54" s="536" t="s">
        <v>1572</v>
      </c>
      <c r="U54" s="502">
        <v>1981</v>
      </c>
      <c r="V54" s="507" t="s">
        <v>1063</v>
      </c>
      <c r="W54" s="502">
        <v>2005</v>
      </c>
      <c r="X54" s="504"/>
      <c r="Y54" s="470"/>
      <c r="Z54" s="505"/>
      <c r="AA54" s="535"/>
      <c r="AB54" s="532">
        <f t="shared" si="38"/>
        <v>18</v>
      </c>
      <c r="AC54" s="518" t="s">
        <v>916</v>
      </c>
      <c r="AD54" s="517">
        <v>2017</v>
      </c>
      <c r="AE54" s="607"/>
      <c r="AF54" s="604" t="s">
        <v>105</v>
      </c>
      <c r="AG54" s="501"/>
      <c r="AH54" s="501"/>
      <c r="AI54" s="500" t="s">
        <v>375</v>
      </c>
      <c r="AJ54" s="492"/>
      <c r="CM54" s="533" t="e">
        <f t="shared" si="24"/>
        <v>#N/A</v>
      </c>
      <c r="CN54" s="495" t="str">
        <f t="shared" si="39"/>
        <v>Mendoza Maria del Mar</v>
      </c>
      <c r="CP54" s="494">
        <f t="shared" si="40"/>
        <v>18</v>
      </c>
      <c r="CQ54" s="494" t="str">
        <f t="shared" si="41"/>
        <v>C</v>
      </c>
      <c r="CR54" s="445" t="e">
        <f t="shared" si="25"/>
        <v>#N/A</v>
      </c>
      <c r="CS54" s="515">
        <v>4326</v>
      </c>
      <c r="CT54" s="514">
        <v>772</v>
      </c>
      <c r="CU54" s="512">
        <f t="shared" ref="CU54:CU78" si="42">VLOOKUP($CT54,Funktionsbezeichnungen,3,0)</f>
        <v>8</v>
      </c>
      <c r="CV54" s="511" t="str">
        <f t="shared" ref="CV54:CV78" si="43">VLOOKUP($CT54,Funktionsbezeichnungen,2,0)</f>
        <v>Projektingenieur 8 (Bau)</v>
      </c>
      <c r="CW54" s="514"/>
      <c r="CX54" s="512"/>
      <c r="CY54" s="511"/>
      <c r="CZ54" s="514"/>
      <c r="DA54" s="512"/>
      <c r="DB54" s="511"/>
      <c r="DC54" s="514"/>
      <c r="DD54" s="512"/>
      <c r="DE54" s="511"/>
      <c r="DF54" s="514"/>
      <c r="DG54" s="512"/>
      <c r="DH54" s="511"/>
      <c r="DI54" s="513"/>
      <c r="DJ54" s="512"/>
      <c r="DK54" s="512"/>
      <c r="DL54" s="511"/>
      <c r="DQ54" s="491">
        <f t="shared" si="30"/>
        <v>4326</v>
      </c>
      <c r="DR54" s="494">
        <v>2</v>
      </c>
      <c r="DS54" s="491">
        <v>3</v>
      </c>
      <c r="DT54" s="491" t="s">
        <v>951</v>
      </c>
      <c r="EV54" s="519">
        <v>9677</v>
      </c>
      <c r="EW54" s="491" t="s">
        <v>105</v>
      </c>
    </row>
    <row r="55" spans="1:153" s="491" customFormat="1" ht="27" hidden="1" x14ac:dyDescent="0.25">
      <c r="A55" s="510"/>
      <c r="B55" s="510"/>
      <c r="C55" s="510">
        <f t="shared" si="37"/>
        <v>1</v>
      </c>
      <c r="D55" s="509"/>
      <c r="E55" s="509">
        <v>1</v>
      </c>
      <c r="F55" s="538"/>
      <c r="G55" s="539"/>
      <c r="H55" s="539"/>
      <c r="I55" s="538"/>
      <c r="J55" s="539"/>
      <c r="K55" s="538"/>
      <c r="L55" s="538"/>
      <c r="M55" s="538"/>
      <c r="N55" s="489"/>
      <c r="O55" s="489"/>
      <c r="P55" s="476" t="s">
        <v>1140</v>
      </c>
      <c r="Q55" s="472" t="s">
        <v>598</v>
      </c>
      <c r="R55" s="472" t="s">
        <v>1514</v>
      </c>
      <c r="S55" s="597"/>
      <c r="T55" s="536" t="s">
        <v>281</v>
      </c>
      <c r="U55" s="502">
        <v>1983</v>
      </c>
      <c r="V55" s="507" t="s">
        <v>1076</v>
      </c>
      <c r="W55" s="502">
        <v>2008</v>
      </c>
      <c r="X55" s="504" t="s">
        <v>1505</v>
      </c>
      <c r="Y55" s="470">
        <v>2009</v>
      </c>
      <c r="Z55" s="505"/>
      <c r="AA55" s="535" t="s">
        <v>1023</v>
      </c>
      <c r="AB55" s="532">
        <f t="shared" si="38"/>
        <v>15</v>
      </c>
      <c r="AC55" s="518" t="s">
        <v>1543</v>
      </c>
      <c r="AD55" s="517">
        <v>2009</v>
      </c>
      <c r="AE55" s="607"/>
      <c r="AF55" s="604" t="s">
        <v>105</v>
      </c>
      <c r="AG55" s="501"/>
      <c r="AH55" s="501"/>
      <c r="AI55" s="500" t="s">
        <v>1544</v>
      </c>
      <c r="AJ55" s="492"/>
      <c r="CM55" s="491" t="str">
        <f t="shared" si="24"/>
        <v/>
      </c>
      <c r="CN55" s="491" t="str">
        <f t="shared" si="39"/>
        <v>Wieland Manuel</v>
      </c>
      <c r="CP55" s="494">
        <f t="shared" si="40"/>
        <v>15</v>
      </c>
      <c r="CQ55" s="491" t="str">
        <f t="shared" si="41"/>
        <v>C</v>
      </c>
      <c r="CR55" s="445" t="str">
        <f t="shared" si="25"/>
        <v>C</v>
      </c>
      <c r="CS55" s="519">
        <v>9698</v>
      </c>
      <c r="CT55" s="514">
        <v>772</v>
      </c>
      <c r="CU55" s="512">
        <f t="shared" si="42"/>
        <v>8</v>
      </c>
      <c r="CV55" s="511" t="str">
        <f t="shared" si="43"/>
        <v>Projektingenieur 8 (Bau)</v>
      </c>
      <c r="CW55" s="514">
        <v>772</v>
      </c>
      <c r="CX55" s="512">
        <f>VLOOKUP($CW55,Funktionsbezeichnungen,3,0)</f>
        <v>8</v>
      </c>
      <c r="CY55" s="511" t="str">
        <f>VLOOKUP($CW55,Funktionsbezeichnungen,2,0)</f>
        <v>Projektingenieur 8 (Bau)</v>
      </c>
      <c r="CZ55" s="514">
        <v>772</v>
      </c>
      <c r="DA55" s="512">
        <f>VLOOKUP($CZ55,Funktionsbezeichnungen,3,0)</f>
        <v>8</v>
      </c>
      <c r="DB55" s="511" t="str">
        <f>VLOOKUP($CZ55,Funktionsbezeichnungen,2,0)</f>
        <v>Projektingenieur 8 (Bau)</v>
      </c>
      <c r="DC55" s="514">
        <v>771</v>
      </c>
      <c r="DD55" s="512">
        <f>VLOOKUP($DC55,Funktionsbezeichnungen,3,0)</f>
        <v>7</v>
      </c>
      <c r="DE55" s="511" t="str">
        <f>VLOOKUP($DC55,Funktionsbezeichnungen,2,0)</f>
        <v>Projektingenieur 7 (Bau)</v>
      </c>
      <c r="DF55" s="514">
        <v>771</v>
      </c>
      <c r="DG55" s="512">
        <f>VLOOKUP($DF55,Funktionsbezeichnungen,3,0)</f>
        <v>7</v>
      </c>
      <c r="DH55" s="511" t="str">
        <f>VLOOKUP($DF55,Funktionsbezeichnungen,2,0)</f>
        <v>Projektingenieur 7 (Bau)</v>
      </c>
      <c r="DI55" s="513"/>
      <c r="DJ55" s="512">
        <v>771</v>
      </c>
      <c r="DK55" s="512">
        <f>VLOOKUP($DJ55,Funktionsbezeichnungen,3,0)</f>
        <v>7</v>
      </c>
      <c r="DL55" s="511" t="str">
        <f>VLOOKUP($DJ55,Funktionsbezeichnungen,2,0)</f>
        <v>Projektingenieur 7 (Bau)</v>
      </c>
      <c r="DQ55" s="491">
        <f t="shared" si="30"/>
        <v>9698</v>
      </c>
      <c r="DR55" s="494">
        <v>2</v>
      </c>
      <c r="DS55" s="491">
        <v>2</v>
      </c>
      <c r="DT55" s="491" t="s">
        <v>951</v>
      </c>
      <c r="EV55" s="519">
        <v>9698</v>
      </c>
      <c r="EW55" s="491" t="s">
        <v>105</v>
      </c>
    </row>
    <row r="56" spans="1:153" s="491" customFormat="1" hidden="1" x14ac:dyDescent="0.25">
      <c r="A56" s="510"/>
      <c r="B56" s="510"/>
      <c r="C56" s="510">
        <f t="shared" si="37"/>
        <v>1</v>
      </c>
      <c r="D56" s="509"/>
      <c r="E56" s="509">
        <v>1</v>
      </c>
      <c r="F56" s="538"/>
      <c r="G56" s="539"/>
      <c r="H56" s="539"/>
      <c r="I56" s="538"/>
      <c r="J56" s="539"/>
      <c r="K56" s="538"/>
      <c r="L56" s="538"/>
      <c r="M56" s="538"/>
      <c r="N56" s="489"/>
      <c r="O56" s="489"/>
      <c r="P56" s="476" t="s">
        <v>358</v>
      </c>
      <c r="Q56" s="472" t="s">
        <v>1187</v>
      </c>
      <c r="R56" s="472" t="s">
        <v>1514</v>
      </c>
      <c r="S56" s="597"/>
      <c r="T56" s="536" t="s">
        <v>1188</v>
      </c>
      <c r="U56" s="502">
        <v>1983</v>
      </c>
      <c r="V56" s="507" t="s">
        <v>1556</v>
      </c>
      <c r="W56" s="502">
        <v>2008</v>
      </c>
      <c r="X56" s="504"/>
      <c r="Y56" s="470"/>
      <c r="Z56" s="505"/>
      <c r="AA56" s="535"/>
      <c r="AB56" s="532">
        <f t="shared" si="38"/>
        <v>15</v>
      </c>
      <c r="AC56" s="518" t="s">
        <v>698</v>
      </c>
      <c r="AD56" s="517">
        <v>2016</v>
      </c>
      <c r="AE56" s="607"/>
      <c r="AF56" s="604" t="s">
        <v>105</v>
      </c>
      <c r="AG56" s="501"/>
      <c r="AH56" s="501"/>
      <c r="AI56" s="500" t="s">
        <v>373</v>
      </c>
      <c r="AJ56" s="492"/>
      <c r="CM56" s="533" t="str">
        <f t="shared" si="24"/>
        <v>anders</v>
      </c>
      <c r="CN56" s="491" t="str">
        <f t="shared" si="39"/>
        <v>Skucek Axel</v>
      </c>
      <c r="CP56" s="494">
        <f t="shared" si="40"/>
        <v>15</v>
      </c>
      <c r="CQ56" s="494" t="str">
        <f t="shared" si="41"/>
        <v>C</v>
      </c>
      <c r="CR56" s="445" t="str">
        <f t="shared" si="25"/>
        <v>D</v>
      </c>
      <c r="CS56" s="519">
        <v>4322</v>
      </c>
      <c r="CT56" s="514">
        <v>772</v>
      </c>
      <c r="CU56" s="512">
        <f t="shared" si="42"/>
        <v>8</v>
      </c>
      <c r="CV56" s="511" t="str">
        <f t="shared" si="43"/>
        <v>Projektingenieur 8 (Bau)</v>
      </c>
      <c r="CW56" s="514"/>
      <c r="CX56" s="512"/>
      <c r="CY56" s="511"/>
      <c r="CZ56" s="514"/>
      <c r="DA56" s="512"/>
      <c r="DB56" s="511"/>
      <c r="DC56" s="514"/>
      <c r="DD56" s="512"/>
      <c r="DE56" s="511"/>
      <c r="DF56" s="514"/>
      <c r="DG56" s="512"/>
      <c r="DH56" s="511"/>
      <c r="DI56" s="513"/>
      <c r="DJ56" s="512"/>
      <c r="DK56" s="512"/>
      <c r="DL56" s="511"/>
      <c r="DQ56" s="491">
        <f t="shared" si="30"/>
        <v>4322</v>
      </c>
      <c r="DR56" s="494">
        <v>2</v>
      </c>
      <c r="DS56" s="491">
        <v>3</v>
      </c>
      <c r="DT56" s="491" t="s">
        <v>951</v>
      </c>
      <c r="EV56" s="519">
        <v>4311</v>
      </c>
      <c r="EW56" s="491" t="s">
        <v>105</v>
      </c>
    </row>
    <row r="57" spans="1:153" s="491" customFormat="1" hidden="1" x14ac:dyDescent="0.25">
      <c r="A57" s="510"/>
      <c r="B57" s="510"/>
      <c r="C57" s="510">
        <f t="shared" si="37"/>
        <v>1</v>
      </c>
      <c r="D57" s="509"/>
      <c r="E57" s="509">
        <v>1</v>
      </c>
      <c r="F57" s="538"/>
      <c r="G57" s="539"/>
      <c r="H57" s="539"/>
      <c r="I57" s="538"/>
      <c r="J57" s="539"/>
      <c r="K57" s="538"/>
      <c r="L57" s="538"/>
      <c r="M57" s="538"/>
      <c r="N57" s="489"/>
      <c r="O57" s="489"/>
      <c r="P57" s="476" t="s">
        <v>1303</v>
      </c>
      <c r="Q57" s="472" t="s">
        <v>567</v>
      </c>
      <c r="R57" s="472" t="s">
        <v>1514</v>
      </c>
      <c r="S57" s="597"/>
      <c r="T57" s="536" t="s">
        <v>213</v>
      </c>
      <c r="U57" s="502">
        <v>1985</v>
      </c>
      <c r="V57" s="507" t="s">
        <v>1552</v>
      </c>
      <c r="W57" s="502">
        <v>2008</v>
      </c>
      <c r="X57" s="504" t="s">
        <v>1181</v>
      </c>
      <c r="Y57" s="470">
        <v>2013</v>
      </c>
      <c r="Z57" s="505"/>
      <c r="AA57" s="535" t="s">
        <v>1023</v>
      </c>
      <c r="AB57" s="532">
        <f t="shared" si="38"/>
        <v>15</v>
      </c>
      <c r="AC57" s="518" t="s">
        <v>666</v>
      </c>
      <c r="AD57" s="517">
        <v>2009</v>
      </c>
      <c r="AE57" s="607"/>
      <c r="AF57" s="604" t="s">
        <v>105</v>
      </c>
      <c r="AG57" s="501"/>
      <c r="AH57" s="501"/>
      <c r="AI57" s="500" t="s">
        <v>1213</v>
      </c>
      <c r="AJ57" s="492"/>
      <c r="CM57" s="491" t="str">
        <f t="shared" ref="CM57:CM78" si="44">IF(CQ57=CR57,"","anders")</f>
        <v/>
      </c>
      <c r="CN57" s="491" t="str">
        <f t="shared" si="39"/>
        <v>Imesch Reto</v>
      </c>
      <c r="CP57" s="494">
        <f t="shared" si="40"/>
        <v>15</v>
      </c>
      <c r="CQ57" s="491" t="str">
        <f t="shared" si="41"/>
        <v>C</v>
      </c>
      <c r="CR57" s="445" t="str">
        <f t="shared" ref="CR57:CR78" si="45">VLOOKUP(CS57,Kategorie,2,0)</f>
        <v>C</v>
      </c>
      <c r="CS57" s="519">
        <v>9677</v>
      </c>
      <c r="CT57" s="514">
        <v>772</v>
      </c>
      <c r="CU57" s="512">
        <f t="shared" si="42"/>
        <v>8</v>
      </c>
      <c r="CV57" s="511" t="str">
        <f t="shared" si="43"/>
        <v>Projektingenieur 8 (Bau)</v>
      </c>
      <c r="CW57" s="514">
        <v>772</v>
      </c>
      <c r="CX57" s="512">
        <f t="shared" ref="CX57:CX65" si="46">VLOOKUP($CW57,Funktionsbezeichnungen,3,0)</f>
        <v>8</v>
      </c>
      <c r="CY57" s="511" t="str">
        <f t="shared" ref="CY57:CY65" si="47">VLOOKUP($CW57,Funktionsbezeichnungen,2,0)</f>
        <v>Projektingenieur 8 (Bau)</v>
      </c>
      <c r="CZ57" s="514">
        <v>772</v>
      </c>
      <c r="DA57" s="512">
        <f>VLOOKUP($CZ57,Funktionsbezeichnungen,3,0)</f>
        <v>8</v>
      </c>
      <c r="DB57" s="511" t="str">
        <f>VLOOKUP($CZ57,Funktionsbezeichnungen,2,0)</f>
        <v>Projektingenieur 8 (Bau)</v>
      </c>
      <c r="DC57" s="514">
        <v>772</v>
      </c>
      <c r="DD57" s="512">
        <f>VLOOKUP($DC57,Funktionsbezeichnungen,3,0)</f>
        <v>8</v>
      </c>
      <c r="DE57" s="511" t="str">
        <f>VLOOKUP($DC57,Funktionsbezeichnungen,2,0)</f>
        <v>Projektingenieur 8 (Bau)</v>
      </c>
      <c r="DF57" s="514">
        <v>771</v>
      </c>
      <c r="DG57" s="512">
        <f>VLOOKUP($DF57,Funktionsbezeichnungen,3,0)</f>
        <v>7</v>
      </c>
      <c r="DH57" s="511" t="str">
        <f>VLOOKUP($DF57,Funktionsbezeichnungen,2,0)</f>
        <v>Projektingenieur 7 (Bau)</v>
      </c>
      <c r="DI57" s="513"/>
      <c r="DJ57" s="512">
        <v>771</v>
      </c>
      <c r="DK57" s="512">
        <f>VLOOKUP($DJ57,Funktionsbezeichnungen,3,0)</f>
        <v>7</v>
      </c>
      <c r="DL57" s="511" t="str">
        <f>VLOOKUP($DJ57,Funktionsbezeichnungen,2,0)</f>
        <v>Projektingenieur 7 (Bau)</v>
      </c>
      <c r="DQ57" s="491">
        <f t="shared" ref="DQ57:DQ78" si="48">+CS57</f>
        <v>9677</v>
      </c>
      <c r="DR57" s="494">
        <v>2</v>
      </c>
      <c r="DS57" s="491">
        <v>3</v>
      </c>
      <c r="DT57" s="491" t="s">
        <v>951</v>
      </c>
      <c r="EV57" s="519">
        <v>8565</v>
      </c>
      <c r="EW57" s="491" t="s">
        <v>105</v>
      </c>
    </row>
    <row r="58" spans="1:153" s="491" customFormat="1" ht="27" hidden="1" x14ac:dyDescent="0.25">
      <c r="A58" s="510"/>
      <c r="B58" s="510"/>
      <c r="C58" s="510">
        <f t="shared" si="37"/>
        <v>1</v>
      </c>
      <c r="D58" s="509">
        <v>1</v>
      </c>
      <c r="E58" s="509"/>
      <c r="F58" s="538"/>
      <c r="G58" s="539"/>
      <c r="H58" s="539"/>
      <c r="I58" s="538"/>
      <c r="J58" s="539"/>
      <c r="K58" s="538"/>
      <c r="L58" s="538"/>
      <c r="M58" s="538"/>
      <c r="N58" s="489"/>
      <c r="O58" s="489"/>
      <c r="P58" s="476" t="s">
        <v>361</v>
      </c>
      <c r="Q58" s="472" t="s">
        <v>1046</v>
      </c>
      <c r="R58" s="472" t="s">
        <v>1514</v>
      </c>
      <c r="S58" s="597"/>
      <c r="T58" s="536" t="s">
        <v>930</v>
      </c>
      <c r="U58" s="502">
        <v>1972</v>
      </c>
      <c r="V58" s="507" t="s">
        <v>1007</v>
      </c>
      <c r="W58" s="502">
        <v>2009</v>
      </c>
      <c r="X58" s="504" t="s">
        <v>1066</v>
      </c>
      <c r="Y58" s="470">
        <v>2012</v>
      </c>
      <c r="Z58" s="505"/>
      <c r="AA58" s="535" t="s">
        <v>1180</v>
      </c>
      <c r="AB58" s="532">
        <f t="shared" si="38"/>
        <v>14</v>
      </c>
      <c r="AC58" s="518" t="s">
        <v>1561</v>
      </c>
      <c r="AD58" s="517">
        <v>2012</v>
      </c>
      <c r="AE58" s="607"/>
      <c r="AF58" s="604" t="s">
        <v>105</v>
      </c>
      <c r="AG58" s="501"/>
      <c r="AH58" s="501"/>
      <c r="AI58" s="500" t="s">
        <v>373</v>
      </c>
      <c r="AJ58" s="492"/>
      <c r="CM58" s="491" t="str">
        <f t="shared" si="44"/>
        <v/>
      </c>
      <c r="CN58" s="491" t="str">
        <f t="shared" si="39"/>
        <v>Baschong Clemens</v>
      </c>
      <c r="CP58" s="494">
        <f t="shared" si="40"/>
        <v>14</v>
      </c>
      <c r="CQ58" s="491" t="str">
        <f t="shared" si="41"/>
        <v>C</v>
      </c>
      <c r="CR58" s="445" t="str">
        <f t="shared" si="45"/>
        <v>C</v>
      </c>
      <c r="CS58" s="519">
        <v>4311</v>
      </c>
      <c r="CT58" s="514">
        <v>782</v>
      </c>
      <c r="CU58" s="512">
        <f t="shared" si="42"/>
        <v>8</v>
      </c>
      <c r="CV58" s="511" t="str">
        <f t="shared" si="43"/>
        <v>Projektingenieur 8 (Umwelt)</v>
      </c>
      <c r="CW58" s="514">
        <v>782</v>
      </c>
      <c r="CX58" s="512">
        <f t="shared" si="46"/>
        <v>8</v>
      </c>
      <c r="CY58" s="511" t="str">
        <f t="shared" si="47"/>
        <v>Projektingenieur 8 (Umwelt)</v>
      </c>
      <c r="CZ58" s="514">
        <v>782</v>
      </c>
      <c r="DA58" s="512">
        <f>VLOOKUP($CZ58,Funktionsbezeichnungen,3,0)</f>
        <v>8</v>
      </c>
      <c r="DB58" s="511" t="str">
        <f>VLOOKUP($CZ58,Funktionsbezeichnungen,2,0)</f>
        <v>Projektingenieur 8 (Umwelt)</v>
      </c>
      <c r="DC58" s="514"/>
      <c r="DD58" s="512"/>
      <c r="DE58" s="511"/>
      <c r="DF58" s="514"/>
      <c r="DG58" s="512"/>
      <c r="DH58" s="511"/>
      <c r="DI58" s="513"/>
      <c r="DJ58" s="512"/>
      <c r="DK58" s="512"/>
      <c r="DL58" s="511"/>
      <c r="DQ58" s="491">
        <f t="shared" si="48"/>
        <v>4311</v>
      </c>
      <c r="DR58" s="494">
        <v>2</v>
      </c>
      <c r="DS58" s="491">
        <v>2</v>
      </c>
      <c r="DT58" s="491" t="s">
        <v>952</v>
      </c>
      <c r="EV58" s="519">
        <v>8569</v>
      </c>
      <c r="EW58" s="491" t="s">
        <v>105</v>
      </c>
    </row>
    <row r="59" spans="1:153" s="491" customFormat="1" hidden="1" x14ac:dyDescent="0.25">
      <c r="A59" s="510"/>
      <c r="B59" s="510"/>
      <c r="C59" s="510">
        <f t="shared" si="37"/>
        <v>1</v>
      </c>
      <c r="D59" s="509"/>
      <c r="E59" s="509">
        <v>1</v>
      </c>
      <c r="F59" s="538"/>
      <c r="G59" s="539"/>
      <c r="H59" s="539"/>
      <c r="I59" s="538"/>
      <c r="J59" s="539"/>
      <c r="K59" s="538"/>
      <c r="L59" s="538"/>
      <c r="M59" s="538"/>
      <c r="N59" s="489"/>
      <c r="O59" s="489"/>
      <c r="P59" s="476" t="s">
        <v>1301</v>
      </c>
      <c r="Q59" s="472" t="s">
        <v>528</v>
      </c>
      <c r="R59" s="472" t="s">
        <v>1514</v>
      </c>
      <c r="S59" s="597"/>
      <c r="T59" s="536" t="s">
        <v>529</v>
      </c>
      <c r="U59" s="502">
        <v>1984</v>
      </c>
      <c r="V59" s="507" t="s">
        <v>1552</v>
      </c>
      <c r="W59" s="502">
        <v>2009</v>
      </c>
      <c r="X59" s="504"/>
      <c r="Y59" s="470"/>
      <c r="Z59" s="505"/>
      <c r="AA59" s="535"/>
      <c r="AB59" s="532">
        <f t="shared" si="38"/>
        <v>14</v>
      </c>
      <c r="AC59" s="518" t="s">
        <v>1542</v>
      </c>
      <c r="AD59" s="517">
        <v>2009</v>
      </c>
      <c r="AE59" s="607"/>
      <c r="AF59" s="604" t="s">
        <v>105</v>
      </c>
      <c r="AG59" s="501"/>
      <c r="AH59" s="501"/>
      <c r="AI59" s="500" t="s">
        <v>373</v>
      </c>
      <c r="AJ59" s="492"/>
      <c r="CM59" s="491" t="str">
        <f t="shared" si="44"/>
        <v/>
      </c>
      <c r="CN59" s="491" t="str">
        <f t="shared" si="39"/>
        <v>Jung Roman</v>
      </c>
      <c r="CP59" s="494">
        <f t="shared" si="40"/>
        <v>14</v>
      </c>
      <c r="CQ59" s="491" t="str">
        <f t="shared" si="41"/>
        <v>C</v>
      </c>
      <c r="CR59" s="445" t="str">
        <f t="shared" si="45"/>
        <v>C</v>
      </c>
      <c r="CS59" s="519">
        <v>8565</v>
      </c>
      <c r="CT59" s="514">
        <v>772</v>
      </c>
      <c r="CU59" s="512">
        <f t="shared" si="42"/>
        <v>8</v>
      </c>
      <c r="CV59" s="511" t="str">
        <f t="shared" si="43"/>
        <v>Projektingenieur 8 (Bau)</v>
      </c>
      <c r="CW59" s="514">
        <v>772</v>
      </c>
      <c r="CX59" s="512">
        <f t="shared" si="46"/>
        <v>8</v>
      </c>
      <c r="CY59" s="511" t="str">
        <f t="shared" si="47"/>
        <v>Projektingenieur 8 (Bau)</v>
      </c>
      <c r="CZ59" s="514">
        <v>772</v>
      </c>
      <c r="DA59" s="512">
        <f>VLOOKUP($CZ59,Funktionsbezeichnungen,3,0)</f>
        <v>8</v>
      </c>
      <c r="DB59" s="511" t="str">
        <f>VLOOKUP($CZ59,Funktionsbezeichnungen,2,0)</f>
        <v>Projektingenieur 8 (Bau)</v>
      </c>
      <c r="DC59" s="514">
        <v>771</v>
      </c>
      <c r="DD59" s="512">
        <f>VLOOKUP($DC59,Funktionsbezeichnungen,3,0)</f>
        <v>7</v>
      </c>
      <c r="DE59" s="511" t="str">
        <f>VLOOKUP($DC59,Funktionsbezeichnungen,2,0)</f>
        <v>Projektingenieur 7 (Bau)</v>
      </c>
      <c r="DF59" s="514">
        <v>771</v>
      </c>
      <c r="DG59" s="512">
        <f>VLOOKUP($DF59,Funktionsbezeichnungen,3,0)</f>
        <v>7</v>
      </c>
      <c r="DH59" s="511" t="str">
        <f>VLOOKUP($DF59,Funktionsbezeichnungen,2,0)</f>
        <v>Projektingenieur 7 (Bau)</v>
      </c>
      <c r="DI59" s="513"/>
      <c r="DJ59" s="512">
        <v>771</v>
      </c>
      <c r="DK59" s="512">
        <f>VLOOKUP($DJ59,Funktionsbezeichnungen,3,0)</f>
        <v>7</v>
      </c>
      <c r="DL59" s="511" t="str">
        <f>VLOOKUP($DJ59,Funktionsbezeichnungen,2,0)</f>
        <v>Projektingenieur 7 (Bau)</v>
      </c>
      <c r="DQ59" s="491">
        <f t="shared" si="48"/>
        <v>8565</v>
      </c>
      <c r="DR59" s="494">
        <v>2</v>
      </c>
      <c r="DS59" s="491">
        <v>3</v>
      </c>
      <c r="DT59" s="491" t="s">
        <v>951</v>
      </c>
      <c r="EV59" s="519">
        <v>4906</v>
      </c>
      <c r="EW59" s="491" t="s">
        <v>105</v>
      </c>
    </row>
    <row r="60" spans="1:153" s="491" customFormat="1" hidden="1" x14ac:dyDescent="0.25">
      <c r="A60" s="510"/>
      <c r="B60" s="510"/>
      <c r="C60" s="510">
        <f t="shared" si="37"/>
        <v>1</v>
      </c>
      <c r="D60" s="509"/>
      <c r="E60" s="509">
        <v>1</v>
      </c>
      <c r="F60" s="538"/>
      <c r="G60" s="539"/>
      <c r="H60" s="539"/>
      <c r="I60" s="538"/>
      <c r="J60" s="539"/>
      <c r="K60" s="538"/>
      <c r="L60" s="538"/>
      <c r="M60" s="538"/>
      <c r="N60" s="489"/>
      <c r="O60" s="489"/>
      <c r="P60" s="476" t="s">
        <v>1301</v>
      </c>
      <c r="Q60" s="472" t="s">
        <v>1135</v>
      </c>
      <c r="R60" s="472" t="s">
        <v>1514</v>
      </c>
      <c r="S60" s="597"/>
      <c r="T60" s="536" t="s">
        <v>1136</v>
      </c>
      <c r="U60" s="502">
        <v>1986</v>
      </c>
      <c r="V60" s="507" t="s">
        <v>1191</v>
      </c>
      <c r="W60" s="502">
        <v>2010</v>
      </c>
      <c r="X60" s="504"/>
      <c r="Y60" s="470"/>
      <c r="Z60" s="505"/>
      <c r="AA60" s="535"/>
      <c r="AB60" s="532">
        <f t="shared" si="38"/>
        <v>13</v>
      </c>
      <c r="AC60" s="518" t="s">
        <v>698</v>
      </c>
      <c r="AD60" s="517">
        <v>2015</v>
      </c>
      <c r="AE60" s="607"/>
      <c r="AF60" s="604" t="s">
        <v>105</v>
      </c>
      <c r="AG60" s="501"/>
      <c r="AH60" s="501"/>
      <c r="AI60" s="500" t="s">
        <v>376</v>
      </c>
      <c r="AJ60" s="492"/>
      <c r="CM60" s="491" t="e">
        <f t="shared" si="44"/>
        <v>#N/A</v>
      </c>
      <c r="CN60" s="491" t="str">
        <f t="shared" si="39"/>
        <v>Berzi Patrick</v>
      </c>
      <c r="CP60" s="494">
        <f t="shared" si="40"/>
        <v>13</v>
      </c>
      <c r="CQ60" s="494" t="str">
        <f t="shared" si="41"/>
        <v>C</v>
      </c>
      <c r="CR60" s="445" t="e">
        <f t="shared" si="45"/>
        <v>#N/A</v>
      </c>
      <c r="CS60" s="519">
        <v>4911</v>
      </c>
      <c r="CT60" s="514">
        <v>772</v>
      </c>
      <c r="CU60" s="512">
        <f t="shared" si="42"/>
        <v>8</v>
      </c>
      <c r="CV60" s="511" t="str">
        <f t="shared" si="43"/>
        <v>Projektingenieur 8 (Bau)</v>
      </c>
      <c r="CW60" s="514">
        <v>772</v>
      </c>
      <c r="CX60" s="512">
        <f t="shared" si="46"/>
        <v>8</v>
      </c>
      <c r="CY60" s="511" t="str">
        <f t="shared" si="47"/>
        <v>Projektingenieur 8 (Bau)</v>
      </c>
      <c r="CZ60" s="514"/>
      <c r="DA60" s="512"/>
      <c r="DB60" s="511"/>
      <c r="DC60" s="514"/>
      <c r="DD60" s="512"/>
      <c r="DE60" s="511"/>
      <c r="DF60" s="514"/>
      <c r="DG60" s="512"/>
      <c r="DH60" s="511"/>
      <c r="DI60" s="513"/>
      <c r="DJ60" s="512"/>
      <c r="DK60" s="512"/>
      <c r="DL60" s="511"/>
      <c r="DQ60" s="491">
        <f t="shared" si="48"/>
        <v>4911</v>
      </c>
      <c r="DR60" s="494">
        <v>2</v>
      </c>
      <c r="DS60" s="491">
        <v>3</v>
      </c>
      <c r="DT60" s="491" t="s">
        <v>951</v>
      </c>
      <c r="EV60" s="519">
        <v>7706</v>
      </c>
      <c r="EW60" s="494" t="s">
        <v>105</v>
      </c>
    </row>
    <row r="61" spans="1:153" s="491" customFormat="1" hidden="1" x14ac:dyDescent="0.25">
      <c r="A61" s="510"/>
      <c r="B61" s="510">
        <v>1</v>
      </c>
      <c r="C61" s="510">
        <f t="shared" si="37"/>
        <v>1</v>
      </c>
      <c r="D61" s="509"/>
      <c r="E61" s="509">
        <v>1</v>
      </c>
      <c r="F61" s="538"/>
      <c r="G61" s="539"/>
      <c r="H61" s="539"/>
      <c r="I61" s="538"/>
      <c r="J61" s="539"/>
      <c r="K61" s="538"/>
      <c r="L61" s="538"/>
      <c r="M61" s="538"/>
      <c r="N61" s="489"/>
      <c r="O61" s="489"/>
      <c r="P61" s="476" t="s">
        <v>1301</v>
      </c>
      <c r="Q61" s="472" t="s">
        <v>635</v>
      </c>
      <c r="R61" s="472" t="s">
        <v>1514</v>
      </c>
      <c r="S61" s="597"/>
      <c r="T61" s="536" t="s">
        <v>636</v>
      </c>
      <c r="U61" s="502">
        <v>1986</v>
      </c>
      <c r="V61" s="507" t="s">
        <v>1552</v>
      </c>
      <c r="W61" s="502">
        <v>2010</v>
      </c>
      <c r="X61" s="504"/>
      <c r="Y61" s="470"/>
      <c r="Z61" s="505"/>
      <c r="AA61" s="535"/>
      <c r="AB61" s="532">
        <f t="shared" si="38"/>
        <v>13</v>
      </c>
      <c r="AC61" s="518" t="s">
        <v>916</v>
      </c>
      <c r="AD61" s="517">
        <v>2010</v>
      </c>
      <c r="AE61" s="607"/>
      <c r="AF61" s="604" t="s">
        <v>105</v>
      </c>
      <c r="AG61" s="501"/>
      <c r="AH61" s="501"/>
      <c r="AI61" s="500" t="s">
        <v>375</v>
      </c>
      <c r="AJ61" s="492"/>
      <c r="CM61" s="491" t="str">
        <f t="shared" si="44"/>
        <v/>
      </c>
      <c r="CN61" s="491" t="str">
        <f t="shared" si="39"/>
        <v>Bianchi Emmanuelle</v>
      </c>
      <c r="CP61" s="494">
        <f t="shared" si="40"/>
        <v>13</v>
      </c>
      <c r="CQ61" s="494" t="str">
        <f t="shared" si="41"/>
        <v>C</v>
      </c>
      <c r="CR61" s="445" t="str">
        <f t="shared" si="45"/>
        <v>C</v>
      </c>
      <c r="CS61" s="519">
        <v>7706</v>
      </c>
      <c r="CT61" s="514">
        <v>772</v>
      </c>
      <c r="CU61" s="512">
        <f t="shared" si="42"/>
        <v>8</v>
      </c>
      <c r="CV61" s="511" t="str">
        <f t="shared" si="43"/>
        <v>Projektingenieur 8 (Bau)</v>
      </c>
      <c r="CW61" s="514">
        <v>772</v>
      </c>
      <c r="CX61" s="512">
        <f t="shared" si="46"/>
        <v>8</v>
      </c>
      <c r="CY61" s="511" t="str">
        <f t="shared" si="47"/>
        <v>Projektingenieur 8 (Bau)</v>
      </c>
      <c r="CZ61" s="514">
        <v>772</v>
      </c>
      <c r="DA61" s="512">
        <f>VLOOKUP($CZ61,Funktionsbezeichnungen,3,0)</f>
        <v>8</v>
      </c>
      <c r="DB61" s="511" t="str">
        <f>VLOOKUP($CZ61,Funktionsbezeichnungen,2,0)</f>
        <v>Projektingenieur 8 (Bau)</v>
      </c>
      <c r="DC61" s="514">
        <v>771</v>
      </c>
      <c r="DD61" s="512">
        <f>VLOOKUP($DC61,Funktionsbezeichnungen,3,0)</f>
        <v>7</v>
      </c>
      <c r="DE61" s="511" t="str">
        <f>VLOOKUP($DC61,Funktionsbezeichnungen,2,0)</f>
        <v>Projektingenieur 7 (Bau)</v>
      </c>
      <c r="DF61" s="514">
        <v>770</v>
      </c>
      <c r="DG61" s="512">
        <f>VLOOKUP($DF61,Funktionsbezeichnungen,3,0)</f>
        <v>6</v>
      </c>
      <c r="DH61" s="511" t="str">
        <f>VLOOKUP($DF61,Funktionsbezeichnungen,2,0)</f>
        <v>Vorstufe Projektingenieur (Bau)</v>
      </c>
      <c r="DI61" s="513"/>
      <c r="DJ61" s="512">
        <v>771</v>
      </c>
      <c r="DK61" s="512">
        <f>VLOOKUP($DJ61,Funktionsbezeichnungen,3,0)</f>
        <v>7</v>
      </c>
      <c r="DL61" s="511" t="str">
        <f>VLOOKUP($DJ61,Funktionsbezeichnungen,2,0)</f>
        <v>Projektingenieur 7 (Bau)</v>
      </c>
      <c r="DQ61" s="491">
        <f t="shared" si="48"/>
        <v>7706</v>
      </c>
      <c r="DR61" s="494">
        <v>2</v>
      </c>
      <c r="DS61" s="491">
        <v>3</v>
      </c>
      <c r="DT61" s="491" t="s">
        <v>951</v>
      </c>
      <c r="EV61" s="519">
        <v>4901</v>
      </c>
      <c r="EW61" s="494" t="s">
        <v>105</v>
      </c>
    </row>
    <row r="62" spans="1:153" s="491" customFormat="1" hidden="1" x14ac:dyDescent="0.25">
      <c r="A62" s="510"/>
      <c r="B62" s="510">
        <v>1</v>
      </c>
      <c r="C62" s="510">
        <f t="shared" si="37"/>
        <v>1</v>
      </c>
      <c r="D62" s="509"/>
      <c r="E62" s="509">
        <v>1</v>
      </c>
      <c r="F62" s="538"/>
      <c r="G62" s="539"/>
      <c r="H62" s="539"/>
      <c r="I62" s="538"/>
      <c r="J62" s="539"/>
      <c r="K62" s="538"/>
      <c r="L62" s="538"/>
      <c r="M62" s="538"/>
      <c r="N62" s="489"/>
      <c r="O62" s="489"/>
      <c r="P62" s="476" t="s">
        <v>1301</v>
      </c>
      <c r="Q62" s="472" t="s">
        <v>1138</v>
      </c>
      <c r="R62" s="472" t="s">
        <v>1514</v>
      </c>
      <c r="S62" s="597"/>
      <c r="T62" s="536" t="s">
        <v>1139</v>
      </c>
      <c r="U62" s="502">
        <v>1981</v>
      </c>
      <c r="V62" s="507" t="s">
        <v>1552</v>
      </c>
      <c r="W62" s="502">
        <v>2010</v>
      </c>
      <c r="X62" s="504"/>
      <c r="Y62" s="470"/>
      <c r="Z62" s="505"/>
      <c r="AA62" s="535"/>
      <c r="AB62" s="532">
        <f t="shared" si="38"/>
        <v>13</v>
      </c>
      <c r="AC62" s="518" t="s">
        <v>916</v>
      </c>
      <c r="AD62" s="517">
        <v>2015</v>
      </c>
      <c r="AE62" s="607"/>
      <c r="AF62" s="604" t="s">
        <v>105</v>
      </c>
      <c r="AG62" s="501"/>
      <c r="AH62" s="501"/>
      <c r="AI62" s="500" t="s">
        <v>375</v>
      </c>
      <c r="AJ62" s="492"/>
      <c r="CM62" s="491" t="str">
        <f t="shared" si="44"/>
        <v/>
      </c>
      <c r="CN62" s="491" t="str">
        <f t="shared" si="39"/>
        <v>Kanagasabai Manoja</v>
      </c>
      <c r="CP62" s="494">
        <f t="shared" si="40"/>
        <v>13</v>
      </c>
      <c r="CQ62" s="494" t="str">
        <f t="shared" si="41"/>
        <v>C</v>
      </c>
      <c r="CR62" s="445" t="str">
        <f t="shared" si="45"/>
        <v>C</v>
      </c>
      <c r="CS62" s="519">
        <v>4910</v>
      </c>
      <c r="CT62" s="514">
        <v>772</v>
      </c>
      <c r="CU62" s="512">
        <f t="shared" si="42"/>
        <v>8</v>
      </c>
      <c r="CV62" s="511" t="str">
        <f t="shared" si="43"/>
        <v>Projektingenieur 8 (Bau)</v>
      </c>
      <c r="CW62" s="514">
        <v>772</v>
      </c>
      <c r="CX62" s="512">
        <f t="shared" si="46"/>
        <v>8</v>
      </c>
      <c r="CY62" s="511" t="str">
        <f t="shared" si="47"/>
        <v>Projektingenieur 8 (Bau)</v>
      </c>
      <c r="CZ62" s="514"/>
      <c r="DA62" s="512"/>
      <c r="DB62" s="511"/>
      <c r="DC62" s="514">
        <v>771</v>
      </c>
      <c r="DD62" s="512">
        <f>VLOOKUP($DC62,Funktionsbezeichnungen,3,0)</f>
        <v>7</v>
      </c>
      <c r="DE62" s="511" t="str">
        <f>VLOOKUP($DC62,Funktionsbezeichnungen,2,0)</f>
        <v>Projektingenieur 7 (Bau)</v>
      </c>
      <c r="DF62" s="514">
        <v>770</v>
      </c>
      <c r="DG62" s="512">
        <f>VLOOKUP($DF62,Funktionsbezeichnungen,3,0)</f>
        <v>6</v>
      </c>
      <c r="DH62" s="511" t="str">
        <f>VLOOKUP($DF62,Funktionsbezeichnungen,2,0)</f>
        <v>Vorstufe Projektingenieur (Bau)</v>
      </c>
      <c r="DI62" s="513"/>
      <c r="DJ62" s="512">
        <v>771</v>
      </c>
      <c r="DK62" s="512">
        <f>VLOOKUP($DJ62,Funktionsbezeichnungen,3,0)</f>
        <v>7</v>
      </c>
      <c r="DL62" s="511" t="str">
        <f>VLOOKUP($DJ62,Funktionsbezeichnungen,2,0)</f>
        <v>Projektingenieur 7 (Bau)</v>
      </c>
      <c r="DQ62" s="491">
        <f t="shared" si="48"/>
        <v>4910</v>
      </c>
      <c r="DR62" s="494">
        <v>2</v>
      </c>
      <c r="DS62" s="491">
        <v>3</v>
      </c>
      <c r="DT62" s="491" t="s">
        <v>951</v>
      </c>
      <c r="EV62" s="519">
        <v>4910</v>
      </c>
      <c r="EW62" s="494" t="s">
        <v>105</v>
      </c>
    </row>
    <row r="63" spans="1:153" s="491" customFormat="1" hidden="1" x14ac:dyDescent="0.25">
      <c r="A63" s="510"/>
      <c r="B63" s="510"/>
      <c r="C63" s="510">
        <f t="shared" si="37"/>
        <v>1</v>
      </c>
      <c r="D63" s="509"/>
      <c r="E63" s="509">
        <v>1</v>
      </c>
      <c r="F63" s="538"/>
      <c r="G63" s="539"/>
      <c r="H63" s="539"/>
      <c r="I63" s="538"/>
      <c r="J63" s="539"/>
      <c r="K63" s="538"/>
      <c r="L63" s="538"/>
      <c r="M63" s="538"/>
      <c r="N63" s="489"/>
      <c r="O63" s="489"/>
      <c r="P63" s="476" t="s">
        <v>358</v>
      </c>
      <c r="Q63" s="472" t="s">
        <v>699</v>
      </c>
      <c r="R63" s="472" t="s">
        <v>1514</v>
      </c>
      <c r="S63" s="597"/>
      <c r="T63" s="536" t="s">
        <v>697</v>
      </c>
      <c r="U63" s="502">
        <v>1984</v>
      </c>
      <c r="V63" s="507" t="s">
        <v>1552</v>
      </c>
      <c r="W63" s="502">
        <v>2010</v>
      </c>
      <c r="X63" s="504"/>
      <c r="Y63" s="470"/>
      <c r="Z63" s="505"/>
      <c r="AA63" s="535"/>
      <c r="AB63" s="532">
        <f t="shared" si="38"/>
        <v>13</v>
      </c>
      <c r="AC63" s="518" t="s">
        <v>698</v>
      </c>
      <c r="AD63" s="517">
        <v>2011</v>
      </c>
      <c r="AE63" s="607"/>
      <c r="AF63" s="604" t="s">
        <v>105</v>
      </c>
      <c r="AG63" s="501"/>
      <c r="AH63" s="501"/>
      <c r="AI63" s="500" t="s">
        <v>373</v>
      </c>
      <c r="AJ63" s="492"/>
      <c r="CM63" s="491" t="str">
        <f t="shared" si="44"/>
        <v/>
      </c>
      <c r="CN63" s="491" t="str">
        <f t="shared" si="39"/>
        <v>Indermitte Martin</v>
      </c>
      <c r="CP63" s="494">
        <f t="shared" si="40"/>
        <v>13</v>
      </c>
      <c r="CQ63" s="494" t="str">
        <f t="shared" si="41"/>
        <v>C</v>
      </c>
      <c r="CR63" s="445" t="str">
        <f t="shared" si="45"/>
        <v>C</v>
      </c>
      <c r="CS63" s="519">
        <v>4901</v>
      </c>
      <c r="CT63" s="514">
        <v>772</v>
      </c>
      <c r="CU63" s="512">
        <f t="shared" si="42"/>
        <v>8</v>
      </c>
      <c r="CV63" s="511" t="str">
        <f t="shared" si="43"/>
        <v>Projektingenieur 8 (Bau)</v>
      </c>
      <c r="CW63" s="514">
        <v>772</v>
      </c>
      <c r="CX63" s="512">
        <f t="shared" si="46"/>
        <v>8</v>
      </c>
      <c r="CY63" s="511" t="str">
        <f t="shared" si="47"/>
        <v>Projektingenieur 8 (Bau)</v>
      </c>
      <c r="CZ63" s="514">
        <v>772</v>
      </c>
      <c r="DA63" s="512">
        <f>VLOOKUP($CZ63,Funktionsbezeichnungen,3,0)</f>
        <v>8</v>
      </c>
      <c r="DB63" s="511" t="str">
        <f>VLOOKUP($CZ63,Funktionsbezeichnungen,2,0)</f>
        <v>Projektingenieur 8 (Bau)</v>
      </c>
      <c r="DC63" s="514">
        <v>771</v>
      </c>
      <c r="DD63" s="512">
        <f>VLOOKUP($DC63,Funktionsbezeichnungen,3,0)</f>
        <v>7</v>
      </c>
      <c r="DE63" s="511" t="str">
        <f>VLOOKUP($DC63,Funktionsbezeichnungen,2,0)</f>
        <v>Projektingenieur 7 (Bau)</v>
      </c>
      <c r="DF63" s="514">
        <v>770</v>
      </c>
      <c r="DG63" s="512">
        <f>VLOOKUP($DF63,Funktionsbezeichnungen,3,0)</f>
        <v>6</v>
      </c>
      <c r="DH63" s="511" t="str">
        <f>VLOOKUP($DF63,Funktionsbezeichnungen,2,0)</f>
        <v>Vorstufe Projektingenieur (Bau)</v>
      </c>
      <c r="DI63" s="513"/>
      <c r="DJ63" s="512">
        <v>771</v>
      </c>
      <c r="DK63" s="512">
        <f>VLOOKUP($DJ63,Funktionsbezeichnungen,3,0)</f>
        <v>7</v>
      </c>
      <c r="DL63" s="511" t="str">
        <f>VLOOKUP($DJ63,Funktionsbezeichnungen,2,0)</f>
        <v>Projektingenieur 7 (Bau)</v>
      </c>
      <c r="DQ63" s="491">
        <f t="shared" si="48"/>
        <v>4901</v>
      </c>
      <c r="DR63" s="494">
        <v>2</v>
      </c>
      <c r="DS63" s="491">
        <v>3</v>
      </c>
      <c r="DT63" s="491" t="s">
        <v>951</v>
      </c>
      <c r="EV63" s="519">
        <v>4356</v>
      </c>
      <c r="EW63" s="494" t="s">
        <v>121</v>
      </c>
    </row>
    <row r="64" spans="1:153" s="491" customFormat="1" hidden="1" x14ac:dyDescent="0.25">
      <c r="A64" s="510"/>
      <c r="B64" s="510"/>
      <c r="C64" s="510">
        <f t="shared" si="37"/>
        <v>1</v>
      </c>
      <c r="D64" s="509"/>
      <c r="E64" s="509">
        <v>1</v>
      </c>
      <c r="F64" s="538"/>
      <c r="G64" s="539"/>
      <c r="H64" s="539"/>
      <c r="I64" s="538"/>
      <c r="J64" s="539"/>
      <c r="K64" s="538"/>
      <c r="L64" s="538"/>
      <c r="M64" s="538"/>
      <c r="N64" s="489"/>
      <c r="O64" s="489"/>
      <c r="P64" s="476" t="s">
        <v>358</v>
      </c>
      <c r="Q64" s="472" t="s">
        <v>1094</v>
      </c>
      <c r="R64" s="472" t="s">
        <v>1514</v>
      </c>
      <c r="S64" s="597"/>
      <c r="T64" s="536" t="s">
        <v>1095</v>
      </c>
      <c r="U64" s="502">
        <v>1985</v>
      </c>
      <c r="V64" s="507" t="s">
        <v>1552</v>
      </c>
      <c r="W64" s="502">
        <v>2011</v>
      </c>
      <c r="X64" s="504"/>
      <c r="Y64" s="470"/>
      <c r="Z64" s="505"/>
      <c r="AA64" s="535"/>
      <c r="AB64" s="532">
        <f t="shared" si="38"/>
        <v>12</v>
      </c>
      <c r="AC64" s="518" t="s">
        <v>698</v>
      </c>
      <c r="AD64" s="517">
        <v>2014</v>
      </c>
      <c r="AE64" s="607"/>
      <c r="AF64" s="604" t="s">
        <v>105</v>
      </c>
      <c r="AG64" s="501"/>
      <c r="AH64" s="501"/>
      <c r="AI64" s="500" t="s">
        <v>373</v>
      </c>
      <c r="AJ64" s="492"/>
      <c r="CM64" s="533" t="str">
        <f t="shared" si="44"/>
        <v>anders</v>
      </c>
      <c r="CN64" s="491" t="str">
        <f t="shared" si="39"/>
        <v>Brem Jakob</v>
      </c>
      <c r="CP64" s="494">
        <f t="shared" si="40"/>
        <v>12</v>
      </c>
      <c r="CQ64" s="494" t="str">
        <f t="shared" si="41"/>
        <v>C</v>
      </c>
      <c r="CR64" s="445" t="str">
        <f t="shared" si="45"/>
        <v>D</v>
      </c>
      <c r="CS64" s="519">
        <v>4356</v>
      </c>
      <c r="CT64" s="514">
        <v>772</v>
      </c>
      <c r="CU64" s="512">
        <f t="shared" si="42"/>
        <v>8</v>
      </c>
      <c r="CV64" s="511" t="str">
        <f t="shared" si="43"/>
        <v>Projektingenieur 8 (Bau)</v>
      </c>
      <c r="CW64" s="514">
        <v>772</v>
      </c>
      <c r="CX64" s="512">
        <f t="shared" si="46"/>
        <v>8</v>
      </c>
      <c r="CY64" s="511" t="str">
        <f t="shared" si="47"/>
        <v>Projektingenieur 8 (Bau)</v>
      </c>
      <c r="CZ64" s="514"/>
      <c r="DA64" s="512"/>
      <c r="DB64" s="511"/>
      <c r="DC64" s="514"/>
      <c r="DD64" s="512"/>
      <c r="DE64" s="511"/>
      <c r="DF64" s="514"/>
      <c r="DG64" s="512"/>
      <c r="DH64" s="511"/>
      <c r="DI64" s="513"/>
      <c r="DJ64" s="512"/>
      <c r="DK64" s="512"/>
      <c r="DL64" s="511"/>
      <c r="DQ64" s="491">
        <f t="shared" si="48"/>
        <v>4356</v>
      </c>
      <c r="DR64" s="494">
        <v>2</v>
      </c>
      <c r="DS64" s="491">
        <v>3</v>
      </c>
      <c r="DT64" s="491" t="s">
        <v>951</v>
      </c>
      <c r="EV64" s="519">
        <v>4907</v>
      </c>
      <c r="EW64" s="494" t="s">
        <v>121</v>
      </c>
    </row>
    <row r="65" spans="1:153" s="491" customFormat="1" hidden="1" x14ac:dyDescent="0.25">
      <c r="A65" s="510"/>
      <c r="B65" s="510"/>
      <c r="C65" s="510">
        <f t="shared" si="37"/>
        <v>1</v>
      </c>
      <c r="D65" s="509"/>
      <c r="E65" s="509">
        <v>1</v>
      </c>
      <c r="F65" s="538"/>
      <c r="G65" s="539"/>
      <c r="H65" s="539"/>
      <c r="I65" s="538"/>
      <c r="J65" s="539"/>
      <c r="K65" s="538"/>
      <c r="L65" s="538"/>
      <c r="M65" s="538"/>
      <c r="N65" s="489"/>
      <c r="O65" s="489"/>
      <c r="P65" s="476" t="s">
        <v>358</v>
      </c>
      <c r="Q65" s="472" t="s">
        <v>1008</v>
      </c>
      <c r="R65" s="472" t="s">
        <v>1514</v>
      </c>
      <c r="S65" s="597"/>
      <c r="T65" s="536" t="s">
        <v>1009</v>
      </c>
      <c r="U65" s="502">
        <v>1987</v>
      </c>
      <c r="V65" s="507" t="s">
        <v>1552</v>
      </c>
      <c r="W65" s="502">
        <v>2011</v>
      </c>
      <c r="X65" s="504"/>
      <c r="Y65" s="470"/>
      <c r="Z65" s="505"/>
      <c r="AA65" s="535"/>
      <c r="AB65" s="532">
        <f t="shared" si="38"/>
        <v>12</v>
      </c>
      <c r="AC65" s="518" t="s">
        <v>698</v>
      </c>
      <c r="AD65" s="517">
        <v>2013</v>
      </c>
      <c r="AE65" s="607"/>
      <c r="AF65" s="604" t="s">
        <v>105</v>
      </c>
      <c r="AG65" s="501"/>
      <c r="AH65" s="501"/>
      <c r="AI65" s="500" t="s">
        <v>373</v>
      </c>
      <c r="AJ65" s="492"/>
      <c r="CM65" s="533" t="str">
        <f t="shared" si="44"/>
        <v>anders</v>
      </c>
      <c r="CN65" s="491" t="str">
        <f t="shared" si="39"/>
        <v>Bürgin Johannes</v>
      </c>
      <c r="CP65" s="494">
        <f t="shared" si="40"/>
        <v>12</v>
      </c>
      <c r="CQ65" s="494" t="str">
        <f t="shared" si="41"/>
        <v>C</v>
      </c>
      <c r="CR65" s="445" t="str">
        <f t="shared" si="45"/>
        <v>D</v>
      </c>
      <c r="CS65" s="519">
        <v>4907</v>
      </c>
      <c r="CT65" s="514">
        <v>772</v>
      </c>
      <c r="CU65" s="512">
        <f t="shared" si="42"/>
        <v>8</v>
      </c>
      <c r="CV65" s="511" t="str">
        <f t="shared" si="43"/>
        <v>Projektingenieur 8 (Bau)</v>
      </c>
      <c r="CW65" s="514">
        <v>772</v>
      </c>
      <c r="CX65" s="512">
        <f t="shared" si="46"/>
        <v>8</v>
      </c>
      <c r="CY65" s="511" t="str">
        <f t="shared" si="47"/>
        <v>Projektingenieur 8 (Bau)</v>
      </c>
      <c r="CZ65" s="514">
        <v>771</v>
      </c>
      <c r="DA65" s="512">
        <f>VLOOKUP($CZ65,Funktionsbezeichnungen,3,0)</f>
        <v>7</v>
      </c>
      <c r="DB65" s="511" t="str">
        <f>VLOOKUP($CZ65,Funktionsbezeichnungen,2,0)</f>
        <v>Projektingenieur 7 (Bau)</v>
      </c>
      <c r="DC65" s="514"/>
      <c r="DD65" s="512"/>
      <c r="DE65" s="511"/>
      <c r="DF65" s="514"/>
      <c r="DG65" s="512"/>
      <c r="DH65" s="511"/>
      <c r="DI65" s="513"/>
      <c r="DJ65" s="512"/>
      <c r="DK65" s="512"/>
      <c r="DL65" s="511"/>
      <c r="DQ65" s="491">
        <f t="shared" si="48"/>
        <v>4907</v>
      </c>
      <c r="DR65" s="494">
        <v>2</v>
      </c>
      <c r="DS65" s="491">
        <v>3</v>
      </c>
      <c r="DT65" s="491" t="s">
        <v>951</v>
      </c>
      <c r="EV65" s="519">
        <v>4308</v>
      </c>
      <c r="EW65" s="494" t="s">
        <v>121</v>
      </c>
    </row>
    <row r="66" spans="1:153" s="491" customFormat="1" hidden="1" x14ac:dyDescent="0.25">
      <c r="A66" s="510"/>
      <c r="B66" s="510"/>
      <c r="C66" s="510">
        <f t="shared" si="37"/>
        <v>1</v>
      </c>
      <c r="D66" s="509"/>
      <c r="E66" s="509"/>
      <c r="F66" s="538">
        <v>1</v>
      </c>
      <c r="G66" s="539">
        <v>1</v>
      </c>
      <c r="H66" s="539"/>
      <c r="I66" s="538"/>
      <c r="J66" s="539"/>
      <c r="K66" s="538"/>
      <c r="L66" s="538"/>
      <c r="M66" s="538"/>
      <c r="N66" s="489"/>
      <c r="O66" s="489"/>
      <c r="P66" s="476" t="s">
        <v>1140</v>
      </c>
      <c r="Q66" s="472" t="s">
        <v>1244</v>
      </c>
      <c r="R66" s="472" t="s">
        <v>1514</v>
      </c>
      <c r="S66" s="597"/>
      <c r="T66" s="536" t="s">
        <v>1245</v>
      </c>
      <c r="U66" s="502">
        <v>1976</v>
      </c>
      <c r="V66" s="507" t="s">
        <v>1252</v>
      </c>
      <c r="W66" s="502">
        <v>2012</v>
      </c>
      <c r="X66" s="504"/>
      <c r="Y66" s="470"/>
      <c r="Z66" s="505"/>
      <c r="AA66" s="535"/>
      <c r="AB66" s="532">
        <f t="shared" si="38"/>
        <v>11</v>
      </c>
      <c r="AC66" s="518" t="s">
        <v>1600</v>
      </c>
      <c r="AD66" s="517">
        <v>2017</v>
      </c>
      <c r="AE66" s="607"/>
      <c r="AF66" s="604" t="s">
        <v>105</v>
      </c>
      <c r="AG66" s="501"/>
      <c r="AH66" s="501"/>
      <c r="AI66" s="500" t="s">
        <v>1247</v>
      </c>
      <c r="AJ66" s="492"/>
      <c r="CM66" s="533" t="e">
        <f t="shared" si="44"/>
        <v>#N/A</v>
      </c>
      <c r="CN66" s="495" t="str">
        <f t="shared" si="39"/>
        <v>Armando Martin</v>
      </c>
      <c r="CO66" s="495"/>
      <c r="CP66" s="520">
        <f t="shared" si="40"/>
        <v>11</v>
      </c>
      <c r="CQ66" s="520" t="str">
        <f t="shared" si="41"/>
        <v>C</v>
      </c>
      <c r="CR66" s="445" t="e">
        <f t="shared" si="45"/>
        <v>#N/A</v>
      </c>
      <c r="CS66" s="515">
        <v>4324</v>
      </c>
      <c r="CT66" s="514">
        <v>542</v>
      </c>
      <c r="CU66" s="512">
        <f t="shared" si="42"/>
        <v>7</v>
      </c>
      <c r="CV66" s="511" t="str">
        <f t="shared" si="43"/>
        <v>Technischer Sachbearbeiter 7</v>
      </c>
      <c r="CW66" s="514"/>
      <c r="CX66" s="512"/>
      <c r="CY66" s="511"/>
      <c r="CZ66" s="514"/>
      <c r="DA66" s="512"/>
      <c r="DB66" s="511"/>
      <c r="DC66" s="514"/>
      <c r="DD66" s="512"/>
      <c r="DE66" s="511"/>
      <c r="DF66" s="514"/>
      <c r="DG66" s="512"/>
      <c r="DH66" s="511"/>
      <c r="DI66" s="513"/>
      <c r="DJ66" s="512"/>
      <c r="DK66" s="512"/>
      <c r="DL66" s="511"/>
      <c r="DQ66" s="491">
        <f t="shared" si="48"/>
        <v>4324</v>
      </c>
      <c r="DR66" s="494">
        <v>2</v>
      </c>
      <c r="DS66" s="491">
        <v>3</v>
      </c>
      <c r="DT66" s="491" t="s">
        <v>951</v>
      </c>
      <c r="EV66" s="519">
        <v>4310</v>
      </c>
      <c r="EW66" s="494" t="s">
        <v>121</v>
      </c>
    </row>
    <row r="67" spans="1:153" s="491" customFormat="1" hidden="1" x14ac:dyDescent="0.25">
      <c r="A67" s="510"/>
      <c r="B67" s="510"/>
      <c r="C67" s="510">
        <f t="shared" si="37"/>
        <v>1</v>
      </c>
      <c r="D67" s="509"/>
      <c r="E67" s="509">
        <v>1</v>
      </c>
      <c r="F67" s="538"/>
      <c r="G67" s="539"/>
      <c r="H67" s="539"/>
      <c r="I67" s="538"/>
      <c r="J67" s="539"/>
      <c r="K67" s="538"/>
      <c r="L67" s="538"/>
      <c r="M67" s="538"/>
      <c r="N67" s="489"/>
      <c r="O67" s="489"/>
      <c r="P67" s="476" t="s">
        <v>358</v>
      </c>
      <c r="Q67" s="472" t="s">
        <v>909</v>
      </c>
      <c r="R67" s="472" t="s">
        <v>1514</v>
      </c>
      <c r="S67" s="597"/>
      <c r="T67" s="536" t="s">
        <v>910</v>
      </c>
      <c r="U67" s="502">
        <v>1987</v>
      </c>
      <c r="V67" s="507" t="s">
        <v>1552</v>
      </c>
      <c r="W67" s="549">
        <v>2012</v>
      </c>
      <c r="X67" s="504"/>
      <c r="Y67" s="470"/>
      <c r="Z67" s="505"/>
      <c r="AA67" s="535"/>
      <c r="AB67" s="532">
        <f t="shared" si="38"/>
        <v>11</v>
      </c>
      <c r="AC67" s="518" t="s">
        <v>698</v>
      </c>
      <c r="AD67" s="517">
        <v>2012</v>
      </c>
      <c r="AE67" s="607"/>
      <c r="AF67" s="604" t="s">
        <v>105</v>
      </c>
      <c r="AG67" s="501"/>
      <c r="AH67" s="501"/>
      <c r="AI67" s="500" t="s">
        <v>373</v>
      </c>
      <c r="AJ67" s="492"/>
      <c r="CM67" s="533" t="str">
        <f t="shared" si="44"/>
        <v>anders</v>
      </c>
      <c r="CN67" s="491" t="str">
        <f t="shared" si="39"/>
        <v>Frei Lukas</v>
      </c>
      <c r="CP67" s="494">
        <f t="shared" si="40"/>
        <v>11</v>
      </c>
      <c r="CQ67" s="494" t="str">
        <f t="shared" si="41"/>
        <v>C</v>
      </c>
      <c r="CR67" s="445" t="str">
        <f t="shared" si="45"/>
        <v>D</v>
      </c>
      <c r="CS67" s="519">
        <v>4308</v>
      </c>
      <c r="CT67" s="514">
        <v>772</v>
      </c>
      <c r="CU67" s="512">
        <f t="shared" si="42"/>
        <v>8</v>
      </c>
      <c r="CV67" s="511" t="str">
        <f t="shared" si="43"/>
        <v>Projektingenieur 8 (Bau)</v>
      </c>
      <c r="CW67" s="514">
        <v>772</v>
      </c>
      <c r="CX67" s="512">
        <f>VLOOKUP($CW67,Funktionsbezeichnungen,3,0)</f>
        <v>8</v>
      </c>
      <c r="CY67" s="511" t="str">
        <f>VLOOKUP($CW67,Funktionsbezeichnungen,2,0)</f>
        <v>Projektingenieur 8 (Bau)</v>
      </c>
      <c r="CZ67" s="514">
        <v>771</v>
      </c>
      <c r="DA67" s="512">
        <f>VLOOKUP($CZ67,Funktionsbezeichnungen,3,0)</f>
        <v>7</v>
      </c>
      <c r="DB67" s="511" t="str">
        <f>VLOOKUP($CZ67,Funktionsbezeichnungen,2,0)</f>
        <v>Projektingenieur 7 (Bau)</v>
      </c>
      <c r="DC67" s="514"/>
      <c r="DD67" s="512"/>
      <c r="DE67" s="511"/>
      <c r="DF67" s="514"/>
      <c r="DG67" s="512"/>
      <c r="DH67" s="511"/>
      <c r="DI67" s="513"/>
      <c r="DJ67" s="512"/>
      <c r="DK67" s="512"/>
      <c r="DL67" s="511"/>
      <c r="DQ67" s="491">
        <f t="shared" si="48"/>
        <v>4308</v>
      </c>
      <c r="DR67" s="494">
        <v>2</v>
      </c>
      <c r="DS67" s="491">
        <v>3</v>
      </c>
      <c r="DT67" s="491" t="s">
        <v>951</v>
      </c>
      <c r="EV67" s="519">
        <v>8579</v>
      </c>
      <c r="EW67" s="494" t="s">
        <v>121</v>
      </c>
    </row>
    <row r="68" spans="1:153" s="491" customFormat="1" hidden="1" x14ac:dyDescent="0.25">
      <c r="A68" s="510"/>
      <c r="B68" s="510"/>
      <c r="C68" s="510">
        <f t="shared" ref="C68:C98" si="49">IF(AB68&gt;=10,1,"")</f>
        <v>1</v>
      </c>
      <c r="D68" s="509"/>
      <c r="E68" s="509">
        <v>1</v>
      </c>
      <c r="F68" s="538"/>
      <c r="G68" s="539"/>
      <c r="H68" s="539"/>
      <c r="I68" s="538"/>
      <c r="J68" s="539"/>
      <c r="K68" s="538"/>
      <c r="L68" s="538"/>
      <c r="M68" s="538"/>
      <c r="N68" s="489"/>
      <c r="O68" s="489"/>
      <c r="P68" s="476" t="s">
        <v>1301</v>
      </c>
      <c r="Q68" s="472" t="s">
        <v>912</v>
      </c>
      <c r="R68" s="472" t="s">
        <v>1514</v>
      </c>
      <c r="S68" s="597"/>
      <c r="T68" s="536" t="s">
        <v>913</v>
      </c>
      <c r="U68" s="502">
        <v>1987</v>
      </c>
      <c r="V68" s="507" t="s">
        <v>1552</v>
      </c>
      <c r="W68" s="502">
        <v>2012</v>
      </c>
      <c r="X68" s="504" t="s">
        <v>1182</v>
      </c>
      <c r="Y68" s="470">
        <v>2015</v>
      </c>
      <c r="Z68" s="505"/>
      <c r="AA68" s="535" t="s">
        <v>91</v>
      </c>
      <c r="AB68" s="532">
        <f t="shared" ref="AB68:AB98" si="50">IF(Z68="",YEAR($AC$1)-$W68,YEAR($AC$1)-$Y68)</f>
        <v>11</v>
      </c>
      <c r="AC68" s="518" t="s">
        <v>108</v>
      </c>
      <c r="AD68" s="517">
        <v>2012</v>
      </c>
      <c r="AE68" s="607"/>
      <c r="AF68" s="604" t="s">
        <v>105</v>
      </c>
      <c r="AG68" s="501"/>
      <c r="AH68" s="501"/>
      <c r="AI68" s="500" t="s">
        <v>375</v>
      </c>
      <c r="AJ68" s="492"/>
      <c r="CM68" s="533" t="str">
        <f t="shared" si="44"/>
        <v>anders</v>
      </c>
      <c r="CN68" s="491" t="str">
        <f t="shared" ref="CN68:CN88" si="51">+T68</f>
        <v>D'Arco Marcel</v>
      </c>
      <c r="CP68" s="494">
        <f t="shared" si="40"/>
        <v>11</v>
      </c>
      <c r="CQ68" s="494" t="str">
        <f t="shared" si="41"/>
        <v>C</v>
      </c>
      <c r="CR68" s="445" t="str">
        <f t="shared" si="45"/>
        <v>D</v>
      </c>
      <c r="CS68" s="519">
        <v>4310</v>
      </c>
      <c r="CT68" s="514">
        <v>772</v>
      </c>
      <c r="CU68" s="512">
        <f t="shared" si="42"/>
        <v>8</v>
      </c>
      <c r="CV68" s="511" t="str">
        <f t="shared" si="43"/>
        <v>Projektingenieur 8 (Bau)</v>
      </c>
      <c r="CW68" s="514">
        <v>772</v>
      </c>
      <c r="CX68" s="512">
        <f>VLOOKUP($CW68,Funktionsbezeichnungen,3,0)</f>
        <v>8</v>
      </c>
      <c r="CY68" s="511" t="str">
        <f>VLOOKUP($CW68,Funktionsbezeichnungen,2,0)</f>
        <v>Projektingenieur 8 (Bau)</v>
      </c>
      <c r="CZ68" s="514">
        <v>771</v>
      </c>
      <c r="DA68" s="512">
        <f>VLOOKUP($CZ68,Funktionsbezeichnungen,3,0)</f>
        <v>7</v>
      </c>
      <c r="DB68" s="511" t="str">
        <f>VLOOKUP($CZ68,Funktionsbezeichnungen,2,0)</f>
        <v>Projektingenieur 7 (Bau)</v>
      </c>
      <c r="DC68" s="514"/>
      <c r="DD68" s="512"/>
      <c r="DE68" s="511"/>
      <c r="DF68" s="514"/>
      <c r="DG68" s="512"/>
      <c r="DH68" s="511"/>
      <c r="DI68" s="513"/>
      <c r="DJ68" s="512"/>
      <c r="DK68" s="512"/>
      <c r="DL68" s="511"/>
      <c r="DQ68" s="491">
        <f t="shared" si="48"/>
        <v>4310</v>
      </c>
      <c r="DR68" s="494">
        <v>2</v>
      </c>
      <c r="DS68" s="491">
        <v>3</v>
      </c>
      <c r="DT68" s="491" t="s">
        <v>951</v>
      </c>
      <c r="EV68" s="519">
        <v>4322</v>
      </c>
      <c r="EW68" s="494" t="s">
        <v>121</v>
      </c>
    </row>
    <row r="69" spans="1:153" s="491" customFormat="1" hidden="1" x14ac:dyDescent="0.25">
      <c r="A69" s="510"/>
      <c r="B69" s="510"/>
      <c r="C69" s="510">
        <f t="shared" si="49"/>
        <v>1</v>
      </c>
      <c r="D69" s="509"/>
      <c r="E69" s="509">
        <v>1</v>
      </c>
      <c r="F69" s="538"/>
      <c r="G69" s="539"/>
      <c r="H69" s="539"/>
      <c r="I69" s="538"/>
      <c r="J69" s="539"/>
      <c r="K69" s="538"/>
      <c r="L69" s="538"/>
      <c r="M69" s="538"/>
      <c r="N69" s="489"/>
      <c r="O69" s="489"/>
      <c r="P69" s="476" t="s">
        <v>1301</v>
      </c>
      <c r="Q69" s="472" t="s">
        <v>1503</v>
      </c>
      <c r="R69" s="472" t="s">
        <v>1514</v>
      </c>
      <c r="S69" s="597"/>
      <c r="T69" s="536" t="s">
        <v>1504</v>
      </c>
      <c r="U69" s="502">
        <v>1975</v>
      </c>
      <c r="V69" s="507" t="s">
        <v>1552</v>
      </c>
      <c r="W69" s="502">
        <v>2010</v>
      </c>
      <c r="X69" s="504"/>
      <c r="Y69" s="470"/>
      <c r="Z69" s="505"/>
      <c r="AA69" s="535"/>
      <c r="AB69" s="532">
        <f t="shared" si="50"/>
        <v>13</v>
      </c>
      <c r="AC69" s="518" t="s">
        <v>698</v>
      </c>
      <c r="AD69" s="517">
        <v>2018</v>
      </c>
      <c r="AE69" s="607"/>
      <c r="AF69" s="604" t="s">
        <v>121</v>
      </c>
      <c r="AG69" s="501"/>
      <c r="AH69" s="501"/>
      <c r="AI69" s="500" t="s">
        <v>375</v>
      </c>
      <c r="AJ69" s="492"/>
      <c r="CM69" s="533" t="e">
        <f t="shared" si="44"/>
        <v>#N/A</v>
      </c>
      <c r="CN69" s="548" t="str">
        <f t="shared" si="51"/>
        <v>Said Ari</v>
      </c>
      <c r="CP69" s="494">
        <f t="shared" si="40"/>
        <v>13</v>
      </c>
      <c r="CQ69" s="494" t="str">
        <f t="shared" si="41"/>
        <v>D</v>
      </c>
      <c r="CR69" s="445" t="e">
        <f t="shared" si="45"/>
        <v>#N/A</v>
      </c>
      <c r="CS69" s="547">
        <v>4333</v>
      </c>
      <c r="CT69" s="514">
        <v>772</v>
      </c>
      <c r="CU69" s="512">
        <f t="shared" si="42"/>
        <v>8</v>
      </c>
      <c r="CV69" s="511" t="str">
        <f t="shared" si="43"/>
        <v>Projektingenieur 8 (Bau)</v>
      </c>
      <c r="CW69" s="514"/>
      <c r="CX69" s="512"/>
      <c r="CY69" s="511"/>
      <c r="CZ69" s="514"/>
      <c r="DA69" s="512"/>
      <c r="DB69" s="511"/>
      <c r="DC69" s="514"/>
      <c r="DD69" s="512"/>
      <c r="DE69" s="511"/>
      <c r="DF69" s="514"/>
      <c r="DG69" s="512"/>
      <c r="DH69" s="511"/>
      <c r="DI69" s="513"/>
      <c r="DJ69" s="512"/>
      <c r="DK69" s="512"/>
      <c r="DL69" s="511"/>
      <c r="DQ69" s="491">
        <f t="shared" si="48"/>
        <v>4333</v>
      </c>
      <c r="DR69" s="494">
        <v>2</v>
      </c>
      <c r="DS69" s="491">
        <v>3</v>
      </c>
      <c r="DT69" s="491" t="s">
        <v>951</v>
      </c>
      <c r="EV69" s="519">
        <v>4308</v>
      </c>
      <c r="EW69" s="494" t="s">
        <v>121</v>
      </c>
    </row>
    <row r="70" spans="1:153" s="491" customFormat="1" ht="27" hidden="1" x14ac:dyDescent="0.25">
      <c r="A70" s="510"/>
      <c r="B70" s="510">
        <v>1</v>
      </c>
      <c r="C70" s="510">
        <f t="shared" si="49"/>
        <v>1</v>
      </c>
      <c r="D70" s="509"/>
      <c r="E70" s="509">
        <v>1</v>
      </c>
      <c r="F70" s="538"/>
      <c r="G70" s="539"/>
      <c r="H70" s="539"/>
      <c r="I70" s="538"/>
      <c r="J70" s="539"/>
      <c r="K70" s="538"/>
      <c r="L70" s="538"/>
      <c r="M70" s="538"/>
      <c r="N70" s="489"/>
      <c r="O70" s="489"/>
      <c r="P70" s="476" t="s">
        <v>1301</v>
      </c>
      <c r="Q70" s="472" t="s">
        <v>1014</v>
      </c>
      <c r="R70" s="472" t="s">
        <v>1514</v>
      </c>
      <c r="S70" s="597"/>
      <c r="T70" s="536" t="s">
        <v>1015</v>
      </c>
      <c r="U70" s="502">
        <v>1980</v>
      </c>
      <c r="V70" s="507" t="s">
        <v>1515</v>
      </c>
      <c r="W70" s="502">
        <v>2002</v>
      </c>
      <c r="X70" s="504" t="s">
        <v>1552</v>
      </c>
      <c r="Y70" s="470">
        <v>2013</v>
      </c>
      <c r="Z70" s="534" t="s">
        <v>1547</v>
      </c>
      <c r="AA70" s="535"/>
      <c r="AB70" s="532">
        <f t="shared" si="50"/>
        <v>10</v>
      </c>
      <c r="AC70" s="518" t="s">
        <v>916</v>
      </c>
      <c r="AD70" s="517">
        <v>2013</v>
      </c>
      <c r="AE70" s="607"/>
      <c r="AF70" s="604" t="s">
        <v>121</v>
      </c>
      <c r="AG70" s="501"/>
      <c r="AH70" s="501"/>
      <c r="AI70" s="500" t="s">
        <v>375</v>
      </c>
      <c r="AJ70" s="492"/>
      <c r="CM70" s="491" t="str">
        <f t="shared" si="44"/>
        <v/>
      </c>
      <c r="CN70" s="491" t="str">
        <f t="shared" si="51"/>
        <v>Hochuli Antonina</v>
      </c>
      <c r="CP70" s="494">
        <f t="shared" si="40"/>
        <v>10</v>
      </c>
      <c r="CQ70" s="494" t="str">
        <f t="shared" si="41"/>
        <v>D</v>
      </c>
      <c r="CR70" s="445" t="str">
        <f t="shared" si="45"/>
        <v>D</v>
      </c>
      <c r="CS70" s="519">
        <v>8579</v>
      </c>
      <c r="CT70" s="514">
        <v>771</v>
      </c>
      <c r="CU70" s="512">
        <f t="shared" si="42"/>
        <v>7</v>
      </c>
      <c r="CV70" s="511" t="str">
        <f t="shared" si="43"/>
        <v>Projektingenieur 7 (Bau)</v>
      </c>
      <c r="CW70" s="514">
        <v>771</v>
      </c>
      <c r="CX70" s="512">
        <f>VLOOKUP($CW70,Funktionsbezeichnungen,3,0)</f>
        <v>7</v>
      </c>
      <c r="CY70" s="511" t="str">
        <f>VLOOKUP($CW70,Funktionsbezeichnungen,2,0)</f>
        <v>Projektingenieur 7 (Bau)</v>
      </c>
      <c r="CZ70" s="514">
        <v>770</v>
      </c>
      <c r="DA70" s="512">
        <f>VLOOKUP($CZ70,Funktionsbezeichnungen,3,0)</f>
        <v>6</v>
      </c>
      <c r="DB70" s="511" t="str">
        <f>VLOOKUP($CZ70,Funktionsbezeichnungen,2,0)</f>
        <v>Vorstufe Projektingenieur (Bau)</v>
      </c>
      <c r="DC70" s="514"/>
      <c r="DD70" s="512"/>
      <c r="DE70" s="511"/>
      <c r="DF70" s="514"/>
      <c r="DG70" s="512"/>
      <c r="DH70" s="511"/>
      <c r="DI70" s="513"/>
      <c r="DJ70" s="512"/>
      <c r="DK70" s="512"/>
      <c r="DL70" s="511"/>
      <c r="DQ70" s="491">
        <f t="shared" si="48"/>
        <v>8579</v>
      </c>
      <c r="DR70" s="494">
        <v>2</v>
      </c>
      <c r="DS70" s="491">
        <v>3</v>
      </c>
      <c r="DT70" s="491" t="s">
        <v>951</v>
      </c>
      <c r="EV70" s="519">
        <v>4313</v>
      </c>
      <c r="EW70" s="494" t="s">
        <v>121</v>
      </c>
    </row>
    <row r="71" spans="1:153" s="491" customFormat="1" hidden="1" x14ac:dyDescent="0.25">
      <c r="A71" s="510"/>
      <c r="B71" s="510"/>
      <c r="C71" s="510">
        <f t="shared" si="49"/>
        <v>1</v>
      </c>
      <c r="D71" s="509"/>
      <c r="E71" s="509">
        <v>1</v>
      </c>
      <c r="F71" s="538"/>
      <c r="G71" s="539"/>
      <c r="H71" s="539"/>
      <c r="I71" s="538"/>
      <c r="J71" s="539"/>
      <c r="K71" s="538"/>
      <c r="L71" s="538"/>
      <c r="M71" s="538"/>
      <c r="N71" s="489"/>
      <c r="O71" s="489"/>
      <c r="P71" s="476" t="s">
        <v>1301</v>
      </c>
      <c r="Q71" s="472" t="s">
        <v>1074</v>
      </c>
      <c r="R71" s="472" t="s">
        <v>1514</v>
      </c>
      <c r="S71" s="597"/>
      <c r="T71" s="536" t="s">
        <v>1075</v>
      </c>
      <c r="U71" s="502">
        <v>1987</v>
      </c>
      <c r="V71" s="507" t="s">
        <v>1302</v>
      </c>
      <c r="W71" s="502">
        <v>2013</v>
      </c>
      <c r="X71" s="504"/>
      <c r="Y71" s="470"/>
      <c r="Z71" s="505"/>
      <c r="AA71" s="535"/>
      <c r="AB71" s="532">
        <f t="shared" si="50"/>
        <v>10</v>
      </c>
      <c r="AC71" s="518" t="s">
        <v>698</v>
      </c>
      <c r="AD71" s="517">
        <v>2014</v>
      </c>
      <c r="AE71" s="607"/>
      <c r="AF71" s="604" t="s">
        <v>121</v>
      </c>
      <c r="AG71" s="501"/>
      <c r="AH71" s="501"/>
      <c r="AI71" s="500" t="s">
        <v>375</v>
      </c>
      <c r="AJ71" s="492"/>
      <c r="CM71" s="491" t="e">
        <f t="shared" si="44"/>
        <v>#N/A</v>
      </c>
      <c r="CN71" s="491" t="str">
        <f t="shared" si="51"/>
        <v>Meisch Raoul</v>
      </c>
      <c r="CP71" s="494">
        <f t="shared" si="40"/>
        <v>10</v>
      </c>
      <c r="CQ71" s="494" t="str">
        <f t="shared" si="41"/>
        <v>D</v>
      </c>
      <c r="CR71" s="445" t="e">
        <f t="shared" si="45"/>
        <v>#N/A</v>
      </c>
      <c r="CS71" s="519">
        <v>4315</v>
      </c>
      <c r="CT71" s="514">
        <v>771</v>
      </c>
      <c r="CU71" s="512">
        <f t="shared" si="42"/>
        <v>7</v>
      </c>
      <c r="CV71" s="511" t="str">
        <f t="shared" si="43"/>
        <v>Projektingenieur 7 (Bau)</v>
      </c>
      <c r="CW71" s="514">
        <v>771</v>
      </c>
      <c r="CX71" s="512">
        <f>VLOOKUP($CW71,Funktionsbezeichnungen,3,0)</f>
        <v>7</v>
      </c>
      <c r="CY71" s="511" t="str">
        <f>VLOOKUP($CW71,Funktionsbezeichnungen,2,0)</f>
        <v>Projektingenieur 7 (Bau)</v>
      </c>
      <c r="CZ71" s="514"/>
      <c r="DA71" s="512"/>
      <c r="DB71" s="511"/>
      <c r="DC71" s="514"/>
      <c r="DD71" s="512"/>
      <c r="DE71" s="511"/>
      <c r="DF71" s="514"/>
      <c r="DG71" s="512"/>
      <c r="DH71" s="511"/>
      <c r="DI71" s="513"/>
      <c r="DJ71" s="512"/>
      <c r="DK71" s="512"/>
      <c r="DL71" s="511"/>
      <c r="DQ71" s="491">
        <f t="shared" si="48"/>
        <v>4315</v>
      </c>
      <c r="DR71" s="494">
        <v>2</v>
      </c>
      <c r="DS71" s="491">
        <v>3</v>
      </c>
      <c r="DT71" s="491" t="s">
        <v>951</v>
      </c>
      <c r="EV71" s="519">
        <v>4318</v>
      </c>
      <c r="EW71" s="494" t="s">
        <v>121</v>
      </c>
    </row>
    <row r="72" spans="1:153" s="491" customFormat="1" hidden="1" x14ac:dyDescent="0.25">
      <c r="A72" s="510"/>
      <c r="B72" s="510">
        <v>1</v>
      </c>
      <c r="C72" s="510">
        <f t="shared" si="49"/>
        <v>1</v>
      </c>
      <c r="D72" s="509"/>
      <c r="E72" s="509">
        <v>1</v>
      </c>
      <c r="F72" s="538"/>
      <c r="G72" s="539"/>
      <c r="H72" s="539"/>
      <c r="I72" s="538"/>
      <c r="J72" s="539"/>
      <c r="K72" s="538"/>
      <c r="L72" s="538"/>
      <c r="M72" s="538"/>
      <c r="N72" s="489"/>
      <c r="O72" s="489"/>
      <c r="P72" s="476" t="s">
        <v>359</v>
      </c>
      <c r="Q72" s="472" t="s">
        <v>1597</v>
      </c>
      <c r="R72" s="472" t="s">
        <v>1514</v>
      </c>
      <c r="S72" s="597"/>
      <c r="T72" s="621" t="s">
        <v>1596</v>
      </c>
      <c r="U72" s="622">
        <v>1989</v>
      </c>
      <c r="V72" s="623" t="s">
        <v>1552</v>
      </c>
      <c r="W72" s="622">
        <v>2013</v>
      </c>
      <c r="X72" s="624"/>
      <c r="Y72" s="625"/>
      <c r="Z72" s="626"/>
      <c r="AA72" s="627" t="s">
        <v>1510</v>
      </c>
      <c r="AB72" s="628">
        <f t="shared" si="50"/>
        <v>10</v>
      </c>
      <c r="AC72" s="629" t="s">
        <v>1628</v>
      </c>
      <c r="AD72" s="630">
        <v>2013</v>
      </c>
      <c r="AE72" s="631" t="s">
        <v>1625</v>
      </c>
      <c r="AF72" s="632" t="s">
        <v>105</v>
      </c>
      <c r="AG72" s="501"/>
      <c r="AH72" s="501"/>
      <c r="AI72" s="500" t="s">
        <v>373</v>
      </c>
      <c r="AJ72" s="492"/>
      <c r="CM72" s="491" t="str">
        <f t="shared" si="44"/>
        <v>anders</v>
      </c>
      <c r="CN72" s="491" t="str">
        <f t="shared" si="51"/>
        <v>Tsoulfas Jessica</v>
      </c>
      <c r="CP72" s="494">
        <f t="shared" si="40"/>
        <v>10</v>
      </c>
      <c r="CQ72" s="494" t="str">
        <f t="shared" si="41"/>
        <v>C</v>
      </c>
      <c r="CR72" s="445" t="str">
        <f t="shared" si="45"/>
        <v>D</v>
      </c>
      <c r="CS72" s="519">
        <v>4313</v>
      </c>
      <c r="CT72" s="514">
        <v>771</v>
      </c>
      <c r="CU72" s="512">
        <f t="shared" si="42"/>
        <v>7</v>
      </c>
      <c r="CV72" s="511" t="str">
        <f t="shared" si="43"/>
        <v>Projektingenieur 7 (Bau)</v>
      </c>
      <c r="CW72" s="514">
        <v>771</v>
      </c>
      <c r="CX72" s="512">
        <f>VLOOKUP($CW72,Funktionsbezeichnungen,3,0)</f>
        <v>7</v>
      </c>
      <c r="CY72" s="511" t="str">
        <f>VLOOKUP($CW72,Funktionsbezeichnungen,2,0)</f>
        <v>Projektingenieur 7 (Bau)</v>
      </c>
      <c r="CZ72" s="514">
        <v>770</v>
      </c>
      <c r="DA72" s="512">
        <f>VLOOKUP($CZ72,Funktionsbezeichnungen,3,0)</f>
        <v>6</v>
      </c>
      <c r="DB72" s="511" t="str">
        <f>VLOOKUP($CZ72,Funktionsbezeichnungen,2,0)</f>
        <v>Vorstufe Projektingenieur (Bau)</v>
      </c>
      <c r="DC72" s="514"/>
      <c r="DD72" s="512"/>
      <c r="DE72" s="511"/>
      <c r="DF72" s="514"/>
      <c r="DG72" s="512"/>
      <c r="DH72" s="511"/>
      <c r="DI72" s="513"/>
      <c r="DJ72" s="512"/>
      <c r="DK72" s="512"/>
      <c r="DL72" s="511"/>
      <c r="DQ72" s="491">
        <f t="shared" si="48"/>
        <v>4313</v>
      </c>
      <c r="DR72" s="494">
        <v>2</v>
      </c>
      <c r="DS72" s="491">
        <v>3</v>
      </c>
      <c r="DT72" s="491" t="s">
        <v>951</v>
      </c>
      <c r="EV72" s="519">
        <v>4319</v>
      </c>
      <c r="EW72" s="494" t="s">
        <v>121</v>
      </c>
    </row>
    <row r="73" spans="1:153" s="491" customFormat="1" ht="27" hidden="1" x14ac:dyDescent="0.25">
      <c r="A73" s="510"/>
      <c r="B73" s="510"/>
      <c r="C73" s="510" t="str">
        <f t="shared" si="49"/>
        <v/>
      </c>
      <c r="D73" s="509"/>
      <c r="E73" s="509">
        <v>1</v>
      </c>
      <c r="F73" s="538"/>
      <c r="G73" s="539"/>
      <c r="H73" s="539">
        <v>1</v>
      </c>
      <c r="I73" s="538"/>
      <c r="J73" s="539"/>
      <c r="K73" s="538"/>
      <c r="L73" s="538"/>
      <c r="M73" s="538"/>
      <c r="N73" s="489"/>
      <c r="O73" s="489"/>
      <c r="P73" s="476" t="s">
        <v>358</v>
      </c>
      <c r="Q73" s="472" t="s">
        <v>1173</v>
      </c>
      <c r="R73" s="472" t="s">
        <v>1514</v>
      </c>
      <c r="S73" s="597"/>
      <c r="T73" s="536" t="s">
        <v>1172</v>
      </c>
      <c r="U73" s="502">
        <v>1986</v>
      </c>
      <c r="V73" s="507" t="s">
        <v>1549</v>
      </c>
      <c r="W73" s="502">
        <v>2011</v>
      </c>
      <c r="X73" s="504" t="s">
        <v>1552</v>
      </c>
      <c r="Y73" s="470">
        <v>2015</v>
      </c>
      <c r="Z73" s="534" t="s">
        <v>1547</v>
      </c>
      <c r="AA73" s="535"/>
      <c r="AB73" s="532">
        <f t="shared" si="50"/>
        <v>8</v>
      </c>
      <c r="AC73" s="518" t="s">
        <v>1563</v>
      </c>
      <c r="AD73" s="517">
        <v>2015</v>
      </c>
      <c r="AE73" s="607"/>
      <c r="AF73" s="604" t="s">
        <v>121</v>
      </c>
      <c r="AG73" s="501"/>
      <c r="AH73" s="501"/>
      <c r="AI73" s="500" t="s">
        <v>376</v>
      </c>
      <c r="AJ73" s="492"/>
      <c r="CM73" s="491" t="str">
        <f t="shared" si="44"/>
        <v/>
      </c>
      <c r="CN73" s="491" t="str">
        <f t="shared" si="51"/>
        <v>Völlmin Daniel</v>
      </c>
      <c r="CP73" s="494">
        <f t="shared" si="40"/>
        <v>8</v>
      </c>
      <c r="CQ73" s="494" t="str">
        <f t="shared" si="41"/>
        <v>D</v>
      </c>
      <c r="CR73" s="445" t="str">
        <f t="shared" si="45"/>
        <v>D</v>
      </c>
      <c r="CS73" s="519">
        <v>4319</v>
      </c>
      <c r="CT73" s="514">
        <v>771</v>
      </c>
      <c r="CU73" s="512">
        <f t="shared" si="42"/>
        <v>7</v>
      </c>
      <c r="CV73" s="511" t="str">
        <f t="shared" si="43"/>
        <v>Projektingenieur 7 (Bau)</v>
      </c>
      <c r="CW73" s="514">
        <v>771</v>
      </c>
      <c r="CX73" s="512">
        <f>VLOOKUP($CW73,Funktionsbezeichnungen,3,0)</f>
        <v>7</v>
      </c>
      <c r="CY73" s="511" t="str">
        <f>VLOOKUP($CW73,Funktionsbezeichnungen,2,0)</f>
        <v>Projektingenieur 7 (Bau)</v>
      </c>
      <c r="CZ73" s="514"/>
      <c r="DA73" s="512"/>
      <c r="DB73" s="511"/>
      <c r="DC73" s="514"/>
      <c r="DD73" s="512"/>
      <c r="DE73" s="511"/>
      <c r="DF73" s="514"/>
      <c r="DG73" s="512"/>
      <c r="DH73" s="511"/>
      <c r="DI73" s="513"/>
      <c r="DJ73" s="512"/>
      <c r="DK73" s="512"/>
      <c r="DL73" s="511"/>
      <c r="DQ73" s="491">
        <f t="shared" si="48"/>
        <v>4319</v>
      </c>
      <c r="DR73" s="494">
        <v>2</v>
      </c>
      <c r="DS73" s="491">
        <v>3</v>
      </c>
      <c r="DT73" s="491" t="s">
        <v>951</v>
      </c>
      <c r="EV73" s="519">
        <v>3211</v>
      </c>
      <c r="EW73" s="491" t="s">
        <v>105</v>
      </c>
    </row>
    <row r="74" spans="1:153" s="491" customFormat="1" hidden="1" x14ac:dyDescent="0.25">
      <c r="A74" s="510"/>
      <c r="B74" s="510"/>
      <c r="C74" s="510" t="str">
        <f t="shared" si="49"/>
        <v/>
      </c>
      <c r="D74" s="509">
        <v>1</v>
      </c>
      <c r="E74" s="509"/>
      <c r="F74" s="538"/>
      <c r="G74" s="539"/>
      <c r="H74" s="539"/>
      <c r="I74" s="538"/>
      <c r="J74" s="539"/>
      <c r="K74" s="538"/>
      <c r="L74" s="538"/>
      <c r="M74" s="538"/>
      <c r="N74" s="489"/>
      <c r="O74" s="489"/>
      <c r="P74" s="476" t="s">
        <v>1301</v>
      </c>
      <c r="Q74" s="472" t="s">
        <v>1016</v>
      </c>
      <c r="R74" s="472" t="s">
        <v>1514</v>
      </c>
      <c r="S74" s="597"/>
      <c r="T74" s="536" t="s">
        <v>1017</v>
      </c>
      <c r="U74" s="502">
        <v>1988</v>
      </c>
      <c r="V74" s="507" t="s">
        <v>1553</v>
      </c>
      <c r="W74" s="502">
        <v>2016</v>
      </c>
      <c r="X74" s="504"/>
      <c r="Y74" s="470"/>
      <c r="Z74" s="505"/>
      <c r="AA74" s="535"/>
      <c r="AB74" s="532">
        <f t="shared" si="50"/>
        <v>7</v>
      </c>
      <c r="AC74" s="518" t="s">
        <v>698</v>
      </c>
      <c r="AD74" s="517">
        <v>2015</v>
      </c>
      <c r="AE74" s="607"/>
      <c r="AF74" s="604" t="s">
        <v>121</v>
      </c>
      <c r="AG74" s="501"/>
      <c r="AH74" s="501"/>
      <c r="AI74" s="500" t="s">
        <v>375</v>
      </c>
      <c r="AJ74" s="492"/>
      <c r="CM74" s="491" t="e">
        <f t="shared" si="44"/>
        <v>#N/A</v>
      </c>
      <c r="CN74" s="491" t="str">
        <f t="shared" si="51"/>
        <v>Burger Stefan</v>
      </c>
      <c r="CP74" s="491">
        <f t="shared" si="40"/>
        <v>7</v>
      </c>
      <c r="CQ74" s="491" t="str">
        <f t="shared" si="41"/>
        <v>D</v>
      </c>
      <c r="CR74" s="445" t="e">
        <f t="shared" si="45"/>
        <v>#N/A</v>
      </c>
      <c r="CS74" s="519">
        <v>9748</v>
      </c>
      <c r="CT74" s="514">
        <v>771</v>
      </c>
      <c r="CU74" s="512">
        <f t="shared" si="42"/>
        <v>7</v>
      </c>
      <c r="CV74" s="511" t="str">
        <f t="shared" si="43"/>
        <v>Projektingenieur 7 (Bau)</v>
      </c>
      <c r="CW74" s="514">
        <v>771</v>
      </c>
      <c r="CX74" s="512">
        <f>VLOOKUP($CW74,Funktionsbezeichnungen,3,0)</f>
        <v>7</v>
      </c>
      <c r="CY74" s="511" t="str">
        <f>VLOOKUP($CW74,Funktionsbezeichnungen,2,0)</f>
        <v>Projektingenieur 7 (Bau)</v>
      </c>
      <c r="CZ74" s="514"/>
      <c r="DA74" s="512"/>
      <c r="DB74" s="511"/>
      <c r="DC74" s="514"/>
      <c r="DD74" s="512"/>
      <c r="DE74" s="511"/>
      <c r="DF74" s="514"/>
      <c r="DG74" s="512"/>
      <c r="DH74" s="511"/>
      <c r="DI74" s="513"/>
      <c r="DJ74" s="514"/>
      <c r="DK74" s="512"/>
      <c r="DL74" s="511"/>
      <c r="DQ74" s="491">
        <f t="shared" si="48"/>
        <v>9748</v>
      </c>
      <c r="DR74" s="494">
        <v>2</v>
      </c>
      <c r="DS74" s="491">
        <v>3</v>
      </c>
      <c r="DT74" s="493" t="s">
        <v>951</v>
      </c>
      <c r="EV74" s="519">
        <v>6622</v>
      </c>
      <c r="EW74" s="491" t="s">
        <v>105</v>
      </c>
    </row>
    <row r="75" spans="1:153" s="491" customFormat="1" hidden="1" x14ac:dyDescent="0.25">
      <c r="A75" s="510"/>
      <c r="B75" s="510"/>
      <c r="C75" s="510" t="str">
        <f t="shared" si="49"/>
        <v/>
      </c>
      <c r="D75" s="509">
        <v>1</v>
      </c>
      <c r="E75" s="509"/>
      <c r="F75" s="538"/>
      <c r="G75" s="539"/>
      <c r="H75" s="539"/>
      <c r="I75" s="538"/>
      <c r="J75" s="539"/>
      <c r="K75" s="538"/>
      <c r="L75" s="538"/>
      <c r="M75" s="538"/>
      <c r="N75" s="489"/>
      <c r="O75" s="489"/>
      <c r="P75" s="476" t="s">
        <v>1301</v>
      </c>
      <c r="Q75" s="472" t="s">
        <v>1255</v>
      </c>
      <c r="R75" s="472" t="s">
        <v>1514</v>
      </c>
      <c r="S75" s="597"/>
      <c r="T75" s="536" t="s">
        <v>1256</v>
      </c>
      <c r="U75" s="502">
        <v>1984</v>
      </c>
      <c r="V75" s="507" t="s">
        <v>1216</v>
      </c>
      <c r="W75" s="502">
        <v>2016</v>
      </c>
      <c r="X75" s="504"/>
      <c r="Y75" s="470"/>
      <c r="Z75" s="505"/>
      <c r="AA75" s="535"/>
      <c r="AB75" s="532">
        <f t="shared" si="50"/>
        <v>7</v>
      </c>
      <c r="AC75" s="518" t="s">
        <v>698</v>
      </c>
      <c r="AD75" s="517">
        <v>2017</v>
      </c>
      <c r="AE75" s="607"/>
      <c r="AF75" s="604" t="s">
        <v>121</v>
      </c>
      <c r="AG75" s="501"/>
      <c r="AH75" s="501"/>
      <c r="AI75" s="500" t="s">
        <v>375</v>
      </c>
      <c r="AJ75" s="492"/>
      <c r="CM75" s="533" t="e">
        <f t="shared" si="44"/>
        <v>#N/A</v>
      </c>
      <c r="CN75" s="495" t="str">
        <f t="shared" si="51"/>
        <v>Aleinikov Dimitri</v>
      </c>
      <c r="CP75" s="491">
        <f t="shared" si="40"/>
        <v>7</v>
      </c>
      <c r="CQ75" s="491" t="str">
        <f t="shared" si="41"/>
        <v>D</v>
      </c>
      <c r="CR75" s="445" t="e">
        <f t="shared" si="45"/>
        <v>#N/A</v>
      </c>
      <c r="CS75" s="515">
        <v>4327</v>
      </c>
      <c r="CT75" s="514">
        <v>771</v>
      </c>
      <c r="CU75" s="512">
        <f t="shared" si="42"/>
        <v>7</v>
      </c>
      <c r="CV75" s="511" t="str">
        <f t="shared" si="43"/>
        <v>Projektingenieur 7 (Bau)</v>
      </c>
      <c r="CW75" s="514"/>
      <c r="CX75" s="512"/>
      <c r="CY75" s="511"/>
      <c r="CZ75" s="514"/>
      <c r="DA75" s="512"/>
      <c r="DB75" s="511"/>
      <c r="DC75" s="514"/>
      <c r="DD75" s="512"/>
      <c r="DE75" s="511"/>
      <c r="DF75" s="514"/>
      <c r="DG75" s="512"/>
      <c r="DH75" s="511"/>
      <c r="DI75" s="513"/>
      <c r="DJ75" s="514"/>
      <c r="DK75" s="512"/>
      <c r="DL75" s="511"/>
      <c r="DQ75" s="491">
        <f t="shared" si="48"/>
        <v>4327</v>
      </c>
      <c r="DR75" s="494">
        <v>2</v>
      </c>
      <c r="DS75" s="491">
        <v>3</v>
      </c>
      <c r="DT75" s="493" t="s">
        <v>951</v>
      </c>
      <c r="EV75" s="519">
        <v>7622</v>
      </c>
      <c r="EW75" s="491" t="s">
        <v>105</v>
      </c>
    </row>
    <row r="76" spans="1:153" s="491" customFormat="1" ht="17.25" customHeight="1" x14ac:dyDescent="0.25">
      <c r="A76" s="510"/>
      <c r="B76" s="510"/>
      <c r="C76" s="510" t="str">
        <f t="shared" si="49"/>
        <v/>
      </c>
      <c r="D76" s="509">
        <v>1</v>
      </c>
      <c r="E76" s="509"/>
      <c r="F76" s="538"/>
      <c r="G76" s="539"/>
      <c r="H76" s="539"/>
      <c r="I76" s="538"/>
      <c r="J76" s="539"/>
      <c r="K76" s="538"/>
      <c r="L76" s="538"/>
      <c r="M76" s="538"/>
      <c r="N76" s="489"/>
      <c r="O76" s="489"/>
      <c r="P76" s="476" t="s">
        <v>359</v>
      </c>
      <c r="Q76" s="472" t="s">
        <v>897</v>
      </c>
      <c r="R76" s="472" t="s">
        <v>1514</v>
      </c>
      <c r="S76" s="597" t="s">
        <v>1616</v>
      </c>
      <c r="T76" s="568" t="s">
        <v>896</v>
      </c>
      <c r="U76" s="549">
        <v>1990</v>
      </c>
      <c r="V76" s="633" t="s">
        <v>1216</v>
      </c>
      <c r="W76" s="549">
        <v>2017</v>
      </c>
      <c r="X76" s="634"/>
      <c r="Y76" s="479"/>
      <c r="Z76" s="635"/>
      <c r="AA76" s="617" t="s">
        <v>1511</v>
      </c>
      <c r="AB76" s="636">
        <f t="shared" si="50"/>
        <v>6</v>
      </c>
      <c r="AC76" s="615" t="s">
        <v>698</v>
      </c>
      <c r="AD76" s="637">
        <v>2017</v>
      </c>
      <c r="AE76" s="615" t="s">
        <v>1639</v>
      </c>
      <c r="AF76" s="616" t="s">
        <v>105</v>
      </c>
      <c r="AG76" s="640"/>
      <c r="AH76" s="640"/>
      <c r="AI76" s="500" t="s">
        <v>375</v>
      </c>
      <c r="AJ76" s="492"/>
      <c r="CM76" s="533" t="e">
        <f t="shared" si="44"/>
        <v>#N/A</v>
      </c>
      <c r="CN76" s="495" t="str">
        <f t="shared" si="51"/>
        <v>Lüthi Tobias</v>
      </c>
      <c r="CP76" s="491">
        <f t="shared" si="40"/>
        <v>6</v>
      </c>
      <c r="CQ76" s="491" t="str">
        <f t="shared" si="41"/>
        <v>C</v>
      </c>
      <c r="CR76" s="445" t="e">
        <f t="shared" si="45"/>
        <v>#N/A</v>
      </c>
      <c r="CS76" s="515">
        <v>8580</v>
      </c>
      <c r="CT76" s="514">
        <v>771</v>
      </c>
      <c r="CU76" s="512">
        <f t="shared" si="42"/>
        <v>7</v>
      </c>
      <c r="CV76" s="511" t="str">
        <f t="shared" si="43"/>
        <v>Projektingenieur 7 (Bau)</v>
      </c>
      <c r="CW76" s="514"/>
      <c r="CX76" s="512"/>
      <c r="CY76" s="511"/>
      <c r="CZ76" s="514"/>
      <c r="DA76" s="512"/>
      <c r="DB76" s="511"/>
      <c r="DC76" s="514"/>
      <c r="DD76" s="512"/>
      <c r="DE76" s="511"/>
      <c r="DF76" s="514"/>
      <c r="DG76" s="512"/>
      <c r="DH76" s="511"/>
      <c r="DI76" s="513"/>
      <c r="DJ76" s="514"/>
      <c r="DK76" s="512"/>
      <c r="DL76" s="511"/>
      <c r="DQ76" s="491">
        <f t="shared" si="48"/>
        <v>8580</v>
      </c>
      <c r="DR76" s="494">
        <v>2</v>
      </c>
      <c r="DS76" s="491">
        <v>3</v>
      </c>
      <c r="DT76" s="493" t="s">
        <v>951</v>
      </c>
      <c r="EV76" s="519">
        <v>9658</v>
      </c>
      <c r="EW76" s="491" t="s">
        <v>105</v>
      </c>
    </row>
    <row r="77" spans="1:153" s="491" customFormat="1" x14ac:dyDescent="0.25">
      <c r="A77" s="510"/>
      <c r="B77" s="510">
        <v>1</v>
      </c>
      <c r="C77" s="510" t="str">
        <f t="shared" ref="C77" si="52">IF(AB77&gt;=10,1,"")</f>
        <v/>
      </c>
      <c r="D77" s="509"/>
      <c r="E77" s="509">
        <v>1</v>
      </c>
      <c r="F77" s="538"/>
      <c r="G77" s="539"/>
      <c r="H77" s="539"/>
      <c r="I77" s="538"/>
      <c r="J77" s="539"/>
      <c r="K77" s="538"/>
      <c r="L77" s="538"/>
      <c r="M77" s="538"/>
      <c r="N77" s="489"/>
      <c r="O77" s="489"/>
      <c r="P77" s="476" t="s">
        <v>359</v>
      </c>
      <c r="Q77" s="472" t="s">
        <v>1271</v>
      </c>
      <c r="R77" s="472" t="s">
        <v>1514</v>
      </c>
      <c r="S77" s="597" t="s">
        <v>1616</v>
      </c>
      <c r="T77" s="568" t="s">
        <v>1632</v>
      </c>
      <c r="U77" s="549">
        <v>1991</v>
      </c>
      <c r="V77" s="633" t="s">
        <v>1553</v>
      </c>
      <c r="W77" s="549">
        <v>2019</v>
      </c>
      <c r="X77" s="634"/>
      <c r="Y77" s="479"/>
      <c r="Z77" s="635"/>
      <c r="AA77" s="617"/>
      <c r="AB77" s="636">
        <f t="shared" ref="AB77" si="53">IF(Z77="",YEAR($AC$1)-$W77,YEAR($AC$1)-$Y77)</f>
        <v>4</v>
      </c>
      <c r="AC77" s="615" t="s">
        <v>698</v>
      </c>
      <c r="AD77" s="637">
        <v>2019</v>
      </c>
      <c r="AE77" s="615" t="s">
        <v>1638</v>
      </c>
      <c r="AF77" s="616" t="s">
        <v>121</v>
      </c>
      <c r="AG77" s="640"/>
      <c r="AH77" s="640"/>
      <c r="AI77" s="500" t="s">
        <v>375</v>
      </c>
      <c r="AJ77" s="492"/>
      <c r="CM77" s="533" t="e">
        <f t="shared" ref="CM77" si="54">IF(CQ77=CR77,"","anders")</f>
        <v>#N/A</v>
      </c>
      <c r="CN77" s="495" t="str">
        <f t="shared" ref="CN77" si="55">+T77</f>
        <v>Meier Lukas</v>
      </c>
      <c r="CP77" s="491">
        <f t="shared" ref="CP77" si="56">+AB77</f>
        <v>4</v>
      </c>
      <c r="CQ77" s="491" t="str">
        <f t="shared" ref="CQ77" si="57">+AF77</f>
        <v>D</v>
      </c>
      <c r="CR77" s="445" t="e">
        <f t="shared" ref="CR77" si="58">VLOOKUP(CS77,Kategorie,2,0)</f>
        <v>#N/A</v>
      </c>
      <c r="CS77" s="515">
        <v>4325</v>
      </c>
      <c r="CT77" s="514">
        <v>781</v>
      </c>
      <c r="CU77" s="512">
        <f t="shared" si="42"/>
        <v>7</v>
      </c>
      <c r="CV77" s="511" t="str">
        <f t="shared" si="43"/>
        <v>Projektingenieur 7 (Umwelt)</v>
      </c>
      <c r="CW77" s="514"/>
      <c r="CX77" s="512"/>
      <c r="CY77" s="511"/>
      <c r="CZ77" s="514"/>
      <c r="DA77" s="512"/>
      <c r="DB77" s="511"/>
      <c r="DC77" s="514"/>
      <c r="DD77" s="512"/>
      <c r="DE77" s="511"/>
      <c r="DF77" s="514"/>
      <c r="DG77" s="512"/>
      <c r="DH77" s="511"/>
      <c r="DI77" s="513"/>
      <c r="DJ77" s="514"/>
      <c r="DK77" s="512"/>
      <c r="DL77" s="511"/>
      <c r="DQ77" s="491">
        <f t="shared" ref="DQ77" si="59">+CS77</f>
        <v>4325</v>
      </c>
      <c r="DR77" s="494">
        <v>2</v>
      </c>
      <c r="DS77" s="491">
        <v>3</v>
      </c>
      <c r="DT77" s="493" t="s">
        <v>951</v>
      </c>
      <c r="EV77" s="519">
        <v>4249</v>
      </c>
      <c r="EW77" s="491" t="s">
        <v>1322</v>
      </c>
    </row>
    <row r="78" spans="1:153" s="491" customFormat="1" ht="13.5" hidden="1" customHeight="1" x14ac:dyDescent="0.25">
      <c r="A78" s="510"/>
      <c r="B78" s="510">
        <v>1</v>
      </c>
      <c r="C78" s="510" t="str">
        <f t="shared" si="49"/>
        <v/>
      </c>
      <c r="D78" s="509"/>
      <c r="E78" s="509">
        <v>1</v>
      </c>
      <c r="F78" s="538"/>
      <c r="G78" s="539"/>
      <c r="H78" s="539"/>
      <c r="I78" s="538"/>
      <c r="J78" s="539"/>
      <c r="K78" s="538"/>
      <c r="L78" s="538"/>
      <c r="M78" s="538"/>
      <c r="N78" s="489"/>
      <c r="O78" s="489"/>
      <c r="P78" s="476" t="s">
        <v>359</v>
      </c>
      <c r="Q78" s="472" t="s">
        <v>1271</v>
      </c>
      <c r="R78" s="472" t="s">
        <v>1514</v>
      </c>
      <c r="S78" s="597"/>
      <c r="T78" s="536" t="s">
        <v>1272</v>
      </c>
      <c r="U78" s="502">
        <v>1990</v>
      </c>
      <c r="V78" s="507" t="s">
        <v>1273</v>
      </c>
      <c r="W78" s="502">
        <v>2017</v>
      </c>
      <c r="X78" s="504"/>
      <c r="Y78" s="470"/>
      <c r="Z78" s="505"/>
      <c r="AA78" s="535" t="s">
        <v>106</v>
      </c>
      <c r="AB78" s="532">
        <f t="shared" si="50"/>
        <v>6</v>
      </c>
      <c r="AC78" s="518" t="s">
        <v>1512</v>
      </c>
      <c r="AD78" s="517">
        <v>2017</v>
      </c>
      <c r="AE78" s="607"/>
      <c r="AF78" s="604" t="s">
        <v>121</v>
      </c>
      <c r="AG78" s="501"/>
      <c r="AH78" s="501"/>
      <c r="AI78" s="500" t="s">
        <v>375</v>
      </c>
      <c r="AJ78" s="492"/>
      <c r="CM78" s="533" t="e">
        <f t="shared" si="44"/>
        <v>#N/A</v>
      </c>
      <c r="CN78" s="495" t="str">
        <f t="shared" si="51"/>
        <v>Schilliger Raphaela</v>
      </c>
      <c r="CP78" s="491">
        <f t="shared" si="40"/>
        <v>6</v>
      </c>
      <c r="CQ78" s="491" t="str">
        <f t="shared" si="41"/>
        <v>D</v>
      </c>
      <c r="CR78" s="445" t="e">
        <f t="shared" si="45"/>
        <v>#N/A</v>
      </c>
      <c r="CS78" s="515">
        <v>4325</v>
      </c>
      <c r="CT78" s="514">
        <v>781</v>
      </c>
      <c r="CU78" s="512">
        <f t="shared" si="42"/>
        <v>7</v>
      </c>
      <c r="CV78" s="511" t="str">
        <f t="shared" si="43"/>
        <v>Projektingenieur 7 (Umwelt)</v>
      </c>
      <c r="CW78" s="514"/>
      <c r="CX78" s="512"/>
      <c r="CY78" s="511"/>
      <c r="CZ78" s="514"/>
      <c r="DA78" s="512"/>
      <c r="DB78" s="511"/>
      <c r="DC78" s="514"/>
      <c r="DD78" s="512"/>
      <c r="DE78" s="511"/>
      <c r="DF78" s="514"/>
      <c r="DG78" s="512"/>
      <c r="DH78" s="511"/>
      <c r="DI78" s="513"/>
      <c r="DJ78" s="514"/>
      <c r="DK78" s="512"/>
      <c r="DL78" s="511"/>
      <c r="DQ78" s="491">
        <f t="shared" si="48"/>
        <v>4325</v>
      </c>
      <c r="DR78" s="494">
        <v>2</v>
      </c>
      <c r="DS78" s="491">
        <v>3</v>
      </c>
      <c r="DT78" s="493" t="s">
        <v>951</v>
      </c>
      <c r="EV78" s="519">
        <v>4249</v>
      </c>
      <c r="EW78" s="491" t="s">
        <v>1322</v>
      </c>
    </row>
    <row r="79" spans="1:153" s="491" customFormat="1" ht="13.5" hidden="1" customHeight="1" x14ac:dyDescent="0.25">
      <c r="A79" s="510"/>
      <c r="B79" s="510"/>
      <c r="C79" s="510" t="str">
        <f t="shared" si="49"/>
        <v/>
      </c>
      <c r="D79" s="509"/>
      <c r="E79" s="509">
        <v>1</v>
      </c>
      <c r="F79" s="538"/>
      <c r="G79" s="539"/>
      <c r="H79" s="539"/>
      <c r="I79" s="538"/>
      <c r="J79" s="539"/>
      <c r="K79" s="538"/>
      <c r="L79" s="538"/>
      <c r="M79" s="538"/>
      <c r="N79" s="489"/>
      <c r="O79" s="489"/>
      <c r="P79" s="476" t="s">
        <v>1301</v>
      </c>
      <c r="Q79" s="472" t="s">
        <v>1595</v>
      </c>
      <c r="R79" s="472" t="s">
        <v>1514</v>
      </c>
      <c r="S79" s="597"/>
      <c r="T79" s="536" t="s">
        <v>1594</v>
      </c>
      <c r="U79" s="502">
        <v>1991</v>
      </c>
      <c r="V79" s="507" t="s">
        <v>1552</v>
      </c>
      <c r="W79" s="502">
        <v>2016</v>
      </c>
      <c r="X79" s="504" t="s">
        <v>1182</v>
      </c>
      <c r="Y79" s="470">
        <v>2018</v>
      </c>
      <c r="Z79" s="505"/>
      <c r="AA79" s="535"/>
      <c r="AB79" s="532">
        <f t="shared" si="50"/>
        <v>7</v>
      </c>
      <c r="AC79" s="518" t="s">
        <v>698</v>
      </c>
      <c r="AD79" s="517">
        <v>2018</v>
      </c>
      <c r="AE79" s="607"/>
      <c r="AF79" s="604" t="s">
        <v>121</v>
      </c>
      <c r="AG79" s="501"/>
      <c r="AH79" s="501"/>
      <c r="AI79" s="500" t="s">
        <v>375</v>
      </c>
      <c r="AJ79" s="492"/>
      <c r="CM79" s="533"/>
      <c r="CN79" s="495" t="str">
        <f t="shared" si="51"/>
        <v>Schwendener Marvin</v>
      </c>
      <c r="CQ79" s="491" t="str">
        <f t="shared" si="41"/>
        <v>D</v>
      </c>
      <c r="CR79" s="445"/>
      <c r="CS79" s="515"/>
      <c r="CT79" s="514"/>
      <c r="CU79" s="512"/>
      <c r="CV79" s="511"/>
      <c r="CW79" s="514"/>
      <c r="CX79" s="512"/>
      <c r="CY79" s="511"/>
      <c r="CZ79" s="514"/>
      <c r="DA79" s="512"/>
      <c r="DB79" s="511"/>
      <c r="DC79" s="514"/>
      <c r="DD79" s="512"/>
      <c r="DE79" s="511"/>
      <c r="DF79" s="514"/>
      <c r="DG79" s="512"/>
      <c r="DH79" s="511"/>
      <c r="DI79" s="513"/>
      <c r="DJ79" s="514"/>
      <c r="DK79" s="512"/>
      <c r="DL79" s="511"/>
      <c r="DR79" s="494"/>
      <c r="DT79" s="493"/>
      <c r="EV79" s="519"/>
    </row>
    <row r="80" spans="1:153" s="491" customFormat="1" ht="13.5" hidden="1" customHeight="1" x14ac:dyDescent="0.25">
      <c r="A80" s="510"/>
      <c r="B80" s="510"/>
      <c r="C80" s="510" t="str">
        <f t="shared" si="49"/>
        <v/>
      </c>
      <c r="D80" s="509">
        <v>1</v>
      </c>
      <c r="E80" s="509"/>
      <c r="F80" s="538"/>
      <c r="G80" s="539"/>
      <c r="H80" s="539"/>
      <c r="I80" s="538"/>
      <c r="J80" s="539"/>
      <c r="K80" s="538"/>
      <c r="L80" s="538"/>
      <c r="M80" s="538"/>
      <c r="N80" s="489"/>
      <c r="O80" s="489"/>
      <c r="P80" s="476" t="s">
        <v>358</v>
      </c>
      <c r="Q80" s="472" t="s">
        <v>1608</v>
      </c>
      <c r="R80" s="472" t="s">
        <v>1514</v>
      </c>
      <c r="S80" s="597"/>
      <c r="T80" s="536" t="s">
        <v>1607</v>
      </c>
      <c r="U80" s="502">
        <v>1991</v>
      </c>
      <c r="V80" s="507" t="s">
        <v>194</v>
      </c>
      <c r="W80" s="502">
        <v>2018</v>
      </c>
      <c r="X80" s="504"/>
      <c r="Y80" s="470"/>
      <c r="Z80" s="505"/>
      <c r="AA80" s="535"/>
      <c r="AB80" s="532">
        <f t="shared" si="50"/>
        <v>5</v>
      </c>
      <c r="AC80" s="518" t="s">
        <v>698</v>
      </c>
      <c r="AD80" s="517">
        <v>2018</v>
      </c>
      <c r="AE80" s="607"/>
      <c r="AF80" s="604" t="s">
        <v>121</v>
      </c>
      <c r="AG80" s="501"/>
      <c r="AH80" s="501"/>
      <c r="AI80" s="500" t="s">
        <v>375</v>
      </c>
      <c r="AJ80" s="492"/>
      <c r="CM80" s="533"/>
      <c r="CN80" s="495" t="str">
        <f t="shared" si="51"/>
        <v>Leimgruber Andrin</v>
      </c>
      <c r="CR80" s="445"/>
      <c r="CS80" s="515"/>
      <c r="CT80" s="514"/>
      <c r="CU80" s="512"/>
      <c r="CV80" s="511"/>
      <c r="CW80" s="514"/>
      <c r="CX80" s="512"/>
      <c r="CY80" s="511"/>
      <c r="CZ80" s="514"/>
      <c r="DA80" s="512"/>
      <c r="DB80" s="511"/>
      <c r="DC80" s="514"/>
      <c r="DD80" s="512"/>
      <c r="DE80" s="511"/>
      <c r="DF80" s="514"/>
      <c r="DG80" s="512"/>
      <c r="DH80" s="511"/>
      <c r="DI80" s="513"/>
      <c r="DJ80" s="514"/>
      <c r="DK80" s="512"/>
      <c r="DL80" s="511"/>
      <c r="DR80" s="494"/>
      <c r="DT80" s="493"/>
      <c r="EV80" s="519"/>
    </row>
    <row r="81" spans="1:153" s="491" customFormat="1" ht="13.5" hidden="1" customHeight="1" x14ac:dyDescent="0.25">
      <c r="A81" s="510"/>
      <c r="B81" s="510"/>
      <c r="C81" s="510" t="str">
        <f t="shared" si="49"/>
        <v/>
      </c>
      <c r="D81" s="509"/>
      <c r="E81" s="509">
        <v>1</v>
      </c>
      <c r="F81" s="538"/>
      <c r="G81" s="539"/>
      <c r="H81" s="539"/>
      <c r="I81" s="538"/>
      <c r="J81" s="539"/>
      <c r="K81" s="538"/>
      <c r="L81" s="538"/>
      <c r="M81" s="538"/>
      <c r="N81" s="489"/>
      <c r="O81" s="489"/>
      <c r="P81" s="476" t="s">
        <v>1303</v>
      </c>
      <c r="Q81" s="472" t="s">
        <v>1606</v>
      </c>
      <c r="R81" s="472" t="s">
        <v>1514</v>
      </c>
      <c r="S81" s="597"/>
      <c r="T81" s="536" t="s">
        <v>1605</v>
      </c>
      <c r="U81" s="502">
        <v>1992</v>
      </c>
      <c r="V81" s="507" t="s">
        <v>1552</v>
      </c>
      <c r="W81" s="502">
        <v>2018</v>
      </c>
      <c r="X81" s="504"/>
      <c r="Y81" s="470"/>
      <c r="Z81" s="505"/>
      <c r="AA81" s="535"/>
      <c r="AB81" s="532">
        <f t="shared" si="50"/>
        <v>5</v>
      </c>
      <c r="AC81" s="518" t="s">
        <v>698</v>
      </c>
      <c r="AD81" s="517">
        <v>2018</v>
      </c>
      <c r="AE81" s="607"/>
      <c r="AF81" s="604" t="s">
        <v>121</v>
      </c>
      <c r="AG81" s="501"/>
      <c r="AH81" s="501"/>
      <c r="AI81" s="500" t="s">
        <v>375</v>
      </c>
      <c r="AJ81" s="492"/>
      <c r="CM81" s="533"/>
      <c r="CN81" s="495" t="str">
        <f t="shared" si="51"/>
        <v>Büchler Kevin</v>
      </c>
      <c r="CR81" s="445"/>
      <c r="CS81" s="515"/>
      <c r="CT81" s="514"/>
      <c r="CU81" s="512"/>
      <c r="CV81" s="511"/>
      <c r="CW81" s="514"/>
      <c r="CX81" s="512"/>
      <c r="CY81" s="511"/>
      <c r="CZ81" s="514"/>
      <c r="DA81" s="512"/>
      <c r="DB81" s="511"/>
      <c r="DC81" s="514"/>
      <c r="DD81" s="512"/>
      <c r="DE81" s="511"/>
      <c r="DF81" s="514"/>
      <c r="DG81" s="512"/>
      <c r="DH81" s="511"/>
      <c r="DI81" s="513"/>
      <c r="DJ81" s="514"/>
      <c r="DK81" s="512"/>
      <c r="DL81" s="511"/>
      <c r="DR81" s="494"/>
      <c r="DT81" s="493"/>
      <c r="EV81" s="519"/>
    </row>
    <row r="82" spans="1:153" s="491" customFormat="1" ht="13.5" hidden="1" customHeight="1" x14ac:dyDescent="0.25">
      <c r="A82" s="510"/>
      <c r="B82" s="510"/>
      <c r="C82" s="510">
        <f t="shared" si="49"/>
        <v>1</v>
      </c>
      <c r="D82" s="509"/>
      <c r="E82" s="509"/>
      <c r="F82" s="538"/>
      <c r="G82" s="539"/>
      <c r="H82" s="539">
        <v>1</v>
      </c>
      <c r="I82" s="538">
        <v>1</v>
      </c>
      <c r="J82" s="539"/>
      <c r="K82" s="538"/>
      <c r="L82" s="538"/>
      <c r="M82" s="538"/>
      <c r="N82" s="489">
        <v>1</v>
      </c>
      <c r="O82" s="489"/>
      <c r="P82" s="476" t="s">
        <v>358</v>
      </c>
      <c r="Q82" s="472" t="s">
        <v>1125</v>
      </c>
      <c r="R82" s="472" t="s">
        <v>928</v>
      </c>
      <c r="S82" s="597"/>
      <c r="T82" s="536" t="s">
        <v>1126</v>
      </c>
      <c r="U82" s="502">
        <v>1954</v>
      </c>
      <c r="V82" s="507" t="s">
        <v>126</v>
      </c>
      <c r="W82" s="502">
        <v>1973</v>
      </c>
      <c r="X82" s="504" t="s">
        <v>1127</v>
      </c>
      <c r="Y82" s="470">
        <v>1979</v>
      </c>
      <c r="Z82" s="505"/>
      <c r="AA82" s="535"/>
      <c r="AB82" s="532">
        <f t="shared" si="50"/>
        <v>50</v>
      </c>
      <c r="AC82" s="518" t="s">
        <v>110</v>
      </c>
      <c r="AD82" s="517">
        <v>2015</v>
      </c>
      <c r="AE82" s="607"/>
      <c r="AF82" s="604" t="s">
        <v>105</v>
      </c>
      <c r="AG82" s="501"/>
      <c r="AH82" s="501"/>
      <c r="AI82" s="540" t="s">
        <v>1078</v>
      </c>
      <c r="AJ82" s="492"/>
      <c r="CM82" s="491" t="str">
        <f t="shared" ref="CM82:CM88" si="60">IF(CQ82=CR82,"","anders")</f>
        <v/>
      </c>
      <c r="CN82" s="491" t="str">
        <f t="shared" si="51"/>
        <v>Reber Erich</v>
      </c>
      <c r="CP82" s="491">
        <f t="shared" ref="CP82:CP88" si="61">+AB82</f>
        <v>50</v>
      </c>
      <c r="CQ82" s="491" t="str">
        <f t="shared" ref="CQ82:CQ113" si="62">+AF82</f>
        <v>C</v>
      </c>
      <c r="CR82" s="445" t="str">
        <f t="shared" ref="CR82:CR88" si="63">VLOOKUP(CS82,Kategorie,2,0)</f>
        <v>C</v>
      </c>
      <c r="CS82" s="519">
        <v>3211</v>
      </c>
      <c r="CT82" s="514">
        <v>772</v>
      </c>
      <c r="CU82" s="512">
        <f t="shared" ref="CU82:CU88" si="64">VLOOKUP($CT82,Funktionsbezeichnungen,3,0)</f>
        <v>8</v>
      </c>
      <c r="CV82" s="511" t="str">
        <f t="shared" ref="CV82:CV88" si="65">VLOOKUP($CT82,Funktionsbezeichnungen,2,0)</f>
        <v>Projektingenieur 8 (Bau)</v>
      </c>
      <c r="CW82" s="514">
        <v>772</v>
      </c>
      <c r="CX82" s="512">
        <f>VLOOKUP($CW82,Funktionsbezeichnungen,3,0)</f>
        <v>8</v>
      </c>
      <c r="CY82" s="511" t="str">
        <f>VLOOKUP($CW82,Funktionsbezeichnungen,2,0)</f>
        <v>Projektingenieur 8 (Bau)</v>
      </c>
      <c r="CZ82" s="514"/>
      <c r="DA82" s="512"/>
      <c r="DB82" s="511"/>
      <c r="DC82" s="514"/>
      <c r="DD82" s="512"/>
      <c r="DE82" s="511"/>
      <c r="DF82" s="514"/>
      <c r="DG82" s="512"/>
      <c r="DH82" s="511"/>
      <c r="DI82" s="513"/>
      <c r="DJ82" s="514"/>
      <c r="DK82" s="512"/>
      <c r="DL82" s="511"/>
      <c r="DQ82" s="491">
        <f t="shared" ref="DQ82:DQ88" si="66">+CS82</f>
        <v>3211</v>
      </c>
      <c r="DR82" s="494">
        <v>6</v>
      </c>
      <c r="DS82" s="491">
        <v>0</v>
      </c>
      <c r="DT82" s="493" t="s">
        <v>968</v>
      </c>
      <c r="EV82" s="519">
        <v>4250</v>
      </c>
      <c r="EW82" s="491" t="s">
        <v>1322</v>
      </c>
    </row>
    <row r="83" spans="1:153" s="491" customFormat="1" ht="15.75" hidden="1" customHeight="1" x14ac:dyDescent="0.25">
      <c r="A83" s="510"/>
      <c r="B83" s="510"/>
      <c r="C83" s="510">
        <f t="shared" si="49"/>
        <v>1</v>
      </c>
      <c r="D83" s="509"/>
      <c r="E83" s="509"/>
      <c r="F83" s="538"/>
      <c r="G83" s="539"/>
      <c r="H83" s="539">
        <v>1</v>
      </c>
      <c r="I83" s="538">
        <v>1</v>
      </c>
      <c r="J83" s="539"/>
      <c r="K83" s="538"/>
      <c r="L83" s="538"/>
      <c r="M83" s="538"/>
      <c r="N83" s="489"/>
      <c r="O83" s="489"/>
      <c r="P83" s="476" t="s">
        <v>1303</v>
      </c>
      <c r="Q83" s="472" t="s">
        <v>477</v>
      </c>
      <c r="R83" s="472" t="s">
        <v>928</v>
      </c>
      <c r="S83" s="597"/>
      <c r="T83" s="536" t="s">
        <v>134</v>
      </c>
      <c r="U83" s="502">
        <v>1954</v>
      </c>
      <c r="V83" s="507" t="s">
        <v>126</v>
      </c>
      <c r="W83" s="502">
        <v>1974</v>
      </c>
      <c r="X83" s="504"/>
      <c r="Y83" s="470"/>
      <c r="Z83" s="505"/>
      <c r="AA83" s="535" t="s">
        <v>135</v>
      </c>
      <c r="AB83" s="532">
        <f t="shared" si="50"/>
        <v>49</v>
      </c>
      <c r="AC83" s="518" t="s">
        <v>110</v>
      </c>
      <c r="AD83" s="517">
        <v>1996</v>
      </c>
      <c r="AE83" s="607"/>
      <c r="AF83" s="604" t="s">
        <v>1040</v>
      </c>
      <c r="AG83" s="501"/>
      <c r="AH83" s="501"/>
      <c r="AI83" s="500" t="s">
        <v>404</v>
      </c>
      <c r="AJ83" s="492"/>
      <c r="CM83" s="491" t="str">
        <f t="shared" si="60"/>
        <v/>
      </c>
      <c r="CN83" s="491" t="str">
        <f t="shared" si="51"/>
        <v>Imesch Robert</v>
      </c>
      <c r="CP83" s="491">
        <f t="shared" si="61"/>
        <v>49</v>
      </c>
      <c r="CQ83" s="491" t="str">
        <f t="shared" si="62"/>
        <v xml:space="preserve"> D/C 2)</v>
      </c>
      <c r="CR83" s="445" t="str">
        <f t="shared" si="63"/>
        <v xml:space="preserve"> D/C 2)</v>
      </c>
      <c r="CS83" s="519">
        <v>4249</v>
      </c>
      <c r="CT83" s="514">
        <v>772</v>
      </c>
      <c r="CU83" s="512">
        <f t="shared" si="64"/>
        <v>8</v>
      </c>
      <c r="CV83" s="511" t="str">
        <f t="shared" si="65"/>
        <v>Projektingenieur 8 (Bau)</v>
      </c>
      <c r="CW83" s="514">
        <v>772</v>
      </c>
      <c r="CX83" s="512">
        <f>VLOOKUP($CW83,Funktionsbezeichnungen,3,0)</f>
        <v>8</v>
      </c>
      <c r="CY83" s="511" t="str">
        <f>VLOOKUP($CW83,Funktionsbezeichnungen,2,0)</f>
        <v>Projektingenieur 8 (Bau)</v>
      </c>
      <c r="CZ83" s="514">
        <v>772</v>
      </c>
      <c r="DA83" s="512">
        <f>VLOOKUP($CZ83,Funktionsbezeichnungen,3,0)</f>
        <v>8</v>
      </c>
      <c r="DB83" s="511" t="str">
        <f>VLOOKUP($CZ83,Funktionsbezeichnungen,2,0)</f>
        <v>Projektingenieur 8 (Bau)</v>
      </c>
      <c r="DC83" s="514">
        <v>772</v>
      </c>
      <c r="DD83" s="512">
        <f>VLOOKUP($DC83,Funktionsbezeichnungen,3,0)</f>
        <v>8</v>
      </c>
      <c r="DE83" s="511" t="str">
        <f>VLOOKUP($DC83,Funktionsbezeichnungen,2,0)</f>
        <v>Projektingenieur 8 (Bau)</v>
      </c>
      <c r="DF83" s="514">
        <v>772</v>
      </c>
      <c r="DG83" s="512">
        <f>VLOOKUP($DF83,Funktionsbezeichnungen,3,0)</f>
        <v>8</v>
      </c>
      <c r="DH83" s="511" t="str">
        <f>VLOOKUP($DF83,Funktionsbezeichnungen,2,0)</f>
        <v>Projektingenieur 8 (Bau)</v>
      </c>
      <c r="DI83" s="513"/>
      <c r="DJ83" s="512">
        <v>772</v>
      </c>
      <c r="DK83" s="512">
        <f>VLOOKUP($DJ83,Funktionsbezeichnungen,3,0)</f>
        <v>8</v>
      </c>
      <c r="DL83" s="511" t="str">
        <f>VLOOKUP($DJ83,Funktionsbezeichnungen,2,0)</f>
        <v>Projektingenieur 8 (Bau)</v>
      </c>
      <c r="DQ83" s="491">
        <f t="shared" si="66"/>
        <v>4249</v>
      </c>
      <c r="DR83" s="494">
        <v>6</v>
      </c>
      <c r="DS83" s="491">
        <v>0</v>
      </c>
      <c r="DT83" s="493" t="s">
        <v>968</v>
      </c>
      <c r="EV83" s="519">
        <v>5630</v>
      </c>
      <c r="EW83" s="491" t="s">
        <v>121</v>
      </c>
    </row>
    <row r="84" spans="1:153" s="491" customFormat="1" ht="15.75" hidden="1" customHeight="1" x14ac:dyDescent="0.25">
      <c r="A84" s="510"/>
      <c r="B84" s="510"/>
      <c r="C84" s="510">
        <f t="shared" si="49"/>
        <v>1</v>
      </c>
      <c r="D84" s="509"/>
      <c r="E84" s="509"/>
      <c r="F84" s="538"/>
      <c r="G84" s="539"/>
      <c r="H84" s="539">
        <v>1</v>
      </c>
      <c r="I84" s="538">
        <v>1</v>
      </c>
      <c r="J84" s="539">
        <v>1</v>
      </c>
      <c r="K84" s="538"/>
      <c r="L84" s="538"/>
      <c r="M84" s="538"/>
      <c r="N84" s="489"/>
      <c r="O84" s="489"/>
      <c r="P84" s="476" t="s">
        <v>1303</v>
      </c>
      <c r="Q84" s="472" t="s">
        <v>478</v>
      </c>
      <c r="R84" s="472" t="s">
        <v>928</v>
      </c>
      <c r="S84" s="597"/>
      <c r="T84" s="536" t="s">
        <v>136</v>
      </c>
      <c r="U84" s="502">
        <v>1955</v>
      </c>
      <c r="V84" s="507" t="s">
        <v>126</v>
      </c>
      <c r="W84" s="502">
        <v>1975</v>
      </c>
      <c r="X84" s="504"/>
      <c r="Y84" s="470"/>
      <c r="Z84" s="505"/>
      <c r="AA84" s="535" t="s">
        <v>135</v>
      </c>
      <c r="AB84" s="532">
        <f t="shared" si="50"/>
        <v>48</v>
      </c>
      <c r="AC84" s="518" t="s">
        <v>110</v>
      </c>
      <c r="AD84" s="517">
        <v>1996</v>
      </c>
      <c r="AE84" s="607"/>
      <c r="AF84" s="604" t="s">
        <v>1040</v>
      </c>
      <c r="AG84" s="501"/>
      <c r="AH84" s="501"/>
      <c r="AI84" s="500" t="s">
        <v>404</v>
      </c>
      <c r="AJ84" s="492"/>
      <c r="CM84" s="491" t="str">
        <f t="shared" si="60"/>
        <v/>
      </c>
      <c r="CN84" s="491" t="str">
        <f t="shared" si="51"/>
        <v>Flückiger Hans Peter</v>
      </c>
      <c r="CP84" s="491">
        <f t="shared" si="61"/>
        <v>48</v>
      </c>
      <c r="CQ84" s="491" t="str">
        <f t="shared" si="62"/>
        <v xml:space="preserve"> D/C 2)</v>
      </c>
      <c r="CR84" s="445" t="str">
        <f t="shared" si="63"/>
        <v xml:space="preserve"> D/C 2)</v>
      </c>
      <c r="CS84" s="519">
        <v>4250</v>
      </c>
      <c r="CT84" s="514">
        <v>772</v>
      </c>
      <c r="CU84" s="512">
        <f t="shared" si="64"/>
        <v>8</v>
      </c>
      <c r="CV84" s="511" t="str">
        <f t="shared" si="65"/>
        <v>Projektingenieur 8 (Bau)</v>
      </c>
      <c r="CW84" s="514">
        <v>772</v>
      </c>
      <c r="CX84" s="512">
        <f>VLOOKUP($CW84,Funktionsbezeichnungen,3,0)</f>
        <v>8</v>
      </c>
      <c r="CY84" s="511" t="str">
        <f>VLOOKUP($CW84,Funktionsbezeichnungen,2,0)</f>
        <v>Projektingenieur 8 (Bau)</v>
      </c>
      <c r="CZ84" s="514">
        <v>772</v>
      </c>
      <c r="DA84" s="512">
        <f>VLOOKUP($CZ84,Funktionsbezeichnungen,3,0)</f>
        <v>8</v>
      </c>
      <c r="DB84" s="511" t="str">
        <f>VLOOKUP($CZ84,Funktionsbezeichnungen,2,0)</f>
        <v>Projektingenieur 8 (Bau)</v>
      </c>
      <c r="DC84" s="514">
        <v>772</v>
      </c>
      <c r="DD84" s="512">
        <f>VLOOKUP($DC84,Funktionsbezeichnungen,3,0)</f>
        <v>8</v>
      </c>
      <c r="DE84" s="511" t="str">
        <f>VLOOKUP($DC84,Funktionsbezeichnungen,2,0)</f>
        <v>Projektingenieur 8 (Bau)</v>
      </c>
      <c r="DF84" s="514">
        <v>772</v>
      </c>
      <c r="DG84" s="512">
        <f>VLOOKUP($DF84,Funktionsbezeichnungen,3,0)</f>
        <v>8</v>
      </c>
      <c r="DH84" s="511" t="str">
        <f>VLOOKUP($DF84,Funktionsbezeichnungen,2,0)</f>
        <v>Projektingenieur 8 (Bau)</v>
      </c>
      <c r="DI84" s="513"/>
      <c r="DJ84" s="512">
        <v>772</v>
      </c>
      <c r="DK84" s="512">
        <f>VLOOKUP($DJ84,Funktionsbezeichnungen,3,0)</f>
        <v>8</v>
      </c>
      <c r="DL84" s="511" t="str">
        <f>VLOOKUP($DJ84,Funktionsbezeichnungen,2,0)</f>
        <v>Projektingenieur 8 (Bau)</v>
      </c>
      <c r="DQ84" s="491">
        <f t="shared" si="66"/>
        <v>4250</v>
      </c>
      <c r="DR84" s="494">
        <v>6</v>
      </c>
      <c r="DS84" s="491">
        <v>0</v>
      </c>
      <c r="DT84" s="493" t="s">
        <v>968</v>
      </c>
      <c r="EV84" s="519">
        <v>7641</v>
      </c>
      <c r="EW84" s="491" t="s">
        <v>121</v>
      </c>
    </row>
    <row r="85" spans="1:153" s="491" customFormat="1" ht="13.5" hidden="1" customHeight="1" x14ac:dyDescent="0.25">
      <c r="A85" s="510"/>
      <c r="B85" s="510"/>
      <c r="C85" s="510">
        <f t="shared" si="49"/>
        <v>1</v>
      </c>
      <c r="D85" s="509"/>
      <c r="E85" s="509"/>
      <c r="F85" s="538"/>
      <c r="G85" s="539"/>
      <c r="H85" s="539">
        <v>1</v>
      </c>
      <c r="I85" s="538">
        <v>1</v>
      </c>
      <c r="J85" s="539"/>
      <c r="K85" s="538"/>
      <c r="L85" s="538"/>
      <c r="M85" s="538"/>
      <c r="N85" s="489"/>
      <c r="O85" s="489"/>
      <c r="P85" s="476" t="s">
        <v>358</v>
      </c>
      <c r="Q85" s="472" t="s">
        <v>486</v>
      </c>
      <c r="R85" s="472" t="s">
        <v>928</v>
      </c>
      <c r="S85" s="597"/>
      <c r="T85" s="536" t="s">
        <v>138</v>
      </c>
      <c r="U85" s="502">
        <v>1964</v>
      </c>
      <c r="V85" s="507" t="s">
        <v>126</v>
      </c>
      <c r="W85" s="502">
        <v>1985</v>
      </c>
      <c r="X85" s="504"/>
      <c r="Y85" s="470"/>
      <c r="Z85" s="505"/>
      <c r="AA85" s="535" t="s">
        <v>203</v>
      </c>
      <c r="AB85" s="532">
        <f t="shared" si="50"/>
        <v>38</v>
      </c>
      <c r="AC85" s="518" t="s">
        <v>110</v>
      </c>
      <c r="AD85" s="517">
        <v>1985</v>
      </c>
      <c r="AE85" s="607"/>
      <c r="AF85" s="604" t="s">
        <v>105</v>
      </c>
      <c r="AG85" s="501"/>
      <c r="AH85" s="501"/>
      <c r="AI85" s="500" t="s">
        <v>376</v>
      </c>
      <c r="AJ85" s="492"/>
      <c r="CM85" s="491" t="str">
        <f t="shared" si="60"/>
        <v/>
      </c>
      <c r="CN85" s="491" t="str">
        <f t="shared" si="51"/>
        <v>Oehen Beat</v>
      </c>
      <c r="CP85" s="491">
        <f t="shared" si="61"/>
        <v>38</v>
      </c>
      <c r="CQ85" s="491" t="str">
        <f t="shared" si="62"/>
        <v>C</v>
      </c>
      <c r="CR85" s="445" t="str">
        <f t="shared" si="63"/>
        <v>C</v>
      </c>
      <c r="CS85" s="519">
        <v>7622</v>
      </c>
      <c r="CT85" s="514">
        <v>772</v>
      </c>
      <c r="CU85" s="512">
        <f t="shared" si="64"/>
        <v>8</v>
      </c>
      <c r="CV85" s="511" t="str">
        <f t="shared" si="65"/>
        <v>Projektingenieur 8 (Bau)</v>
      </c>
      <c r="CW85" s="514">
        <v>772</v>
      </c>
      <c r="CX85" s="512">
        <f>VLOOKUP($CW85,Funktionsbezeichnungen,3,0)</f>
        <v>8</v>
      </c>
      <c r="CY85" s="511" t="str">
        <f>VLOOKUP($CW85,Funktionsbezeichnungen,2,0)</f>
        <v>Projektingenieur 8 (Bau)</v>
      </c>
      <c r="CZ85" s="514">
        <v>772</v>
      </c>
      <c r="DA85" s="512">
        <f>VLOOKUP($CZ85,Funktionsbezeichnungen,3,0)</f>
        <v>8</v>
      </c>
      <c r="DB85" s="511" t="str">
        <f>VLOOKUP($CZ85,Funktionsbezeichnungen,2,0)</f>
        <v>Projektingenieur 8 (Bau)</v>
      </c>
      <c r="DC85" s="514">
        <v>772</v>
      </c>
      <c r="DD85" s="512">
        <f>VLOOKUP($DC85,Funktionsbezeichnungen,3,0)</f>
        <v>8</v>
      </c>
      <c r="DE85" s="511" t="str">
        <f>VLOOKUP($DC85,Funktionsbezeichnungen,2,0)</f>
        <v>Projektingenieur 8 (Bau)</v>
      </c>
      <c r="DF85" s="514">
        <v>772</v>
      </c>
      <c r="DG85" s="512">
        <f>VLOOKUP($DF85,Funktionsbezeichnungen,3,0)</f>
        <v>8</v>
      </c>
      <c r="DH85" s="511" t="str">
        <f>VLOOKUP($DF85,Funktionsbezeichnungen,2,0)</f>
        <v>Projektingenieur 8 (Bau)</v>
      </c>
      <c r="DI85" s="513"/>
      <c r="DJ85" s="514">
        <v>772</v>
      </c>
      <c r="DK85" s="512">
        <f>VLOOKUP($DJ85,Funktionsbezeichnungen,3,0)</f>
        <v>8</v>
      </c>
      <c r="DL85" s="511" t="str">
        <f>VLOOKUP($DJ85,Funktionsbezeichnungen,2,0)</f>
        <v>Projektingenieur 8 (Bau)</v>
      </c>
      <c r="DQ85" s="491">
        <f t="shared" si="66"/>
        <v>7622</v>
      </c>
      <c r="DR85" s="494">
        <v>6</v>
      </c>
      <c r="DS85" s="491">
        <v>0</v>
      </c>
      <c r="DT85" s="493" t="s">
        <v>968</v>
      </c>
      <c r="EV85" s="519">
        <v>5631</v>
      </c>
      <c r="EW85" s="491" t="s">
        <v>121</v>
      </c>
    </row>
    <row r="86" spans="1:153" s="491" customFormat="1" ht="27" hidden="1" customHeight="1" x14ac:dyDescent="0.25">
      <c r="A86" s="510"/>
      <c r="B86" s="510"/>
      <c r="C86" s="510">
        <f t="shared" si="49"/>
        <v>1</v>
      </c>
      <c r="D86" s="509"/>
      <c r="E86" s="509">
        <v>1</v>
      </c>
      <c r="F86" s="538"/>
      <c r="G86" s="539"/>
      <c r="H86" s="539">
        <v>1</v>
      </c>
      <c r="I86" s="538"/>
      <c r="J86" s="539"/>
      <c r="K86" s="538"/>
      <c r="L86" s="538"/>
      <c r="M86" s="538"/>
      <c r="N86" s="489"/>
      <c r="O86" s="489"/>
      <c r="P86" s="476" t="s">
        <v>1301</v>
      </c>
      <c r="Q86" s="472" t="s">
        <v>1258</v>
      </c>
      <c r="R86" s="472" t="s">
        <v>928</v>
      </c>
      <c r="S86" s="597"/>
      <c r="T86" s="508" t="s">
        <v>1259</v>
      </c>
      <c r="U86" s="502">
        <v>1972</v>
      </c>
      <c r="V86" s="507" t="s">
        <v>1260</v>
      </c>
      <c r="W86" s="502">
        <v>2009</v>
      </c>
      <c r="X86" s="504"/>
      <c r="Y86" s="470"/>
      <c r="Z86" s="505"/>
      <c r="AA86" s="518"/>
      <c r="AB86" s="532">
        <f t="shared" si="50"/>
        <v>14</v>
      </c>
      <c r="AC86" s="505" t="s">
        <v>1261</v>
      </c>
      <c r="AD86" s="516">
        <v>2017</v>
      </c>
      <c r="AE86" s="617" t="s">
        <v>1626</v>
      </c>
      <c r="AF86" s="616" t="s">
        <v>105</v>
      </c>
      <c r="AG86" s="501"/>
      <c r="AH86" s="641"/>
      <c r="AI86" s="546" t="s">
        <v>376</v>
      </c>
      <c r="AJ86" s="492"/>
      <c r="CM86" s="533" t="e">
        <f t="shared" si="60"/>
        <v>#N/A</v>
      </c>
      <c r="CN86" s="495" t="str">
        <f t="shared" si="51"/>
        <v>Hagmann Andreas</v>
      </c>
      <c r="CP86" s="491">
        <f t="shared" si="61"/>
        <v>14</v>
      </c>
      <c r="CQ86" s="491" t="str">
        <f t="shared" si="62"/>
        <v>C</v>
      </c>
      <c r="CR86" s="445" t="e">
        <f t="shared" si="63"/>
        <v>#N/A</v>
      </c>
      <c r="CS86" s="515">
        <v>3216</v>
      </c>
      <c r="CT86" s="514">
        <v>772</v>
      </c>
      <c r="CU86" s="512">
        <f t="shared" si="64"/>
        <v>8</v>
      </c>
      <c r="CV86" s="511" t="str">
        <f t="shared" si="65"/>
        <v>Projektingenieur 8 (Bau)</v>
      </c>
      <c r="CW86" s="514"/>
      <c r="CX86" s="512"/>
      <c r="CY86" s="511"/>
      <c r="CZ86" s="514"/>
      <c r="DA86" s="512"/>
      <c r="DB86" s="511"/>
      <c r="DC86" s="514"/>
      <c r="DD86" s="512"/>
      <c r="DE86" s="511"/>
      <c r="DF86" s="514"/>
      <c r="DG86" s="512"/>
      <c r="DH86" s="511"/>
      <c r="DI86" s="513"/>
      <c r="DJ86" s="514"/>
      <c r="DK86" s="512"/>
      <c r="DL86" s="511"/>
      <c r="DQ86" s="491">
        <f t="shared" si="66"/>
        <v>3216</v>
      </c>
      <c r="DR86" s="494">
        <v>6</v>
      </c>
      <c r="DS86" s="491">
        <v>0</v>
      </c>
      <c r="DT86" s="493" t="s">
        <v>968</v>
      </c>
      <c r="EV86" s="519">
        <v>4354</v>
      </c>
      <c r="EW86" s="491" t="s">
        <v>121</v>
      </c>
    </row>
    <row r="87" spans="1:153" s="491" customFormat="1" ht="13.5" hidden="1" customHeight="1" x14ac:dyDescent="0.25">
      <c r="A87" s="510"/>
      <c r="B87" s="510"/>
      <c r="C87" s="510">
        <f t="shared" si="49"/>
        <v>1</v>
      </c>
      <c r="D87" s="509"/>
      <c r="E87" s="509"/>
      <c r="F87" s="538"/>
      <c r="G87" s="539"/>
      <c r="H87" s="539">
        <v>1</v>
      </c>
      <c r="I87" s="538">
        <v>1</v>
      </c>
      <c r="J87" s="539"/>
      <c r="K87" s="538"/>
      <c r="L87" s="538"/>
      <c r="M87" s="538"/>
      <c r="N87" s="489"/>
      <c r="O87" s="489"/>
      <c r="P87" s="476" t="s">
        <v>358</v>
      </c>
      <c r="Q87" s="472" t="s">
        <v>494</v>
      </c>
      <c r="R87" s="472" t="s">
        <v>928</v>
      </c>
      <c r="S87" s="597"/>
      <c r="T87" s="508" t="s">
        <v>178</v>
      </c>
      <c r="U87" s="502">
        <v>1978</v>
      </c>
      <c r="V87" s="507" t="s">
        <v>235</v>
      </c>
      <c r="W87" s="502">
        <v>2001</v>
      </c>
      <c r="X87" s="504"/>
      <c r="Y87" s="470"/>
      <c r="Z87" s="505"/>
      <c r="AA87" s="518" t="s">
        <v>289</v>
      </c>
      <c r="AB87" s="532">
        <f t="shared" si="50"/>
        <v>22</v>
      </c>
      <c r="AC87" s="518" t="s">
        <v>110</v>
      </c>
      <c r="AD87" s="517">
        <v>2002</v>
      </c>
      <c r="AE87" s="607"/>
      <c r="AF87" s="604" t="s">
        <v>105</v>
      </c>
      <c r="AG87" s="501"/>
      <c r="AH87" s="501"/>
      <c r="AI87" s="500" t="s">
        <v>376</v>
      </c>
      <c r="AJ87" s="492"/>
      <c r="CM87" s="491" t="str">
        <f t="shared" si="60"/>
        <v/>
      </c>
      <c r="CN87" s="491" t="str">
        <f t="shared" si="51"/>
        <v>Thalmann Patric</v>
      </c>
      <c r="CP87" s="491">
        <f t="shared" si="61"/>
        <v>22</v>
      </c>
      <c r="CQ87" s="491" t="str">
        <f t="shared" si="62"/>
        <v>C</v>
      </c>
      <c r="CR87" s="445" t="str">
        <f t="shared" si="63"/>
        <v>C</v>
      </c>
      <c r="CS87" s="519">
        <v>9658</v>
      </c>
      <c r="CT87" s="514">
        <v>772</v>
      </c>
      <c r="CU87" s="512">
        <f t="shared" si="64"/>
        <v>8</v>
      </c>
      <c r="CV87" s="511" t="str">
        <f t="shared" si="65"/>
        <v>Projektingenieur 8 (Bau)</v>
      </c>
      <c r="CW87" s="514">
        <v>772</v>
      </c>
      <c r="CX87" s="512">
        <f>VLOOKUP($CW87,Funktionsbezeichnungen,3,0)</f>
        <v>8</v>
      </c>
      <c r="CY87" s="511" t="str">
        <f>VLOOKUP($CW87,Funktionsbezeichnungen,2,0)</f>
        <v>Projektingenieur 8 (Bau)</v>
      </c>
      <c r="CZ87" s="514">
        <v>772</v>
      </c>
      <c r="DA87" s="512">
        <f>VLOOKUP($CZ87,Funktionsbezeichnungen,3,0)</f>
        <v>8</v>
      </c>
      <c r="DB87" s="511" t="str">
        <f>VLOOKUP($CZ87,Funktionsbezeichnungen,2,0)</f>
        <v>Projektingenieur 8 (Bau)</v>
      </c>
      <c r="DC87" s="514">
        <v>771</v>
      </c>
      <c r="DD87" s="512">
        <f>VLOOKUP($DC87,Funktionsbezeichnungen,3,0)</f>
        <v>7</v>
      </c>
      <c r="DE87" s="511" t="str">
        <f>VLOOKUP($DC87,Funktionsbezeichnungen,2,0)</f>
        <v>Projektingenieur 7 (Bau)</v>
      </c>
      <c r="DF87" s="514">
        <v>771</v>
      </c>
      <c r="DG87" s="512">
        <f>VLOOKUP($DF87,Funktionsbezeichnungen,3,0)</f>
        <v>7</v>
      </c>
      <c r="DH87" s="511" t="str">
        <f>VLOOKUP($DF87,Funktionsbezeichnungen,2,0)</f>
        <v>Projektingenieur 7 (Bau)</v>
      </c>
      <c r="DI87" s="513"/>
      <c r="DJ87" s="514">
        <v>771</v>
      </c>
      <c r="DK87" s="512">
        <f>VLOOKUP($DJ87,Funktionsbezeichnungen,3,0)</f>
        <v>7</v>
      </c>
      <c r="DL87" s="511" t="str">
        <f>VLOOKUP($DJ87,Funktionsbezeichnungen,2,0)</f>
        <v>Projektingenieur 7 (Bau)</v>
      </c>
      <c r="DQ87" s="491">
        <f t="shared" si="66"/>
        <v>9658</v>
      </c>
      <c r="DR87" s="494">
        <v>6</v>
      </c>
      <c r="DS87" s="491">
        <v>0</v>
      </c>
      <c r="DT87" s="493" t="s">
        <v>968</v>
      </c>
      <c r="EV87" s="519">
        <v>6659</v>
      </c>
      <c r="EW87" s="491" t="s">
        <v>121</v>
      </c>
    </row>
    <row r="88" spans="1:153" s="491" customFormat="1" ht="27" hidden="1" customHeight="1" x14ac:dyDescent="0.25">
      <c r="A88" s="510"/>
      <c r="B88" s="510"/>
      <c r="C88" s="510">
        <f t="shared" si="49"/>
        <v>1</v>
      </c>
      <c r="D88" s="509"/>
      <c r="E88" s="509">
        <v>1</v>
      </c>
      <c r="F88" s="538"/>
      <c r="G88" s="539"/>
      <c r="H88" s="539"/>
      <c r="I88" s="538"/>
      <c r="J88" s="539"/>
      <c r="K88" s="538"/>
      <c r="L88" s="538"/>
      <c r="M88" s="538"/>
      <c r="N88" s="489"/>
      <c r="O88" s="489"/>
      <c r="P88" s="476" t="s">
        <v>358</v>
      </c>
      <c r="Q88" s="472" t="s">
        <v>617</v>
      </c>
      <c r="R88" s="472" t="s">
        <v>928</v>
      </c>
      <c r="S88" s="597"/>
      <c r="T88" s="508" t="s">
        <v>618</v>
      </c>
      <c r="U88" s="502">
        <v>1985</v>
      </c>
      <c r="V88" s="507" t="s">
        <v>235</v>
      </c>
      <c r="W88" s="502">
        <v>2006</v>
      </c>
      <c r="X88" s="507" t="s">
        <v>1555</v>
      </c>
      <c r="Y88" s="470">
        <v>2015</v>
      </c>
      <c r="Z88" s="534"/>
      <c r="AA88" s="518"/>
      <c r="AB88" s="532">
        <f t="shared" si="50"/>
        <v>17</v>
      </c>
      <c r="AC88" s="505" t="s">
        <v>110</v>
      </c>
      <c r="AD88" s="516">
        <v>2010</v>
      </c>
      <c r="AE88" s="609"/>
      <c r="AF88" s="604" t="s">
        <v>121</v>
      </c>
      <c r="AG88" s="501"/>
      <c r="AH88" s="641"/>
      <c r="AI88" s="546" t="s">
        <v>376</v>
      </c>
      <c r="AJ88" s="492"/>
      <c r="CM88" s="491" t="e">
        <f t="shared" si="60"/>
        <v>#N/A</v>
      </c>
      <c r="CN88" s="491" t="str">
        <f t="shared" si="51"/>
        <v>Zeltner Viktor</v>
      </c>
      <c r="CP88" s="491">
        <f t="shared" si="61"/>
        <v>17</v>
      </c>
      <c r="CQ88" s="491" t="str">
        <f t="shared" si="62"/>
        <v>D</v>
      </c>
      <c r="CR88" s="445" t="e">
        <f t="shared" si="63"/>
        <v>#N/A</v>
      </c>
      <c r="CS88" s="519">
        <v>6765</v>
      </c>
      <c r="CT88" s="514">
        <v>771</v>
      </c>
      <c r="CU88" s="512">
        <f t="shared" si="64"/>
        <v>7</v>
      </c>
      <c r="CV88" s="511" t="str">
        <f t="shared" si="65"/>
        <v>Projektingenieur 7 (Bau)</v>
      </c>
      <c r="CW88" s="514">
        <v>771</v>
      </c>
      <c r="CX88" s="512">
        <f>VLOOKUP($CW88,Funktionsbezeichnungen,3,0)</f>
        <v>7</v>
      </c>
      <c r="CY88" s="511" t="str">
        <f>VLOOKUP($CW88,Funktionsbezeichnungen,2,0)</f>
        <v>Projektingenieur 7 (Bau)</v>
      </c>
      <c r="CZ88" s="514">
        <v>771</v>
      </c>
      <c r="DA88" s="512">
        <f>VLOOKUP($CZ88,Funktionsbezeichnungen,3,0)</f>
        <v>7</v>
      </c>
      <c r="DB88" s="511" t="str">
        <f>VLOOKUP($CZ88,Funktionsbezeichnungen,2,0)</f>
        <v>Projektingenieur 7 (Bau)</v>
      </c>
      <c r="DC88" s="514">
        <v>733</v>
      </c>
      <c r="DD88" s="512">
        <f>VLOOKUP($DC88,Funktionsbezeichnungen,3,0)</f>
        <v>6</v>
      </c>
      <c r="DE88" s="511" t="str">
        <f>VLOOKUP($DC88,Funktionsbezeichnungen,2,0)</f>
        <v>Konstrukteur 6 / -planer 6 / Gruppenchef 6</v>
      </c>
      <c r="DF88" s="514">
        <v>732</v>
      </c>
      <c r="DG88" s="512">
        <f>VLOOKUP($DF88,Funktionsbezeichnungen,3,0)</f>
        <v>5</v>
      </c>
      <c r="DH88" s="511" t="str">
        <f>VLOOKUP($DF88,Funktionsbezeichnungen,2,0)</f>
        <v>Konstrukteur 5 / -planer 5</v>
      </c>
      <c r="DI88" s="513"/>
      <c r="DJ88" s="512">
        <v>732</v>
      </c>
      <c r="DK88" s="512">
        <f>VLOOKUP($DJ88,Funktionsbezeichnungen,3,0)</f>
        <v>5</v>
      </c>
      <c r="DL88" s="511" t="str">
        <f>VLOOKUP($DJ88,Funktionsbezeichnungen,2,0)</f>
        <v>Konstrukteur 5 / -planer 5</v>
      </c>
      <c r="DQ88" s="491">
        <f t="shared" si="66"/>
        <v>6765</v>
      </c>
      <c r="DR88" s="494">
        <v>6</v>
      </c>
      <c r="DS88" s="491">
        <v>0</v>
      </c>
      <c r="DT88" s="491" t="s">
        <v>964</v>
      </c>
      <c r="EV88" s="519">
        <v>6741</v>
      </c>
      <c r="EW88" s="491" t="s">
        <v>121</v>
      </c>
    </row>
    <row r="89" spans="1:153" s="495" customFormat="1" ht="13.5" hidden="1" customHeight="1" x14ac:dyDescent="0.25">
      <c r="A89" s="510"/>
      <c r="B89" s="510"/>
      <c r="C89" s="510" t="str">
        <f t="shared" si="49"/>
        <v/>
      </c>
      <c r="D89" s="509"/>
      <c r="E89" s="509"/>
      <c r="F89" s="538">
        <v>1</v>
      </c>
      <c r="G89" s="539"/>
      <c r="H89" s="539">
        <v>1</v>
      </c>
      <c r="I89" s="538"/>
      <c r="J89" s="539"/>
      <c r="K89" s="538"/>
      <c r="L89" s="538"/>
      <c r="M89" s="538"/>
      <c r="N89" s="489"/>
      <c r="O89" s="489"/>
      <c r="P89" s="476" t="s">
        <v>1301</v>
      </c>
      <c r="Q89" s="472" t="s">
        <v>1528</v>
      </c>
      <c r="R89" s="472" t="s">
        <v>928</v>
      </c>
      <c r="S89" s="597"/>
      <c r="T89" s="508" t="s">
        <v>1529</v>
      </c>
      <c r="U89" s="502">
        <v>1989</v>
      </c>
      <c r="V89" s="507" t="s">
        <v>1531</v>
      </c>
      <c r="W89" s="502">
        <v>2008</v>
      </c>
      <c r="X89" s="507" t="s">
        <v>1530</v>
      </c>
      <c r="Y89" s="470">
        <v>2014</v>
      </c>
      <c r="Z89" s="534" t="s">
        <v>1547</v>
      </c>
      <c r="AA89" s="518"/>
      <c r="AB89" s="532">
        <f t="shared" si="50"/>
        <v>9</v>
      </c>
      <c r="AC89" s="505" t="s">
        <v>110</v>
      </c>
      <c r="AD89" s="516">
        <v>2018</v>
      </c>
      <c r="AE89" s="609"/>
      <c r="AF89" s="604" t="s">
        <v>121</v>
      </c>
      <c r="AG89" s="528"/>
      <c r="AH89" s="642"/>
      <c r="AI89" s="546" t="s">
        <v>376</v>
      </c>
      <c r="AJ89" s="526"/>
      <c r="CQ89" s="495" t="str">
        <f t="shared" si="62"/>
        <v>D</v>
      </c>
      <c r="CR89" s="525"/>
      <c r="CS89" s="515"/>
      <c r="CT89" s="523"/>
      <c r="CU89" s="522"/>
      <c r="CV89" s="521"/>
      <c r="CW89" s="523"/>
      <c r="CX89" s="522"/>
      <c r="CY89" s="521"/>
      <c r="CZ89" s="523"/>
      <c r="DA89" s="522"/>
      <c r="DB89" s="521"/>
      <c r="DC89" s="523"/>
      <c r="DD89" s="522"/>
      <c r="DE89" s="521"/>
      <c r="DF89" s="523"/>
      <c r="DG89" s="522"/>
      <c r="DH89" s="521"/>
      <c r="DI89" s="524"/>
      <c r="DJ89" s="522"/>
      <c r="DK89" s="522"/>
      <c r="DL89" s="521"/>
      <c r="DR89" s="520"/>
      <c r="EV89" s="515"/>
    </row>
    <row r="90" spans="1:153" s="491" customFormat="1" ht="13.5" hidden="1" customHeight="1" x14ac:dyDescent="0.25">
      <c r="A90" s="510"/>
      <c r="B90" s="510"/>
      <c r="C90" s="510">
        <f t="shared" si="49"/>
        <v>1</v>
      </c>
      <c r="D90" s="509"/>
      <c r="E90" s="509"/>
      <c r="F90" s="538"/>
      <c r="G90" s="539"/>
      <c r="H90" s="539"/>
      <c r="I90" s="538">
        <v>1</v>
      </c>
      <c r="J90" s="539">
        <v>1</v>
      </c>
      <c r="K90" s="538"/>
      <c r="L90" s="538"/>
      <c r="M90" s="538"/>
      <c r="N90" s="489"/>
      <c r="O90" s="489"/>
      <c r="P90" s="476" t="s">
        <v>358</v>
      </c>
      <c r="Q90" s="472" t="s">
        <v>482</v>
      </c>
      <c r="R90" s="472" t="s">
        <v>928</v>
      </c>
      <c r="S90" s="597"/>
      <c r="T90" s="508" t="s">
        <v>1557</v>
      </c>
      <c r="U90" s="502">
        <v>1956</v>
      </c>
      <c r="V90" s="507" t="s">
        <v>126</v>
      </c>
      <c r="W90" s="502">
        <v>1973</v>
      </c>
      <c r="X90" s="507"/>
      <c r="Y90" s="470"/>
      <c r="Z90" s="534"/>
      <c r="AA90" s="518"/>
      <c r="AB90" s="532">
        <f t="shared" si="50"/>
        <v>50</v>
      </c>
      <c r="AC90" s="505" t="s">
        <v>1588</v>
      </c>
      <c r="AD90" s="516">
        <v>2004</v>
      </c>
      <c r="AE90" s="609"/>
      <c r="AF90" s="604" t="s">
        <v>121</v>
      </c>
      <c r="AG90" s="501"/>
      <c r="AH90" s="501"/>
      <c r="AI90" s="500" t="s">
        <v>377</v>
      </c>
      <c r="AJ90" s="492"/>
      <c r="CM90" s="491" t="str">
        <f t="shared" ref="CM90:CM109" si="67">IF(CQ90=CR90,"","anders")</f>
        <v/>
      </c>
      <c r="CN90" s="491" t="str">
        <f t="shared" ref="CN90:CN121" si="68">+T90</f>
        <v>Allemann Bertrand</v>
      </c>
      <c r="CP90" s="491">
        <f t="shared" ref="CP90:CP109" si="69">+AB90</f>
        <v>50</v>
      </c>
      <c r="CQ90" s="491" t="str">
        <f t="shared" si="62"/>
        <v>D</v>
      </c>
      <c r="CR90" s="445" t="str">
        <f t="shared" ref="CR90:CR109" si="70">VLOOKUP(CS90,Kategorie,2,0)</f>
        <v>D</v>
      </c>
      <c r="CS90" s="519">
        <v>5631</v>
      </c>
      <c r="CT90" s="514">
        <v>741</v>
      </c>
      <c r="CU90" s="512">
        <f t="shared" ref="CU90:CU109" si="71">VLOOKUP($CT90,Funktionsbezeichnungen,3,0)</f>
        <v>7</v>
      </c>
      <c r="CV90" s="511" t="str">
        <f t="shared" ref="CV90:CV109" si="72">VLOOKUP($CT90,Funktionsbezeichnungen,2,0)</f>
        <v>Konstrukteur 7 / Fachplaner 7 / Gruppenchef 7</v>
      </c>
      <c r="CW90" s="514">
        <v>741</v>
      </c>
      <c r="CX90" s="512">
        <f t="shared" ref="CX90:CX95" si="73">VLOOKUP($CW90,Funktionsbezeichnungen,3,0)</f>
        <v>7</v>
      </c>
      <c r="CY90" s="511" t="str">
        <f t="shared" ref="CY90:CY95" si="74">VLOOKUP($CW90,Funktionsbezeichnungen,2,0)</f>
        <v>Konstrukteur 7 / Fachplaner 7 / Gruppenchef 7</v>
      </c>
      <c r="CZ90" s="514">
        <v>741</v>
      </c>
      <c r="DA90" s="512">
        <f t="shared" ref="DA90:DA95" si="75">VLOOKUP($CZ90,Funktionsbezeichnungen,3,0)</f>
        <v>7</v>
      </c>
      <c r="DB90" s="511" t="str">
        <f t="shared" ref="DB90:DB95" si="76">VLOOKUP($CZ90,Funktionsbezeichnungen,2,0)</f>
        <v>Konstrukteur 7 / Fachplaner 7 / Gruppenchef 7</v>
      </c>
      <c r="DC90" s="514">
        <v>741</v>
      </c>
      <c r="DD90" s="512">
        <f t="shared" ref="DD90:DD95" si="77">VLOOKUP($DC90,Funktionsbezeichnungen,3,0)</f>
        <v>7</v>
      </c>
      <c r="DE90" s="511" t="str">
        <f t="shared" ref="DE90:DE95" si="78">VLOOKUP($DC90,Funktionsbezeichnungen,2,0)</f>
        <v>Konstrukteur 7 / Fachplaner 7 / Gruppenchef 7</v>
      </c>
      <c r="DF90" s="514">
        <v>741</v>
      </c>
      <c r="DG90" s="512">
        <f t="shared" ref="DG90:DG95" si="79">VLOOKUP($DF90,Funktionsbezeichnungen,3,0)</f>
        <v>7</v>
      </c>
      <c r="DH90" s="511" t="str">
        <f t="shared" ref="DH90:DH95" si="80">VLOOKUP($DF90,Funktionsbezeichnungen,2,0)</f>
        <v>Konstrukteur 7 / Fachplaner 7 / Gruppenchef 7</v>
      </c>
      <c r="DI90" s="513"/>
      <c r="DJ90" s="512">
        <v>742</v>
      </c>
      <c r="DK90" s="512">
        <f t="shared" ref="DK90:DK95" si="81">VLOOKUP($DJ90,Funktionsbezeichnungen,3,0)</f>
        <v>8</v>
      </c>
      <c r="DL90" s="511" t="str">
        <f t="shared" ref="DL90:DL95" si="82">VLOOKUP($DJ90,Funktionsbezeichnungen,2,0)</f>
        <v>Konstrukteur 8 / Fachplaner 8 / Gruppenchef 8</v>
      </c>
      <c r="DQ90" s="491">
        <f t="shared" ref="DQ90:DQ109" si="83">+CS90</f>
        <v>5631</v>
      </c>
      <c r="DR90" s="494">
        <v>6</v>
      </c>
      <c r="DS90" s="491">
        <v>0</v>
      </c>
      <c r="DT90" s="491" t="s">
        <v>965</v>
      </c>
      <c r="EV90" s="519">
        <v>9618</v>
      </c>
      <c r="EW90" s="491" t="s">
        <v>121</v>
      </c>
    </row>
    <row r="91" spans="1:153" s="491" customFormat="1" ht="13.5" hidden="1" customHeight="1" x14ac:dyDescent="0.25">
      <c r="A91" s="510"/>
      <c r="B91" s="510"/>
      <c r="C91" s="510">
        <f t="shared" si="49"/>
        <v>1</v>
      </c>
      <c r="D91" s="509"/>
      <c r="E91" s="509"/>
      <c r="F91" s="538"/>
      <c r="G91" s="539"/>
      <c r="H91" s="539"/>
      <c r="I91" s="538">
        <v>1</v>
      </c>
      <c r="J91" s="539"/>
      <c r="K91" s="538"/>
      <c r="L91" s="538"/>
      <c r="M91" s="538"/>
      <c r="N91" s="489"/>
      <c r="O91" s="489"/>
      <c r="P91" s="476" t="s">
        <v>361</v>
      </c>
      <c r="Q91" s="472" t="s">
        <v>491</v>
      </c>
      <c r="R91" s="472" t="s">
        <v>928</v>
      </c>
      <c r="S91" s="597"/>
      <c r="T91" s="508" t="s">
        <v>140</v>
      </c>
      <c r="U91" s="502">
        <v>1955</v>
      </c>
      <c r="V91" s="507" t="s">
        <v>126</v>
      </c>
      <c r="W91" s="502">
        <v>1973</v>
      </c>
      <c r="X91" s="504"/>
      <c r="Y91" s="470"/>
      <c r="Z91" s="505"/>
      <c r="AA91" s="535"/>
      <c r="AB91" s="532">
        <f t="shared" si="50"/>
        <v>50</v>
      </c>
      <c r="AC91" s="518" t="s">
        <v>1588</v>
      </c>
      <c r="AD91" s="517">
        <v>1980</v>
      </c>
      <c r="AE91" s="607"/>
      <c r="AF91" s="604" t="s">
        <v>121</v>
      </c>
      <c r="AG91" s="501"/>
      <c r="AH91" s="501"/>
      <c r="AI91" s="541" t="s">
        <v>377</v>
      </c>
      <c r="AJ91" s="492"/>
      <c r="CM91" s="533" t="str">
        <f t="shared" si="67"/>
        <v>anders</v>
      </c>
      <c r="CN91" s="491" t="str">
        <f t="shared" si="68"/>
        <v>Wespiser Charles</v>
      </c>
      <c r="CP91" s="491">
        <f t="shared" si="69"/>
        <v>50</v>
      </c>
      <c r="CQ91" s="491" t="str">
        <f t="shared" si="62"/>
        <v>D</v>
      </c>
      <c r="CR91" s="445" t="str">
        <f t="shared" si="70"/>
        <v xml:space="preserve"> E/D </v>
      </c>
      <c r="CS91" s="519">
        <v>5545</v>
      </c>
      <c r="CT91" s="514">
        <v>741</v>
      </c>
      <c r="CU91" s="512">
        <f t="shared" si="71"/>
        <v>7</v>
      </c>
      <c r="CV91" s="511" t="str">
        <f t="shared" si="72"/>
        <v>Konstrukteur 7 / Fachplaner 7 / Gruppenchef 7</v>
      </c>
      <c r="CW91" s="514">
        <v>741</v>
      </c>
      <c r="CX91" s="512">
        <f t="shared" si="73"/>
        <v>7</v>
      </c>
      <c r="CY91" s="511" t="str">
        <f t="shared" si="74"/>
        <v>Konstrukteur 7 / Fachplaner 7 / Gruppenchef 7</v>
      </c>
      <c r="CZ91" s="514">
        <v>741</v>
      </c>
      <c r="DA91" s="512">
        <f t="shared" si="75"/>
        <v>7</v>
      </c>
      <c r="DB91" s="511" t="str">
        <f t="shared" si="76"/>
        <v>Konstrukteur 7 / Fachplaner 7 / Gruppenchef 7</v>
      </c>
      <c r="DC91" s="514">
        <v>741</v>
      </c>
      <c r="DD91" s="512">
        <f t="shared" si="77"/>
        <v>7</v>
      </c>
      <c r="DE91" s="511" t="str">
        <f t="shared" si="78"/>
        <v>Konstrukteur 7 / Fachplaner 7 / Gruppenchef 7</v>
      </c>
      <c r="DF91" s="514">
        <v>741</v>
      </c>
      <c r="DG91" s="512">
        <f t="shared" si="79"/>
        <v>7</v>
      </c>
      <c r="DH91" s="511" t="str">
        <f t="shared" si="80"/>
        <v>Konstrukteur 7 / Fachplaner 7 / Gruppenchef 7</v>
      </c>
      <c r="DI91" s="513"/>
      <c r="DJ91" s="514">
        <v>741</v>
      </c>
      <c r="DK91" s="512">
        <f t="shared" si="81"/>
        <v>7</v>
      </c>
      <c r="DL91" s="511" t="str">
        <f t="shared" si="82"/>
        <v>Konstrukteur 7 / Fachplaner 7 / Gruppenchef 7</v>
      </c>
      <c r="DQ91" s="491">
        <f t="shared" si="83"/>
        <v>5545</v>
      </c>
      <c r="DR91" s="494">
        <v>6</v>
      </c>
      <c r="DS91" s="491">
        <v>0</v>
      </c>
      <c r="DT91" s="491" t="s">
        <v>965</v>
      </c>
      <c r="EV91" s="519">
        <v>9623</v>
      </c>
      <c r="EW91" s="491" t="s">
        <v>121</v>
      </c>
    </row>
    <row r="92" spans="1:153" s="491" customFormat="1" ht="13.5" hidden="1" customHeight="1" x14ac:dyDescent="0.25">
      <c r="A92" s="510"/>
      <c r="B92" s="510"/>
      <c r="C92" s="510">
        <f t="shared" si="49"/>
        <v>1</v>
      </c>
      <c r="D92" s="509"/>
      <c r="E92" s="509"/>
      <c r="F92" s="538"/>
      <c r="G92" s="539"/>
      <c r="H92" s="539"/>
      <c r="I92" s="538">
        <v>1</v>
      </c>
      <c r="J92" s="539">
        <v>1</v>
      </c>
      <c r="K92" s="538"/>
      <c r="L92" s="538"/>
      <c r="M92" s="538"/>
      <c r="N92" s="489"/>
      <c r="O92" s="489"/>
      <c r="P92" s="476" t="s">
        <v>1301</v>
      </c>
      <c r="Q92" s="472" t="s">
        <v>483</v>
      </c>
      <c r="R92" s="472" t="s">
        <v>928</v>
      </c>
      <c r="S92" s="597"/>
      <c r="T92" s="536" t="s">
        <v>137</v>
      </c>
      <c r="U92" s="502">
        <v>1958</v>
      </c>
      <c r="V92" s="507" t="s">
        <v>126</v>
      </c>
      <c r="W92" s="502">
        <v>1977</v>
      </c>
      <c r="X92" s="504"/>
      <c r="Y92" s="470"/>
      <c r="Z92" s="505"/>
      <c r="AA92" s="535"/>
      <c r="AB92" s="532">
        <f t="shared" si="50"/>
        <v>46</v>
      </c>
      <c r="AC92" s="518" t="s">
        <v>1588</v>
      </c>
      <c r="AD92" s="517">
        <v>1974</v>
      </c>
      <c r="AE92" s="607"/>
      <c r="AF92" s="604" t="s">
        <v>121</v>
      </c>
      <c r="AG92" s="501"/>
      <c r="AH92" s="501"/>
      <c r="AI92" s="500" t="s">
        <v>377</v>
      </c>
      <c r="AJ92" s="492"/>
      <c r="CM92" s="491" t="e">
        <f t="shared" si="67"/>
        <v>#N/A</v>
      </c>
      <c r="CN92" s="491" t="str">
        <f t="shared" si="68"/>
        <v>Lenherr Paul</v>
      </c>
      <c r="CP92" s="491">
        <f t="shared" si="69"/>
        <v>46</v>
      </c>
      <c r="CQ92" s="491" t="str">
        <f t="shared" si="62"/>
        <v>D</v>
      </c>
      <c r="CR92" s="445" t="e">
        <f t="shared" si="70"/>
        <v>#N/A</v>
      </c>
      <c r="CS92" s="519">
        <v>6628</v>
      </c>
      <c r="CT92" s="514">
        <v>741</v>
      </c>
      <c r="CU92" s="512">
        <f t="shared" si="71"/>
        <v>7</v>
      </c>
      <c r="CV92" s="511" t="str">
        <f t="shared" si="72"/>
        <v>Konstrukteur 7 / Fachplaner 7 / Gruppenchef 7</v>
      </c>
      <c r="CW92" s="514">
        <v>741</v>
      </c>
      <c r="CX92" s="512">
        <f t="shared" si="73"/>
        <v>7</v>
      </c>
      <c r="CY92" s="511" t="str">
        <f t="shared" si="74"/>
        <v>Konstrukteur 7 / Fachplaner 7 / Gruppenchef 7</v>
      </c>
      <c r="CZ92" s="514">
        <v>741</v>
      </c>
      <c r="DA92" s="512">
        <f t="shared" si="75"/>
        <v>7</v>
      </c>
      <c r="DB92" s="511" t="str">
        <f t="shared" si="76"/>
        <v>Konstrukteur 7 / Fachplaner 7 / Gruppenchef 7</v>
      </c>
      <c r="DC92" s="514">
        <v>741</v>
      </c>
      <c r="DD92" s="512">
        <f t="shared" si="77"/>
        <v>7</v>
      </c>
      <c r="DE92" s="511" t="str">
        <f t="shared" si="78"/>
        <v>Konstrukteur 7 / Fachplaner 7 / Gruppenchef 7</v>
      </c>
      <c r="DF92" s="514">
        <v>741</v>
      </c>
      <c r="DG92" s="512">
        <f t="shared" si="79"/>
        <v>7</v>
      </c>
      <c r="DH92" s="511" t="str">
        <f t="shared" si="80"/>
        <v>Konstrukteur 7 / Fachplaner 7 / Gruppenchef 7</v>
      </c>
      <c r="DI92" s="513"/>
      <c r="DJ92" s="512">
        <v>742</v>
      </c>
      <c r="DK92" s="512">
        <f t="shared" si="81"/>
        <v>8</v>
      </c>
      <c r="DL92" s="511" t="str">
        <f t="shared" si="82"/>
        <v>Konstrukteur 8 / Fachplaner 8 / Gruppenchef 8</v>
      </c>
      <c r="DQ92" s="491">
        <f t="shared" si="83"/>
        <v>6628</v>
      </c>
      <c r="DR92" s="494">
        <v>6</v>
      </c>
      <c r="DS92" s="491">
        <v>0</v>
      </c>
      <c r="DT92" s="491" t="s">
        <v>965</v>
      </c>
      <c r="EV92" s="519">
        <v>4346</v>
      </c>
      <c r="EW92" s="491" t="s">
        <v>121</v>
      </c>
    </row>
    <row r="93" spans="1:153" s="491" customFormat="1" ht="13.5" hidden="1" customHeight="1" x14ac:dyDescent="0.25">
      <c r="A93" s="510"/>
      <c r="B93" s="510"/>
      <c r="C93" s="510">
        <f t="shared" si="49"/>
        <v>1</v>
      </c>
      <c r="D93" s="509"/>
      <c r="E93" s="509"/>
      <c r="F93" s="538"/>
      <c r="G93" s="539"/>
      <c r="H93" s="539"/>
      <c r="I93" s="538">
        <v>1</v>
      </c>
      <c r="J93" s="539">
        <v>1</v>
      </c>
      <c r="K93" s="538"/>
      <c r="L93" s="538"/>
      <c r="M93" s="538"/>
      <c r="N93" s="489"/>
      <c r="O93" s="489"/>
      <c r="P93" s="476" t="s">
        <v>358</v>
      </c>
      <c r="Q93" s="472" t="s">
        <v>484</v>
      </c>
      <c r="R93" s="472" t="s">
        <v>928</v>
      </c>
      <c r="S93" s="597"/>
      <c r="T93" s="536" t="s">
        <v>271</v>
      </c>
      <c r="U93" s="502">
        <v>1958</v>
      </c>
      <c r="V93" s="507" t="s">
        <v>126</v>
      </c>
      <c r="W93" s="502">
        <v>1978</v>
      </c>
      <c r="X93" s="504"/>
      <c r="Y93" s="470"/>
      <c r="Z93" s="505"/>
      <c r="AA93" s="535"/>
      <c r="AB93" s="532">
        <f t="shared" si="50"/>
        <v>45</v>
      </c>
      <c r="AC93" s="518" t="s">
        <v>1589</v>
      </c>
      <c r="AD93" s="517">
        <v>1993</v>
      </c>
      <c r="AE93" s="607"/>
      <c r="AF93" s="604" t="s">
        <v>121</v>
      </c>
      <c r="AG93" s="501"/>
      <c r="AH93" s="501"/>
      <c r="AI93" s="500" t="s">
        <v>377</v>
      </c>
      <c r="AJ93" s="492"/>
      <c r="CM93" s="491" t="str">
        <f t="shared" si="67"/>
        <v/>
      </c>
      <c r="CN93" s="491" t="str">
        <f t="shared" si="68"/>
        <v>von Schallen Urs</v>
      </c>
      <c r="CP93" s="491">
        <f t="shared" si="69"/>
        <v>45</v>
      </c>
      <c r="CQ93" s="491" t="str">
        <f t="shared" si="62"/>
        <v>D</v>
      </c>
      <c r="CR93" s="445" t="str">
        <f t="shared" si="70"/>
        <v>D</v>
      </c>
      <c r="CS93" s="519">
        <v>6659</v>
      </c>
      <c r="CT93" s="514">
        <v>742</v>
      </c>
      <c r="CU93" s="512">
        <f t="shared" si="71"/>
        <v>8</v>
      </c>
      <c r="CV93" s="511" t="str">
        <f t="shared" si="72"/>
        <v>Konstrukteur 8 / Fachplaner 8 / Gruppenchef 8</v>
      </c>
      <c r="CW93" s="514">
        <v>742</v>
      </c>
      <c r="CX93" s="512">
        <f t="shared" si="73"/>
        <v>8</v>
      </c>
      <c r="CY93" s="511" t="str">
        <f t="shared" si="74"/>
        <v>Konstrukteur 8 / Fachplaner 8 / Gruppenchef 8</v>
      </c>
      <c r="CZ93" s="514">
        <v>742</v>
      </c>
      <c r="DA93" s="512">
        <f t="shared" si="75"/>
        <v>8</v>
      </c>
      <c r="DB93" s="511" t="str">
        <f t="shared" si="76"/>
        <v>Konstrukteur 8 / Fachplaner 8 / Gruppenchef 8</v>
      </c>
      <c r="DC93" s="514">
        <v>742</v>
      </c>
      <c r="DD93" s="512">
        <f t="shared" si="77"/>
        <v>8</v>
      </c>
      <c r="DE93" s="511" t="str">
        <f t="shared" si="78"/>
        <v>Konstrukteur 8 / Fachplaner 8 / Gruppenchef 8</v>
      </c>
      <c r="DF93" s="514">
        <v>742</v>
      </c>
      <c r="DG93" s="512">
        <f t="shared" si="79"/>
        <v>8</v>
      </c>
      <c r="DH93" s="511" t="str">
        <f t="shared" si="80"/>
        <v>Konstrukteur 8 / Fachplaner 8 / Gruppenchef 8</v>
      </c>
      <c r="DI93" s="513"/>
      <c r="DJ93" s="512">
        <v>742</v>
      </c>
      <c r="DK93" s="512">
        <f t="shared" si="81"/>
        <v>8</v>
      </c>
      <c r="DL93" s="511" t="str">
        <f t="shared" si="82"/>
        <v>Konstrukteur 8 / Fachplaner 8 / Gruppenchef 8</v>
      </c>
      <c r="DQ93" s="491">
        <f t="shared" si="83"/>
        <v>6659</v>
      </c>
      <c r="DR93" s="494">
        <v>6</v>
      </c>
      <c r="DS93" s="491">
        <v>0</v>
      </c>
      <c r="DT93" s="491" t="s">
        <v>966</v>
      </c>
      <c r="EV93" s="519">
        <v>9654</v>
      </c>
      <c r="EW93" s="491" t="s">
        <v>121</v>
      </c>
    </row>
    <row r="94" spans="1:153" s="491" customFormat="1" ht="13.5" hidden="1" customHeight="1" x14ac:dyDescent="0.25">
      <c r="A94" s="510"/>
      <c r="B94" s="510"/>
      <c r="C94" s="510">
        <f t="shared" si="49"/>
        <v>1</v>
      </c>
      <c r="D94" s="509"/>
      <c r="E94" s="509"/>
      <c r="F94" s="538"/>
      <c r="G94" s="539"/>
      <c r="H94" s="539"/>
      <c r="I94" s="538">
        <v>1</v>
      </c>
      <c r="J94" s="539">
        <v>1</v>
      </c>
      <c r="K94" s="538"/>
      <c r="L94" s="538"/>
      <c r="M94" s="538"/>
      <c r="N94" s="489"/>
      <c r="O94" s="489"/>
      <c r="P94" s="476" t="s">
        <v>359</v>
      </c>
      <c r="Q94" s="472" t="s">
        <v>632</v>
      </c>
      <c r="R94" s="472" t="s">
        <v>928</v>
      </c>
      <c r="S94" s="597"/>
      <c r="T94" s="536" t="s">
        <v>633</v>
      </c>
      <c r="U94" s="502">
        <v>1958</v>
      </c>
      <c r="V94" s="507" t="s">
        <v>634</v>
      </c>
      <c r="W94" s="502">
        <v>1980</v>
      </c>
      <c r="X94" s="504"/>
      <c r="Y94" s="470"/>
      <c r="Z94" s="505"/>
      <c r="AA94" s="535"/>
      <c r="AB94" s="532">
        <f t="shared" si="50"/>
        <v>43</v>
      </c>
      <c r="AC94" s="518" t="s">
        <v>107</v>
      </c>
      <c r="AD94" s="517">
        <v>2010</v>
      </c>
      <c r="AE94" s="607"/>
      <c r="AF94" s="604" t="s">
        <v>121</v>
      </c>
      <c r="AG94" s="501"/>
      <c r="AH94" s="501"/>
      <c r="AI94" s="541" t="s">
        <v>1098</v>
      </c>
      <c r="AJ94" s="492"/>
      <c r="CM94" s="491" t="str">
        <f t="shared" si="67"/>
        <v/>
      </c>
      <c r="CN94" s="491" t="str">
        <f t="shared" si="68"/>
        <v>Schneider Martin</v>
      </c>
      <c r="CP94" s="491">
        <f t="shared" si="69"/>
        <v>43</v>
      </c>
      <c r="CQ94" s="491" t="str">
        <f t="shared" si="62"/>
        <v>D</v>
      </c>
      <c r="CR94" s="445" t="str">
        <f t="shared" si="70"/>
        <v>D</v>
      </c>
      <c r="CS94" s="519">
        <v>4354</v>
      </c>
      <c r="CT94" s="514">
        <v>741</v>
      </c>
      <c r="CU94" s="512">
        <f t="shared" si="71"/>
        <v>7</v>
      </c>
      <c r="CV94" s="511" t="str">
        <f t="shared" si="72"/>
        <v>Konstrukteur 7 / Fachplaner 7 / Gruppenchef 7</v>
      </c>
      <c r="CW94" s="514">
        <v>741</v>
      </c>
      <c r="CX94" s="512">
        <f t="shared" si="73"/>
        <v>7</v>
      </c>
      <c r="CY94" s="511" t="str">
        <f t="shared" si="74"/>
        <v>Konstrukteur 7 / Fachplaner 7 / Gruppenchef 7</v>
      </c>
      <c r="CZ94" s="514">
        <v>741</v>
      </c>
      <c r="DA94" s="512">
        <f t="shared" si="75"/>
        <v>7</v>
      </c>
      <c r="DB94" s="511" t="str">
        <f t="shared" si="76"/>
        <v>Konstrukteur 7 / Fachplaner 7 / Gruppenchef 7</v>
      </c>
      <c r="DC94" s="514">
        <v>741</v>
      </c>
      <c r="DD94" s="512">
        <f t="shared" si="77"/>
        <v>7</v>
      </c>
      <c r="DE94" s="511" t="str">
        <f t="shared" si="78"/>
        <v>Konstrukteur 7 / Fachplaner 7 / Gruppenchef 7</v>
      </c>
      <c r="DF94" s="514">
        <v>741</v>
      </c>
      <c r="DG94" s="512">
        <f t="shared" si="79"/>
        <v>7</v>
      </c>
      <c r="DH94" s="511" t="str">
        <f t="shared" si="80"/>
        <v>Konstrukteur 7 / Fachplaner 7 / Gruppenchef 7</v>
      </c>
      <c r="DI94" s="513"/>
      <c r="DJ94" s="512">
        <v>742</v>
      </c>
      <c r="DK94" s="512">
        <f t="shared" si="81"/>
        <v>8</v>
      </c>
      <c r="DL94" s="511" t="str">
        <f t="shared" si="82"/>
        <v>Konstrukteur 8 / Fachplaner 8 / Gruppenchef 8</v>
      </c>
      <c r="DQ94" s="491">
        <f t="shared" si="83"/>
        <v>4354</v>
      </c>
      <c r="DR94" s="494">
        <v>6</v>
      </c>
      <c r="DS94" s="491">
        <v>0</v>
      </c>
      <c r="DT94" s="493" t="s">
        <v>970</v>
      </c>
      <c r="EV94" s="519">
        <v>9660</v>
      </c>
      <c r="EW94" s="491" t="s">
        <v>121</v>
      </c>
    </row>
    <row r="95" spans="1:153" s="491" customFormat="1" ht="13.5" hidden="1" customHeight="1" x14ac:dyDescent="0.25">
      <c r="A95" s="510"/>
      <c r="B95" s="510"/>
      <c r="C95" s="510">
        <f t="shared" si="49"/>
        <v>1</v>
      </c>
      <c r="D95" s="509"/>
      <c r="E95" s="509"/>
      <c r="F95" s="538"/>
      <c r="G95" s="539"/>
      <c r="H95" s="539">
        <v>1</v>
      </c>
      <c r="I95" s="538">
        <v>1</v>
      </c>
      <c r="J95" s="539">
        <v>1</v>
      </c>
      <c r="K95" s="538"/>
      <c r="L95" s="538"/>
      <c r="M95" s="538"/>
      <c r="N95" s="489"/>
      <c r="O95" s="489"/>
      <c r="P95" s="476" t="s">
        <v>359</v>
      </c>
      <c r="Q95" s="472" t="s">
        <v>485</v>
      </c>
      <c r="R95" s="472" t="s">
        <v>928</v>
      </c>
      <c r="S95" s="597"/>
      <c r="T95" s="536" t="s">
        <v>261</v>
      </c>
      <c r="U95" s="502">
        <v>1959</v>
      </c>
      <c r="V95" s="507" t="s">
        <v>126</v>
      </c>
      <c r="W95" s="502">
        <v>1981</v>
      </c>
      <c r="X95" s="504"/>
      <c r="Y95" s="470"/>
      <c r="Z95" s="505"/>
      <c r="AA95" s="535" t="s">
        <v>941</v>
      </c>
      <c r="AB95" s="532">
        <f t="shared" si="50"/>
        <v>42</v>
      </c>
      <c r="AC95" s="518" t="s">
        <v>1590</v>
      </c>
      <c r="AD95" s="517">
        <v>2004</v>
      </c>
      <c r="AE95" s="607"/>
      <c r="AF95" s="604" t="s">
        <v>121</v>
      </c>
      <c r="AG95" s="501"/>
      <c r="AH95" s="501"/>
      <c r="AI95" s="541" t="s">
        <v>1099</v>
      </c>
      <c r="AJ95" s="492"/>
      <c r="CM95" s="491" t="str">
        <f t="shared" si="67"/>
        <v/>
      </c>
      <c r="CN95" s="491" t="str">
        <f t="shared" si="68"/>
        <v>Ortlieb Hans-Rudi</v>
      </c>
      <c r="CP95" s="491">
        <f t="shared" si="69"/>
        <v>42</v>
      </c>
      <c r="CQ95" s="491" t="str">
        <f t="shared" si="62"/>
        <v>D</v>
      </c>
      <c r="CR95" s="445" t="str">
        <f t="shared" si="70"/>
        <v>D</v>
      </c>
      <c r="CS95" s="519">
        <v>5630</v>
      </c>
      <c r="CT95" s="514">
        <v>771</v>
      </c>
      <c r="CU95" s="512">
        <f t="shared" si="71"/>
        <v>7</v>
      </c>
      <c r="CV95" s="511" t="str">
        <f t="shared" si="72"/>
        <v>Projektingenieur 7 (Bau)</v>
      </c>
      <c r="CW95" s="514">
        <v>771</v>
      </c>
      <c r="CX95" s="512">
        <f t="shared" si="73"/>
        <v>7</v>
      </c>
      <c r="CY95" s="511" t="str">
        <f t="shared" si="74"/>
        <v>Projektingenieur 7 (Bau)</v>
      </c>
      <c r="CZ95" s="514">
        <v>771</v>
      </c>
      <c r="DA95" s="512">
        <f t="shared" si="75"/>
        <v>7</v>
      </c>
      <c r="DB95" s="511" t="str">
        <f t="shared" si="76"/>
        <v>Projektingenieur 7 (Bau)</v>
      </c>
      <c r="DC95" s="514">
        <v>771</v>
      </c>
      <c r="DD95" s="512">
        <f t="shared" si="77"/>
        <v>7</v>
      </c>
      <c r="DE95" s="511" t="str">
        <f t="shared" si="78"/>
        <v>Projektingenieur 7 (Bau)</v>
      </c>
      <c r="DF95" s="514">
        <v>741</v>
      </c>
      <c r="DG95" s="512">
        <f t="shared" si="79"/>
        <v>7</v>
      </c>
      <c r="DH95" s="511" t="str">
        <f t="shared" si="80"/>
        <v>Konstrukteur 7 / Fachplaner 7 / Gruppenchef 7</v>
      </c>
      <c r="DI95" s="513"/>
      <c r="DJ95" s="512">
        <v>742</v>
      </c>
      <c r="DK95" s="512">
        <f t="shared" si="81"/>
        <v>8</v>
      </c>
      <c r="DL95" s="511" t="str">
        <f t="shared" si="82"/>
        <v>Konstrukteur 8 / Fachplaner 8 / Gruppenchef 8</v>
      </c>
      <c r="DQ95" s="491">
        <f t="shared" si="83"/>
        <v>5630</v>
      </c>
      <c r="DR95" s="494">
        <v>6</v>
      </c>
      <c r="DS95" s="491">
        <v>0</v>
      </c>
      <c r="DT95" s="493" t="s">
        <v>968</v>
      </c>
      <c r="EV95" s="519">
        <v>5545</v>
      </c>
      <c r="EW95" s="491" t="s">
        <v>1042</v>
      </c>
    </row>
    <row r="96" spans="1:153" s="491" customFormat="1" ht="13.5" hidden="1" customHeight="1" x14ac:dyDescent="0.25">
      <c r="A96" s="510"/>
      <c r="B96" s="510"/>
      <c r="C96" s="510">
        <f t="shared" si="49"/>
        <v>1</v>
      </c>
      <c r="D96" s="509"/>
      <c r="E96" s="509"/>
      <c r="F96" s="538"/>
      <c r="G96" s="539"/>
      <c r="H96" s="539"/>
      <c r="I96" s="538">
        <v>1</v>
      </c>
      <c r="J96" s="539">
        <v>1</v>
      </c>
      <c r="K96" s="538"/>
      <c r="L96" s="538"/>
      <c r="M96" s="538"/>
      <c r="N96" s="489"/>
      <c r="O96" s="489"/>
      <c r="P96" s="476" t="s">
        <v>358</v>
      </c>
      <c r="Q96" s="472" t="s">
        <v>1309</v>
      </c>
      <c r="R96" s="472" t="s">
        <v>928</v>
      </c>
      <c r="S96" s="597"/>
      <c r="T96" s="536" t="s">
        <v>1310</v>
      </c>
      <c r="U96" s="502">
        <v>1961</v>
      </c>
      <c r="V96" s="507" t="s">
        <v>126</v>
      </c>
      <c r="W96" s="502">
        <v>1985</v>
      </c>
      <c r="X96" s="504"/>
      <c r="Y96" s="470"/>
      <c r="Z96" s="505"/>
      <c r="AA96" s="535" t="s">
        <v>1224</v>
      </c>
      <c r="AB96" s="532">
        <f t="shared" si="50"/>
        <v>38</v>
      </c>
      <c r="AC96" s="518" t="s">
        <v>1588</v>
      </c>
      <c r="AD96" s="517">
        <v>2018</v>
      </c>
      <c r="AE96" s="607"/>
      <c r="AF96" s="604" t="s">
        <v>121</v>
      </c>
      <c r="AG96" s="501"/>
      <c r="AH96" s="501"/>
      <c r="AI96" s="500" t="s">
        <v>420</v>
      </c>
      <c r="AJ96" s="492"/>
      <c r="CM96" s="545" t="e">
        <f t="shared" si="67"/>
        <v>#N/A</v>
      </c>
      <c r="CN96" s="495" t="str">
        <f t="shared" si="68"/>
        <v>Di Maria Marcello</v>
      </c>
      <c r="CP96" s="491">
        <f t="shared" si="69"/>
        <v>38</v>
      </c>
      <c r="CQ96" s="491" t="str">
        <f t="shared" si="62"/>
        <v>D</v>
      </c>
      <c r="CR96" s="445" t="e">
        <f t="shared" si="70"/>
        <v>#N/A</v>
      </c>
      <c r="CS96" s="515">
        <v>8585</v>
      </c>
      <c r="CT96" s="514">
        <v>742</v>
      </c>
      <c r="CU96" s="512">
        <f t="shared" si="71"/>
        <v>8</v>
      </c>
      <c r="CV96" s="511" t="str">
        <f t="shared" si="72"/>
        <v>Konstrukteur 8 / Fachplaner 8 / Gruppenchef 8</v>
      </c>
      <c r="CW96" s="514"/>
      <c r="CX96" s="512"/>
      <c r="CY96" s="511"/>
      <c r="CZ96" s="514"/>
      <c r="DA96" s="512"/>
      <c r="DB96" s="511"/>
      <c r="DC96" s="514"/>
      <c r="DD96" s="512"/>
      <c r="DE96" s="511"/>
      <c r="DF96" s="514"/>
      <c r="DG96" s="512"/>
      <c r="DH96" s="511"/>
      <c r="DI96" s="513"/>
      <c r="DJ96" s="514"/>
      <c r="DK96" s="512"/>
      <c r="DL96" s="511"/>
      <c r="DQ96" s="491">
        <f t="shared" si="83"/>
        <v>8585</v>
      </c>
      <c r="DR96" s="494">
        <v>6</v>
      </c>
      <c r="DS96" s="491">
        <v>0</v>
      </c>
      <c r="DT96" s="491" t="s">
        <v>965</v>
      </c>
      <c r="EV96" s="519">
        <v>7637</v>
      </c>
      <c r="EW96" s="491" t="s">
        <v>1042</v>
      </c>
    </row>
    <row r="97" spans="1:153" s="491" customFormat="1" ht="13.5" hidden="1" customHeight="1" x14ac:dyDescent="0.25">
      <c r="A97" s="510"/>
      <c r="B97" s="510"/>
      <c r="C97" s="510">
        <f t="shared" si="49"/>
        <v>1</v>
      </c>
      <c r="D97" s="509"/>
      <c r="E97" s="509"/>
      <c r="F97" s="538"/>
      <c r="G97" s="539"/>
      <c r="H97" s="539"/>
      <c r="I97" s="538">
        <v>1</v>
      </c>
      <c r="J97" s="539">
        <v>1</v>
      </c>
      <c r="K97" s="538"/>
      <c r="L97" s="538"/>
      <c r="M97" s="538"/>
      <c r="N97" s="489"/>
      <c r="O97" s="489"/>
      <c r="P97" s="476" t="s">
        <v>1140</v>
      </c>
      <c r="Q97" s="472" t="s">
        <v>487</v>
      </c>
      <c r="R97" s="472" t="s">
        <v>928</v>
      </c>
      <c r="S97" s="597"/>
      <c r="T97" s="536" t="s">
        <v>1573</v>
      </c>
      <c r="U97" s="502">
        <v>1970</v>
      </c>
      <c r="V97" s="507" t="s">
        <v>126</v>
      </c>
      <c r="W97" s="502">
        <v>1988</v>
      </c>
      <c r="X97" s="504" t="s">
        <v>1215</v>
      </c>
      <c r="Y97" s="470">
        <v>2017</v>
      </c>
      <c r="Z97" s="505"/>
      <c r="AA97" s="535" t="s">
        <v>1224</v>
      </c>
      <c r="AB97" s="532">
        <f t="shared" si="50"/>
        <v>35</v>
      </c>
      <c r="AC97" s="518" t="s">
        <v>1545</v>
      </c>
      <c r="AD97" s="517">
        <v>1990</v>
      </c>
      <c r="AE97" s="607"/>
      <c r="AF97" s="604" t="s">
        <v>121</v>
      </c>
      <c r="AG97" s="501"/>
      <c r="AH97" s="501"/>
      <c r="AI97" s="500" t="s">
        <v>1602</v>
      </c>
      <c r="AJ97" s="492"/>
      <c r="CM97" s="491" t="str">
        <f t="shared" si="67"/>
        <v/>
      </c>
      <c r="CN97" s="491" t="str">
        <f t="shared" si="68"/>
        <v>Bucher Olivier</v>
      </c>
      <c r="CP97" s="491">
        <f t="shared" si="69"/>
        <v>35</v>
      </c>
      <c r="CQ97" s="491" t="str">
        <f t="shared" si="62"/>
        <v>D</v>
      </c>
      <c r="CR97" s="445" t="str">
        <f t="shared" si="70"/>
        <v>D</v>
      </c>
      <c r="CS97" s="519">
        <v>7641</v>
      </c>
      <c r="CT97" s="514">
        <v>741</v>
      </c>
      <c r="CU97" s="512">
        <f t="shared" si="71"/>
        <v>7</v>
      </c>
      <c r="CV97" s="511" t="str">
        <f t="shared" si="72"/>
        <v>Konstrukteur 7 / Fachplaner 7 / Gruppenchef 7</v>
      </c>
      <c r="CW97" s="514">
        <v>741</v>
      </c>
      <c r="CX97" s="512">
        <f t="shared" ref="CX97:CX105" si="84">VLOOKUP($CW97,Funktionsbezeichnungen,3,0)</f>
        <v>7</v>
      </c>
      <c r="CY97" s="511" t="str">
        <f t="shared" ref="CY97:CY105" si="85">VLOOKUP($CW97,Funktionsbezeichnungen,2,0)</f>
        <v>Konstrukteur 7 / Fachplaner 7 / Gruppenchef 7</v>
      </c>
      <c r="CZ97" s="514">
        <v>741</v>
      </c>
      <c r="DA97" s="512">
        <f t="shared" ref="DA97:DA105" si="86">VLOOKUP($CZ97,Funktionsbezeichnungen,3,0)</f>
        <v>7</v>
      </c>
      <c r="DB97" s="511" t="str">
        <f t="shared" ref="DB97:DB105" si="87">VLOOKUP($CZ97,Funktionsbezeichnungen,2,0)</f>
        <v>Konstrukteur 7 / Fachplaner 7 / Gruppenchef 7</v>
      </c>
      <c r="DC97" s="514">
        <v>741</v>
      </c>
      <c r="DD97" s="512">
        <f t="shared" ref="DD97:DD105" si="88">VLOOKUP($DC97,Funktionsbezeichnungen,3,0)</f>
        <v>7</v>
      </c>
      <c r="DE97" s="511" t="str">
        <f t="shared" ref="DE97:DE105" si="89">VLOOKUP($DC97,Funktionsbezeichnungen,2,0)</f>
        <v>Konstrukteur 7 / Fachplaner 7 / Gruppenchef 7</v>
      </c>
      <c r="DF97" s="514">
        <v>741</v>
      </c>
      <c r="DG97" s="512">
        <f t="shared" ref="DG97:DG105" si="90">VLOOKUP($DF97,Funktionsbezeichnungen,3,0)</f>
        <v>7</v>
      </c>
      <c r="DH97" s="511" t="str">
        <f t="shared" ref="DH97:DH105" si="91">VLOOKUP($DF97,Funktionsbezeichnungen,2,0)</f>
        <v>Konstrukteur 7 / Fachplaner 7 / Gruppenchef 7</v>
      </c>
      <c r="DI97" s="513"/>
      <c r="DJ97" s="514">
        <v>742</v>
      </c>
      <c r="DK97" s="512">
        <f t="shared" ref="DK97:DK105" si="92">VLOOKUP($DJ97,Funktionsbezeichnungen,3,0)</f>
        <v>8</v>
      </c>
      <c r="DL97" s="511" t="str">
        <f t="shared" ref="DL97:DL105" si="93">VLOOKUP($DJ97,Funktionsbezeichnungen,2,0)</f>
        <v>Konstrukteur 8 / Fachplaner 8 / Gruppenchef 8</v>
      </c>
      <c r="DQ97" s="491">
        <f t="shared" si="83"/>
        <v>7641</v>
      </c>
      <c r="DR97" s="494">
        <v>6</v>
      </c>
      <c r="DS97" s="491">
        <v>0</v>
      </c>
      <c r="DT97" s="491" t="s">
        <v>965</v>
      </c>
      <c r="EV97" s="519">
        <v>5639</v>
      </c>
      <c r="EW97" s="491" t="s">
        <v>142</v>
      </c>
    </row>
    <row r="98" spans="1:153" s="491" customFormat="1" ht="13.5" hidden="1" customHeight="1" x14ac:dyDescent="0.25">
      <c r="A98" s="510"/>
      <c r="B98" s="510"/>
      <c r="C98" s="510">
        <f t="shared" si="49"/>
        <v>1</v>
      </c>
      <c r="D98" s="509"/>
      <c r="E98" s="509"/>
      <c r="F98" s="538"/>
      <c r="G98" s="539"/>
      <c r="H98" s="539"/>
      <c r="I98" s="538">
        <v>1</v>
      </c>
      <c r="J98" s="539"/>
      <c r="K98" s="538"/>
      <c r="L98" s="538"/>
      <c r="M98" s="538"/>
      <c r="N98" s="489"/>
      <c r="O98" s="489"/>
      <c r="P98" s="476" t="s">
        <v>361</v>
      </c>
      <c r="Q98" s="472" t="s">
        <v>488</v>
      </c>
      <c r="R98" s="472" t="s">
        <v>928</v>
      </c>
      <c r="S98" s="597"/>
      <c r="T98" s="536" t="s">
        <v>144</v>
      </c>
      <c r="U98" s="502">
        <v>1968</v>
      </c>
      <c r="V98" s="507" t="s">
        <v>126</v>
      </c>
      <c r="W98" s="502">
        <v>1989</v>
      </c>
      <c r="X98" s="504"/>
      <c r="Y98" s="470"/>
      <c r="Z98" s="505"/>
      <c r="AA98" s="535" t="s">
        <v>940</v>
      </c>
      <c r="AB98" s="532">
        <f t="shared" si="50"/>
        <v>34</v>
      </c>
      <c r="AC98" s="518" t="s">
        <v>939</v>
      </c>
      <c r="AD98" s="517">
        <v>1994</v>
      </c>
      <c r="AE98" s="607"/>
      <c r="AF98" s="604" t="s">
        <v>121</v>
      </c>
      <c r="AG98" s="501"/>
      <c r="AH98" s="501"/>
      <c r="AI98" s="500" t="s">
        <v>375</v>
      </c>
      <c r="AJ98" s="492"/>
      <c r="CM98" s="491" t="str">
        <f t="shared" si="67"/>
        <v/>
      </c>
      <c r="CN98" s="491" t="str">
        <f t="shared" si="68"/>
        <v>Hagen Stefan</v>
      </c>
      <c r="CP98" s="491">
        <f t="shared" si="69"/>
        <v>34</v>
      </c>
      <c r="CQ98" s="491" t="str">
        <f t="shared" si="62"/>
        <v>D</v>
      </c>
      <c r="CR98" s="445" t="str">
        <f t="shared" si="70"/>
        <v>D</v>
      </c>
      <c r="CS98" s="519">
        <v>6741</v>
      </c>
      <c r="CT98" s="514">
        <v>741</v>
      </c>
      <c r="CU98" s="512">
        <f t="shared" si="71"/>
        <v>7</v>
      </c>
      <c r="CV98" s="511" t="str">
        <f t="shared" si="72"/>
        <v>Konstrukteur 7 / Fachplaner 7 / Gruppenchef 7</v>
      </c>
      <c r="CW98" s="514">
        <v>741</v>
      </c>
      <c r="CX98" s="512">
        <f t="shared" si="84"/>
        <v>7</v>
      </c>
      <c r="CY98" s="511" t="str">
        <f t="shared" si="85"/>
        <v>Konstrukteur 7 / Fachplaner 7 / Gruppenchef 7</v>
      </c>
      <c r="CZ98" s="514">
        <v>741</v>
      </c>
      <c r="DA98" s="512">
        <f t="shared" si="86"/>
        <v>7</v>
      </c>
      <c r="DB98" s="511" t="str">
        <f t="shared" si="87"/>
        <v>Konstrukteur 7 / Fachplaner 7 / Gruppenchef 7</v>
      </c>
      <c r="DC98" s="514">
        <v>741</v>
      </c>
      <c r="DD98" s="512">
        <f t="shared" si="88"/>
        <v>7</v>
      </c>
      <c r="DE98" s="511" t="str">
        <f t="shared" si="89"/>
        <v>Konstrukteur 7 / Fachplaner 7 / Gruppenchef 7</v>
      </c>
      <c r="DF98" s="514">
        <v>741</v>
      </c>
      <c r="DG98" s="512">
        <f t="shared" si="90"/>
        <v>7</v>
      </c>
      <c r="DH98" s="511" t="str">
        <f t="shared" si="91"/>
        <v>Konstrukteur 7 / Fachplaner 7 / Gruppenchef 7</v>
      </c>
      <c r="DI98" s="513"/>
      <c r="DJ98" s="514">
        <v>742</v>
      </c>
      <c r="DK98" s="512">
        <f t="shared" si="92"/>
        <v>8</v>
      </c>
      <c r="DL98" s="511" t="str">
        <f t="shared" si="93"/>
        <v>Konstrukteur 8 / Fachplaner 8 / Gruppenchef 8</v>
      </c>
      <c r="DQ98" s="491">
        <f t="shared" si="83"/>
        <v>6741</v>
      </c>
      <c r="DR98" s="494">
        <v>6</v>
      </c>
      <c r="DS98" s="491">
        <v>0</v>
      </c>
      <c r="DT98" s="491" t="s">
        <v>965</v>
      </c>
      <c r="EV98" s="519">
        <v>5636</v>
      </c>
      <c r="EW98" s="491" t="s">
        <v>142</v>
      </c>
    </row>
    <row r="99" spans="1:153" s="491" customFormat="1" x14ac:dyDescent="0.25">
      <c r="A99" s="510"/>
      <c r="B99" s="510"/>
      <c r="C99" s="510" t="str">
        <f>IF(AB99&gt;=10,1,"")</f>
        <v/>
      </c>
      <c r="D99" s="509"/>
      <c r="E99" s="509"/>
      <c r="F99" s="538"/>
      <c r="G99" s="539"/>
      <c r="H99" s="539"/>
      <c r="I99" s="538"/>
      <c r="J99" s="539"/>
      <c r="K99" s="538"/>
      <c r="L99" s="538"/>
      <c r="M99" s="538"/>
      <c r="N99" s="489"/>
      <c r="O99" s="489"/>
      <c r="P99" s="476"/>
      <c r="Q99" s="472"/>
      <c r="R99" s="472"/>
      <c r="S99" s="597" t="s">
        <v>1616</v>
      </c>
      <c r="T99" s="668" t="s">
        <v>899</v>
      </c>
      <c r="U99" s="669">
        <v>1995</v>
      </c>
      <c r="V99" s="680" t="s">
        <v>628</v>
      </c>
      <c r="W99" s="669">
        <v>2016</v>
      </c>
      <c r="X99" s="671" t="s">
        <v>1640</v>
      </c>
      <c r="Y99" s="672">
        <v>2021</v>
      </c>
      <c r="Z99" s="673" t="s">
        <v>1641</v>
      </c>
      <c r="AA99" s="676"/>
      <c r="AB99" s="675">
        <f>IF(Z99="",YEAR($AC$1)-$W99,YEAR($AC$1)-$Y99)</f>
        <v>2</v>
      </c>
      <c r="AC99" s="676" t="s">
        <v>698</v>
      </c>
      <c r="AD99" s="677">
        <v>2019</v>
      </c>
      <c r="AE99" s="676" t="s">
        <v>1627</v>
      </c>
      <c r="AF99" s="678" t="s">
        <v>121</v>
      </c>
      <c r="AG99" s="681"/>
      <c r="AH99" s="640"/>
      <c r="AI99" s="541"/>
      <c r="AJ99" s="492"/>
      <c r="CN99" s="491" t="str">
        <f>+T99</f>
        <v>Schmidlin Julian</v>
      </c>
      <c r="CP99" s="491">
        <f>+AB99</f>
        <v>2</v>
      </c>
      <c r="CQ99" s="491" t="str">
        <f>+AF99</f>
        <v>D</v>
      </c>
      <c r="CR99" s="445"/>
      <c r="CS99" s="519"/>
      <c r="CT99" s="514"/>
      <c r="CU99" s="512"/>
      <c r="CV99" s="511"/>
      <c r="CW99" s="514"/>
      <c r="CX99" s="512"/>
      <c r="CY99" s="511"/>
      <c r="CZ99" s="514"/>
      <c r="DA99" s="512"/>
      <c r="DB99" s="511"/>
      <c r="DC99" s="514"/>
      <c r="DD99" s="512"/>
      <c r="DE99" s="511"/>
      <c r="DF99" s="514"/>
      <c r="DG99" s="512"/>
      <c r="DH99" s="511"/>
      <c r="DI99" s="513"/>
      <c r="DJ99" s="514"/>
      <c r="DK99" s="514"/>
      <c r="DL99" s="511"/>
      <c r="DR99" s="494"/>
      <c r="EV99" s="519"/>
    </row>
    <row r="100" spans="1:153" s="491" customFormat="1" x14ac:dyDescent="0.25">
      <c r="A100" s="510"/>
      <c r="B100" s="510"/>
      <c r="C100" s="510"/>
      <c r="D100" s="509"/>
      <c r="E100" s="509"/>
      <c r="F100" s="538"/>
      <c r="G100" s="539"/>
      <c r="H100" s="539"/>
      <c r="I100" s="538"/>
      <c r="J100" s="539"/>
      <c r="K100" s="538"/>
      <c r="L100" s="538"/>
      <c r="M100" s="538"/>
      <c r="N100" s="489"/>
      <c r="O100" s="489"/>
      <c r="P100" s="476"/>
      <c r="Q100" s="472"/>
      <c r="R100" s="472"/>
      <c r="S100" s="597" t="s">
        <v>1616</v>
      </c>
      <c r="T100" s="682" t="s">
        <v>1655</v>
      </c>
      <c r="U100" s="678">
        <v>1984</v>
      </c>
      <c r="V100" s="680" t="s">
        <v>1640</v>
      </c>
      <c r="W100" s="669">
        <v>2017</v>
      </c>
      <c r="X100" s="671"/>
      <c r="Y100" s="672"/>
      <c r="Z100" s="673"/>
      <c r="AA100" s="676"/>
      <c r="AB100" s="675"/>
      <c r="AC100" s="676" t="s">
        <v>698</v>
      </c>
      <c r="AD100" s="677">
        <v>2023</v>
      </c>
      <c r="AE100" s="676" t="s">
        <v>1656</v>
      </c>
      <c r="AF100" s="678" t="s">
        <v>121</v>
      </c>
      <c r="AG100" s="681"/>
      <c r="AH100" s="640"/>
      <c r="AI100" s="541"/>
      <c r="AJ100" s="492"/>
      <c r="CR100" s="445"/>
      <c r="CS100" s="519"/>
      <c r="CT100" s="514"/>
      <c r="CU100" s="512"/>
      <c r="CV100" s="511"/>
      <c r="CW100" s="514"/>
      <c r="CX100" s="512"/>
      <c r="CY100" s="511"/>
      <c r="CZ100" s="514"/>
      <c r="DA100" s="512"/>
      <c r="DB100" s="511"/>
      <c r="DC100" s="514"/>
      <c r="DD100" s="512"/>
      <c r="DE100" s="511"/>
      <c r="DF100" s="514"/>
      <c r="DG100" s="512"/>
      <c r="DH100" s="511"/>
      <c r="DI100" s="513"/>
      <c r="DJ100" s="514"/>
      <c r="DK100" s="514"/>
      <c r="DL100" s="511"/>
      <c r="DR100" s="494"/>
      <c r="EV100" s="519"/>
    </row>
    <row r="101" spans="1:153" s="491" customFormat="1" ht="21.75" hidden="1" customHeight="1" outlineLevel="1" x14ac:dyDescent="0.25">
      <c r="A101" s="510"/>
      <c r="B101" s="510"/>
      <c r="C101" s="510">
        <f t="shared" ref="C101:C132" si="94">IF(AB101&gt;=10,1,"")</f>
        <v>1</v>
      </c>
      <c r="D101" s="509"/>
      <c r="E101" s="509"/>
      <c r="F101" s="538"/>
      <c r="G101" s="539"/>
      <c r="H101" s="539"/>
      <c r="I101" s="538">
        <v>1</v>
      </c>
      <c r="J101" s="539"/>
      <c r="K101" s="538"/>
      <c r="L101" s="538"/>
      <c r="M101" s="538"/>
      <c r="N101" s="489"/>
      <c r="O101" s="489"/>
      <c r="P101" s="476" t="s">
        <v>359</v>
      </c>
      <c r="Q101" s="472" t="s">
        <v>489</v>
      </c>
      <c r="R101" s="472" t="s">
        <v>928</v>
      </c>
      <c r="S101" s="597"/>
      <c r="T101" s="536" t="s">
        <v>146</v>
      </c>
      <c r="U101" s="502">
        <v>1970</v>
      </c>
      <c r="V101" s="507" t="s">
        <v>126</v>
      </c>
      <c r="W101" s="502">
        <v>1991</v>
      </c>
      <c r="X101" s="504"/>
      <c r="Y101" s="470"/>
      <c r="Z101" s="505"/>
      <c r="AA101" s="535"/>
      <c r="AB101" s="532">
        <f t="shared" ref="AB101:AB132" si="95">IF(Z101="",YEAR($AC$1)-$W101,YEAR($AC$1)-$Y101)</f>
        <v>32</v>
      </c>
      <c r="AC101" s="518" t="s">
        <v>1588</v>
      </c>
      <c r="AD101" s="517">
        <v>1987</v>
      </c>
      <c r="AE101" s="607"/>
      <c r="AF101" s="604" t="s">
        <v>121</v>
      </c>
      <c r="AG101" s="501"/>
      <c r="AH101" s="501"/>
      <c r="AI101" s="500" t="s">
        <v>394</v>
      </c>
      <c r="AJ101" s="492"/>
      <c r="CM101" s="491" t="str">
        <f t="shared" si="67"/>
        <v/>
      </c>
      <c r="CN101" s="491" t="str">
        <f t="shared" si="68"/>
        <v>Hardmeyer Christian</v>
      </c>
      <c r="CP101" s="491">
        <f t="shared" si="69"/>
        <v>32</v>
      </c>
      <c r="CQ101" s="491" t="str">
        <f t="shared" si="62"/>
        <v>D</v>
      </c>
      <c r="CR101" s="445" t="str">
        <f t="shared" si="70"/>
        <v>D</v>
      </c>
      <c r="CS101" s="519">
        <v>9618</v>
      </c>
      <c r="CT101" s="514">
        <v>741</v>
      </c>
      <c r="CU101" s="512">
        <f t="shared" si="71"/>
        <v>7</v>
      </c>
      <c r="CV101" s="511" t="str">
        <f t="shared" si="72"/>
        <v>Konstrukteur 7 / Fachplaner 7 / Gruppenchef 7</v>
      </c>
      <c r="CW101" s="514">
        <v>741</v>
      </c>
      <c r="CX101" s="512">
        <f t="shared" si="84"/>
        <v>7</v>
      </c>
      <c r="CY101" s="511" t="str">
        <f t="shared" si="85"/>
        <v>Konstrukteur 7 / Fachplaner 7 / Gruppenchef 7</v>
      </c>
      <c r="CZ101" s="514">
        <v>741</v>
      </c>
      <c r="DA101" s="512">
        <f t="shared" si="86"/>
        <v>7</v>
      </c>
      <c r="DB101" s="511" t="str">
        <f t="shared" si="87"/>
        <v>Konstrukteur 7 / Fachplaner 7 / Gruppenchef 7</v>
      </c>
      <c r="DC101" s="514">
        <v>741</v>
      </c>
      <c r="DD101" s="512">
        <f t="shared" si="88"/>
        <v>7</v>
      </c>
      <c r="DE101" s="511" t="str">
        <f t="shared" si="89"/>
        <v>Konstrukteur 7 / Fachplaner 7 / Gruppenchef 7</v>
      </c>
      <c r="DF101" s="514">
        <v>741</v>
      </c>
      <c r="DG101" s="512">
        <f t="shared" si="90"/>
        <v>7</v>
      </c>
      <c r="DH101" s="511" t="str">
        <f t="shared" si="91"/>
        <v>Konstrukteur 7 / Fachplaner 7 / Gruppenchef 7</v>
      </c>
      <c r="DI101" s="513"/>
      <c r="DJ101" s="514">
        <v>742</v>
      </c>
      <c r="DK101" s="512">
        <f t="shared" si="92"/>
        <v>8</v>
      </c>
      <c r="DL101" s="511" t="str">
        <f t="shared" si="93"/>
        <v>Konstrukteur 8 / Fachplaner 8 / Gruppenchef 8</v>
      </c>
      <c r="DQ101" s="491">
        <f t="shared" si="83"/>
        <v>9618</v>
      </c>
      <c r="DR101" s="494">
        <v>6</v>
      </c>
      <c r="DS101" s="491">
        <v>0</v>
      </c>
      <c r="DT101" s="491" t="s">
        <v>965</v>
      </c>
      <c r="EV101" s="519">
        <v>9664</v>
      </c>
      <c r="EW101" s="491" t="s">
        <v>142</v>
      </c>
    </row>
    <row r="102" spans="1:153" s="491" customFormat="1" ht="19.5" hidden="1" customHeight="1" outlineLevel="1" x14ac:dyDescent="0.25">
      <c r="A102" s="510"/>
      <c r="B102" s="510"/>
      <c r="C102" s="510">
        <f t="shared" si="94"/>
        <v>1</v>
      </c>
      <c r="D102" s="509"/>
      <c r="E102" s="509"/>
      <c r="F102" s="538"/>
      <c r="G102" s="539"/>
      <c r="H102" s="539"/>
      <c r="I102" s="538">
        <v>1</v>
      </c>
      <c r="J102" s="539">
        <v>1</v>
      </c>
      <c r="K102" s="538"/>
      <c r="L102" s="538"/>
      <c r="M102" s="538"/>
      <c r="N102" s="489"/>
      <c r="O102" s="489"/>
      <c r="P102" s="476" t="s">
        <v>1301</v>
      </c>
      <c r="Q102" s="472" t="s">
        <v>490</v>
      </c>
      <c r="R102" s="472" t="s">
        <v>928</v>
      </c>
      <c r="S102" s="597"/>
      <c r="T102" s="536" t="s">
        <v>1574</v>
      </c>
      <c r="U102" s="502">
        <v>1970</v>
      </c>
      <c r="V102" s="507" t="s">
        <v>126</v>
      </c>
      <c r="W102" s="502">
        <v>1992</v>
      </c>
      <c r="X102" s="504"/>
      <c r="Y102" s="470"/>
      <c r="Z102" s="505"/>
      <c r="AA102" s="535"/>
      <c r="AB102" s="532">
        <f t="shared" si="95"/>
        <v>31</v>
      </c>
      <c r="AC102" s="518" t="s">
        <v>1588</v>
      </c>
      <c r="AD102" s="517">
        <v>1988</v>
      </c>
      <c r="AE102" s="607"/>
      <c r="AF102" s="604" t="s">
        <v>121</v>
      </c>
      <c r="AG102" s="501"/>
      <c r="AH102" s="501"/>
      <c r="AI102" s="500" t="s">
        <v>421</v>
      </c>
      <c r="AJ102" s="492"/>
      <c r="CM102" s="491" t="str">
        <f t="shared" si="67"/>
        <v/>
      </c>
      <c r="CN102" s="491" t="str">
        <f t="shared" si="68"/>
        <v>Wira Stéphane</v>
      </c>
      <c r="CP102" s="491">
        <f t="shared" si="69"/>
        <v>31</v>
      </c>
      <c r="CQ102" s="491" t="str">
        <f t="shared" si="62"/>
        <v>D</v>
      </c>
      <c r="CR102" s="445" t="str">
        <f t="shared" si="70"/>
        <v>D</v>
      </c>
      <c r="CS102" s="519">
        <v>9623</v>
      </c>
      <c r="CT102" s="514">
        <v>742</v>
      </c>
      <c r="CU102" s="512">
        <f t="shared" si="71"/>
        <v>8</v>
      </c>
      <c r="CV102" s="511" t="str">
        <f t="shared" si="72"/>
        <v>Konstrukteur 8 / Fachplaner 8 / Gruppenchef 8</v>
      </c>
      <c r="CW102" s="514">
        <v>742</v>
      </c>
      <c r="CX102" s="512">
        <f t="shared" si="84"/>
        <v>8</v>
      </c>
      <c r="CY102" s="511" t="str">
        <f t="shared" si="85"/>
        <v>Konstrukteur 8 / Fachplaner 8 / Gruppenchef 8</v>
      </c>
      <c r="CZ102" s="514">
        <v>742</v>
      </c>
      <c r="DA102" s="512">
        <f t="shared" si="86"/>
        <v>8</v>
      </c>
      <c r="DB102" s="511" t="str">
        <f t="shared" si="87"/>
        <v>Konstrukteur 8 / Fachplaner 8 / Gruppenchef 8</v>
      </c>
      <c r="DC102" s="514">
        <v>742</v>
      </c>
      <c r="DD102" s="512">
        <f t="shared" si="88"/>
        <v>8</v>
      </c>
      <c r="DE102" s="511" t="str">
        <f t="shared" si="89"/>
        <v>Konstrukteur 8 / Fachplaner 8 / Gruppenchef 8</v>
      </c>
      <c r="DF102" s="514">
        <v>742</v>
      </c>
      <c r="DG102" s="512">
        <f t="shared" si="90"/>
        <v>8</v>
      </c>
      <c r="DH102" s="511" t="str">
        <f t="shared" si="91"/>
        <v>Konstrukteur 8 / Fachplaner 8 / Gruppenchef 8</v>
      </c>
      <c r="DI102" s="513"/>
      <c r="DJ102" s="514">
        <v>742</v>
      </c>
      <c r="DK102" s="512">
        <f t="shared" si="92"/>
        <v>8</v>
      </c>
      <c r="DL102" s="511" t="str">
        <f t="shared" si="93"/>
        <v>Konstrukteur 8 / Fachplaner 8 / Gruppenchef 8</v>
      </c>
      <c r="DQ102" s="491">
        <f t="shared" si="83"/>
        <v>9623</v>
      </c>
      <c r="DR102" s="494">
        <v>6</v>
      </c>
      <c r="DS102" s="491">
        <v>0</v>
      </c>
      <c r="DT102" s="491" t="s">
        <v>975</v>
      </c>
      <c r="EV102" s="519">
        <v>9688</v>
      </c>
      <c r="EW102" s="491" t="s">
        <v>142</v>
      </c>
    </row>
    <row r="103" spans="1:153" s="491" customFormat="1" ht="16.5" hidden="1" customHeight="1" outlineLevel="1" x14ac:dyDescent="0.25">
      <c r="A103" s="510"/>
      <c r="B103" s="510"/>
      <c r="C103" s="510">
        <f t="shared" si="94"/>
        <v>1</v>
      </c>
      <c r="D103" s="509"/>
      <c r="E103" s="509"/>
      <c r="F103" s="538"/>
      <c r="G103" s="539"/>
      <c r="H103" s="539"/>
      <c r="I103" s="538">
        <v>1</v>
      </c>
      <c r="J103" s="539">
        <v>1</v>
      </c>
      <c r="K103" s="538"/>
      <c r="L103" s="538"/>
      <c r="M103" s="538"/>
      <c r="N103" s="489"/>
      <c r="O103" s="489"/>
      <c r="P103" s="476" t="s">
        <v>1301</v>
      </c>
      <c r="Q103" s="472" t="s">
        <v>568</v>
      </c>
      <c r="R103" s="472" t="s">
        <v>928</v>
      </c>
      <c r="S103" s="597"/>
      <c r="T103" s="536" t="s">
        <v>569</v>
      </c>
      <c r="U103" s="502">
        <v>1973</v>
      </c>
      <c r="V103" s="507" t="s">
        <v>126</v>
      </c>
      <c r="W103" s="502">
        <v>1993</v>
      </c>
      <c r="X103" s="504"/>
      <c r="Y103" s="470"/>
      <c r="Z103" s="505"/>
      <c r="AA103" s="535"/>
      <c r="AB103" s="532">
        <f t="shared" si="95"/>
        <v>30</v>
      </c>
      <c r="AC103" s="518" t="s">
        <v>1588</v>
      </c>
      <c r="AD103" s="517">
        <v>2009</v>
      </c>
      <c r="AE103" s="607"/>
      <c r="AF103" s="604" t="s">
        <v>121</v>
      </c>
      <c r="AG103" s="501"/>
      <c r="AH103" s="501"/>
      <c r="AI103" s="500" t="s">
        <v>377</v>
      </c>
      <c r="AJ103" s="492"/>
      <c r="CM103" s="491" t="str">
        <f t="shared" si="67"/>
        <v/>
      </c>
      <c r="CN103" s="491" t="str">
        <f t="shared" si="68"/>
        <v>Heiniger Christoph</v>
      </c>
      <c r="CP103" s="491">
        <f t="shared" si="69"/>
        <v>30</v>
      </c>
      <c r="CQ103" s="491" t="str">
        <f t="shared" si="62"/>
        <v>D</v>
      </c>
      <c r="CR103" s="445" t="str">
        <f t="shared" si="70"/>
        <v>D</v>
      </c>
      <c r="CS103" s="519">
        <v>4346</v>
      </c>
      <c r="CT103" s="514">
        <v>741</v>
      </c>
      <c r="CU103" s="512">
        <f t="shared" si="71"/>
        <v>7</v>
      </c>
      <c r="CV103" s="511" t="str">
        <f t="shared" si="72"/>
        <v>Konstrukteur 7 / Fachplaner 7 / Gruppenchef 7</v>
      </c>
      <c r="CW103" s="514">
        <v>741</v>
      </c>
      <c r="CX103" s="512">
        <f t="shared" si="84"/>
        <v>7</v>
      </c>
      <c r="CY103" s="511" t="str">
        <f t="shared" si="85"/>
        <v>Konstrukteur 7 / Fachplaner 7 / Gruppenchef 7</v>
      </c>
      <c r="CZ103" s="514">
        <v>741</v>
      </c>
      <c r="DA103" s="512">
        <f t="shared" si="86"/>
        <v>7</v>
      </c>
      <c r="DB103" s="511" t="str">
        <f t="shared" si="87"/>
        <v>Konstrukteur 7 / Fachplaner 7 / Gruppenchef 7</v>
      </c>
      <c r="DC103" s="514">
        <v>741</v>
      </c>
      <c r="DD103" s="512">
        <f t="shared" si="88"/>
        <v>7</v>
      </c>
      <c r="DE103" s="511" t="str">
        <f t="shared" si="89"/>
        <v>Konstrukteur 7 / Fachplaner 7 / Gruppenchef 7</v>
      </c>
      <c r="DF103" s="514">
        <v>741</v>
      </c>
      <c r="DG103" s="512">
        <f t="shared" si="90"/>
        <v>7</v>
      </c>
      <c r="DH103" s="511" t="str">
        <f t="shared" si="91"/>
        <v>Konstrukteur 7 / Fachplaner 7 / Gruppenchef 7</v>
      </c>
      <c r="DI103" s="513"/>
      <c r="DJ103" s="514">
        <v>742</v>
      </c>
      <c r="DK103" s="512">
        <f t="shared" si="92"/>
        <v>8</v>
      </c>
      <c r="DL103" s="511" t="str">
        <f t="shared" si="93"/>
        <v>Konstrukteur 8 / Fachplaner 8 / Gruppenchef 8</v>
      </c>
      <c r="DQ103" s="491">
        <f t="shared" si="83"/>
        <v>4346</v>
      </c>
      <c r="DR103" s="494">
        <v>6</v>
      </c>
      <c r="DS103" s="491">
        <v>0</v>
      </c>
      <c r="DT103" s="491" t="s">
        <v>965</v>
      </c>
      <c r="EV103" s="519">
        <v>9687</v>
      </c>
      <c r="EW103" s="491" t="s">
        <v>142</v>
      </c>
    </row>
    <row r="104" spans="1:153" s="491" customFormat="1" ht="20.25" hidden="1" customHeight="1" outlineLevel="1" x14ac:dyDescent="0.25">
      <c r="A104" s="510"/>
      <c r="B104" s="510"/>
      <c r="C104" s="510">
        <f t="shared" si="94"/>
        <v>1</v>
      </c>
      <c r="D104" s="509"/>
      <c r="E104" s="509"/>
      <c r="F104" s="538"/>
      <c r="G104" s="539"/>
      <c r="H104" s="539"/>
      <c r="I104" s="538">
        <v>1</v>
      </c>
      <c r="J104" s="539"/>
      <c r="K104" s="538"/>
      <c r="L104" s="538"/>
      <c r="M104" s="538"/>
      <c r="N104" s="489"/>
      <c r="O104" s="489"/>
      <c r="P104" s="476" t="s">
        <v>358</v>
      </c>
      <c r="Q104" s="472" t="s">
        <v>558</v>
      </c>
      <c r="R104" s="472" t="s">
        <v>928</v>
      </c>
      <c r="S104" s="597"/>
      <c r="T104" s="536" t="s">
        <v>1575</v>
      </c>
      <c r="U104" s="502">
        <v>1973</v>
      </c>
      <c r="V104" s="507" t="s">
        <v>560</v>
      </c>
      <c r="W104" s="502">
        <v>1994</v>
      </c>
      <c r="X104" s="504"/>
      <c r="Y104" s="470"/>
      <c r="Z104" s="505"/>
      <c r="AA104" s="535"/>
      <c r="AB104" s="532">
        <f t="shared" si="95"/>
        <v>29</v>
      </c>
      <c r="AC104" s="518" t="s">
        <v>235</v>
      </c>
      <c r="AD104" s="517">
        <v>2009</v>
      </c>
      <c r="AE104" s="607"/>
      <c r="AF104" s="604" t="s">
        <v>121</v>
      </c>
      <c r="AG104" s="501"/>
      <c r="AH104" s="501"/>
      <c r="AI104" s="541" t="s">
        <v>378</v>
      </c>
      <c r="AJ104" s="492"/>
      <c r="CM104" s="533" t="str">
        <f t="shared" si="67"/>
        <v>anders</v>
      </c>
      <c r="CN104" s="491" t="str">
        <f t="shared" si="68"/>
        <v>Enderlen Francis</v>
      </c>
      <c r="CP104" s="491">
        <f t="shared" si="69"/>
        <v>29</v>
      </c>
      <c r="CQ104" s="491" t="str">
        <f t="shared" si="62"/>
        <v>D</v>
      </c>
      <c r="CR104" s="445" t="str">
        <f t="shared" si="70"/>
        <v>E</v>
      </c>
      <c r="CS104" s="519">
        <v>5636</v>
      </c>
      <c r="CT104" s="514">
        <v>741</v>
      </c>
      <c r="CU104" s="512">
        <f t="shared" si="71"/>
        <v>7</v>
      </c>
      <c r="CV104" s="511" t="str">
        <f t="shared" si="72"/>
        <v>Konstrukteur 7 / Fachplaner 7 / Gruppenchef 7</v>
      </c>
      <c r="CW104" s="514">
        <v>741</v>
      </c>
      <c r="CX104" s="512">
        <f t="shared" si="84"/>
        <v>7</v>
      </c>
      <c r="CY104" s="511" t="str">
        <f t="shared" si="85"/>
        <v>Konstrukteur 7 / Fachplaner 7 / Gruppenchef 7</v>
      </c>
      <c r="CZ104" s="514">
        <v>741</v>
      </c>
      <c r="DA104" s="512">
        <f t="shared" si="86"/>
        <v>7</v>
      </c>
      <c r="DB104" s="511" t="str">
        <f t="shared" si="87"/>
        <v>Konstrukteur 7 / Fachplaner 7 / Gruppenchef 7</v>
      </c>
      <c r="DC104" s="514">
        <v>741</v>
      </c>
      <c r="DD104" s="512">
        <f t="shared" si="88"/>
        <v>7</v>
      </c>
      <c r="DE104" s="511" t="str">
        <f t="shared" si="89"/>
        <v>Konstrukteur 7 / Fachplaner 7 / Gruppenchef 7</v>
      </c>
      <c r="DF104" s="514">
        <v>741</v>
      </c>
      <c r="DG104" s="512">
        <f t="shared" si="90"/>
        <v>7</v>
      </c>
      <c r="DH104" s="511" t="str">
        <f t="shared" si="91"/>
        <v>Konstrukteur 7 / Fachplaner 7 / Gruppenchef 7</v>
      </c>
      <c r="DI104" s="513"/>
      <c r="DJ104" s="514">
        <v>741</v>
      </c>
      <c r="DK104" s="512">
        <f t="shared" si="92"/>
        <v>7</v>
      </c>
      <c r="DL104" s="511" t="str">
        <f t="shared" si="93"/>
        <v>Konstrukteur 7 / Fachplaner 7 / Gruppenchef 7</v>
      </c>
      <c r="DQ104" s="491">
        <f t="shared" si="83"/>
        <v>5636</v>
      </c>
      <c r="DR104" s="494">
        <v>6</v>
      </c>
      <c r="DS104" s="491">
        <v>0</v>
      </c>
      <c r="DT104" s="491" t="s">
        <v>965</v>
      </c>
      <c r="EV104" s="519">
        <v>7702</v>
      </c>
      <c r="EW104" s="491" t="s">
        <v>142</v>
      </c>
    </row>
    <row r="105" spans="1:153" s="491" customFormat="1" ht="19.5" hidden="1" customHeight="1" outlineLevel="1" x14ac:dyDescent="0.25">
      <c r="A105" s="510"/>
      <c r="B105" s="510"/>
      <c r="C105" s="510">
        <f t="shared" si="94"/>
        <v>1</v>
      </c>
      <c r="D105" s="509"/>
      <c r="E105" s="509"/>
      <c r="F105" s="538"/>
      <c r="G105" s="539"/>
      <c r="H105" s="539"/>
      <c r="I105" s="538">
        <v>1</v>
      </c>
      <c r="J105" s="539">
        <v>1</v>
      </c>
      <c r="K105" s="538"/>
      <c r="L105" s="538"/>
      <c r="M105" s="538"/>
      <c r="N105" s="489"/>
      <c r="O105" s="489"/>
      <c r="P105" s="476" t="s">
        <v>1301</v>
      </c>
      <c r="Q105" s="472" t="s">
        <v>493</v>
      </c>
      <c r="R105" s="472" t="s">
        <v>928</v>
      </c>
      <c r="S105" s="597"/>
      <c r="T105" s="536" t="s">
        <v>1576</v>
      </c>
      <c r="U105" s="502">
        <v>1976</v>
      </c>
      <c r="V105" s="507" t="s">
        <v>126</v>
      </c>
      <c r="W105" s="502">
        <v>1998</v>
      </c>
      <c r="X105" s="504"/>
      <c r="Y105" s="470"/>
      <c r="Z105" s="505"/>
      <c r="AA105" s="535"/>
      <c r="AB105" s="532">
        <f t="shared" si="95"/>
        <v>25</v>
      </c>
      <c r="AC105" s="518" t="s">
        <v>1588</v>
      </c>
      <c r="AD105" s="517">
        <v>2007</v>
      </c>
      <c r="AE105" s="607"/>
      <c r="AF105" s="604" t="s">
        <v>121</v>
      </c>
      <c r="AG105" s="501"/>
      <c r="AH105" s="501"/>
      <c r="AI105" s="500" t="s">
        <v>377</v>
      </c>
      <c r="AJ105" s="492"/>
      <c r="CM105" s="491" t="str">
        <f t="shared" si="67"/>
        <v/>
      </c>
      <c r="CN105" s="491" t="str">
        <f t="shared" si="68"/>
        <v>Humbel Sven Christian</v>
      </c>
      <c r="CP105" s="491">
        <f t="shared" si="69"/>
        <v>25</v>
      </c>
      <c r="CQ105" s="491" t="str">
        <f t="shared" si="62"/>
        <v>D</v>
      </c>
      <c r="CR105" s="445" t="str">
        <f t="shared" si="70"/>
        <v>D</v>
      </c>
      <c r="CS105" s="519">
        <v>9654</v>
      </c>
      <c r="CT105" s="514">
        <v>741</v>
      </c>
      <c r="CU105" s="512">
        <f t="shared" si="71"/>
        <v>7</v>
      </c>
      <c r="CV105" s="511" t="str">
        <f t="shared" si="72"/>
        <v>Konstrukteur 7 / Fachplaner 7 / Gruppenchef 7</v>
      </c>
      <c r="CW105" s="514">
        <v>741</v>
      </c>
      <c r="CX105" s="512">
        <f t="shared" si="84"/>
        <v>7</v>
      </c>
      <c r="CY105" s="511" t="str">
        <f t="shared" si="85"/>
        <v>Konstrukteur 7 / Fachplaner 7 / Gruppenchef 7</v>
      </c>
      <c r="CZ105" s="514">
        <v>741</v>
      </c>
      <c r="DA105" s="512">
        <f t="shared" si="86"/>
        <v>7</v>
      </c>
      <c r="DB105" s="511" t="str">
        <f t="shared" si="87"/>
        <v>Konstrukteur 7 / Fachplaner 7 / Gruppenchef 7</v>
      </c>
      <c r="DC105" s="514">
        <v>741</v>
      </c>
      <c r="DD105" s="512">
        <f t="shared" si="88"/>
        <v>7</v>
      </c>
      <c r="DE105" s="511" t="str">
        <f t="shared" si="89"/>
        <v>Konstrukteur 7 / Fachplaner 7 / Gruppenchef 7</v>
      </c>
      <c r="DF105" s="514">
        <v>741</v>
      </c>
      <c r="DG105" s="512">
        <f t="shared" si="90"/>
        <v>7</v>
      </c>
      <c r="DH105" s="511" t="str">
        <f t="shared" si="91"/>
        <v>Konstrukteur 7 / Fachplaner 7 / Gruppenchef 7</v>
      </c>
      <c r="DI105" s="513"/>
      <c r="DJ105" s="514">
        <v>742</v>
      </c>
      <c r="DK105" s="512">
        <f t="shared" si="92"/>
        <v>8</v>
      </c>
      <c r="DL105" s="511" t="str">
        <f t="shared" si="93"/>
        <v>Konstrukteur 8 / Fachplaner 8 / Gruppenchef 8</v>
      </c>
      <c r="DQ105" s="491">
        <f t="shared" si="83"/>
        <v>9654</v>
      </c>
      <c r="DR105" s="494">
        <v>6</v>
      </c>
      <c r="DS105" s="491">
        <v>0</v>
      </c>
      <c r="DT105" s="491" t="s">
        <v>965</v>
      </c>
      <c r="EV105" s="515">
        <v>5641</v>
      </c>
      <c r="EW105" s="491" t="s">
        <v>142</v>
      </c>
    </row>
    <row r="106" spans="1:153" s="491" customFormat="1" ht="21" hidden="1" customHeight="1" outlineLevel="1" x14ac:dyDescent="0.25">
      <c r="A106" s="510"/>
      <c r="B106" s="510"/>
      <c r="C106" s="510">
        <f t="shared" si="94"/>
        <v>1</v>
      </c>
      <c r="D106" s="509"/>
      <c r="E106" s="509"/>
      <c r="F106" s="538"/>
      <c r="G106" s="539"/>
      <c r="H106" s="539"/>
      <c r="I106" s="538">
        <v>1</v>
      </c>
      <c r="J106" s="539">
        <v>1</v>
      </c>
      <c r="K106" s="538"/>
      <c r="L106" s="538"/>
      <c r="M106" s="538"/>
      <c r="N106" s="489"/>
      <c r="O106" s="489"/>
      <c r="P106" s="476" t="s">
        <v>1301</v>
      </c>
      <c r="Q106" s="472" t="s">
        <v>1274</v>
      </c>
      <c r="R106" s="472" t="s">
        <v>928</v>
      </c>
      <c r="S106" s="597"/>
      <c r="T106" s="536" t="s">
        <v>1275</v>
      </c>
      <c r="U106" s="502">
        <v>1960</v>
      </c>
      <c r="V106" s="507" t="s">
        <v>1276</v>
      </c>
      <c r="W106" s="502">
        <v>2001</v>
      </c>
      <c r="X106" s="504"/>
      <c r="Y106" s="470"/>
      <c r="Z106" s="505"/>
      <c r="AA106" s="535"/>
      <c r="AB106" s="532">
        <f t="shared" si="95"/>
        <v>22</v>
      </c>
      <c r="AC106" s="518" t="s">
        <v>1588</v>
      </c>
      <c r="AD106" s="517">
        <v>2017</v>
      </c>
      <c r="AE106" s="607"/>
      <c r="AF106" s="604" t="s">
        <v>121</v>
      </c>
      <c r="AG106" s="501"/>
      <c r="AH106" s="501"/>
      <c r="AI106" s="500" t="s">
        <v>377</v>
      </c>
      <c r="AJ106" s="492"/>
      <c r="CM106" s="533" t="e">
        <f t="shared" si="67"/>
        <v>#N/A</v>
      </c>
      <c r="CN106" s="495" t="str">
        <f t="shared" si="68"/>
        <v>Widrig Daniel</v>
      </c>
      <c r="CO106" s="495"/>
      <c r="CP106" s="495">
        <f t="shared" si="69"/>
        <v>22</v>
      </c>
      <c r="CQ106" s="495" t="str">
        <f t="shared" si="62"/>
        <v>D</v>
      </c>
      <c r="CR106" s="445" t="e">
        <f t="shared" si="70"/>
        <v>#N/A</v>
      </c>
      <c r="CS106" s="515">
        <v>7711</v>
      </c>
      <c r="CT106" s="514">
        <v>741</v>
      </c>
      <c r="CU106" s="512">
        <f t="shared" si="71"/>
        <v>7</v>
      </c>
      <c r="CV106" s="511" t="str">
        <f t="shared" si="72"/>
        <v>Konstrukteur 7 / Fachplaner 7 / Gruppenchef 7</v>
      </c>
      <c r="CW106" s="514"/>
      <c r="CX106" s="512"/>
      <c r="CY106" s="511"/>
      <c r="CZ106" s="514"/>
      <c r="DA106" s="512"/>
      <c r="DB106" s="511"/>
      <c r="DC106" s="514"/>
      <c r="DD106" s="512"/>
      <c r="DE106" s="511"/>
      <c r="DF106" s="514"/>
      <c r="DG106" s="512"/>
      <c r="DH106" s="511"/>
      <c r="DI106" s="513"/>
      <c r="DJ106" s="512"/>
      <c r="DK106" s="512"/>
      <c r="DL106" s="511"/>
      <c r="DQ106" s="491">
        <f t="shared" si="83"/>
        <v>7711</v>
      </c>
      <c r="DR106" s="494">
        <v>6</v>
      </c>
      <c r="DS106" s="491">
        <v>0</v>
      </c>
      <c r="DT106" s="491" t="s">
        <v>965</v>
      </c>
      <c r="EV106" s="519">
        <v>9701</v>
      </c>
      <c r="EW106" s="491" t="s">
        <v>142</v>
      </c>
    </row>
    <row r="107" spans="1:153" s="491" customFormat="1" collapsed="1" x14ac:dyDescent="0.25">
      <c r="A107" s="510"/>
      <c r="B107" s="510"/>
      <c r="C107" s="510">
        <f t="shared" si="94"/>
        <v>1</v>
      </c>
      <c r="D107" s="509"/>
      <c r="E107" s="509"/>
      <c r="F107" s="538"/>
      <c r="G107" s="539"/>
      <c r="H107" s="539"/>
      <c r="I107" s="538">
        <v>1</v>
      </c>
      <c r="J107" s="539"/>
      <c r="K107" s="538"/>
      <c r="L107" s="538"/>
      <c r="M107" s="538"/>
      <c r="N107" s="489"/>
      <c r="O107" s="489"/>
      <c r="P107" s="476" t="s">
        <v>361</v>
      </c>
      <c r="Q107" s="472" t="s">
        <v>497</v>
      </c>
      <c r="R107" s="472" t="s">
        <v>928</v>
      </c>
      <c r="S107" s="597" t="s">
        <v>1616</v>
      </c>
      <c r="T107" s="568" t="s">
        <v>179</v>
      </c>
      <c r="U107" s="549">
        <v>1982</v>
      </c>
      <c r="V107" s="633" t="s">
        <v>235</v>
      </c>
      <c r="W107" s="549">
        <v>2002</v>
      </c>
      <c r="X107" s="634"/>
      <c r="Y107" s="479"/>
      <c r="Z107" s="635"/>
      <c r="AA107" s="615"/>
      <c r="AB107" s="636">
        <f t="shared" si="95"/>
        <v>21</v>
      </c>
      <c r="AC107" s="615" t="s">
        <v>1588</v>
      </c>
      <c r="AD107" s="637">
        <v>2002</v>
      </c>
      <c r="AE107" s="615" t="s">
        <v>1619</v>
      </c>
      <c r="AF107" s="616" t="s">
        <v>121</v>
      </c>
      <c r="AG107" s="640"/>
      <c r="AH107" s="640"/>
      <c r="AI107" s="541" t="s">
        <v>1601</v>
      </c>
      <c r="AJ107" s="492"/>
      <c r="CM107" s="491" t="str">
        <f t="shared" si="67"/>
        <v/>
      </c>
      <c r="CN107" s="491" t="str">
        <f t="shared" si="68"/>
        <v>Delmas Marc</v>
      </c>
      <c r="CP107" s="491">
        <f t="shared" si="69"/>
        <v>21</v>
      </c>
      <c r="CQ107" s="491" t="str">
        <f t="shared" si="62"/>
        <v>D</v>
      </c>
      <c r="CR107" s="445" t="str">
        <f t="shared" si="70"/>
        <v>D</v>
      </c>
      <c r="CS107" s="519">
        <v>9660</v>
      </c>
      <c r="CT107" s="514">
        <v>742</v>
      </c>
      <c r="CU107" s="512">
        <f t="shared" si="71"/>
        <v>8</v>
      </c>
      <c r="CV107" s="511" t="str">
        <f t="shared" si="72"/>
        <v>Konstrukteur 8 / Fachplaner 8 / Gruppenchef 8</v>
      </c>
      <c r="CW107" s="514">
        <v>742</v>
      </c>
      <c r="CX107" s="512">
        <f>VLOOKUP($CW107,Funktionsbezeichnungen,3,0)</f>
        <v>8</v>
      </c>
      <c r="CY107" s="511" t="str">
        <f>VLOOKUP($CW107,Funktionsbezeichnungen,2,0)</f>
        <v>Konstrukteur 8 / Fachplaner 8 / Gruppenchef 8</v>
      </c>
      <c r="CZ107" s="514">
        <v>742</v>
      </c>
      <c r="DA107" s="512">
        <f>VLOOKUP($CZ107,Funktionsbezeichnungen,3,0)</f>
        <v>8</v>
      </c>
      <c r="DB107" s="511" t="str">
        <f>VLOOKUP($CZ107,Funktionsbezeichnungen,2,0)</f>
        <v>Konstrukteur 8 / Fachplaner 8 / Gruppenchef 8</v>
      </c>
      <c r="DC107" s="514">
        <v>741</v>
      </c>
      <c r="DD107" s="512">
        <f>VLOOKUP($DC107,Funktionsbezeichnungen,3,0)</f>
        <v>7</v>
      </c>
      <c r="DE107" s="511" t="str">
        <f>VLOOKUP($DC107,Funktionsbezeichnungen,2,0)</f>
        <v>Konstrukteur 7 / Fachplaner 7 / Gruppenchef 7</v>
      </c>
      <c r="DF107" s="514">
        <v>733</v>
      </c>
      <c r="DG107" s="512">
        <f>VLOOKUP($DF107,Funktionsbezeichnungen,3,0)</f>
        <v>6</v>
      </c>
      <c r="DH107" s="511" t="str">
        <f>VLOOKUP($DF107,Funktionsbezeichnungen,2,0)</f>
        <v>Konstrukteur 6 / -planer 6 / Gruppenchef 6</v>
      </c>
      <c r="DI107" s="513"/>
      <c r="DJ107" s="514">
        <v>733</v>
      </c>
      <c r="DK107" s="514">
        <f>VLOOKUP($DJ107,Funktionsbezeichnungen,3,0)</f>
        <v>6</v>
      </c>
      <c r="DL107" s="511" t="str">
        <f>VLOOKUP($DJ107,Funktionsbezeichnungen,2,0)</f>
        <v>Konstrukteur 6 / -planer 6 / Gruppenchef 6</v>
      </c>
      <c r="DQ107" s="491">
        <f t="shared" si="83"/>
        <v>9660</v>
      </c>
      <c r="DR107" s="494">
        <v>6</v>
      </c>
      <c r="DS107" s="491">
        <v>0</v>
      </c>
      <c r="DT107" s="491" t="s">
        <v>965</v>
      </c>
      <c r="EV107" s="519">
        <v>9733</v>
      </c>
      <c r="EW107" s="491" t="s">
        <v>147</v>
      </c>
    </row>
    <row r="108" spans="1:153" s="491" customFormat="1" ht="18" hidden="1" customHeight="1" outlineLevel="1" x14ac:dyDescent="0.25">
      <c r="A108" s="510"/>
      <c r="B108" s="510">
        <v>1</v>
      </c>
      <c r="C108" s="510">
        <f t="shared" si="94"/>
        <v>1</v>
      </c>
      <c r="D108" s="509"/>
      <c r="E108" s="509"/>
      <c r="F108" s="538"/>
      <c r="G108" s="539"/>
      <c r="H108" s="539"/>
      <c r="I108" s="538">
        <v>1</v>
      </c>
      <c r="J108" s="539"/>
      <c r="K108" s="538"/>
      <c r="L108" s="538"/>
      <c r="M108" s="538"/>
      <c r="N108" s="489"/>
      <c r="O108" s="489"/>
      <c r="P108" s="476" t="s">
        <v>358</v>
      </c>
      <c r="Q108" s="472" t="s">
        <v>1116</v>
      </c>
      <c r="R108" s="472" t="s">
        <v>928</v>
      </c>
      <c r="S108" s="597"/>
      <c r="T108" s="536" t="s">
        <v>1117</v>
      </c>
      <c r="U108" s="502">
        <v>1981</v>
      </c>
      <c r="V108" s="507" t="s">
        <v>239</v>
      </c>
      <c r="W108" s="502">
        <v>2002</v>
      </c>
      <c r="X108" s="504"/>
      <c r="Y108" s="470"/>
      <c r="Z108" s="505"/>
      <c r="AA108" s="535"/>
      <c r="AB108" s="532">
        <f t="shared" si="95"/>
        <v>21</v>
      </c>
      <c r="AC108" s="518" t="s">
        <v>239</v>
      </c>
      <c r="AD108" s="517">
        <v>2015</v>
      </c>
      <c r="AE108" s="607"/>
      <c r="AF108" s="604" t="s">
        <v>121</v>
      </c>
      <c r="AG108" s="501"/>
      <c r="AH108" s="501"/>
      <c r="AI108" s="541" t="s">
        <v>378</v>
      </c>
      <c r="AJ108" s="492"/>
      <c r="CM108" s="545" t="e">
        <f t="shared" si="67"/>
        <v>#N/A</v>
      </c>
      <c r="CN108" s="491" t="str">
        <f t="shared" si="68"/>
        <v>Iten Vanessa</v>
      </c>
      <c r="CO108" s="537"/>
      <c r="CP108" s="491">
        <f t="shared" si="69"/>
        <v>21</v>
      </c>
      <c r="CQ108" s="491" t="str">
        <f t="shared" si="62"/>
        <v>D</v>
      </c>
      <c r="CR108" s="445" t="e">
        <f t="shared" si="70"/>
        <v>#N/A</v>
      </c>
      <c r="CS108" s="519">
        <v>9661</v>
      </c>
      <c r="CT108" s="514">
        <v>741</v>
      </c>
      <c r="CU108" s="512">
        <f t="shared" si="71"/>
        <v>7</v>
      </c>
      <c r="CV108" s="511" t="str">
        <f t="shared" si="72"/>
        <v>Konstrukteur 7 / Fachplaner 7 / Gruppenchef 7</v>
      </c>
      <c r="CW108" s="514">
        <v>733</v>
      </c>
      <c r="CX108" s="512">
        <f>VLOOKUP($CW108,Funktionsbezeichnungen,3,0)</f>
        <v>6</v>
      </c>
      <c r="CY108" s="511" t="str">
        <f>VLOOKUP($CW108,Funktionsbezeichnungen,2,0)</f>
        <v>Konstrukteur 6 / -planer 6 / Gruppenchef 6</v>
      </c>
      <c r="CZ108" s="514"/>
      <c r="DA108" s="512"/>
      <c r="DB108" s="511"/>
      <c r="DC108" s="514"/>
      <c r="DD108" s="512"/>
      <c r="DE108" s="511"/>
      <c r="DF108" s="514"/>
      <c r="DG108" s="512"/>
      <c r="DH108" s="511"/>
      <c r="DI108" s="513"/>
      <c r="DJ108" s="514"/>
      <c r="DK108" s="512"/>
      <c r="DL108" s="511"/>
      <c r="DQ108" s="491">
        <f t="shared" si="83"/>
        <v>9661</v>
      </c>
      <c r="DR108" s="494">
        <v>6</v>
      </c>
      <c r="DS108" s="491">
        <v>0</v>
      </c>
      <c r="DT108" s="491" t="s">
        <v>965</v>
      </c>
      <c r="EV108" s="519">
        <v>9715</v>
      </c>
      <c r="EW108" s="491" t="s">
        <v>147</v>
      </c>
    </row>
    <row r="109" spans="1:153" s="491" customFormat="1" ht="18.75" hidden="1" customHeight="1" outlineLevel="1" x14ac:dyDescent="0.25">
      <c r="A109" s="510"/>
      <c r="B109" s="510">
        <v>1</v>
      </c>
      <c r="C109" s="510">
        <f t="shared" si="94"/>
        <v>1</v>
      </c>
      <c r="D109" s="509"/>
      <c r="E109" s="509">
        <v>1</v>
      </c>
      <c r="F109" s="538"/>
      <c r="G109" s="539"/>
      <c r="H109" s="539"/>
      <c r="I109" s="538"/>
      <c r="J109" s="539"/>
      <c r="K109" s="538"/>
      <c r="L109" s="538"/>
      <c r="M109" s="538"/>
      <c r="N109" s="489"/>
      <c r="O109" s="489"/>
      <c r="P109" s="476" t="s">
        <v>359</v>
      </c>
      <c r="Q109" s="472" t="s">
        <v>1183</v>
      </c>
      <c r="R109" s="472" t="s">
        <v>928</v>
      </c>
      <c r="S109" s="597"/>
      <c r="T109" s="536" t="s">
        <v>1184</v>
      </c>
      <c r="U109" s="502">
        <v>1982</v>
      </c>
      <c r="V109" s="507" t="s">
        <v>239</v>
      </c>
      <c r="W109" s="502">
        <v>2007</v>
      </c>
      <c r="X109" s="504" t="s">
        <v>1185</v>
      </c>
      <c r="Y109" s="470">
        <v>2012</v>
      </c>
      <c r="Z109" s="534" t="s">
        <v>1547</v>
      </c>
      <c r="AA109" s="535"/>
      <c r="AB109" s="532">
        <f t="shared" si="95"/>
        <v>11</v>
      </c>
      <c r="AC109" s="518" t="s">
        <v>1564</v>
      </c>
      <c r="AD109" s="517">
        <v>2016</v>
      </c>
      <c r="AE109" s="607"/>
      <c r="AF109" s="604" t="s">
        <v>121</v>
      </c>
      <c r="AG109" s="501"/>
      <c r="AH109" s="501"/>
      <c r="AI109" s="541" t="s">
        <v>377</v>
      </c>
      <c r="AJ109" s="492"/>
      <c r="CM109" s="533" t="str">
        <f t="shared" si="67"/>
        <v>anders</v>
      </c>
      <c r="CN109" s="491" t="str">
        <f t="shared" si="68"/>
        <v>Schaub Anja</v>
      </c>
      <c r="CP109" s="491">
        <f t="shared" si="69"/>
        <v>11</v>
      </c>
      <c r="CQ109" s="491" t="str">
        <f t="shared" si="62"/>
        <v>D</v>
      </c>
      <c r="CR109" s="445" t="str">
        <f t="shared" si="70"/>
        <v>E</v>
      </c>
      <c r="CS109" s="519">
        <v>9664</v>
      </c>
      <c r="CT109" s="514">
        <v>748</v>
      </c>
      <c r="CU109" s="512">
        <f t="shared" si="71"/>
        <v>6</v>
      </c>
      <c r="CV109" s="511" t="str">
        <f t="shared" si="72"/>
        <v>Geomatiker 6</v>
      </c>
      <c r="CW109" s="514">
        <v>733</v>
      </c>
      <c r="CX109" s="512">
        <f>VLOOKUP($CW109,Funktionsbezeichnungen,3,0)</f>
        <v>6</v>
      </c>
      <c r="CY109" s="511" t="str">
        <f>VLOOKUP($CW109,Funktionsbezeichnungen,2,0)</f>
        <v>Konstrukteur 6 / -planer 6 / Gruppenchef 6</v>
      </c>
      <c r="CZ109" s="514"/>
      <c r="DA109" s="512"/>
      <c r="DB109" s="511"/>
      <c r="DC109" s="514"/>
      <c r="DD109" s="512"/>
      <c r="DE109" s="511"/>
      <c r="DF109" s="514"/>
      <c r="DG109" s="512"/>
      <c r="DH109" s="511"/>
      <c r="DI109" s="513"/>
      <c r="DJ109" s="514"/>
      <c r="DK109" s="512"/>
      <c r="DL109" s="511"/>
      <c r="DQ109" s="491">
        <f t="shared" si="83"/>
        <v>9664</v>
      </c>
      <c r="DR109" s="494">
        <v>6</v>
      </c>
      <c r="DS109" s="491">
        <v>0</v>
      </c>
      <c r="DT109" s="491" t="s">
        <v>965</v>
      </c>
      <c r="EV109" s="519">
        <v>9726</v>
      </c>
      <c r="EW109" s="491" t="s">
        <v>147</v>
      </c>
    </row>
    <row r="110" spans="1:153" s="491" customFormat="1" ht="16.5" hidden="1" customHeight="1" outlineLevel="1" x14ac:dyDescent="0.25">
      <c r="A110" s="510"/>
      <c r="B110" s="510">
        <v>1</v>
      </c>
      <c r="C110" s="510">
        <f t="shared" si="94"/>
        <v>1</v>
      </c>
      <c r="D110" s="509"/>
      <c r="E110" s="509"/>
      <c r="F110" s="538"/>
      <c r="G110" s="539"/>
      <c r="H110" s="539"/>
      <c r="I110" s="538">
        <v>1</v>
      </c>
      <c r="J110" s="539">
        <v>1</v>
      </c>
      <c r="K110" s="538"/>
      <c r="L110" s="538"/>
      <c r="M110" s="538"/>
      <c r="N110" s="489"/>
      <c r="O110" s="489"/>
      <c r="P110" s="476" t="s">
        <v>1303</v>
      </c>
      <c r="Q110" s="472" t="s">
        <v>1584</v>
      </c>
      <c r="R110" s="472" t="s">
        <v>928</v>
      </c>
      <c r="S110" s="597"/>
      <c r="T110" s="536" t="s">
        <v>1585</v>
      </c>
      <c r="U110" s="502">
        <v>1983</v>
      </c>
      <c r="V110" s="507" t="s">
        <v>1586</v>
      </c>
      <c r="W110" s="502">
        <v>2003</v>
      </c>
      <c r="X110" s="504"/>
      <c r="Y110" s="470"/>
      <c r="Z110" s="534"/>
      <c r="AA110" s="535"/>
      <c r="AB110" s="532">
        <f t="shared" si="95"/>
        <v>20</v>
      </c>
      <c r="AC110" s="518" t="s">
        <v>1587</v>
      </c>
      <c r="AD110" s="517">
        <v>2018</v>
      </c>
      <c r="AE110" s="607"/>
      <c r="AF110" s="604" t="s">
        <v>121</v>
      </c>
      <c r="AG110" s="501"/>
      <c r="AH110" s="501"/>
      <c r="AI110" s="541" t="s">
        <v>378</v>
      </c>
      <c r="AJ110" s="492"/>
      <c r="CM110" s="533"/>
      <c r="CN110" s="491" t="str">
        <f t="shared" si="68"/>
        <v>Meyer Ramona</v>
      </c>
      <c r="CQ110" s="491" t="str">
        <f t="shared" si="62"/>
        <v>D</v>
      </c>
      <c r="CR110" s="445"/>
      <c r="CS110" s="519"/>
      <c r="CT110" s="514"/>
      <c r="CU110" s="512"/>
      <c r="CV110" s="511"/>
      <c r="CW110" s="514"/>
      <c r="CX110" s="512"/>
      <c r="CY110" s="511"/>
      <c r="CZ110" s="514"/>
      <c r="DA110" s="512"/>
      <c r="DB110" s="511"/>
      <c r="DC110" s="514"/>
      <c r="DD110" s="512"/>
      <c r="DE110" s="511"/>
      <c r="DF110" s="514"/>
      <c r="DG110" s="512"/>
      <c r="DH110" s="511"/>
      <c r="DI110" s="513"/>
      <c r="DJ110" s="514"/>
      <c r="DK110" s="512"/>
      <c r="DL110" s="511"/>
      <c r="DR110" s="494"/>
      <c r="EV110" s="519"/>
    </row>
    <row r="111" spans="1:153" s="491" customFormat="1" ht="15" hidden="1" customHeight="1" outlineLevel="1" x14ac:dyDescent="0.25">
      <c r="A111" s="510"/>
      <c r="B111" s="510"/>
      <c r="C111" s="510">
        <f t="shared" si="94"/>
        <v>1</v>
      </c>
      <c r="D111" s="509"/>
      <c r="E111" s="509"/>
      <c r="F111" s="509"/>
      <c r="G111" s="510"/>
      <c r="H111" s="510"/>
      <c r="I111" s="509">
        <v>1</v>
      </c>
      <c r="J111" s="510"/>
      <c r="K111" s="509"/>
      <c r="L111" s="509"/>
      <c r="M111" s="509"/>
      <c r="N111" s="490"/>
      <c r="O111" s="490"/>
      <c r="P111" s="471" t="s">
        <v>1303</v>
      </c>
      <c r="Q111" s="472" t="s">
        <v>499</v>
      </c>
      <c r="R111" s="472" t="s">
        <v>928</v>
      </c>
      <c r="S111" s="597"/>
      <c r="T111" s="536" t="s">
        <v>250</v>
      </c>
      <c r="U111" s="502">
        <v>1987</v>
      </c>
      <c r="V111" s="507" t="s">
        <v>235</v>
      </c>
      <c r="W111" s="502">
        <v>2007</v>
      </c>
      <c r="X111" s="504"/>
      <c r="Y111" s="470"/>
      <c r="Z111" s="505"/>
      <c r="AA111" s="518"/>
      <c r="AB111" s="532">
        <f t="shared" si="95"/>
        <v>16</v>
      </c>
      <c r="AC111" s="518" t="s">
        <v>1588</v>
      </c>
      <c r="AD111" s="517">
        <v>2008</v>
      </c>
      <c r="AE111" s="607"/>
      <c r="AF111" s="604" t="s">
        <v>121</v>
      </c>
      <c r="AG111" s="501"/>
      <c r="AH111" s="501"/>
      <c r="AI111" s="500" t="s">
        <v>420</v>
      </c>
      <c r="AJ111" s="492"/>
      <c r="CM111" s="533" t="str">
        <f t="shared" ref="CM111:CM146" si="96">IF(CQ111=CR111,"","anders")</f>
        <v>anders</v>
      </c>
      <c r="CN111" s="491" t="str">
        <f t="shared" si="68"/>
        <v>Wernli Sebastian</v>
      </c>
      <c r="CP111" s="491">
        <f t="shared" ref="CP111:CP147" si="97">+AB111</f>
        <v>16</v>
      </c>
      <c r="CQ111" s="491" t="str">
        <f t="shared" si="62"/>
        <v>D</v>
      </c>
      <c r="CR111" s="445" t="str">
        <f t="shared" ref="CR111:CR146" si="98">VLOOKUP(CS111,Kategorie,2,0)</f>
        <v>E</v>
      </c>
      <c r="CS111" s="519">
        <v>9687</v>
      </c>
      <c r="CT111" s="514">
        <v>741</v>
      </c>
      <c r="CU111" s="512">
        <f t="shared" ref="CU111:CU146" si="99">VLOOKUP($CT111,Funktionsbezeichnungen,3,0)</f>
        <v>7</v>
      </c>
      <c r="CV111" s="511" t="str">
        <f t="shared" ref="CV111:CV146" si="100">VLOOKUP($CT111,Funktionsbezeichnungen,2,0)</f>
        <v>Konstrukteur 7 / Fachplaner 7 / Gruppenchef 7</v>
      </c>
      <c r="CW111" s="514">
        <v>733</v>
      </c>
      <c r="CX111" s="512">
        <f>VLOOKUP($CW111,Funktionsbezeichnungen,3,0)</f>
        <v>6</v>
      </c>
      <c r="CY111" s="511" t="str">
        <f>VLOOKUP($CW111,Funktionsbezeichnungen,2,0)</f>
        <v>Konstrukteur 6 / -planer 6 / Gruppenchef 6</v>
      </c>
      <c r="CZ111" s="514">
        <v>733</v>
      </c>
      <c r="DA111" s="512">
        <f>VLOOKUP($CZ111,Funktionsbezeichnungen,3,0)</f>
        <v>6</v>
      </c>
      <c r="DB111" s="511" t="str">
        <f>VLOOKUP($CZ111,Funktionsbezeichnungen,2,0)</f>
        <v>Konstrukteur 6 / -planer 6 / Gruppenchef 6</v>
      </c>
      <c r="DC111" s="514">
        <v>732</v>
      </c>
      <c r="DD111" s="512">
        <f>VLOOKUP($DC111,Funktionsbezeichnungen,3,0)</f>
        <v>5</v>
      </c>
      <c r="DE111" s="511" t="str">
        <f>VLOOKUP($DC111,Funktionsbezeichnungen,2,0)</f>
        <v>Konstrukteur 5 / -planer 5</v>
      </c>
      <c r="DF111" s="514">
        <v>732</v>
      </c>
      <c r="DG111" s="512">
        <f>VLOOKUP($DF111,Funktionsbezeichnungen,3,0)</f>
        <v>5</v>
      </c>
      <c r="DH111" s="511" t="str">
        <f>VLOOKUP($DF111,Funktionsbezeichnungen,2,0)</f>
        <v>Konstrukteur 5 / -planer 5</v>
      </c>
      <c r="DI111" s="513"/>
      <c r="DJ111" s="512">
        <v>732</v>
      </c>
      <c r="DK111" s="512">
        <f>VLOOKUP($DJ111,Funktionsbezeichnungen,3,0)</f>
        <v>5</v>
      </c>
      <c r="DL111" s="511" t="str">
        <f>VLOOKUP($DJ111,Funktionsbezeichnungen,2,0)</f>
        <v>Konstrukteur 5 / -planer 5</v>
      </c>
      <c r="DQ111" s="491">
        <f t="shared" ref="DQ111:DQ146" si="101">+CS111</f>
        <v>9687</v>
      </c>
      <c r="DR111" s="494">
        <v>6</v>
      </c>
      <c r="DS111" s="491">
        <v>0</v>
      </c>
      <c r="DT111" s="491" t="s">
        <v>964</v>
      </c>
      <c r="EV111" s="515">
        <v>9740</v>
      </c>
      <c r="EW111" s="491" t="s">
        <v>149</v>
      </c>
    </row>
    <row r="112" spans="1:153" s="491" customFormat="1" ht="17.25" hidden="1" customHeight="1" outlineLevel="1" x14ac:dyDescent="0.25">
      <c r="A112" s="510"/>
      <c r="B112" s="510"/>
      <c r="C112" s="510">
        <f t="shared" si="94"/>
        <v>1</v>
      </c>
      <c r="D112" s="509"/>
      <c r="E112" s="509">
        <v>1</v>
      </c>
      <c r="F112" s="538"/>
      <c r="G112" s="539"/>
      <c r="H112" s="539"/>
      <c r="I112" s="538"/>
      <c r="J112" s="539">
        <v>1</v>
      </c>
      <c r="K112" s="538"/>
      <c r="L112" s="538"/>
      <c r="M112" s="538"/>
      <c r="N112" s="489"/>
      <c r="O112" s="477"/>
      <c r="P112" s="544" t="s">
        <v>1301</v>
      </c>
      <c r="Q112" s="543" t="s">
        <v>1200</v>
      </c>
      <c r="R112" s="543" t="s">
        <v>928</v>
      </c>
      <c r="S112" s="600"/>
      <c r="T112" s="536" t="s">
        <v>1201</v>
      </c>
      <c r="U112" s="502">
        <v>1985</v>
      </c>
      <c r="V112" s="504" t="s">
        <v>1554</v>
      </c>
      <c r="W112" s="502">
        <v>2009</v>
      </c>
      <c r="X112" s="503"/>
      <c r="Y112" s="470"/>
      <c r="Z112" s="505"/>
      <c r="AA112" s="517"/>
      <c r="AB112" s="532">
        <f t="shared" si="95"/>
        <v>14</v>
      </c>
      <c r="AC112" s="518" t="s">
        <v>1588</v>
      </c>
      <c r="AD112" s="517">
        <v>2016</v>
      </c>
      <c r="AE112" s="607"/>
      <c r="AF112" s="604" t="s">
        <v>121</v>
      </c>
      <c r="AG112" s="501"/>
      <c r="AH112" s="501"/>
      <c r="AI112" s="542" t="s">
        <v>377</v>
      </c>
      <c r="AJ112" s="492"/>
      <c r="CM112" s="533" t="str">
        <f t="shared" si="96"/>
        <v>anders</v>
      </c>
      <c r="CN112" s="495" t="str">
        <f t="shared" si="68"/>
        <v>Grabherr Mathieu</v>
      </c>
      <c r="CP112" s="491">
        <f t="shared" si="97"/>
        <v>14</v>
      </c>
      <c r="CQ112" s="491" t="str">
        <f t="shared" si="62"/>
        <v>D</v>
      </c>
      <c r="CR112" s="445" t="str">
        <f t="shared" si="98"/>
        <v>E</v>
      </c>
      <c r="CS112" s="515">
        <v>5641</v>
      </c>
      <c r="CT112" s="514">
        <v>741</v>
      </c>
      <c r="CU112" s="512">
        <f t="shared" si="99"/>
        <v>7</v>
      </c>
      <c r="CV112" s="511" t="str">
        <f t="shared" si="100"/>
        <v>Konstrukteur 7 / Fachplaner 7 / Gruppenchef 7</v>
      </c>
      <c r="CW112" s="514"/>
      <c r="CX112" s="512"/>
      <c r="CY112" s="511"/>
      <c r="CZ112" s="514"/>
      <c r="DA112" s="512"/>
      <c r="DB112" s="511"/>
      <c r="DC112" s="514"/>
      <c r="DD112" s="512"/>
      <c r="DE112" s="511"/>
      <c r="DF112" s="512"/>
      <c r="DG112" s="512"/>
      <c r="DH112" s="511"/>
      <c r="DJ112" s="512"/>
      <c r="DK112" s="512"/>
      <c r="DL112" s="511"/>
      <c r="DQ112" s="491">
        <f t="shared" si="101"/>
        <v>5641</v>
      </c>
      <c r="DR112" s="494">
        <v>6</v>
      </c>
      <c r="DS112" s="491">
        <v>0</v>
      </c>
      <c r="DT112" s="491" t="s">
        <v>965</v>
      </c>
      <c r="EV112" s="519">
        <v>6753</v>
      </c>
      <c r="EW112" s="491" t="s">
        <v>105</v>
      </c>
    </row>
    <row r="113" spans="1:153" s="491" customFormat="1" ht="23.25" hidden="1" customHeight="1" outlineLevel="1" x14ac:dyDescent="0.25">
      <c r="A113" s="510"/>
      <c r="B113" s="510"/>
      <c r="C113" s="510">
        <f t="shared" si="94"/>
        <v>1</v>
      </c>
      <c r="D113" s="509"/>
      <c r="E113" s="509"/>
      <c r="F113" s="538"/>
      <c r="G113" s="539"/>
      <c r="H113" s="539"/>
      <c r="I113" s="538">
        <v>1</v>
      </c>
      <c r="J113" s="539"/>
      <c r="K113" s="538"/>
      <c r="L113" s="538"/>
      <c r="M113" s="538"/>
      <c r="N113" s="489"/>
      <c r="O113" s="489"/>
      <c r="P113" s="476" t="s">
        <v>358</v>
      </c>
      <c r="Q113" s="472" t="s">
        <v>652</v>
      </c>
      <c r="R113" s="472" t="s">
        <v>928</v>
      </c>
      <c r="S113" s="597"/>
      <c r="T113" s="536" t="s">
        <v>651</v>
      </c>
      <c r="U113" s="502">
        <v>1967</v>
      </c>
      <c r="V113" s="507" t="s">
        <v>653</v>
      </c>
      <c r="W113" s="502">
        <v>1988</v>
      </c>
      <c r="X113" s="504"/>
      <c r="Y113" s="470"/>
      <c r="Z113" s="505"/>
      <c r="AA113" s="535"/>
      <c r="AB113" s="532">
        <f t="shared" si="95"/>
        <v>35</v>
      </c>
      <c r="AC113" s="518" t="s">
        <v>653</v>
      </c>
      <c r="AD113" s="517">
        <v>2011</v>
      </c>
      <c r="AE113" s="607"/>
      <c r="AF113" s="604" t="s">
        <v>142</v>
      </c>
      <c r="AG113" s="501"/>
      <c r="AH113" s="501"/>
      <c r="AI113" s="541" t="s">
        <v>378</v>
      </c>
      <c r="AJ113" s="492"/>
      <c r="CM113" s="491" t="str">
        <f t="shared" si="96"/>
        <v/>
      </c>
      <c r="CN113" s="491" t="str">
        <f t="shared" si="68"/>
        <v>Dettwiler Markus</v>
      </c>
      <c r="CP113" s="491">
        <f t="shared" si="97"/>
        <v>35</v>
      </c>
      <c r="CQ113" s="491" t="str">
        <f t="shared" si="62"/>
        <v>E</v>
      </c>
      <c r="CR113" s="445" t="str">
        <f t="shared" si="98"/>
        <v>E</v>
      </c>
      <c r="CS113" s="519">
        <v>5639</v>
      </c>
      <c r="CT113" s="514">
        <v>741</v>
      </c>
      <c r="CU113" s="512">
        <f t="shared" si="99"/>
        <v>7</v>
      </c>
      <c r="CV113" s="511" t="str">
        <f t="shared" si="100"/>
        <v>Konstrukteur 7 / Fachplaner 7 / Gruppenchef 7</v>
      </c>
      <c r="CW113" s="514">
        <v>741</v>
      </c>
      <c r="CX113" s="512">
        <f>VLOOKUP($CW113,Funktionsbezeichnungen,3,0)</f>
        <v>7</v>
      </c>
      <c r="CY113" s="511" t="str">
        <f>VLOOKUP($CW113,Funktionsbezeichnungen,2,0)</f>
        <v>Konstrukteur 7 / Fachplaner 7 / Gruppenchef 7</v>
      </c>
      <c r="CZ113" s="514">
        <v>741</v>
      </c>
      <c r="DA113" s="512">
        <f>VLOOKUP($CZ113,Funktionsbezeichnungen,3,0)</f>
        <v>7</v>
      </c>
      <c r="DB113" s="511" t="str">
        <f>VLOOKUP($CZ113,Funktionsbezeichnungen,2,0)</f>
        <v>Konstrukteur 7 / Fachplaner 7 / Gruppenchef 7</v>
      </c>
      <c r="DC113" s="514">
        <v>741</v>
      </c>
      <c r="DD113" s="512">
        <f>VLOOKUP($DC113,Funktionsbezeichnungen,3,0)</f>
        <v>7</v>
      </c>
      <c r="DE113" s="511" t="str">
        <f>VLOOKUP($DC113,Funktionsbezeichnungen,2,0)</f>
        <v>Konstrukteur 7 / Fachplaner 7 / Gruppenchef 7</v>
      </c>
      <c r="DF113" s="514">
        <v>741</v>
      </c>
      <c r="DG113" s="512">
        <f>VLOOKUP($DF113,Funktionsbezeichnungen,3,0)</f>
        <v>7</v>
      </c>
      <c r="DH113" s="511" t="str">
        <f>VLOOKUP($DF113,Funktionsbezeichnungen,2,0)</f>
        <v>Konstrukteur 7 / Fachplaner 7 / Gruppenchef 7</v>
      </c>
      <c r="DI113" s="513"/>
      <c r="DJ113" s="514">
        <v>741</v>
      </c>
      <c r="DK113" s="512">
        <f>VLOOKUP($DJ113,Funktionsbezeichnungen,3,0)</f>
        <v>7</v>
      </c>
      <c r="DL113" s="511" t="str">
        <f>VLOOKUP($DJ113,Funktionsbezeichnungen,2,0)</f>
        <v>Konstrukteur 7 / Fachplaner 7 / Gruppenchef 7</v>
      </c>
      <c r="DQ113" s="491">
        <f t="shared" si="101"/>
        <v>5639</v>
      </c>
      <c r="DR113" s="494">
        <v>6</v>
      </c>
      <c r="DS113" s="491">
        <v>0</v>
      </c>
      <c r="DT113" s="491" t="s">
        <v>965</v>
      </c>
      <c r="EV113" s="519">
        <v>4266</v>
      </c>
      <c r="EW113" s="491" t="s">
        <v>121</v>
      </c>
    </row>
    <row r="114" spans="1:153" s="491" customFormat="1" ht="19.5" hidden="1" customHeight="1" outlineLevel="1" x14ac:dyDescent="0.25">
      <c r="A114" s="510"/>
      <c r="B114" s="510"/>
      <c r="C114" s="510">
        <f t="shared" si="94"/>
        <v>1</v>
      </c>
      <c r="D114" s="509"/>
      <c r="E114" s="509"/>
      <c r="F114" s="509"/>
      <c r="G114" s="510"/>
      <c r="H114" s="510"/>
      <c r="I114" s="509">
        <v>1</v>
      </c>
      <c r="J114" s="510"/>
      <c r="K114" s="509"/>
      <c r="L114" s="509"/>
      <c r="M114" s="509"/>
      <c r="N114" s="490"/>
      <c r="O114" s="490"/>
      <c r="P114" s="471" t="s">
        <v>358</v>
      </c>
      <c r="Q114" s="472" t="s">
        <v>556</v>
      </c>
      <c r="R114" s="472" t="s">
        <v>928</v>
      </c>
      <c r="S114" s="597"/>
      <c r="T114" s="536" t="s">
        <v>557</v>
      </c>
      <c r="U114" s="502">
        <v>1987</v>
      </c>
      <c r="V114" s="507" t="s">
        <v>235</v>
      </c>
      <c r="W114" s="502">
        <v>2008</v>
      </c>
      <c r="X114" s="504"/>
      <c r="Y114" s="470"/>
      <c r="Z114" s="505"/>
      <c r="AA114" s="518"/>
      <c r="AB114" s="532">
        <f t="shared" si="95"/>
        <v>15</v>
      </c>
      <c r="AC114" s="518" t="s">
        <v>235</v>
      </c>
      <c r="AD114" s="517">
        <v>2014</v>
      </c>
      <c r="AE114" s="607"/>
      <c r="AF114" s="604" t="s">
        <v>142</v>
      </c>
      <c r="AG114" s="501"/>
      <c r="AH114" s="501"/>
      <c r="AI114" s="500" t="s">
        <v>378</v>
      </c>
      <c r="AJ114" s="492"/>
      <c r="CM114" s="491" t="str">
        <f t="shared" si="96"/>
        <v/>
      </c>
      <c r="CN114" s="491" t="str">
        <f t="shared" si="68"/>
        <v>Breiter Michael</v>
      </c>
      <c r="CP114" s="491">
        <f t="shared" si="97"/>
        <v>15</v>
      </c>
      <c r="CQ114" s="491" t="str">
        <f t="shared" ref="CQ114:CQ147" si="102">+AF114</f>
        <v>E</v>
      </c>
      <c r="CR114" s="445" t="str">
        <f t="shared" si="98"/>
        <v>E</v>
      </c>
      <c r="CS114" s="519">
        <v>7702</v>
      </c>
      <c r="CT114" s="514">
        <v>733</v>
      </c>
      <c r="CU114" s="512">
        <f t="shared" si="99"/>
        <v>6</v>
      </c>
      <c r="CV114" s="511" t="str">
        <f t="shared" si="100"/>
        <v>Konstrukteur 6 / -planer 6 / Gruppenchef 6</v>
      </c>
      <c r="CW114" s="514">
        <v>733</v>
      </c>
      <c r="CX114" s="512">
        <f>VLOOKUP($CW114,Funktionsbezeichnungen,3,0)</f>
        <v>6</v>
      </c>
      <c r="CY114" s="511" t="str">
        <f>VLOOKUP($CW114,Funktionsbezeichnungen,2,0)</f>
        <v>Konstrukteur 6 / -planer 6 / Gruppenchef 6</v>
      </c>
      <c r="CZ114" s="514"/>
      <c r="DA114" s="512"/>
      <c r="DB114" s="511"/>
      <c r="DC114" s="514">
        <v>732</v>
      </c>
      <c r="DD114" s="512">
        <f>VLOOKUP($DC114,Funktionsbezeichnungen,3,0)</f>
        <v>5</v>
      </c>
      <c r="DE114" s="511" t="str">
        <f>VLOOKUP($DC114,Funktionsbezeichnungen,2,0)</f>
        <v>Konstrukteur 5 / -planer 5</v>
      </c>
      <c r="DF114" s="512">
        <v>732</v>
      </c>
      <c r="DG114" s="512">
        <f>VLOOKUP($DF114,Funktionsbezeichnungen,3,0)</f>
        <v>5</v>
      </c>
      <c r="DH114" s="511" t="str">
        <f>VLOOKUP($DF114,Funktionsbezeichnungen,2,0)</f>
        <v>Konstrukteur 5 / -planer 5</v>
      </c>
      <c r="DJ114" s="512">
        <v>732</v>
      </c>
      <c r="DK114" s="512">
        <f>VLOOKUP($DJ114,Funktionsbezeichnungen,3,0)</f>
        <v>5</v>
      </c>
      <c r="DL114" s="511" t="str">
        <f>VLOOKUP($DJ114,Funktionsbezeichnungen,2,0)</f>
        <v>Konstrukteur 5 / -planer 5</v>
      </c>
      <c r="DQ114" s="491">
        <f t="shared" si="101"/>
        <v>7702</v>
      </c>
      <c r="DR114" s="494">
        <v>6</v>
      </c>
      <c r="DS114" s="491">
        <v>0</v>
      </c>
      <c r="DT114" s="491" t="s">
        <v>964</v>
      </c>
      <c r="EV114" s="519">
        <v>4216</v>
      </c>
      <c r="EW114" s="491" t="s">
        <v>121</v>
      </c>
    </row>
    <row r="115" spans="1:153" s="491" customFormat="1" ht="19.5" hidden="1" customHeight="1" outlineLevel="1" x14ac:dyDescent="0.25">
      <c r="A115" s="510"/>
      <c r="B115" s="510"/>
      <c r="C115" s="510">
        <f t="shared" si="94"/>
        <v>1</v>
      </c>
      <c r="D115" s="509"/>
      <c r="E115" s="509"/>
      <c r="F115" s="509"/>
      <c r="G115" s="510"/>
      <c r="H115" s="510"/>
      <c r="I115" s="509">
        <v>1</v>
      </c>
      <c r="J115" s="510"/>
      <c r="K115" s="509"/>
      <c r="L115" s="509"/>
      <c r="M115" s="509"/>
      <c r="N115" s="490"/>
      <c r="O115" s="490"/>
      <c r="P115" s="471" t="s">
        <v>1140</v>
      </c>
      <c r="Q115" s="472" t="s">
        <v>524</v>
      </c>
      <c r="R115" s="472" t="s">
        <v>928</v>
      </c>
      <c r="S115" s="597"/>
      <c r="T115" s="536" t="s">
        <v>283</v>
      </c>
      <c r="U115" s="502">
        <v>1988</v>
      </c>
      <c r="V115" s="507" t="s">
        <v>235</v>
      </c>
      <c r="W115" s="502">
        <v>2010</v>
      </c>
      <c r="X115" s="504"/>
      <c r="Y115" s="470"/>
      <c r="Z115" s="505"/>
      <c r="AA115" s="518"/>
      <c r="AB115" s="532">
        <f t="shared" si="95"/>
        <v>13</v>
      </c>
      <c r="AC115" s="518" t="s">
        <v>235</v>
      </c>
      <c r="AD115" s="517">
        <v>2010</v>
      </c>
      <c r="AE115" s="607"/>
      <c r="AF115" s="604" t="s">
        <v>142</v>
      </c>
      <c r="AG115" s="501"/>
      <c r="AH115" s="501"/>
      <c r="AI115" s="500" t="s">
        <v>378</v>
      </c>
      <c r="AJ115" s="492"/>
      <c r="CM115" s="491" t="str">
        <f t="shared" si="96"/>
        <v/>
      </c>
      <c r="CN115" s="491" t="str">
        <f t="shared" si="68"/>
        <v>Niederberger Benjamin</v>
      </c>
      <c r="CP115" s="491">
        <f t="shared" si="97"/>
        <v>13</v>
      </c>
      <c r="CQ115" s="491" t="str">
        <f t="shared" si="102"/>
        <v>E</v>
      </c>
      <c r="CR115" s="445" t="str">
        <f t="shared" si="98"/>
        <v>E</v>
      </c>
      <c r="CS115" s="519">
        <v>9701</v>
      </c>
      <c r="CT115" s="514">
        <v>733</v>
      </c>
      <c r="CU115" s="512">
        <f t="shared" si="99"/>
        <v>6</v>
      </c>
      <c r="CV115" s="511" t="str">
        <f t="shared" si="100"/>
        <v>Konstrukteur 6 / -planer 6 / Gruppenchef 6</v>
      </c>
      <c r="CW115" s="514">
        <v>733</v>
      </c>
      <c r="CX115" s="512">
        <f>VLOOKUP($CW115,Funktionsbezeichnungen,3,0)</f>
        <v>6</v>
      </c>
      <c r="CY115" s="511" t="str">
        <f>VLOOKUP($CW115,Funktionsbezeichnungen,2,0)</f>
        <v>Konstrukteur 6 / -planer 6 / Gruppenchef 6</v>
      </c>
      <c r="CZ115" s="514">
        <v>732</v>
      </c>
      <c r="DA115" s="512">
        <f>VLOOKUP($CZ115,Funktionsbezeichnungen,3,0)</f>
        <v>5</v>
      </c>
      <c r="DB115" s="511" t="str">
        <f>VLOOKUP($CZ115,Funktionsbezeichnungen,2,0)</f>
        <v>Konstrukteur 5 / -planer 5</v>
      </c>
      <c r="DC115" s="514">
        <v>731</v>
      </c>
      <c r="DD115" s="512">
        <f>VLOOKUP($DC115,Funktionsbezeichnungen,3,0)</f>
        <v>4</v>
      </c>
      <c r="DE115" s="511" t="str">
        <f>VLOOKUP($DC115,Funktionsbezeichnungen,2,0)</f>
        <v>Konstrukteur 4 / -planer 4</v>
      </c>
      <c r="DF115" s="514">
        <v>731</v>
      </c>
      <c r="DG115" s="512">
        <f>VLOOKUP($DF115,Funktionsbezeichnungen,3,0)</f>
        <v>4</v>
      </c>
      <c r="DH115" s="511" t="str">
        <f>VLOOKUP($DF115,Funktionsbezeichnungen,2,0)</f>
        <v>Konstrukteur 4 / -planer 4</v>
      </c>
      <c r="DI115" s="513"/>
      <c r="DJ115" s="512">
        <v>731</v>
      </c>
      <c r="DK115" s="512">
        <f>VLOOKUP($DJ115,Funktionsbezeichnungen,3,0)</f>
        <v>4</v>
      </c>
      <c r="DL115" s="511" t="str">
        <f>VLOOKUP($DJ115,Funktionsbezeichnungen,2,0)</f>
        <v>Konstrukteur 4 / -planer 4</v>
      </c>
      <c r="DQ115" s="491">
        <f t="shared" si="101"/>
        <v>9701</v>
      </c>
      <c r="DR115" s="494">
        <v>6</v>
      </c>
      <c r="DS115" s="491">
        <v>0</v>
      </c>
      <c r="DT115" s="491" t="s">
        <v>964</v>
      </c>
      <c r="EV115" s="519">
        <v>4320</v>
      </c>
      <c r="EW115" s="491" t="s">
        <v>121</v>
      </c>
    </row>
    <row r="116" spans="1:153" s="491" customFormat="1" ht="24" hidden="1" collapsed="1" x14ac:dyDescent="0.25">
      <c r="A116" s="510"/>
      <c r="B116" s="510"/>
      <c r="C116" s="510" t="str">
        <f t="shared" si="94"/>
        <v/>
      </c>
      <c r="D116" s="509"/>
      <c r="E116" s="509"/>
      <c r="F116" s="509"/>
      <c r="G116" s="510"/>
      <c r="H116" s="510"/>
      <c r="I116" s="509">
        <v>1</v>
      </c>
      <c r="J116" s="510"/>
      <c r="K116" s="509"/>
      <c r="L116" s="509"/>
      <c r="M116" s="509"/>
      <c r="N116" s="490"/>
      <c r="O116" s="490"/>
      <c r="P116" s="471" t="s">
        <v>359</v>
      </c>
      <c r="Q116" s="472" t="s">
        <v>594</v>
      </c>
      <c r="R116" s="472" t="s">
        <v>928</v>
      </c>
      <c r="S116" s="597"/>
      <c r="T116" s="840" t="s">
        <v>595</v>
      </c>
      <c r="U116" s="841">
        <v>1992</v>
      </c>
      <c r="V116" s="842" t="s">
        <v>235</v>
      </c>
      <c r="W116" s="841">
        <v>2013</v>
      </c>
      <c r="X116" s="843" t="s">
        <v>1642</v>
      </c>
      <c r="Y116" s="844">
        <v>2021</v>
      </c>
      <c r="Z116" s="845" t="s">
        <v>1641</v>
      </c>
      <c r="AA116" s="846" t="s">
        <v>1629</v>
      </c>
      <c r="AB116" s="847">
        <f t="shared" si="95"/>
        <v>2</v>
      </c>
      <c r="AC116" s="846" t="s">
        <v>110</v>
      </c>
      <c r="AD116" s="848">
        <v>2013</v>
      </c>
      <c r="AE116" s="846" t="s">
        <v>110</v>
      </c>
      <c r="AF116" s="849" t="s">
        <v>121</v>
      </c>
      <c r="AG116" s="850"/>
      <c r="AH116" s="640"/>
      <c r="AI116" s="500" t="s">
        <v>378</v>
      </c>
      <c r="AJ116" s="492"/>
      <c r="CM116" s="491" t="str">
        <f t="shared" si="96"/>
        <v>anders</v>
      </c>
      <c r="CN116" s="491" t="str">
        <f t="shared" si="68"/>
        <v>Schär Cedric</v>
      </c>
      <c r="CP116" s="491">
        <f t="shared" si="97"/>
        <v>2</v>
      </c>
      <c r="CQ116" s="491" t="str">
        <f t="shared" si="102"/>
        <v>D</v>
      </c>
      <c r="CR116" s="445" t="str">
        <f t="shared" si="98"/>
        <v>F</v>
      </c>
      <c r="CS116" s="519">
        <v>9715</v>
      </c>
      <c r="CT116" s="514">
        <v>732</v>
      </c>
      <c r="CU116" s="512">
        <f t="shared" si="99"/>
        <v>5</v>
      </c>
      <c r="CV116" s="511" t="str">
        <f t="shared" si="100"/>
        <v>Konstrukteur 5 / -planer 5</v>
      </c>
      <c r="CW116" s="514">
        <v>732</v>
      </c>
      <c r="CX116" s="512">
        <f>VLOOKUP($CW116,Funktionsbezeichnungen,3,0)</f>
        <v>5</v>
      </c>
      <c r="CY116" s="511" t="str">
        <f>VLOOKUP($CW116,Funktionsbezeichnungen,2,0)</f>
        <v>Konstrukteur 5 / -planer 5</v>
      </c>
      <c r="CZ116" s="514">
        <v>731</v>
      </c>
      <c r="DA116" s="512">
        <f>VLOOKUP($CZ116,Funktionsbezeichnungen,3,0)</f>
        <v>4</v>
      </c>
      <c r="DB116" s="511" t="str">
        <f>VLOOKUP($CZ116,Funktionsbezeichnungen,2,0)</f>
        <v>Konstrukteur 4 / -planer 4</v>
      </c>
      <c r="DC116" s="514"/>
      <c r="DD116" s="512"/>
      <c r="DE116" s="511"/>
      <c r="DF116" s="514"/>
      <c r="DG116" s="512"/>
      <c r="DH116" s="511"/>
      <c r="DI116" s="513"/>
      <c r="DJ116" s="512">
        <v>731</v>
      </c>
      <c r="DK116" s="512">
        <f>VLOOKUP($DJ116,Funktionsbezeichnungen,3,0)</f>
        <v>4</v>
      </c>
      <c r="DL116" s="511" t="str">
        <f>VLOOKUP($DJ116,Funktionsbezeichnungen,2,0)</f>
        <v>Konstrukteur 4 / -planer 4</v>
      </c>
      <c r="DQ116" s="491">
        <f t="shared" si="101"/>
        <v>9715</v>
      </c>
      <c r="DR116" s="494">
        <v>6</v>
      </c>
      <c r="DS116" s="491">
        <v>0</v>
      </c>
      <c r="DT116" s="491" t="s">
        <v>964</v>
      </c>
      <c r="EV116" s="519">
        <v>5581</v>
      </c>
      <c r="EW116" s="491" t="s">
        <v>121</v>
      </c>
    </row>
    <row r="117" spans="1:153" s="491" customFormat="1" hidden="1" x14ac:dyDescent="0.25">
      <c r="A117" s="510"/>
      <c r="B117" s="510"/>
      <c r="C117" s="510" t="str">
        <f t="shared" si="94"/>
        <v/>
      </c>
      <c r="D117" s="509"/>
      <c r="E117" s="509"/>
      <c r="F117" s="509"/>
      <c r="G117" s="510"/>
      <c r="H117" s="510"/>
      <c r="I117" s="509">
        <v>1</v>
      </c>
      <c r="J117" s="510"/>
      <c r="K117" s="509"/>
      <c r="L117" s="509"/>
      <c r="M117" s="509"/>
      <c r="N117" s="490"/>
      <c r="O117" s="490"/>
      <c r="P117" s="471" t="s">
        <v>359</v>
      </c>
      <c r="Q117" s="472" t="s">
        <v>903</v>
      </c>
      <c r="R117" s="472" t="s">
        <v>928</v>
      </c>
      <c r="S117" s="597"/>
      <c r="T117" s="825" t="s">
        <v>900</v>
      </c>
      <c r="U117" s="826">
        <v>1996</v>
      </c>
      <c r="V117" s="827" t="s">
        <v>235</v>
      </c>
      <c r="W117" s="826">
        <v>2016</v>
      </c>
      <c r="X117" s="828"/>
      <c r="Y117" s="829"/>
      <c r="Z117" s="830"/>
      <c r="AA117" s="631" t="s">
        <v>1629</v>
      </c>
      <c r="AB117" s="832">
        <f t="shared" si="95"/>
        <v>7</v>
      </c>
      <c r="AC117" s="631" t="s">
        <v>1588</v>
      </c>
      <c r="AD117" s="833">
        <v>2016</v>
      </c>
      <c r="AE117" s="631" t="s">
        <v>1619</v>
      </c>
      <c r="AF117" s="632" t="s">
        <v>121</v>
      </c>
      <c r="AG117" s="825"/>
      <c r="AH117" s="640"/>
      <c r="AI117" s="500" t="s">
        <v>378</v>
      </c>
      <c r="AJ117" s="492"/>
      <c r="CM117" s="533" t="str">
        <f t="shared" si="96"/>
        <v>anders</v>
      </c>
      <c r="CN117" s="495" t="str">
        <f t="shared" si="68"/>
        <v>Boschung Jan</v>
      </c>
      <c r="CP117" s="491">
        <f t="shared" si="97"/>
        <v>7</v>
      </c>
      <c r="CQ117" s="491" t="str">
        <f t="shared" si="102"/>
        <v>D</v>
      </c>
      <c r="CR117" s="445" t="str">
        <f t="shared" si="98"/>
        <v>G</v>
      </c>
      <c r="CS117" s="519">
        <v>9740</v>
      </c>
      <c r="CT117" s="514">
        <v>731</v>
      </c>
      <c r="CU117" s="512">
        <f t="shared" si="99"/>
        <v>4</v>
      </c>
      <c r="CV117" s="511" t="str">
        <f t="shared" si="100"/>
        <v>Konstrukteur 4 / -planer 4</v>
      </c>
      <c r="CW117" s="514"/>
      <c r="CX117" s="512"/>
      <c r="CY117" s="511" t="e">
        <f>VLOOKUP($CW117,Funktionsbezeichnungen,2,0)</f>
        <v>#N/A</v>
      </c>
      <c r="CZ117" s="514"/>
      <c r="DA117" s="512"/>
      <c r="DB117" s="511"/>
      <c r="DC117" s="514"/>
      <c r="DD117" s="512"/>
      <c r="DE117" s="511"/>
      <c r="DF117" s="514"/>
      <c r="DG117" s="512"/>
      <c r="DH117" s="511"/>
      <c r="DI117" s="513"/>
      <c r="DJ117" s="512"/>
      <c r="DK117" s="512"/>
      <c r="DL117" s="511"/>
      <c r="DQ117" s="491">
        <f t="shared" si="101"/>
        <v>9740</v>
      </c>
      <c r="DR117" s="494">
        <v>8</v>
      </c>
      <c r="DS117" s="491">
        <v>0</v>
      </c>
      <c r="DT117" s="493" t="s">
        <v>976</v>
      </c>
      <c r="EV117" s="519">
        <v>4352</v>
      </c>
      <c r="EW117" s="491" t="s">
        <v>121</v>
      </c>
    </row>
    <row r="118" spans="1:153" s="491" customFormat="1" ht="21" hidden="1" customHeight="1" outlineLevel="1" x14ac:dyDescent="0.25">
      <c r="A118" s="510"/>
      <c r="B118" s="510"/>
      <c r="C118" s="510">
        <f t="shared" si="94"/>
        <v>1</v>
      </c>
      <c r="D118" s="509"/>
      <c r="E118" s="509"/>
      <c r="F118" s="509"/>
      <c r="G118" s="510"/>
      <c r="H118" s="510"/>
      <c r="I118" s="509"/>
      <c r="J118" s="510"/>
      <c r="K118" s="509"/>
      <c r="L118" s="509">
        <v>1</v>
      </c>
      <c r="M118" s="509"/>
      <c r="N118" s="490"/>
      <c r="O118" s="490"/>
      <c r="P118" s="471" t="s">
        <v>357</v>
      </c>
      <c r="Q118" s="472" t="s">
        <v>504</v>
      </c>
      <c r="R118" s="472" t="s">
        <v>369</v>
      </c>
      <c r="S118" s="597"/>
      <c r="T118" s="508" t="s">
        <v>157</v>
      </c>
      <c r="U118" s="502">
        <v>1976</v>
      </c>
      <c r="V118" s="508" t="s">
        <v>320</v>
      </c>
      <c r="W118" s="502">
        <v>2002</v>
      </c>
      <c r="X118" s="504" t="s">
        <v>321</v>
      </c>
      <c r="Y118" s="470">
        <v>2005</v>
      </c>
      <c r="Z118" s="534" t="s">
        <v>1547</v>
      </c>
      <c r="AA118" s="535"/>
      <c r="AB118" s="532">
        <f t="shared" si="95"/>
        <v>18</v>
      </c>
      <c r="AC118" s="518" t="s">
        <v>1520</v>
      </c>
      <c r="AD118" s="517">
        <v>1997</v>
      </c>
      <c r="AE118" s="607"/>
      <c r="AF118" s="604" t="s">
        <v>105</v>
      </c>
      <c r="AG118" s="501"/>
      <c r="AH118" s="501"/>
      <c r="AI118" s="500" t="s">
        <v>455</v>
      </c>
      <c r="AJ118" s="492"/>
      <c r="CM118" s="491" t="str">
        <f t="shared" si="96"/>
        <v/>
      </c>
      <c r="CN118" s="491" t="str">
        <f t="shared" si="68"/>
        <v>Kiefer Patrick</v>
      </c>
      <c r="CP118" s="491">
        <f t="shared" si="97"/>
        <v>18</v>
      </c>
      <c r="CQ118" s="491" t="str">
        <f t="shared" si="102"/>
        <v>C</v>
      </c>
      <c r="CR118" s="445" t="str">
        <f t="shared" si="98"/>
        <v>C</v>
      </c>
      <c r="CS118" s="519">
        <v>6753</v>
      </c>
      <c r="CT118" s="514">
        <v>223</v>
      </c>
      <c r="CU118" s="512">
        <f t="shared" si="99"/>
        <v>10</v>
      </c>
      <c r="CV118" s="511" t="str">
        <f t="shared" si="100"/>
        <v>Finanz-Fachspezialist / Controller 10</v>
      </c>
      <c r="CW118" s="514">
        <v>223</v>
      </c>
      <c r="CX118" s="512">
        <f t="shared" ref="CX118:CX137" si="103">VLOOKUP($CW118,Funktionsbezeichnungen,3,0)</f>
        <v>10</v>
      </c>
      <c r="CY118" s="511" t="str">
        <f t="shared" ref="CY118:CY134" si="104">VLOOKUP($CW118,Funktionsbezeichnungen,2,0)</f>
        <v>Finanz-Fachspezialist / Controller 10</v>
      </c>
      <c r="CZ118" s="514">
        <v>223</v>
      </c>
      <c r="DA118" s="512">
        <f>VLOOKUP($CZ118,Funktionsbezeichnungen,3,0)</f>
        <v>10</v>
      </c>
      <c r="DB118" s="511" t="str">
        <f>VLOOKUP($CZ118,Funktionsbezeichnungen,2,0)</f>
        <v>Finanz-Fachspezialist / Controller 10</v>
      </c>
      <c r="DC118" s="514">
        <v>223</v>
      </c>
      <c r="DD118" s="512">
        <f t="shared" ref="DD118:DD134" si="105">VLOOKUP($DC118,Funktionsbezeichnungen,3,0)</f>
        <v>10</v>
      </c>
      <c r="DE118" s="511" t="str">
        <f t="shared" ref="DE118:DE134" si="106">VLOOKUP($DC118,Funktionsbezeichnungen,2,0)</f>
        <v>Finanz-Fachspezialist / Controller 10</v>
      </c>
      <c r="DF118" s="514">
        <v>223</v>
      </c>
      <c r="DG118" s="512">
        <f t="shared" ref="DG118:DG134" si="107">VLOOKUP($DF118,Funktionsbezeichnungen,3,0)</f>
        <v>10</v>
      </c>
      <c r="DH118" s="511" t="str">
        <f t="shared" ref="DH118:DH134" si="108">VLOOKUP($DF118,Funktionsbezeichnungen,2,0)</f>
        <v>Finanz-Fachspezialist / Controller 10</v>
      </c>
      <c r="DI118" s="513"/>
      <c r="DJ118" s="514">
        <v>223</v>
      </c>
      <c r="DK118" s="512">
        <f t="shared" ref="DK118:DK134" si="109">VLOOKUP($DJ118,Funktionsbezeichnungen,3,0)</f>
        <v>10</v>
      </c>
      <c r="DL118" s="511" t="str">
        <f t="shared" ref="DL118:DL134" si="110">VLOOKUP($DJ118,Funktionsbezeichnungen,2,0)</f>
        <v>Finanz-Fachspezialist / Controller 10</v>
      </c>
      <c r="DQ118" s="491">
        <f t="shared" si="101"/>
        <v>6753</v>
      </c>
      <c r="DR118" s="494">
        <v>3</v>
      </c>
      <c r="DS118" s="491">
        <v>0</v>
      </c>
      <c r="DT118" s="493" t="s">
        <v>972</v>
      </c>
      <c r="EV118" s="519">
        <v>8655</v>
      </c>
      <c r="EW118" s="491" t="s">
        <v>121</v>
      </c>
    </row>
    <row r="119" spans="1:153" s="491" customFormat="1" ht="21" hidden="1" customHeight="1" outlineLevel="1" x14ac:dyDescent="0.25">
      <c r="A119" s="510"/>
      <c r="B119" s="510">
        <v>1</v>
      </c>
      <c r="C119" s="510">
        <f t="shared" si="94"/>
        <v>1</v>
      </c>
      <c r="D119" s="509"/>
      <c r="E119" s="509"/>
      <c r="F119" s="509"/>
      <c r="G119" s="510"/>
      <c r="H119" s="510"/>
      <c r="I119" s="509"/>
      <c r="J119" s="510"/>
      <c r="K119" s="509"/>
      <c r="L119" s="509">
        <v>1</v>
      </c>
      <c r="M119" s="509"/>
      <c r="N119" s="490">
        <v>1</v>
      </c>
      <c r="O119" s="490"/>
      <c r="P119" s="471" t="s">
        <v>359</v>
      </c>
      <c r="Q119" s="472" t="s">
        <v>500</v>
      </c>
      <c r="R119" s="472" t="s">
        <v>369</v>
      </c>
      <c r="S119" s="597"/>
      <c r="T119" s="508" t="s">
        <v>152</v>
      </c>
      <c r="U119" s="502">
        <v>1952</v>
      </c>
      <c r="V119" s="507" t="s">
        <v>151</v>
      </c>
      <c r="W119" s="502">
        <v>1971</v>
      </c>
      <c r="X119" s="504"/>
      <c r="Y119" s="470"/>
      <c r="Z119" s="505"/>
      <c r="AA119" s="518"/>
      <c r="AB119" s="532">
        <f t="shared" si="95"/>
        <v>52</v>
      </c>
      <c r="AC119" s="518" t="s">
        <v>696</v>
      </c>
      <c r="AD119" s="517">
        <v>1996</v>
      </c>
      <c r="AE119" s="607"/>
      <c r="AF119" s="604" t="s">
        <v>121</v>
      </c>
      <c r="AG119" s="501"/>
      <c r="AH119" s="501"/>
      <c r="AI119" s="540" t="s">
        <v>1078</v>
      </c>
      <c r="AJ119" s="492"/>
      <c r="CM119" s="491" t="e">
        <f t="shared" si="96"/>
        <v>#N/A</v>
      </c>
      <c r="CN119" s="491" t="str">
        <f t="shared" si="68"/>
        <v>Meister Christine</v>
      </c>
      <c r="CP119" s="491">
        <f t="shared" si="97"/>
        <v>52</v>
      </c>
      <c r="CQ119" s="491" t="str">
        <f t="shared" si="102"/>
        <v>D</v>
      </c>
      <c r="CR119" s="445" t="e">
        <f t="shared" si="98"/>
        <v>#N/A</v>
      </c>
      <c r="CS119" s="519">
        <v>4245</v>
      </c>
      <c r="CT119" s="514">
        <v>134</v>
      </c>
      <c r="CU119" s="512">
        <f t="shared" si="99"/>
        <v>7</v>
      </c>
      <c r="CV119" s="511" t="str">
        <f t="shared" si="100"/>
        <v>Kaufmännischer Mitarbeiter 7 / Gruppenchef 7</v>
      </c>
      <c r="CW119" s="514">
        <v>134</v>
      </c>
      <c r="CX119" s="512">
        <f t="shared" si="103"/>
        <v>7</v>
      </c>
      <c r="CY119" s="511" t="str">
        <f t="shared" si="104"/>
        <v>Kaufmännischer Mitarbeiter 7 / Gruppenchef 7</v>
      </c>
      <c r="CZ119" s="514">
        <v>134</v>
      </c>
      <c r="DA119" s="512">
        <f>VLOOKUP($CZ119,Funktionsbezeichnungen,3,0)</f>
        <v>7</v>
      </c>
      <c r="DB119" s="511" t="str">
        <f>VLOOKUP($CZ119,Funktionsbezeichnungen,2,0)</f>
        <v>Kaufmännischer Mitarbeiter 7 / Gruppenchef 7</v>
      </c>
      <c r="DC119" s="514">
        <v>134</v>
      </c>
      <c r="DD119" s="512">
        <f t="shared" si="105"/>
        <v>7</v>
      </c>
      <c r="DE119" s="511" t="str">
        <f t="shared" si="106"/>
        <v>Kaufmännischer Mitarbeiter 7 / Gruppenchef 7</v>
      </c>
      <c r="DF119" s="514">
        <v>134</v>
      </c>
      <c r="DG119" s="512">
        <f t="shared" si="107"/>
        <v>7</v>
      </c>
      <c r="DH119" s="511" t="str">
        <f t="shared" si="108"/>
        <v>Kaufmännischer Mitarbeiter 7 / Gruppenchef 7</v>
      </c>
      <c r="DI119" s="513"/>
      <c r="DJ119" s="514">
        <v>134</v>
      </c>
      <c r="DK119" s="512">
        <f t="shared" si="109"/>
        <v>7</v>
      </c>
      <c r="DL119" s="511" t="str">
        <f t="shared" si="110"/>
        <v>Kaufmännischer Mitarbeiter 7 / Gruppenchef 7</v>
      </c>
      <c r="DQ119" s="491">
        <f t="shared" si="101"/>
        <v>4245</v>
      </c>
      <c r="DR119" s="494">
        <v>6</v>
      </c>
      <c r="DS119" s="491">
        <v>0</v>
      </c>
      <c r="DT119" s="491" t="s">
        <v>955</v>
      </c>
      <c r="EV119" s="519">
        <v>5637</v>
      </c>
      <c r="EW119" s="491" t="s">
        <v>142</v>
      </c>
    </row>
    <row r="120" spans="1:153" s="491" customFormat="1" ht="16.5" hidden="1" customHeight="1" outlineLevel="1" x14ac:dyDescent="0.25">
      <c r="A120" s="510"/>
      <c r="B120" s="510">
        <v>1</v>
      </c>
      <c r="C120" s="510">
        <f t="shared" si="94"/>
        <v>1</v>
      </c>
      <c r="D120" s="509"/>
      <c r="E120" s="509"/>
      <c r="F120" s="538"/>
      <c r="G120" s="539"/>
      <c r="H120" s="539"/>
      <c r="I120" s="538"/>
      <c r="J120" s="539"/>
      <c r="K120" s="538"/>
      <c r="L120" s="538">
        <v>1</v>
      </c>
      <c r="M120" s="538"/>
      <c r="N120" s="489"/>
      <c r="O120" s="489"/>
      <c r="P120" s="476" t="s">
        <v>357</v>
      </c>
      <c r="Q120" s="472" t="s">
        <v>501</v>
      </c>
      <c r="R120" s="472" t="s">
        <v>369</v>
      </c>
      <c r="S120" s="597"/>
      <c r="T120" s="536" t="s">
        <v>207</v>
      </c>
      <c r="U120" s="502">
        <v>1954</v>
      </c>
      <c r="V120" s="507" t="s">
        <v>210</v>
      </c>
      <c r="W120" s="502">
        <v>1971</v>
      </c>
      <c r="X120" s="504"/>
      <c r="Y120" s="470"/>
      <c r="Z120" s="505"/>
      <c r="AA120" s="535"/>
      <c r="AB120" s="532">
        <f t="shared" si="95"/>
        <v>52</v>
      </c>
      <c r="AC120" s="518" t="s">
        <v>209</v>
      </c>
      <c r="AD120" s="517">
        <v>2001</v>
      </c>
      <c r="AE120" s="607"/>
      <c r="AF120" s="604" t="s">
        <v>121</v>
      </c>
      <c r="AG120" s="501"/>
      <c r="AH120" s="501"/>
      <c r="AI120" s="500" t="s">
        <v>453</v>
      </c>
      <c r="AJ120" s="492"/>
      <c r="CM120" s="491" t="str">
        <f t="shared" si="96"/>
        <v/>
      </c>
      <c r="CN120" s="491" t="str">
        <f t="shared" si="68"/>
        <v>Derezynski Françoise</v>
      </c>
      <c r="CP120" s="491">
        <f t="shared" si="97"/>
        <v>52</v>
      </c>
      <c r="CQ120" s="491" t="str">
        <f t="shared" si="102"/>
        <v>D</v>
      </c>
      <c r="CR120" s="445" t="str">
        <f t="shared" si="98"/>
        <v>D</v>
      </c>
      <c r="CS120" s="519">
        <v>4266</v>
      </c>
      <c r="CT120" s="514">
        <v>141</v>
      </c>
      <c r="CU120" s="512">
        <f t="shared" si="99"/>
        <v>8</v>
      </c>
      <c r="CV120" s="511" t="str">
        <f t="shared" si="100"/>
        <v>Kaufmännischer Fachspezialist 8</v>
      </c>
      <c r="CW120" s="514">
        <v>141</v>
      </c>
      <c r="CX120" s="512">
        <f t="shared" si="103"/>
        <v>8</v>
      </c>
      <c r="CY120" s="511" t="str">
        <f t="shared" si="104"/>
        <v>Kaufmännischer Fachspezialist 8</v>
      </c>
      <c r="CZ120" s="514">
        <v>141</v>
      </c>
      <c r="DA120" s="512">
        <f>VLOOKUP($CZ120,Funktionsbezeichnungen,3,0)</f>
        <v>8</v>
      </c>
      <c r="DB120" s="511" t="str">
        <f>VLOOKUP($CZ120,Funktionsbezeichnungen,2,0)</f>
        <v>Kaufmännischer Fachspezialist 8</v>
      </c>
      <c r="DC120" s="514">
        <v>134</v>
      </c>
      <c r="DD120" s="512">
        <f t="shared" si="105"/>
        <v>7</v>
      </c>
      <c r="DE120" s="511" t="str">
        <f t="shared" si="106"/>
        <v>Kaufmännischer Mitarbeiter 7 / Gruppenchef 7</v>
      </c>
      <c r="DF120" s="514">
        <v>134</v>
      </c>
      <c r="DG120" s="512">
        <f t="shared" si="107"/>
        <v>7</v>
      </c>
      <c r="DH120" s="511" t="str">
        <f t="shared" si="108"/>
        <v>Kaufmännischer Mitarbeiter 7 / Gruppenchef 7</v>
      </c>
      <c r="DI120" s="513"/>
      <c r="DJ120" s="514">
        <v>134</v>
      </c>
      <c r="DK120" s="512">
        <f t="shared" si="109"/>
        <v>7</v>
      </c>
      <c r="DL120" s="511" t="str">
        <f t="shared" si="110"/>
        <v>Kaufmännischer Mitarbeiter 7 / Gruppenchef 7</v>
      </c>
      <c r="DQ120" s="491">
        <f t="shared" si="101"/>
        <v>4266</v>
      </c>
      <c r="DR120" s="494">
        <v>6</v>
      </c>
      <c r="DS120" s="491">
        <v>0</v>
      </c>
      <c r="DT120" s="493" t="s">
        <v>955</v>
      </c>
      <c r="EV120" s="519">
        <v>5629</v>
      </c>
      <c r="EW120" s="491" t="s">
        <v>142</v>
      </c>
    </row>
    <row r="121" spans="1:153" s="491" customFormat="1" ht="18.75" hidden="1" customHeight="1" outlineLevel="1" x14ac:dyDescent="0.25">
      <c r="A121" s="510"/>
      <c r="B121" s="510">
        <v>1</v>
      </c>
      <c r="C121" s="510">
        <f t="shared" si="94"/>
        <v>1</v>
      </c>
      <c r="D121" s="509"/>
      <c r="E121" s="509"/>
      <c r="F121" s="538"/>
      <c r="G121" s="539"/>
      <c r="H121" s="539"/>
      <c r="I121" s="538"/>
      <c r="J121" s="539"/>
      <c r="K121" s="538"/>
      <c r="L121" s="538">
        <v>1</v>
      </c>
      <c r="M121" s="538"/>
      <c r="N121" s="489"/>
      <c r="O121" s="489"/>
      <c r="P121" s="476" t="s">
        <v>357</v>
      </c>
      <c r="Q121" s="472" t="s">
        <v>502</v>
      </c>
      <c r="R121" s="472" t="s">
        <v>369</v>
      </c>
      <c r="S121" s="597"/>
      <c r="T121" s="536" t="s">
        <v>153</v>
      </c>
      <c r="U121" s="502">
        <v>1953</v>
      </c>
      <c r="V121" s="507" t="s">
        <v>215</v>
      </c>
      <c r="W121" s="502">
        <v>1977</v>
      </c>
      <c r="X121" s="504" t="s">
        <v>318</v>
      </c>
      <c r="Y121" s="470">
        <v>2000</v>
      </c>
      <c r="Z121" s="534" t="s">
        <v>1547</v>
      </c>
      <c r="AA121" s="535" t="s">
        <v>319</v>
      </c>
      <c r="AB121" s="532">
        <f t="shared" si="95"/>
        <v>23</v>
      </c>
      <c r="AC121" s="518" t="s">
        <v>695</v>
      </c>
      <c r="AD121" s="517">
        <v>1994</v>
      </c>
      <c r="AE121" s="607"/>
      <c r="AF121" s="604" t="s">
        <v>121</v>
      </c>
      <c r="AG121" s="501"/>
      <c r="AH121" s="501"/>
      <c r="AI121" s="500" t="s">
        <v>456</v>
      </c>
      <c r="AJ121" s="492"/>
      <c r="CM121" s="491" t="str">
        <f t="shared" si="96"/>
        <v/>
      </c>
      <c r="CN121" s="491" t="str">
        <f t="shared" si="68"/>
        <v>Szirt Madeleine</v>
      </c>
      <c r="CP121" s="491">
        <f t="shared" si="97"/>
        <v>23</v>
      </c>
      <c r="CQ121" s="491" t="str">
        <f t="shared" si="102"/>
        <v>D</v>
      </c>
      <c r="CR121" s="445" t="str">
        <f t="shared" si="98"/>
        <v>D</v>
      </c>
      <c r="CS121" s="519">
        <v>4216</v>
      </c>
      <c r="CT121" s="514">
        <v>162</v>
      </c>
      <c r="CU121" s="512">
        <f t="shared" si="99"/>
        <v>9</v>
      </c>
      <c r="CV121" s="511" t="str">
        <f t="shared" si="100"/>
        <v>Personal-Fachspezialist 9</v>
      </c>
      <c r="CW121" s="514">
        <v>162</v>
      </c>
      <c r="CX121" s="512">
        <f t="shared" si="103"/>
        <v>9</v>
      </c>
      <c r="CY121" s="511" t="str">
        <f t="shared" si="104"/>
        <v>Personal-Fachspezialist 9</v>
      </c>
      <c r="CZ121" s="514">
        <v>162</v>
      </c>
      <c r="DA121" s="512">
        <f>VLOOKUP($CZ121,Funktionsbezeichnungen,3,0)</f>
        <v>9</v>
      </c>
      <c r="DB121" s="511" t="str">
        <f>VLOOKUP($CZ121,Funktionsbezeichnungen,2,0)</f>
        <v>Personal-Fachspezialist 9</v>
      </c>
      <c r="DC121" s="514">
        <v>162</v>
      </c>
      <c r="DD121" s="512">
        <f t="shared" si="105"/>
        <v>9</v>
      </c>
      <c r="DE121" s="511" t="str">
        <f t="shared" si="106"/>
        <v>Personal-Fachspezialist 9</v>
      </c>
      <c r="DF121" s="514">
        <v>162</v>
      </c>
      <c r="DG121" s="512">
        <f t="shared" si="107"/>
        <v>9</v>
      </c>
      <c r="DH121" s="511" t="str">
        <f t="shared" si="108"/>
        <v>Personal-Fachspezialist 9</v>
      </c>
      <c r="DI121" s="513"/>
      <c r="DJ121" s="514">
        <v>162</v>
      </c>
      <c r="DK121" s="512">
        <f t="shared" si="109"/>
        <v>9</v>
      </c>
      <c r="DL121" s="511" t="str">
        <f t="shared" si="110"/>
        <v>Personal-Fachspezialist 9</v>
      </c>
      <c r="DQ121" s="491">
        <f t="shared" si="101"/>
        <v>4216</v>
      </c>
      <c r="DR121" s="494">
        <v>3</v>
      </c>
      <c r="DS121" s="491">
        <v>0</v>
      </c>
      <c r="DT121" s="493" t="s">
        <v>971</v>
      </c>
      <c r="EV121" s="519">
        <v>7700</v>
      </c>
      <c r="EW121" s="491" t="s">
        <v>142</v>
      </c>
    </row>
    <row r="122" spans="1:153" s="491" customFormat="1" ht="17.25" hidden="1" customHeight="1" outlineLevel="1" x14ac:dyDescent="0.25">
      <c r="A122" s="510"/>
      <c r="B122" s="510">
        <v>1</v>
      </c>
      <c r="C122" s="510">
        <f t="shared" si="94"/>
        <v>1</v>
      </c>
      <c r="D122" s="509"/>
      <c r="E122" s="509"/>
      <c r="F122" s="509"/>
      <c r="G122" s="510"/>
      <c r="H122" s="510"/>
      <c r="I122" s="509"/>
      <c r="J122" s="510"/>
      <c r="K122" s="509"/>
      <c r="L122" s="509">
        <v>1</v>
      </c>
      <c r="M122" s="509"/>
      <c r="N122" s="490"/>
      <c r="O122" s="490"/>
      <c r="P122" s="471" t="s">
        <v>359</v>
      </c>
      <c r="Q122" s="472" t="s">
        <v>1155</v>
      </c>
      <c r="R122" s="472" t="s">
        <v>369</v>
      </c>
      <c r="S122" s="597"/>
      <c r="T122" s="508" t="s">
        <v>1156</v>
      </c>
      <c r="U122" s="502">
        <v>1959</v>
      </c>
      <c r="V122" s="507" t="s">
        <v>151</v>
      </c>
      <c r="W122" s="502">
        <v>1977</v>
      </c>
      <c r="X122" s="504"/>
      <c r="Y122" s="470"/>
      <c r="Z122" s="505"/>
      <c r="AA122" s="518"/>
      <c r="AB122" s="532">
        <f t="shared" si="95"/>
        <v>46</v>
      </c>
      <c r="AC122" s="518" t="s">
        <v>1157</v>
      </c>
      <c r="AD122" s="517">
        <v>2015</v>
      </c>
      <c r="AE122" s="607"/>
      <c r="AF122" s="604" t="s">
        <v>121</v>
      </c>
      <c r="AG122" s="501"/>
      <c r="AH122" s="501"/>
      <c r="AI122" s="500" t="s">
        <v>1158</v>
      </c>
      <c r="AJ122" s="492"/>
      <c r="CM122" s="491" t="str">
        <f t="shared" si="96"/>
        <v/>
      </c>
      <c r="CN122" s="491" t="str">
        <f t="shared" ref="CN122:CN160" si="111">+T122</f>
        <v>Canetti Rosemarie</v>
      </c>
      <c r="CP122" s="491">
        <f t="shared" si="97"/>
        <v>46</v>
      </c>
      <c r="CQ122" s="491" t="str">
        <f t="shared" si="102"/>
        <v>D</v>
      </c>
      <c r="CR122" s="445" t="str">
        <f t="shared" si="98"/>
        <v>D</v>
      </c>
      <c r="CS122" s="519">
        <v>4320</v>
      </c>
      <c r="CT122" s="514">
        <v>134</v>
      </c>
      <c r="CU122" s="512">
        <f t="shared" si="99"/>
        <v>7</v>
      </c>
      <c r="CV122" s="511" t="str">
        <f t="shared" si="100"/>
        <v>Kaufmännischer Mitarbeiter 7 / Gruppenchef 7</v>
      </c>
      <c r="CW122" s="514">
        <v>134</v>
      </c>
      <c r="CX122" s="512">
        <f t="shared" si="103"/>
        <v>7</v>
      </c>
      <c r="CY122" s="511" t="str">
        <f t="shared" si="104"/>
        <v>Kaufmännischer Mitarbeiter 7 / Gruppenchef 7</v>
      </c>
      <c r="CZ122" s="514"/>
      <c r="DA122" s="512"/>
      <c r="DB122" s="511"/>
      <c r="DC122" s="514">
        <v>134</v>
      </c>
      <c r="DD122" s="512">
        <f t="shared" si="105"/>
        <v>7</v>
      </c>
      <c r="DE122" s="511" t="str">
        <f t="shared" si="106"/>
        <v>Kaufmännischer Mitarbeiter 7 / Gruppenchef 7</v>
      </c>
      <c r="DF122" s="514">
        <v>134</v>
      </c>
      <c r="DG122" s="512">
        <f t="shared" si="107"/>
        <v>7</v>
      </c>
      <c r="DH122" s="511" t="str">
        <f t="shared" si="108"/>
        <v>Kaufmännischer Mitarbeiter 7 / Gruppenchef 7</v>
      </c>
      <c r="DI122" s="513"/>
      <c r="DJ122" s="514">
        <v>134</v>
      </c>
      <c r="DK122" s="512">
        <f t="shared" si="109"/>
        <v>7</v>
      </c>
      <c r="DL122" s="511" t="str">
        <f t="shared" si="110"/>
        <v>Kaufmännischer Mitarbeiter 7 / Gruppenchef 7</v>
      </c>
      <c r="DQ122" s="491">
        <f t="shared" si="101"/>
        <v>4320</v>
      </c>
      <c r="DR122" s="494">
        <v>6</v>
      </c>
      <c r="DS122" s="491">
        <v>0</v>
      </c>
      <c r="DT122" s="491" t="s">
        <v>955</v>
      </c>
      <c r="EV122" s="519">
        <v>6762</v>
      </c>
      <c r="EW122" s="491" t="s">
        <v>142</v>
      </c>
    </row>
    <row r="123" spans="1:153" s="491" customFormat="1" ht="20.25" hidden="1" customHeight="1" outlineLevel="1" x14ac:dyDescent="0.25">
      <c r="A123" s="510"/>
      <c r="B123" s="510">
        <v>1</v>
      </c>
      <c r="C123" s="510">
        <f t="shared" si="94"/>
        <v>1</v>
      </c>
      <c r="D123" s="509"/>
      <c r="E123" s="509"/>
      <c r="F123" s="509"/>
      <c r="G123" s="510"/>
      <c r="H123" s="510"/>
      <c r="I123" s="509"/>
      <c r="J123" s="510"/>
      <c r="K123" s="509"/>
      <c r="L123" s="509">
        <v>1</v>
      </c>
      <c r="M123" s="509"/>
      <c r="N123" s="490"/>
      <c r="O123" s="490"/>
      <c r="P123" s="471" t="s">
        <v>359</v>
      </c>
      <c r="Q123" s="472" t="s">
        <v>1168</v>
      </c>
      <c r="R123" s="472" t="s">
        <v>369</v>
      </c>
      <c r="S123" s="597"/>
      <c r="T123" s="508" t="s">
        <v>650</v>
      </c>
      <c r="U123" s="502">
        <v>1961</v>
      </c>
      <c r="V123" s="507" t="s">
        <v>155</v>
      </c>
      <c r="W123" s="502">
        <v>1982</v>
      </c>
      <c r="X123" s="504"/>
      <c r="Y123" s="470"/>
      <c r="Z123" s="505"/>
      <c r="AA123" s="518" t="s">
        <v>323</v>
      </c>
      <c r="AB123" s="532">
        <f t="shared" si="95"/>
        <v>41</v>
      </c>
      <c r="AC123" s="518" t="s">
        <v>696</v>
      </c>
      <c r="AD123" s="517">
        <v>1990</v>
      </c>
      <c r="AE123" s="607"/>
      <c r="AF123" s="604" t="s">
        <v>121</v>
      </c>
      <c r="AG123" s="501"/>
      <c r="AH123" s="501"/>
      <c r="AI123" s="500" t="s">
        <v>425</v>
      </c>
      <c r="AJ123" s="492"/>
      <c r="CM123" s="491" t="str">
        <f t="shared" si="96"/>
        <v/>
      </c>
      <c r="CN123" s="491" t="str">
        <f t="shared" si="111"/>
        <v>Peier Doris</v>
      </c>
      <c r="CP123" s="491">
        <f t="shared" si="97"/>
        <v>41</v>
      </c>
      <c r="CQ123" s="491" t="str">
        <f t="shared" si="102"/>
        <v>D</v>
      </c>
      <c r="CR123" s="445" t="str">
        <f t="shared" si="98"/>
        <v>D</v>
      </c>
      <c r="CS123" s="519">
        <v>5581</v>
      </c>
      <c r="CT123" s="514">
        <v>134</v>
      </c>
      <c r="CU123" s="512">
        <f t="shared" si="99"/>
        <v>7</v>
      </c>
      <c r="CV123" s="511" t="str">
        <f t="shared" si="100"/>
        <v>Kaufmännischer Mitarbeiter 7 / Gruppenchef 7</v>
      </c>
      <c r="CW123" s="514">
        <v>134</v>
      </c>
      <c r="CX123" s="512">
        <f t="shared" si="103"/>
        <v>7</v>
      </c>
      <c r="CY123" s="511" t="str">
        <f t="shared" si="104"/>
        <v>Kaufmännischer Mitarbeiter 7 / Gruppenchef 7</v>
      </c>
      <c r="CZ123" s="514">
        <v>134</v>
      </c>
      <c r="DA123" s="512">
        <f t="shared" ref="DA123:DA134" si="112">VLOOKUP($CZ123,Funktionsbezeichnungen,3,0)</f>
        <v>7</v>
      </c>
      <c r="DB123" s="511" t="str">
        <f t="shared" ref="DB123:DB134" si="113">VLOOKUP($CZ123,Funktionsbezeichnungen,2,0)</f>
        <v>Kaufmännischer Mitarbeiter 7 / Gruppenchef 7</v>
      </c>
      <c r="DC123" s="514">
        <v>134</v>
      </c>
      <c r="DD123" s="512">
        <f t="shared" si="105"/>
        <v>7</v>
      </c>
      <c r="DE123" s="511" t="str">
        <f t="shared" si="106"/>
        <v>Kaufmännischer Mitarbeiter 7 / Gruppenchef 7</v>
      </c>
      <c r="DF123" s="514">
        <v>134</v>
      </c>
      <c r="DG123" s="512">
        <f t="shared" si="107"/>
        <v>7</v>
      </c>
      <c r="DH123" s="511" t="str">
        <f t="shared" si="108"/>
        <v>Kaufmännischer Mitarbeiter 7 / Gruppenchef 7</v>
      </c>
      <c r="DI123" s="513"/>
      <c r="DJ123" s="514">
        <v>134</v>
      </c>
      <c r="DK123" s="512">
        <f t="shared" si="109"/>
        <v>7</v>
      </c>
      <c r="DL123" s="511" t="str">
        <f t="shared" si="110"/>
        <v>Kaufmännischer Mitarbeiter 7 / Gruppenchef 7</v>
      </c>
      <c r="DQ123" s="491">
        <f t="shared" si="101"/>
        <v>5581</v>
      </c>
      <c r="DR123" s="494">
        <v>6</v>
      </c>
      <c r="DS123" s="491">
        <v>0</v>
      </c>
      <c r="DT123" s="491" t="s">
        <v>955</v>
      </c>
      <c r="EV123" s="519">
        <v>4226</v>
      </c>
      <c r="EW123" s="491" t="s">
        <v>105</v>
      </c>
    </row>
    <row r="124" spans="1:153" s="491" customFormat="1" ht="18.75" hidden="1" customHeight="1" outlineLevel="1" x14ac:dyDescent="0.25">
      <c r="A124" s="510"/>
      <c r="B124" s="510">
        <v>1</v>
      </c>
      <c r="C124" s="510">
        <f t="shared" si="94"/>
        <v>1</v>
      </c>
      <c r="D124" s="509"/>
      <c r="E124" s="509"/>
      <c r="F124" s="509"/>
      <c r="G124" s="510"/>
      <c r="H124" s="510"/>
      <c r="I124" s="509"/>
      <c r="J124" s="510"/>
      <c r="K124" s="509"/>
      <c r="L124" s="509">
        <v>1</v>
      </c>
      <c r="M124" s="509"/>
      <c r="N124" s="490"/>
      <c r="O124" s="490"/>
      <c r="P124" s="471" t="s">
        <v>359</v>
      </c>
      <c r="Q124" s="472" t="s">
        <v>607</v>
      </c>
      <c r="R124" s="472" t="s">
        <v>369</v>
      </c>
      <c r="S124" s="597"/>
      <c r="T124" s="508" t="s">
        <v>608</v>
      </c>
      <c r="U124" s="502">
        <v>1966</v>
      </c>
      <c r="V124" s="507" t="s">
        <v>151</v>
      </c>
      <c r="W124" s="502">
        <v>1985</v>
      </c>
      <c r="X124" s="504"/>
      <c r="Y124" s="470"/>
      <c r="Z124" s="505"/>
      <c r="AA124" s="518"/>
      <c r="AB124" s="532">
        <f t="shared" si="95"/>
        <v>38</v>
      </c>
      <c r="AC124" s="518" t="s">
        <v>696</v>
      </c>
      <c r="AD124" s="517">
        <v>2010</v>
      </c>
      <c r="AE124" s="607"/>
      <c r="AF124" s="604" t="s">
        <v>121</v>
      </c>
      <c r="AG124" s="501"/>
      <c r="AH124" s="501"/>
      <c r="AI124" s="500" t="s">
        <v>425</v>
      </c>
      <c r="AJ124" s="492"/>
      <c r="CM124" s="491" t="str">
        <f t="shared" si="96"/>
        <v/>
      </c>
      <c r="CN124" s="491" t="str">
        <f t="shared" si="111"/>
        <v>Beuret Agnès</v>
      </c>
      <c r="CP124" s="491">
        <f t="shared" si="97"/>
        <v>38</v>
      </c>
      <c r="CQ124" s="491" t="str">
        <f t="shared" si="102"/>
        <v>D</v>
      </c>
      <c r="CR124" s="445" t="str">
        <f t="shared" si="98"/>
        <v>D</v>
      </c>
      <c r="CS124" s="519">
        <v>4352</v>
      </c>
      <c r="CT124" s="514">
        <v>134</v>
      </c>
      <c r="CU124" s="512">
        <f t="shared" si="99"/>
        <v>7</v>
      </c>
      <c r="CV124" s="511" t="str">
        <f t="shared" si="100"/>
        <v>Kaufmännischer Mitarbeiter 7 / Gruppenchef 7</v>
      </c>
      <c r="CW124" s="514">
        <v>134</v>
      </c>
      <c r="CX124" s="512">
        <f t="shared" si="103"/>
        <v>7</v>
      </c>
      <c r="CY124" s="511" t="str">
        <f t="shared" si="104"/>
        <v>Kaufmännischer Mitarbeiter 7 / Gruppenchef 7</v>
      </c>
      <c r="CZ124" s="514">
        <v>134</v>
      </c>
      <c r="DA124" s="512">
        <f t="shared" si="112"/>
        <v>7</v>
      </c>
      <c r="DB124" s="511" t="str">
        <f t="shared" si="113"/>
        <v>Kaufmännischer Mitarbeiter 7 / Gruppenchef 7</v>
      </c>
      <c r="DC124" s="514">
        <v>134</v>
      </c>
      <c r="DD124" s="512">
        <f t="shared" si="105"/>
        <v>7</v>
      </c>
      <c r="DE124" s="511" t="str">
        <f t="shared" si="106"/>
        <v>Kaufmännischer Mitarbeiter 7 / Gruppenchef 7</v>
      </c>
      <c r="DF124" s="514">
        <v>134</v>
      </c>
      <c r="DG124" s="512">
        <f t="shared" si="107"/>
        <v>7</v>
      </c>
      <c r="DH124" s="511" t="str">
        <f t="shared" si="108"/>
        <v>Kaufmännischer Mitarbeiter 7 / Gruppenchef 7</v>
      </c>
      <c r="DI124" s="513"/>
      <c r="DJ124" s="514">
        <v>134</v>
      </c>
      <c r="DK124" s="512">
        <f t="shared" si="109"/>
        <v>7</v>
      </c>
      <c r="DL124" s="511" t="str">
        <f t="shared" si="110"/>
        <v>Kaufmännischer Mitarbeiter 7 / Gruppenchef 7</v>
      </c>
      <c r="DQ124" s="491">
        <f t="shared" si="101"/>
        <v>4352</v>
      </c>
      <c r="DR124" s="494">
        <v>6</v>
      </c>
      <c r="DS124" s="491">
        <v>0</v>
      </c>
      <c r="DT124" s="491" t="s">
        <v>955</v>
      </c>
      <c r="EV124" s="519">
        <v>3203</v>
      </c>
      <c r="EW124" s="491" t="s">
        <v>105</v>
      </c>
    </row>
    <row r="125" spans="1:153" s="491" customFormat="1" collapsed="1" x14ac:dyDescent="0.25">
      <c r="A125" s="510"/>
      <c r="B125" s="510"/>
      <c r="C125" s="510">
        <f t="shared" si="94"/>
        <v>1</v>
      </c>
      <c r="D125" s="509"/>
      <c r="E125" s="509"/>
      <c r="F125" s="509"/>
      <c r="G125" s="510"/>
      <c r="H125" s="510"/>
      <c r="I125" s="509"/>
      <c r="J125" s="510"/>
      <c r="K125" s="509"/>
      <c r="L125" s="509"/>
      <c r="M125" s="509"/>
      <c r="N125" s="490"/>
      <c r="O125" s="490"/>
      <c r="P125" s="471"/>
      <c r="Q125" s="472"/>
      <c r="R125" s="472"/>
      <c r="S125" s="597" t="s">
        <v>1616</v>
      </c>
      <c r="T125" s="638" t="s">
        <v>608</v>
      </c>
      <c r="U125" s="549">
        <v>1966</v>
      </c>
      <c r="V125" s="633" t="s">
        <v>151</v>
      </c>
      <c r="W125" s="549">
        <v>1985</v>
      </c>
      <c r="X125" s="634"/>
      <c r="Y125" s="479"/>
      <c r="Z125" s="635"/>
      <c r="AA125" s="615" t="s">
        <v>1620</v>
      </c>
      <c r="AB125" s="636">
        <f t="shared" si="95"/>
        <v>38</v>
      </c>
      <c r="AC125" s="615" t="s">
        <v>1631</v>
      </c>
      <c r="AD125" s="637">
        <v>2010</v>
      </c>
      <c r="AE125" s="615" t="s">
        <v>1620</v>
      </c>
      <c r="AF125" s="616" t="s">
        <v>121</v>
      </c>
      <c r="AG125" s="568"/>
      <c r="AH125" s="640"/>
      <c r="AI125" s="500"/>
      <c r="AJ125" s="492"/>
      <c r="CN125" s="491" t="str">
        <f t="shared" si="111"/>
        <v>Beuret Agnès</v>
      </c>
      <c r="CP125" s="491">
        <f t="shared" si="97"/>
        <v>38</v>
      </c>
      <c r="CQ125" s="491" t="str">
        <f t="shared" si="102"/>
        <v>D</v>
      </c>
      <c r="CR125" s="445"/>
      <c r="CS125" s="519"/>
      <c r="CT125" s="514"/>
      <c r="CU125" s="512"/>
      <c r="CV125" s="511"/>
      <c r="CW125" s="514"/>
      <c r="CX125" s="512"/>
      <c r="CY125" s="511"/>
      <c r="CZ125" s="514"/>
      <c r="DA125" s="512"/>
      <c r="DB125" s="511"/>
      <c r="DC125" s="514"/>
      <c r="DD125" s="512"/>
      <c r="DE125" s="511"/>
      <c r="DF125" s="514"/>
      <c r="DG125" s="512"/>
      <c r="DH125" s="511"/>
      <c r="DI125" s="513"/>
      <c r="DJ125" s="514"/>
      <c r="DK125" s="512"/>
      <c r="DL125" s="511"/>
      <c r="DR125" s="494"/>
      <c r="EV125" s="519"/>
    </row>
    <row r="126" spans="1:153" s="491" customFormat="1" x14ac:dyDescent="0.25">
      <c r="A126" s="510"/>
      <c r="B126" s="510">
        <v>1</v>
      </c>
      <c r="C126" s="510">
        <f t="shared" si="94"/>
        <v>1</v>
      </c>
      <c r="D126" s="509"/>
      <c r="E126" s="509"/>
      <c r="F126" s="509"/>
      <c r="G126" s="510"/>
      <c r="H126" s="510"/>
      <c r="I126" s="509"/>
      <c r="J126" s="510"/>
      <c r="K126" s="509"/>
      <c r="L126" s="509">
        <v>1</v>
      </c>
      <c r="M126" s="509"/>
      <c r="N126" s="490"/>
      <c r="O126" s="490"/>
      <c r="P126" s="471" t="s">
        <v>359</v>
      </c>
      <c r="Q126" s="472" t="s">
        <v>508</v>
      </c>
      <c r="R126" s="472" t="s">
        <v>369</v>
      </c>
      <c r="S126" s="597" t="s">
        <v>1616</v>
      </c>
      <c r="T126" s="638" t="s">
        <v>1577</v>
      </c>
      <c r="U126" s="549">
        <v>1970</v>
      </c>
      <c r="V126" s="633" t="s">
        <v>165</v>
      </c>
      <c r="W126" s="549">
        <v>1990</v>
      </c>
      <c r="X126" s="634"/>
      <c r="Y126" s="479"/>
      <c r="Z126" s="635"/>
      <c r="AA126" s="615" t="s">
        <v>1620</v>
      </c>
      <c r="AB126" s="636">
        <f t="shared" si="95"/>
        <v>33</v>
      </c>
      <c r="AC126" s="615" t="s">
        <v>696</v>
      </c>
      <c r="AD126" s="637">
        <v>1996</v>
      </c>
      <c r="AE126" s="615" t="s">
        <v>1620</v>
      </c>
      <c r="AF126" s="616" t="s">
        <v>121</v>
      </c>
      <c r="AG126" s="568"/>
      <c r="AH126" s="640"/>
      <c r="AI126" s="500" t="s">
        <v>425</v>
      </c>
      <c r="AJ126" s="492"/>
      <c r="CM126" s="491" t="e">
        <f t="shared" si="96"/>
        <v>#N/A</v>
      </c>
      <c r="CN126" s="491" t="str">
        <f t="shared" si="111"/>
        <v>Weider Noëlle</v>
      </c>
      <c r="CP126" s="491">
        <f t="shared" si="97"/>
        <v>33</v>
      </c>
      <c r="CQ126" s="491" t="str">
        <f t="shared" si="102"/>
        <v>D</v>
      </c>
      <c r="CR126" s="445" t="e">
        <f t="shared" si="98"/>
        <v>#N/A</v>
      </c>
      <c r="CS126" s="519">
        <v>5604</v>
      </c>
      <c r="CT126" s="514">
        <v>134</v>
      </c>
      <c r="CU126" s="512">
        <f t="shared" si="99"/>
        <v>7</v>
      </c>
      <c r="CV126" s="511" t="str">
        <f t="shared" si="100"/>
        <v>Kaufmännischer Mitarbeiter 7 / Gruppenchef 7</v>
      </c>
      <c r="CW126" s="514">
        <v>134</v>
      </c>
      <c r="CX126" s="512">
        <f t="shared" si="103"/>
        <v>7</v>
      </c>
      <c r="CY126" s="511" t="str">
        <f t="shared" si="104"/>
        <v>Kaufmännischer Mitarbeiter 7 / Gruppenchef 7</v>
      </c>
      <c r="CZ126" s="514">
        <v>134</v>
      </c>
      <c r="DA126" s="512">
        <f t="shared" si="112"/>
        <v>7</v>
      </c>
      <c r="DB126" s="511" t="str">
        <f t="shared" si="113"/>
        <v>Kaufmännischer Mitarbeiter 7 / Gruppenchef 7</v>
      </c>
      <c r="DC126" s="514">
        <v>134</v>
      </c>
      <c r="DD126" s="512">
        <f t="shared" si="105"/>
        <v>7</v>
      </c>
      <c r="DE126" s="511" t="str">
        <f t="shared" si="106"/>
        <v>Kaufmännischer Mitarbeiter 7 / Gruppenchef 7</v>
      </c>
      <c r="DF126" s="514">
        <v>134</v>
      </c>
      <c r="DG126" s="512">
        <f t="shared" si="107"/>
        <v>7</v>
      </c>
      <c r="DH126" s="511" t="str">
        <f t="shared" si="108"/>
        <v>Kaufmännischer Mitarbeiter 7 / Gruppenchef 7</v>
      </c>
      <c r="DI126" s="513"/>
      <c r="DJ126" s="514">
        <v>134</v>
      </c>
      <c r="DK126" s="512">
        <f t="shared" si="109"/>
        <v>7</v>
      </c>
      <c r="DL126" s="511" t="str">
        <f t="shared" si="110"/>
        <v>Kaufmännischer Mitarbeiter 7 / Gruppenchef 7</v>
      </c>
      <c r="DQ126" s="491">
        <f t="shared" si="101"/>
        <v>5604</v>
      </c>
      <c r="DR126" s="494">
        <v>6</v>
      </c>
      <c r="DS126" s="491">
        <v>0</v>
      </c>
      <c r="DT126" s="491" t="s">
        <v>955</v>
      </c>
      <c r="EV126" s="519">
        <v>6755</v>
      </c>
      <c r="EW126" s="491" t="s">
        <v>121</v>
      </c>
    </row>
    <row r="127" spans="1:153" s="491" customFormat="1" ht="27" hidden="1" outlineLevel="1" x14ac:dyDescent="0.25">
      <c r="A127" s="510"/>
      <c r="B127" s="510"/>
      <c r="C127" s="510">
        <f t="shared" si="94"/>
        <v>1</v>
      </c>
      <c r="D127" s="509"/>
      <c r="E127" s="509"/>
      <c r="F127" s="509"/>
      <c r="G127" s="510"/>
      <c r="H127" s="510"/>
      <c r="I127" s="509"/>
      <c r="J127" s="510"/>
      <c r="K127" s="509"/>
      <c r="L127" s="509">
        <v>1</v>
      </c>
      <c r="M127" s="509"/>
      <c r="N127" s="490"/>
      <c r="O127" s="490"/>
      <c r="P127" s="471" t="s">
        <v>357</v>
      </c>
      <c r="Q127" s="472" t="s">
        <v>509</v>
      </c>
      <c r="R127" s="472" t="s">
        <v>369</v>
      </c>
      <c r="S127" s="597"/>
      <c r="T127" s="508" t="s">
        <v>244</v>
      </c>
      <c r="U127" s="502">
        <v>1976</v>
      </c>
      <c r="V127" s="508" t="s">
        <v>243</v>
      </c>
      <c r="W127" s="502">
        <v>2002</v>
      </c>
      <c r="X127" s="504"/>
      <c r="Y127" s="470"/>
      <c r="Z127" s="505"/>
      <c r="AA127" s="518" t="s">
        <v>327</v>
      </c>
      <c r="AB127" s="532">
        <f t="shared" si="95"/>
        <v>21</v>
      </c>
      <c r="AC127" s="518" t="s">
        <v>326</v>
      </c>
      <c r="AD127" s="517">
        <v>2003</v>
      </c>
      <c r="AE127" s="607"/>
      <c r="AF127" s="604" t="s">
        <v>121</v>
      </c>
      <c r="AG127" s="501"/>
      <c r="AH127" s="501"/>
      <c r="AI127" s="500" t="s">
        <v>375</v>
      </c>
      <c r="AJ127" s="492"/>
      <c r="CM127" s="491" t="str">
        <f t="shared" si="96"/>
        <v/>
      </c>
      <c r="CN127" s="491" t="str">
        <f t="shared" si="111"/>
        <v>Fischer Michel</v>
      </c>
      <c r="CP127" s="491">
        <f t="shared" si="97"/>
        <v>21</v>
      </c>
      <c r="CQ127" s="491" t="str">
        <f t="shared" si="102"/>
        <v>D</v>
      </c>
      <c r="CR127" s="445" t="str">
        <f t="shared" si="98"/>
        <v>D</v>
      </c>
      <c r="CS127" s="519">
        <v>8655</v>
      </c>
      <c r="CT127" s="514">
        <v>542</v>
      </c>
      <c r="CU127" s="512">
        <f t="shared" si="99"/>
        <v>7</v>
      </c>
      <c r="CV127" s="511" t="str">
        <f t="shared" si="100"/>
        <v>Technischer Sachbearbeiter 7</v>
      </c>
      <c r="CW127" s="514">
        <v>542</v>
      </c>
      <c r="CX127" s="512">
        <f t="shared" si="103"/>
        <v>7</v>
      </c>
      <c r="CY127" s="511" t="str">
        <f t="shared" si="104"/>
        <v>Technischer Sachbearbeiter 7</v>
      </c>
      <c r="CZ127" s="514">
        <v>542</v>
      </c>
      <c r="DA127" s="512">
        <f t="shared" si="112"/>
        <v>7</v>
      </c>
      <c r="DB127" s="511" t="str">
        <f t="shared" si="113"/>
        <v>Technischer Sachbearbeiter 7</v>
      </c>
      <c r="DC127" s="514">
        <v>542</v>
      </c>
      <c r="DD127" s="512">
        <f t="shared" si="105"/>
        <v>7</v>
      </c>
      <c r="DE127" s="511" t="str">
        <f t="shared" si="106"/>
        <v>Technischer Sachbearbeiter 7</v>
      </c>
      <c r="DF127" s="514">
        <v>541</v>
      </c>
      <c r="DG127" s="512">
        <f t="shared" si="107"/>
        <v>6</v>
      </c>
      <c r="DH127" s="511" t="str">
        <f t="shared" si="108"/>
        <v>Technischer Sachbearbeiter 6</v>
      </c>
      <c r="DI127" s="513"/>
      <c r="DJ127" s="514">
        <v>351</v>
      </c>
      <c r="DK127" s="512">
        <f t="shared" si="109"/>
        <v>7</v>
      </c>
      <c r="DL127" s="511" t="str">
        <f t="shared" si="110"/>
        <v>Marketing - / Product - Manager 7</v>
      </c>
      <c r="DQ127" s="491">
        <f t="shared" si="101"/>
        <v>8655</v>
      </c>
      <c r="DR127" s="494">
        <v>6</v>
      </c>
      <c r="DS127" s="491">
        <v>0</v>
      </c>
      <c r="DT127" s="491" t="s">
        <v>967</v>
      </c>
      <c r="EV127" s="519">
        <v>7708</v>
      </c>
      <c r="EW127" s="491" t="s">
        <v>142</v>
      </c>
    </row>
    <row r="128" spans="1:153" s="491" customFormat="1" hidden="1" outlineLevel="1" x14ac:dyDescent="0.25">
      <c r="A128" s="510"/>
      <c r="B128" s="510">
        <v>1</v>
      </c>
      <c r="C128" s="510">
        <f t="shared" si="94"/>
        <v>1</v>
      </c>
      <c r="D128" s="509"/>
      <c r="E128" s="509"/>
      <c r="F128" s="509"/>
      <c r="G128" s="510"/>
      <c r="H128" s="510"/>
      <c r="I128" s="509"/>
      <c r="J128" s="510"/>
      <c r="K128" s="509"/>
      <c r="L128" s="509">
        <v>1</v>
      </c>
      <c r="M128" s="509"/>
      <c r="N128" s="490"/>
      <c r="O128" s="490"/>
      <c r="P128" s="471" t="s">
        <v>1301</v>
      </c>
      <c r="Q128" s="472" t="s">
        <v>582</v>
      </c>
      <c r="R128" s="472" t="s">
        <v>369</v>
      </c>
      <c r="S128" s="597"/>
      <c r="T128" s="508" t="s">
        <v>583</v>
      </c>
      <c r="U128" s="502">
        <v>1959</v>
      </c>
      <c r="V128" s="507" t="s">
        <v>397</v>
      </c>
      <c r="W128" s="502">
        <v>1976</v>
      </c>
      <c r="X128" s="504"/>
      <c r="Y128" s="470"/>
      <c r="Z128" s="505"/>
      <c r="AA128" s="518"/>
      <c r="AB128" s="532">
        <f t="shared" si="95"/>
        <v>47</v>
      </c>
      <c r="AC128" s="518" t="s">
        <v>584</v>
      </c>
      <c r="AD128" s="517">
        <v>2009</v>
      </c>
      <c r="AE128" s="607"/>
      <c r="AF128" s="604" t="s">
        <v>142</v>
      </c>
      <c r="AG128" s="501"/>
      <c r="AH128" s="501"/>
      <c r="AI128" s="500" t="s">
        <v>585</v>
      </c>
      <c r="AJ128" s="492"/>
      <c r="CM128" s="491" t="str">
        <f t="shared" si="96"/>
        <v/>
      </c>
      <c r="CN128" s="491" t="str">
        <f t="shared" si="111"/>
        <v>Willig Martine</v>
      </c>
      <c r="CP128" s="491">
        <f t="shared" si="97"/>
        <v>47</v>
      </c>
      <c r="CQ128" s="491" t="str">
        <f t="shared" si="102"/>
        <v>E</v>
      </c>
      <c r="CR128" s="445" t="str">
        <f t="shared" si="98"/>
        <v>E</v>
      </c>
      <c r="CS128" s="519">
        <v>5637</v>
      </c>
      <c r="CT128" s="514">
        <v>133</v>
      </c>
      <c r="CU128" s="512">
        <f t="shared" si="99"/>
        <v>6</v>
      </c>
      <c r="CV128" s="511" t="str">
        <f t="shared" si="100"/>
        <v>Kaufmännischer Mitarbeiter 6 / Gruppenchef 6</v>
      </c>
      <c r="CW128" s="514">
        <v>133</v>
      </c>
      <c r="CX128" s="512">
        <f t="shared" si="103"/>
        <v>6</v>
      </c>
      <c r="CY128" s="511" t="str">
        <f t="shared" si="104"/>
        <v>Kaufmännischer Mitarbeiter 6 / Gruppenchef 6</v>
      </c>
      <c r="CZ128" s="514">
        <v>133</v>
      </c>
      <c r="DA128" s="512">
        <f t="shared" si="112"/>
        <v>6</v>
      </c>
      <c r="DB128" s="511" t="str">
        <f t="shared" si="113"/>
        <v>Kaufmännischer Mitarbeiter 6 / Gruppenchef 6</v>
      </c>
      <c r="DC128" s="514">
        <v>133</v>
      </c>
      <c r="DD128" s="512">
        <f t="shared" si="105"/>
        <v>6</v>
      </c>
      <c r="DE128" s="511" t="str">
        <f t="shared" si="106"/>
        <v>Kaufmännischer Mitarbeiter 6 / Gruppenchef 6</v>
      </c>
      <c r="DF128" s="514">
        <v>133</v>
      </c>
      <c r="DG128" s="512">
        <f t="shared" si="107"/>
        <v>6</v>
      </c>
      <c r="DH128" s="511" t="str">
        <f t="shared" si="108"/>
        <v>Kaufmännischer Mitarbeiter 6 / Gruppenchef 6</v>
      </c>
      <c r="DI128" s="513"/>
      <c r="DJ128" s="514">
        <v>133</v>
      </c>
      <c r="DK128" s="512">
        <f t="shared" si="109"/>
        <v>6</v>
      </c>
      <c r="DL128" s="511" t="str">
        <f t="shared" si="110"/>
        <v>Kaufmännischer Mitarbeiter 6 / Gruppenchef 6</v>
      </c>
      <c r="DQ128" s="491">
        <f t="shared" si="101"/>
        <v>5637</v>
      </c>
      <c r="DR128" s="494">
        <v>6</v>
      </c>
      <c r="DS128" s="491">
        <v>0</v>
      </c>
      <c r="DT128" s="493" t="s">
        <v>973</v>
      </c>
      <c r="EV128" s="519">
        <v>5626</v>
      </c>
      <c r="EW128" s="491" t="s">
        <v>121</v>
      </c>
    </row>
    <row r="129" spans="1:153" s="491" customFormat="1" hidden="1" outlineLevel="1" x14ac:dyDescent="0.25">
      <c r="A129" s="510"/>
      <c r="B129" s="510">
        <v>1</v>
      </c>
      <c r="C129" s="510">
        <f t="shared" si="94"/>
        <v>1</v>
      </c>
      <c r="D129" s="509"/>
      <c r="E129" s="509"/>
      <c r="F129" s="509"/>
      <c r="G129" s="510"/>
      <c r="H129" s="510"/>
      <c r="I129" s="509"/>
      <c r="J129" s="510"/>
      <c r="K129" s="509"/>
      <c r="L129" s="509">
        <v>1</v>
      </c>
      <c r="M129" s="509"/>
      <c r="N129" s="490"/>
      <c r="O129" s="490"/>
      <c r="P129" s="471" t="s">
        <v>357</v>
      </c>
      <c r="Q129" s="472" t="s">
        <v>579</v>
      </c>
      <c r="R129" s="472" t="s">
        <v>369</v>
      </c>
      <c r="S129" s="597"/>
      <c r="T129" s="508" t="s">
        <v>580</v>
      </c>
      <c r="U129" s="502">
        <v>1965</v>
      </c>
      <c r="V129" s="507" t="s">
        <v>581</v>
      </c>
      <c r="W129" s="502">
        <v>1985</v>
      </c>
      <c r="X129" s="507" t="s">
        <v>1051</v>
      </c>
      <c r="Y129" s="470">
        <v>2014</v>
      </c>
      <c r="Z129" s="505"/>
      <c r="AA129" s="518"/>
      <c r="AB129" s="532">
        <f t="shared" si="95"/>
        <v>38</v>
      </c>
      <c r="AC129" s="518" t="s">
        <v>156</v>
      </c>
      <c r="AD129" s="517">
        <v>2009</v>
      </c>
      <c r="AE129" s="607"/>
      <c r="AF129" s="604" t="s">
        <v>142</v>
      </c>
      <c r="AG129" s="501"/>
      <c r="AH129" s="501"/>
      <c r="AI129" s="500" t="s">
        <v>457</v>
      </c>
      <c r="AJ129" s="492"/>
      <c r="CM129" s="491" t="str">
        <f t="shared" si="96"/>
        <v/>
      </c>
      <c r="CN129" s="491" t="str">
        <f t="shared" si="111"/>
        <v>Boschung Brigitte</v>
      </c>
      <c r="CO129" s="537"/>
      <c r="CP129" s="491">
        <f t="shared" si="97"/>
        <v>38</v>
      </c>
      <c r="CQ129" s="491" t="str">
        <f t="shared" si="102"/>
        <v>E</v>
      </c>
      <c r="CR129" s="445" t="str">
        <f t="shared" si="98"/>
        <v>E</v>
      </c>
      <c r="CS129" s="519">
        <v>7703</v>
      </c>
      <c r="CT129" s="514">
        <v>133</v>
      </c>
      <c r="CU129" s="512">
        <f t="shared" si="99"/>
        <v>6</v>
      </c>
      <c r="CV129" s="511" t="str">
        <f t="shared" si="100"/>
        <v>Kaufmännischer Mitarbeiter 6 / Gruppenchef 6</v>
      </c>
      <c r="CW129" s="514">
        <v>133</v>
      </c>
      <c r="CX129" s="512">
        <f t="shared" si="103"/>
        <v>6</v>
      </c>
      <c r="CY129" s="511" t="str">
        <f t="shared" si="104"/>
        <v>Kaufmännischer Mitarbeiter 6 / Gruppenchef 6</v>
      </c>
      <c r="CZ129" s="514">
        <v>133</v>
      </c>
      <c r="DA129" s="512">
        <f t="shared" si="112"/>
        <v>6</v>
      </c>
      <c r="DB129" s="511" t="str">
        <f t="shared" si="113"/>
        <v>Kaufmännischer Mitarbeiter 6 / Gruppenchef 6</v>
      </c>
      <c r="DC129" s="514">
        <v>112</v>
      </c>
      <c r="DD129" s="512">
        <f t="shared" si="105"/>
        <v>5</v>
      </c>
      <c r="DE129" s="511" t="str">
        <f t="shared" si="106"/>
        <v>Réceptionist / Telefonist / Service-Disponent 5</v>
      </c>
      <c r="DF129" s="514">
        <v>112</v>
      </c>
      <c r="DG129" s="512">
        <f t="shared" si="107"/>
        <v>5</v>
      </c>
      <c r="DH129" s="511" t="str">
        <f t="shared" si="108"/>
        <v>Réceptionist / Telefonist / Service-Disponent 5</v>
      </c>
      <c r="DI129" s="513"/>
      <c r="DJ129" s="514">
        <v>112</v>
      </c>
      <c r="DK129" s="512">
        <f t="shared" si="109"/>
        <v>5</v>
      </c>
      <c r="DL129" s="511" t="str">
        <f t="shared" si="110"/>
        <v>Réceptionist / Telefonist / Service-Disponent 5</v>
      </c>
      <c r="DQ129" s="491">
        <f t="shared" si="101"/>
        <v>7703</v>
      </c>
      <c r="DR129" s="494">
        <v>6</v>
      </c>
      <c r="DS129" s="491">
        <v>0</v>
      </c>
      <c r="DT129" s="491" t="s">
        <v>953</v>
      </c>
      <c r="EV129" s="519">
        <v>5633</v>
      </c>
      <c r="EW129" s="491" t="s">
        <v>121</v>
      </c>
    </row>
    <row r="130" spans="1:153" s="491" customFormat="1" hidden="1" outlineLevel="1" x14ac:dyDescent="0.25">
      <c r="A130" s="510"/>
      <c r="B130" s="510">
        <v>1</v>
      </c>
      <c r="C130" s="510">
        <f t="shared" si="94"/>
        <v>1</v>
      </c>
      <c r="D130" s="509"/>
      <c r="E130" s="509"/>
      <c r="F130" s="509"/>
      <c r="G130" s="510"/>
      <c r="H130" s="510"/>
      <c r="I130" s="509"/>
      <c r="J130" s="510"/>
      <c r="K130" s="509"/>
      <c r="L130" s="509">
        <v>1</v>
      </c>
      <c r="M130" s="509"/>
      <c r="N130" s="490"/>
      <c r="O130" s="490"/>
      <c r="P130" s="471" t="s">
        <v>357</v>
      </c>
      <c r="Q130" s="472" t="s">
        <v>1167</v>
      </c>
      <c r="R130" s="472" t="s">
        <v>369</v>
      </c>
      <c r="S130" s="597"/>
      <c r="T130" s="508" t="s">
        <v>1005</v>
      </c>
      <c r="U130" s="502">
        <v>1967</v>
      </c>
      <c r="V130" s="507" t="s">
        <v>151</v>
      </c>
      <c r="W130" s="502">
        <v>1987</v>
      </c>
      <c r="X130" s="504"/>
      <c r="Y130" s="470"/>
      <c r="Z130" s="505"/>
      <c r="AA130" s="518"/>
      <c r="AB130" s="532">
        <f t="shared" si="95"/>
        <v>36</v>
      </c>
      <c r="AC130" s="518" t="s">
        <v>691</v>
      </c>
      <c r="AD130" s="517">
        <v>2007</v>
      </c>
      <c r="AE130" s="607"/>
      <c r="AF130" s="604" t="s">
        <v>142</v>
      </c>
      <c r="AG130" s="501"/>
      <c r="AH130" s="501"/>
      <c r="AI130" s="500" t="s">
        <v>457</v>
      </c>
      <c r="AJ130" s="492"/>
      <c r="CM130" s="491" t="str">
        <f t="shared" si="96"/>
        <v/>
      </c>
      <c r="CN130" s="491" t="str">
        <f t="shared" si="111"/>
        <v>Meier Jacqueline</v>
      </c>
      <c r="CP130" s="491">
        <f t="shared" si="97"/>
        <v>36</v>
      </c>
      <c r="CQ130" s="491" t="str">
        <f t="shared" si="102"/>
        <v>E</v>
      </c>
      <c r="CR130" s="445" t="str">
        <f t="shared" si="98"/>
        <v>E</v>
      </c>
      <c r="CS130" s="519">
        <v>7700</v>
      </c>
      <c r="CT130" s="514">
        <v>212</v>
      </c>
      <c r="CU130" s="512">
        <f t="shared" si="99"/>
        <v>5</v>
      </c>
      <c r="CV130" s="511" t="str">
        <f t="shared" si="100"/>
        <v>Buchhalter 5</v>
      </c>
      <c r="CW130" s="514">
        <v>212</v>
      </c>
      <c r="CX130" s="512">
        <f t="shared" si="103"/>
        <v>5</v>
      </c>
      <c r="CY130" s="511" t="str">
        <f t="shared" si="104"/>
        <v>Buchhalter 5</v>
      </c>
      <c r="CZ130" s="514">
        <v>212</v>
      </c>
      <c r="DA130" s="512">
        <f t="shared" si="112"/>
        <v>5</v>
      </c>
      <c r="DB130" s="511" t="str">
        <f t="shared" si="113"/>
        <v>Buchhalter 5</v>
      </c>
      <c r="DC130" s="514">
        <v>212</v>
      </c>
      <c r="DD130" s="512">
        <f t="shared" si="105"/>
        <v>5</v>
      </c>
      <c r="DE130" s="511" t="str">
        <f t="shared" si="106"/>
        <v>Buchhalter 5</v>
      </c>
      <c r="DF130" s="514">
        <v>212</v>
      </c>
      <c r="DG130" s="512">
        <f t="shared" si="107"/>
        <v>5</v>
      </c>
      <c r="DH130" s="511" t="str">
        <f t="shared" si="108"/>
        <v>Buchhalter 5</v>
      </c>
      <c r="DI130" s="513"/>
      <c r="DJ130" s="514">
        <v>212</v>
      </c>
      <c r="DK130" s="512">
        <f t="shared" si="109"/>
        <v>5</v>
      </c>
      <c r="DL130" s="511" t="str">
        <f t="shared" si="110"/>
        <v>Buchhalter 5</v>
      </c>
      <c r="DQ130" s="491">
        <f t="shared" si="101"/>
        <v>7700</v>
      </c>
      <c r="DR130" s="494">
        <v>6</v>
      </c>
      <c r="DS130" s="491">
        <v>0</v>
      </c>
      <c r="DT130" s="491" t="s">
        <v>958</v>
      </c>
      <c r="EV130" s="519">
        <v>4289</v>
      </c>
      <c r="EW130" s="491" t="s">
        <v>121</v>
      </c>
    </row>
    <row r="131" spans="1:153" s="491" customFormat="1" hidden="1" outlineLevel="1" x14ac:dyDescent="0.25">
      <c r="A131" s="510"/>
      <c r="B131" s="510">
        <v>1</v>
      </c>
      <c r="C131" s="510">
        <f t="shared" si="94"/>
        <v>1</v>
      </c>
      <c r="D131" s="509"/>
      <c r="E131" s="509"/>
      <c r="F131" s="509"/>
      <c r="G131" s="510"/>
      <c r="H131" s="510"/>
      <c r="I131" s="509"/>
      <c r="J131" s="510"/>
      <c r="K131" s="509"/>
      <c r="L131" s="509">
        <v>1</v>
      </c>
      <c r="M131" s="509"/>
      <c r="N131" s="490"/>
      <c r="O131" s="490"/>
      <c r="P131" s="471" t="s">
        <v>357</v>
      </c>
      <c r="Q131" s="472" t="s">
        <v>510</v>
      </c>
      <c r="R131" s="472" t="s">
        <v>369</v>
      </c>
      <c r="S131" s="597"/>
      <c r="T131" s="508" t="s">
        <v>278</v>
      </c>
      <c r="U131" s="502">
        <v>1985</v>
      </c>
      <c r="V131" s="507" t="s">
        <v>279</v>
      </c>
      <c r="W131" s="502">
        <v>2005</v>
      </c>
      <c r="X131" s="504"/>
      <c r="Y131" s="470"/>
      <c r="Z131" s="505"/>
      <c r="AA131" s="518"/>
      <c r="AB131" s="532">
        <f t="shared" si="95"/>
        <v>18</v>
      </c>
      <c r="AC131" s="518" t="s">
        <v>691</v>
      </c>
      <c r="AD131" s="517">
        <v>2006</v>
      </c>
      <c r="AE131" s="607"/>
      <c r="AF131" s="604" t="s">
        <v>142</v>
      </c>
      <c r="AG131" s="501"/>
      <c r="AH131" s="501"/>
      <c r="AI131" s="500" t="s">
        <v>457</v>
      </c>
      <c r="AJ131" s="492"/>
      <c r="CM131" s="491" t="str">
        <f t="shared" si="96"/>
        <v/>
      </c>
      <c r="CN131" s="491" t="str">
        <f t="shared" si="111"/>
        <v>Oruk Makbule</v>
      </c>
      <c r="CP131" s="491">
        <f t="shared" si="97"/>
        <v>18</v>
      </c>
      <c r="CQ131" s="491" t="str">
        <f t="shared" si="102"/>
        <v>E</v>
      </c>
      <c r="CR131" s="445" t="str">
        <f t="shared" si="98"/>
        <v>E</v>
      </c>
      <c r="CS131" s="519">
        <v>6762</v>
      </c>
      <c r="CT131" s="514">
        <v>212</v>
      </c>
      <c r="CU131" s="512">
        <f t="shared" si="99"/>
        <v>5</v>
      </c>
      <c r="CV131" s="511" t="str">
        <f t="shared" si="100"/>
        <v>Buchhalter 5</v>
      </c>
      <c r="CW131" s="514">
        <v>212</v>
      </c>
      <c r="CX131" s="512">
        <f t="shared" si="103"/>
        <v>5</v>
      </c>
      <c r="CY131" s="511" t="str">
        <f t="shared" si="104"/>
        <v>Buchhalter 5</v>
      </c>
      <c r="CZ131" s="514">
        <v>212</v>
      </c>
      <c r="DA131" s="512">
        <f t="shared" si="112"/>
        <v>5</v>
      </c>
      <c r="DB131" s="511" t="str">
        <f t="shared" si="113"/>
        <v>Buchhalter 5</v>
      </c>
      <c r="DC131" s="514">
        <v>212</v>
      </c>
      <c r="DD131" s="512">
        <f t="shared" si="105"/>
        <v>5</v>
      </c>
      <c r="DE131" s="511" t="str">
        <f t="shared" si="106"/>
        <v>Buchhalter 5</v>
      </c>
      <c r="DF131" s="514">
        <v>212</v>
      </c>
      <c r="DG131" s="512">
        <f t="shared" si="107"/>
        <v>5</v>
      </c>
      <c r="DH131" s="511" t="str">
        <f t="shared" si="108"/>
        <v>Buchhalter 5</v>
      </c>
      <c r="DI131" s="513"/>
      <c r="DJ131" s="514">
        <v>212</v>
      </c>
      <c r="DK131" s="512">
        <f t="shared" si="109"/>
        <v>5</v>
      </c>
      <c r="DL131" s="511" t="str">
        <f t="shared" si="110"/>
        <v>Buchhalter 5</v>
      </c>
      <c r="DQ131" s="491">
        <f t="shared" si="101"/>
        <v>6762</v>
      </c>
      <c r="DR131" s="494">
        <v>6</v>
      </c>
      <c r="DS131" s="491">
        <v>0</v>
      </c>
      <c r="DT131" s="491" t="s">
        <v>958</v>
      </c>
      <c r="EV131" s="519">
        <v>7703</v>
      </c>
      <c r="EW131" s="491" t="s">
        <v>142</v>
      </c>
    </row>
    <row r="132" spans="1:153" s="491" customFormat="1" hidden="1" outlineLevel="1" x14ac:dyDescent="0.25">
      <c r="A132" s="510"/>
      <c r="B132" s="510"/>
      <c r="C132" s="510">
        <f t="shared" si="94"/>
        <v>1</v>
      </c>
      <c r="D132" s="509"/>
      <c r="E132" s="509"/>
      <c r="F132" s="509"/>
      <c r="G132" s="510"/>
      <c r="H132" s="510"/>
      <c r="I132" s="509"/>
      <c r="J132" s="510"/>
      <c r="K132" s="509"/>
      <c r="L132" s="509"/>
      <c r="M132" s="509">
        <v>1</v>
      </c>
      <c r="N132" s="490"/>
      <c r="O132" s="490"/>
      <c r="P132" s="471" t="s">
        <v>361</v>
      </c>
      <c r="Q132" s="472" t="s">
        <v>511</v>
      </c>
      <c r="R132" s="472" t="s">
        <v>341</v>
      </c>
      <c r="S132" s="597"/>
      <c r="T132" s="508" t="s">
        <v>159</v>
      </c>
      <c r="U132" s="502">
        <v>1959</v>
      </c>
      <c r="V132" s="507" t="s">
        <v>126</v>
      </c>
      <c r="W132" s="502">
        <v>1979</v>
      </c>
      <c r="X132" s="504"/>
      <c r="Y132" s="470"/>
      <c r="Z132" s="505"/>
      <c r="AA132" s="518" t="s">
        <v>340</v>
      </c>
      <c r="AB132" s="532">
        <f t="shared" si="95"/>
        <v>44</v>
      </c>
      <c r="AC132" s="518" t="s">
        <v>160</v>
      </c>
      <c r="AD132" s="517">
        <v>1995</v>
      </c>
      <c r="AE132" s="607"/>
      <c r="AF132" s="604" t="s">
        <v>105</v>
      </c>
      <c r="AG132" s="501"/>
      <c r="AH132" s="501"/>
      <c r="AI132" s="500" t="s">
        <v>426</v>
      </c>
      <c r="AJ132" s="492"/>
      <c r="CM132" s="491" t="str">
        <f t="shared" si="96"/>
        <v/>
      </c>
      <c r="CN132" s="491" t="str">
        <f t="shared" si="111"/>
        <v>Steg Günther</v>
      </c>
      <c r="CP132" s="491">
        <f t="shared" si="97"/>
        <v>44</v>
      </c>
      <c r="CQ132" s="491" t="str">
        <f t="shared" si="102"/>
        <v>C</v>
      </c>
      <c r="CR132" s="445" t="str">
        <f t="shared" si="98"/>
        <v>C</v>
      </c>
      <c r="CS132" s="519">
        <v>4226</v>
      </c>
      <c r="CT132" s="514">
        <v>413</v>
      </c>
      <c r="CU132" s="512">
        <f t="shared" si="99"/>
        <v>8</v>
      </c>
      <c r="CV132" s="511" t="str">
        <f t="shared" si="100"/>
        <v>Senior System-Controller</v>
      </c>
      <c r="CW132" s="514">
        <v>413</v>
      </c>
      <c r="CX132" s="512">
        <f t="shared" si="103"/>
        <v>8</v>
      </c>
      <c r="CY132" s="511" t="str">
        <f t="shared" si="104"/>
        <v>Senior System-Controller</v>
      </c>
      <c r="CZ132" s="514">
        <v>413</v>
      </c>
      <c r="DA132" s="512">
        <f t="shared" si="112"/>
        <v>8</v>
      </c>
      <c r="DB132" s="511" t="str">
        <f t="shared" si="113"/>
        <v>Senior System-Controller</v>
      </c>
      <c r="DC132" s="514">
        <v>413</v>
      </c>
      <c r="DD132" s="512">
        <f t="shared" si="105"/>
        <v>8</v>
      </c>
      <c r="DE132" s="511" t="str">
        <f t="shared" si="106"/>
        <v>Senior System-Controller</v>
      </c>
      <c r="DF132" s="514">
        <v>413</v>
      </c>
      <c r="DG132" s="512">
        <f t="shared" si="107"/>
        <v>8</v>
      </c>
      <c r="DH132" s="511" t="str">
        <f t="shared" si="108"/>
        <v>Senior System-Controller</v>
      </c>
      <c r="DI132" s="513"/>
      <c r="DJ132" s="514">
        <v>413</v>
      </c>
      <c r="DK132" s="512">
        <f t="shared" si="109"/>
        <v>8</v>
      </c>
      <c r="DL132" s="511" t="str">
        <f t="shared" si="110"/>
        <v>Senior System-Controller</v>
      </c>
      <c r="DQ132" s="491">
        <f t="shared" si="101"/>
        <v>4226</v>
      </c>
      <c r="DR132" s="494">
        <v>6</v>
      </c>
      <c r="DS132" s="491">
        <v>0</v>
      </c>
      <c r="DT132" s="491" t="s">
        <v>961</v>
      </c>
      <c r="EV132" s="519">
        <v>5627</v>
      </c>
      <c r="EW132" s="491" t="s">
        <v>142</v>
      </c>
    </row>
    <row r="133" spans="1:153" s="491" customFormat="1" hidden="1" outlineLevel="1" x14ac:dyDescent="0.25">
      <c r="A133" s="510"/>
      <c r="B133" s="510"/>
      <c r="C133" s="510">
        <f t="shared" ref="C133:C147" si="114">IF(AB133&gt;=10,1,"")</f>
        <v>1</v>
      </c>
      <c r="D133" s="509"/>
      <c r="E133" s="509"/>
      <c r="F133" s="509"/>
      <c r="G133" s="510">
        <v>1</v>
      </c>
      <c r="H133" s="510"/>
      <c r="I133" s="509"/>
      <c r="J133" s="510"/>
      <c r="K133" s="509"/>
      <c r="L133" s="509"/>
      <c r="M133" s="509">
        <v>1</v>
      </c>
      <c r="N133" s="490"/>
      <c r="O133" s="490"/>
      <c r="P133" s="471" t="s">
        <v>361</v>
      </c>
      <c r="Q133" s="472" t="s">
        <v>533</v>
      </c>
      <c r="R133" s="472" t="s">
        <v>341</v>
      </c>
      <c r="S133" s="597"/>
      <c r="T133" s="536" t="s">
        <v>532</v>
      </c>
      <c r="U133" s="502">
        <v>1966</v>
      </c>
      <c r="V133" s="507" t="s">
        <v>534</v>
      </c>
      <c r="W133" s="502">
        <v>1992</v>
      </c>
      <c r="X133" s="504" t="s">
        <v>535</v>
      </c>
      <c r="Y133" s="470">
        <v>1995</v>
      </c>
      <c r="Z133" s="505"/>
      <c r="AA133" s="535" t="s">
        <v>211</v>
      </c>
      <c r="AB133" s="532">
        <f t="shared" ref="AB133:AB147" si="115">IF(Z133="",YEAR($AC$1)-$W133,YEAR($AC$1)-$Y133)</f>
        <v>31</v>
      </c>
      <c r="AC133" s="518" t="s">
        <v>1317</v>
      </c>
      <c r="AD133" s="517">
        <v>2008</v>
      </c>
      <c r="AE133" s="607"/>
      <c r="AF133" s="604" t="s">
        <v>105</v>
      </c>
      <c r="AG133" s="501"/>
      <c r="AH133" s="501"/>
      <c r="AI133" s="500" t="s">
        <v>537</v>
      </c>
      <c r="AJ133" s="492"/>
      <c r="CM133" s="491" t="str">
        <f t="shared" si="96"/>
        <v/>
      </c>
      <c r="CN133" s="491" t="str">
        <f t="shared" si="111"/>
        <v>Grimm Stephan</v>
      </c>
      <c r="CP133" s="491">
        <f t="shared" si="97"/>
        <v>31</v>
      </c>
      <c r="CQ133" s="491" t="str">
        <f t="shared" si="102"/>
        <v>C</v>
      </c>
      <c r="CR133" s="445" t="str">
        <f t="shared" si="98"/>
        <v>C</v>
      </c>
      <c r="CS133" s="519">
        <v>3203</v>
      </c>
      <c r="CT133" s="514">
        <v>443</v>
      </c>
      <c r="CU133" s="512">
        <f t="shared" si="99"/>
        <v>9</v>
      </c>
      <c r="CV133" s="511" t="str">
        <f t="shared" si="100"/>
        <v>System-Spezialist 9</v>
      </c>
      <c r="CW133" s="514">
        <v>443</v>
      </c>
      <c r="CX133" s="512">
        <f t="shared" si="103"/>
        <v>9</v>
      </c>
      <c r="CY133" s="511" t="str">
        <f t="shared" si="104"/>
        <v>System-Spezialist 9</v>
      </c>
      <c r="CZ133" s="514">
        <v>443</v>
      </c>
      <c r="DA133" s="512">
        <f t="shared" si="112"/>
        <v>9</v>
      </c>
      <c r="DB133" s="511" t="str">
        <f t="shared" si="113"/>
        <v>System-Spezialist 9</v>
      </c>
      <c r="DC133" s="514">
        <v>443</v>
      </c>
      <c r="DD133" s="512">
        <f t="shared" si="105"/>
        <v>9</v>
      </c>
      <c r="DE133" s="511" t="str">
        <f t="shared" si="106"/>
        <v>System-Spezialist 9</v>
      </c>
      <c r="DF133" s="514">
        <v>443</v>
      </c>
      <c r="DG133" s="512">
        <f t="shared" si="107"/>
        <v>9</v>
      </c>
      <c r="DH133" s="511" t="str">
        <f t="shared" si="108"/>
        <v>System-Spezialist 9</v>
      </c>
      <c r="DI133" s="513"/>
      <c r="DJ133" s="514">
        <v>413</v>
      </c>
      <c r="DK133" s="512">
        <f t="shared" si="109"/>
        <v>8</v>
      </c>
      <c r="DL133" s="511" t="str">
        <f t="shared" si="110"/>
        <v>Senior System-Controller</v>
      </c>
      <c r="DQ133" s="491">
        <f t="shared" si="101"/>
        <v>3203</v>
      </c>
      <c r="DR133" s="494">
        <v>3</v>
      </c>
      <c r="DS133" s="491">
        <v>0</v>
      </c>
      <c r="DT133" s="491" t="s">
        <v>962</v>
      </c>
      <c r="EV133" s="519">
        <v>5605</v>
      </c>
      <c r="EW133" s="491" t="s">
        <v>142</v>
      </c>
    </row>
    <row r="134" spans="1:153" s="491" customFormat="1" hidden="1" outlineLevel="1" x14ac:dyDescent="0.25">
      <c r="A134" s="510"/>
      <c r="B134" s="510"/>
      <c r="C134" s="510">
        <f t="shared" si="114"/>
        <v>1</v>
      </c>
      <c r="D134" s="509"/>
      <c r="E134" s="509"/>
      <c r="F134" s="509"/>
      <c r="G134" s="510"/>
      <c r="H134" s="510"/>
      <c r="I134" s="509"/>
      <c r="J134" s="510"/>
      <c r="K134" s="509"/>
      <c r="L134" s="509"/>
      <c r="M134" s="509">
        <v>1</v>
      </c>
      <c r="N134" s="490"/>
      <c r="O134" s="490"/>
      <c r="P134" s="471" t="s">
        <v>361</v>
      </c>
      <c r="Q134" s="472" t="s">
        <v>512</v>
      </c>
      <c r="R134" s="472" t="s">
        <v>341</v>
      </c>
      <c r="S134" s="597"/>
      <c r="T134" s="508" t="s">
        <v>204</v>
      </c>
      <c r="U134" s="502">
        <v>1978</v>
      </c>
      <c r="V134" s="507" t="s">
        <v>277</v>
      </c>
      <c r="W134" s="502">
        <v>1999</v>
      </c>
      <c r="X134" s="504"/>
      <c r="Y134" s="470"/>
      <c r="Z134" s="505"/>
      <c r="AA134" s="518" t="s">
        <v>316</v>
      </c>
      <c r="AB134" s="532">
        <f t="shared" si="115"/>
        <v>24</v>
      </c>
      <c r="AC134" s="518" t="s">
        <v>205</v>
      </c>
      <c r="AD134" s="517">
        <v>2001</v>
      </c>
      <c r="AE134" s="607"/>
      <c r="AF134" s="604" t="s">
        <v>121</v>
      </c>
      <c r="AG134" s="501"/>
      <c r="AH134" s="501"/>
      <c r="AI134" s="500" t="s">
        <v>427</v>
      </c>
      <c r="AJ134" s="492"/>
      <c r="CM134" s="491" t="str">
        <f t="shared" si="96"/>
        <v/>
      </c>
      <c r="CN134" s="491" t="str">
        <f t="shared" si="111"/>
        <v>Hänni Alexander</v>
      </c>
      <c r="CP134" s="491">
        <f t="shared" si="97"/>
        <v>24</v>
      </c>
      <c r="CQ134" s="491" t="str">
        <f t="shared" si="102"/>
        <v>D</v>
      </c>
      <c r="CR134" s="445" t="str">
        <f t="shared" si="98"/>
        <v>D</v>
      </c>
      <c r="CS134" s="519">
        <v>6755</v>
      </c>
      <c r="CT134" s="514">
        <v>423</v>
      </c>
      <c r="CU134" s="512">
        <f t="shared" si="99"/>
        <v>7</v>
      </c>
      <c r="CV134" s="511" t="str">
        <f t="shared" si="100"/>
        <v>Informatiker / ICT-Suporter / -Techniker 7</v>
      </c>
      <c r="CW134" s="514">
        <v>423</v>
      </c>
      <c r="CX134" s="512">
        <f t="shared" si="103"/>
        <v>7</v>
      </c>
      <c r="CY134" s="511" t="str">
        <f t="shared" si="104"/>
        <v>Informatiker / ICT-Suporter / -Techniker 7</v>
      </c>
      <c r="CZ134" s="514">
        <v>423</v>
      </c>
      <c r="DA134" s="512">
        <f t="shared" si="112"/>
        <v>7</v>
      </c>
      <c r="DB134" s="511" t="str">
        <f t="shared" si="113"/>
        <v>Informatiker / ICT-Suporter / -Techniker 7</v>
      </c>
      <c r="DC134" s="514">
        <v>423</v>
      </c>
      <c r="DD134" s="512">
        <f t="shared" si="105"/>
        <v>7</v>
      </c>
      <c r="DE134" s="511" t="str">
        <f t="shared" si="106"/>
        <v>Informatiker / ICT-Suporter / -Techniker 7</v>
      </c>
      <c r="DF134" s="514">
        <v>422</v>
      </c>
      <c r="DG134" s="512">
        <f t="shared" si="107"/>
        <v>6</v>
      </c>
      <c r="DH134" s="511" t="str">
        <f t="shared" si="108"/>
        <v>Informatiker / ICT-Suporter / -Techniker 6</v>
      </c>
      <c r="DI134" s="513"/>
      <c r="DJ134" s="514">
        <v>422</v>
      </c>
      <c r="DK134" s="512">
        <f t="shared" si="109"/>
        <v>6</v>
      </c>
      <c r="DL134" s="511" t="str">
        <f t="shared" si="110"/>
        <v>Informatiker / ICT-Suporter / -Techniker 6</v>
      </c>
      <c r="DQ134" s="491">
        <f t="shared" si="101"/>
        <v>6755</v>
      </c>
      <c r="DR134" s="494">
        <v>6</v>
      </c>
      <c r="DS134" s="491">
        <v>0</v>
      </c>
      <c r="DT134" s="491" t="s">
        <v>960</v>
      </c>
      <c r="EV134" s="519">
        <v>6758</v>
      </c>
      <c r="EW134" s="491" t="s">
        <v>142</v>
      </c>
    </row>
    <row r="135" spans="1:153" s="491" customFormat="1" hidden="1" outlineLevel="1" x14ac:dyDescent="0.25">
      <c r="A135" s="510"/>
      <c r="B135" s="510">
        <v>1</v>
      </c>
      <c r="C135" s="510">
        <f>IF(AB135&gt;=10,1,"")</f>
        <v>1</v>
      </c>
      <c r="D135" s="509"/>
      <c r="E135" s="509"/>
      <c r="F135" s="509"/>
      <c r="G135" s="510"/>
      <c r="H135" s="510"/>
      <c r="I135" s="509"/>
      <c r="J135" s="510"/>
      <c r="K135" s="509"/>
      <c r="L135" s="509">
        <v>1</v>
      </c>
      <c r="M135" s="509"/>
      <c r="N135" s="490"/>
      <c r="O135" s="490"/>
      <c r="P135" s="471" t="s">
        <v>1140</v>
      </c>
      <c r="Q135" s="472" t="s">
        <v>1506</v>
      </c>
      <c r="R135" s="472" t="s">
        <v>368</v>
      </c>
      <c r="S135" s="597"/>
      <c r="T135" s="508" t="s">
        <v>1507</v>
      </c>
      <c r="U135" s="502">
        <v>1964</v>
      </c>
      <c r="V135" s="507" t="s">
        <v>1508</v>
      </c>
      <c r="W135" s="502">
        <v>1987</v>
      </c>
      <c r="X135" s="504"/>
      <c r="Y135" s="470"/>
      <c r="Z135" s="505"/>
      <c r="AA135" s="518"/>
      <c r="AB135" s="532">
        <f>IF(Z135="",YEAR($AC$1)-$W135,YEAR($AC$1)-$Y135)</f>
        <v>36</v>
      </c>
      <c r="AC135" s="518" t="s">
        <v>339</v>
      </c>
      <c r="AD135" s="517">
        <v>2018</v>
      </c>
      <c r="AE135" s="607"/>
      <c r="AF135" s="604" t="s">
        <v>121</v>
      </c>
      <c r="AG135" s="501"/>
      <c r="AH135" s="501"/>
      <c r="AI135" s="500" t="s">
        <v>425</v>
      </c>
      <c r="AJ135" s="492"/>
      <c r="CM135" s="491" t="e">
        <f>IF(CQ135=CR135,"","anders")</f>
        <v>#N/A</v>
      </c>
      <c r="CN135" s="491" t="str">
        <f>+T135</f>
        <v>Fiebiger Sabine</v>
      </c>
      <c r="CP135" s="491">
        <f>+AB135</f>
        <v>36</v>
      </c>
      <c r="CQ135" s="491" t="str">
        <f>+AF135</f>
        <v>D</v>
      </c>
      <c r="CR135" s="445" t="e">
        <f>VLOOKUP(CS135,Kategorie,2,0)</f>
        <v>#N/A</v>
      </c>
      <c r="CS135" s="515">
        <v>4335</v>
      </c>
      <c r="CT135" s="514">
        <v>134</v>
      </c>
      <c r="CU135" s="512">
        <f>VLOOKUP($CT135,Funktionsbezeichnungen,3,0)</f>
        <v>7</v>
      </c>
      <c r="CV135" s="511" t="str">
        <f>VLOOKUP($CT135,Funktionsbezeichnungen,2,0)</f>
        <v>Kaufmännischer Mitarbeiter 7 / Gruppenchef 7</v>
      </c>
      <c r="CW135" s="514">
        <v>134</v>
      </c>
      <c r="CX135" s="512">
        <f>VLOOKUP($CW135,Funktionsbezeichnungen,3,0)</f>
        <v>7</v>
      </c>
      <c r="CY135" s="511"/>
      <c r="CZ135" s="514"/>
      <c r="DA135" s="512"/>
      <c r="DB135" s="511"/>
      <c r="DC135" s="514"/>
      <c r="DD135" s="512"/>
      <c r="DE135" s="511"/>
      <c r="DF135" s="514"/>
      <c r="DG135" s="512"/>
      <c r="DH135" s="511"/>
      <c r="DI135" s="513"/>
      <c r="DJ135" s="514"/>
      <c r="DK135" s="512"/>
      <c r="DL135" s="511"/>
      <c r="DQ135" s="491">
        <f>+CS135</f>
        <v>4335</v>
      </c>
      <c r="DR135" s="494">
        <v>6</v>
      </c>
      <c r="DS135" s="491">
        <v>0</v>
      </c>
      <c r="DT135" s="491" t="s">
        <v>955</v>
      </c>
      <c r="EV135" s="519">
        <v>6740</v>
      </c>
      <c r="EW135" s="491" t="s">
        <v>142</v>
      </c>
    </row>
    <row r="136" spans="1:153" s="491" customFormat="1" hidden="1" outlineLevel="1" x14ac:dyDescent="0.25">
      <c r="A136" s="510"/>
      <c r="B136" s="510">
        <v>1</v>
      </c>
      <c r="C136" s="510">
        <f t="shared" si="114"/>
        <v>1</v>
      </c>
      <c r="D136" s="509"/>
      <c r="E136" s="509"/>
      <c r="F136" s="509"/>
      <c r="G136" s="510"/>
      <c r="H136" s="510"/>
      <c r="I136" s="509"/>
      <c r="J136" s="510"/>
      <c r="K136" s="509"/>
      <c r="L136" s="509">
        <v>1</v>
      </c>
      <c r="M136" s="509"/>
      <c r="N136" s="490"/>
      <c r="O136" s="490"/>
      <c r="P136" s="471" t="s">
        <v>1301</v>
      </c>
      <c r="Q136" s="472" t="s">
        <v>514</v>
      </c>
      <c r="R136" s="472" t="s">
        <v>368</v>
      </c>
      <c r="S136" s="597"/>
      <c r="T136" s="508" t="s">
        <v>230</v>
      </c>
      <c r="U136" s="502">
        <v>1965</v>
      </c>
      <c r="V136" s="507" t="s">
        <v>151</v>
      </c>
      <c r="W136" s="502">
        <v>1984</v>
      </c>
      <c r="X136" s="504"/>
      <c r="Y136" s="470"/>
      <c r="Z136" s="505"/>
      <c r="AA136" s="518"/>
      <c r="AB136" s="532">
        <f t="shared" si="115"/>
        <v>39</v>
      </c>
      <c r="AC136" s="518" t="s">
        <v>339</v>
      </c>
      <c r="AD136" s="517">
        <v>2002</v>
      </c>
      <c r="AE136" s="607"/>
      <c r="AF136" s="604" t="s">
        <v>121</v>
      </c>
      <c r="AG136" s="501"/>
      <c r="AH136" s="501"/>
      <c r="AI136" s="500" t="s">
        <v>425</v>
      </c>
      <c r="AJ136" s="492"/>
      <c r="CM136" s="491" t="str">
        <f t="shared" si="96"/>
        <v/>
      </c>
      <c r="CN136" s="491" t="str">
        <f t="shared" si="111"/>
        <v>Eichenberger Sylvia</v>
      </c>
      <c r="CP136" s="491">
        <f t="shared" si="97"/>
        <v>39</v>
      </c>
      <c r="CQ136" s="491" t="str">
        <f t="shared" si="102"/>
        <v>D</v>
      </c>
      <c r="CR136" s="445" t="str">
        <f t="shared" si="98"/>
        <v>D</v>
      </c>
      <c r="CS136" s="519">
        <v>5626</v>
      </c>
      <c r="CT136" s="514">
        <v>134</v>
      </c>
      <c r="CU136" s="512">
        <f t="shared" si="99"/>
        <v>7</v>
      </c>
      <c r="CV136" s="511" t="str">
        <f t="shared" si="100"/>
        <v>Kaufmännischer Mitarbeiter 7 / Gruppenchef 7</v>
      </c>
      <c r="CW136" s="514">
        <v>134</v>
      </c>
      <c r="CX136" s="512">
        <f t="shared" si="103"/>
        <v>7</v>
      </c>
      <c r="CY136" s="511" t="str">
        <f>VLOOKUP($CW136,Funktionsbezeichnungen,2,0)</f>
        <v>Kaufmännischer Mitarbeiter 7 / Gruppenchef 7</v>
      </c>
      <c r="CZ136" s="514">
        <v>134</v>
      </c>
      <c r="DA136" s="512">
        <f>VLOOKUP($CZ136,Funktionsbezeichnungen,3,0)</f>
        <v>7</v>
      </c>
      <c r="DB136" s="511" t="str">
        <f>VLOOKUP($CZ136,Funktionsbezeichnungen,2,0)</f>
        <v>Kaufmännischer Mitarbeiter 7 / Gruppenchef 7</v>
      </c>
      <c r="DC136" s="514">
        <v>134</v>
      </c>
      <c r="DD136" s="512">
        <f>VLOOKUP($DC136,Funktionsbezeichnungen,3,0)</f>
        <v>7</v>
      </c>
      <c r="DE136" s="511" t="str">
        <f>VLOOKUP($DC136,Funktionsbezeichnungen,2,0)</f>
        <v>Kaufmännischer Mitarbeiter 7 / Gruppenchef 7</v>
      </c>
      <c r="DF136" s="514">
        <v>134</v>
      </c>
      <c r="DG136" s="512">
        <f>VLOOKUP($DF136,Funktionsbezeichnungen,3,0)</f>
        <v>7</v>
      </c>
      <c r="DH136" s="511" t="str">
        <f>VLOOKUP($DF136,Funktionsbezeichnungen,2,0)</f>
        <v>Kaufmännischer Mitarbeiter 7 / Gruppenchef 7</v>
      </c>
      <c r="DI136" s="513"/>
      <c r="DJ136" s="514">
        <v>134</v>
      </c>
      <c r="DK136" s="512">
        <f>VLOOKUP($DJ136,Funktionsbezeichnungen,3,0)</f>
        <v>7</v>
      </c>
      <c r="DL136" s="511" t="str">
        <f>VLOOKUP($DJ136,Funktionsbezeichnungen,2,0)</f>
        <v>Kaufmännischer Mitarbeiter 7 / Gruppenchef 7</v>
      </c>
      <c r="DQ136" s="491">
        <f t="shared" si="101"/>
        <v>5626</v>
      </c>
      <c r="DR136" s="494">
        <v>6</v>
      </c>
      <c r="DS136" s="491">
        <v>0</v>
      </c>
      <c r="DT136" s="491" t="s">
        <v>955</v>
      </c>
      <c r="EV136" s="519">
        <v>6740</v>
      </c>
      <c r="EW136" s="491" t="s">
        <v>142</v>
      </c>
    </row>
    <row r="137" spans="1:153" s="491" customFormat="1" hidden="1" outlineLevel="1" x14ac:dyDescent="0.25">
      <c r="A137" s="510"/>
      <c r="B137" s="510">
        <v>1</v>
      </c>
      <c r="C137" s="510">
        <f t="shared" si="114"/>
        <v>1</v>
      </c>
      <c r="D137" s="509"/>
      <c r="E137" s="509"/>
      <c r="F137" s="509"/>
      <c r="G137" s="510"/>
      <c r="H137" s="510"/>
      <c r="I137" s="509"/>
      <c r="J137" s="510"/>
      <c r="K137" s="509"/>
      <c r="L137" s="509">
        <v>1</v>
      </c>
      <c r="M137" s="509"/>
      <c r="N137" s="490"/>
      <c r="O137" s="490"/>
      <c r="P137" s="471" t="s">
        <v>357</v>
      </c>
      <c r="Q137" s="472" t="s">
        <v>513</v>
      </c>
      <c r="R137" s="472" t="s">
        <v>368</v>
      </c>
      <c r="S137" s="597"/>
      <c r="T137" s="508" t="s">
        <v>272</v>
      </c>
      <c r="U137" s="502">
        <v>1967</v>
      </c>
      <c r="V137" s="507" t="s">
        <v>274</v>
      </c>
      <c r="W137" s="502">
        <v>1986</v>
      </c>
      <c r="X137" s="504" t="s">
        <v>1220</v>
      </c>
      <c r="Y137" s="470">
        <v>2016</v>
      </c>
      <c r="Z137" s="505"/>
      <c r="AA137" s="518"/>
      <c r="AB137" s="532">
        <f t="shared" si="115"/>
        <v>37</v>
      </c>
      <c r="AC137" s="518" t="s">
        <v>693</v>
      </c>
      <c r="AD137" s="517">
        <v>2006</v>
      </c>
      <c r="AE137" s="607"/>
      <c r="AF137" s="604" t="s">
        <v>121</v>
      </c>
      <c r="AG137" s="501"/>
      <c r="AH137" s="501"/>
      <c r="AI137" s="500" t="s">
        <v>454</v>
      </c>
      <c r="AJ137" s="492"/>
      <c r="CM137" s="491" t="str">
        <f t="shared" si="96"/>
        <v/>
      </c>
      <c r="CN137" s="491" t="str">
        <f t="shared" si="111"/>
        <v>Gerber Beatrice</v>
      </c>
      <c r="CP137" s="491">
        <f t="shared" si="97"/>
        <v>37</v>
      </c>
      <c r="CQ137" s="491" t="str">
        <f t="shared" si="102"/>
        <v>D</v>
      </c>
      <c r="CR137" s="445" t="str">
        <f t="shared" si="98"/>
        <v>D</v>
      </c>
      <c r="CS137" s="519">
        <v>4289</v>
      </c>
      <c r="CT137" s="514">
        <v>141</v>
      </c>
      <c r="CU137" s="512">
        <f t="shared" si="99"/>
        <v>8</v>
      </c>
      <c r="CV137" s="511" t="str">
        <f t="shared" si="100"/>
        <v>Kaufmännischer Fachspezialist 8</v>
      </c>
      <c r="CW137" s="514">
        <v>141</v>
      </c>
      <c r="CX137" s="512">
        <f t="shared" si="103"/>
        <v>8</v>
      </c>
      <c r="CY137" s="511" t="str">
        <f>VLOOKUP($CW137,Funktionsbezeichnungen,2,0)</f>
        <v>Kaufmännischer Fachspezialist 8</v>
      </c>
      <c r="CZ137" s="514">
        <v>141</v>
      </c>
      <c r="DA137" s="512">
        <f>VLOOKUP($CZ137,Funktionsbezeichnungen,3,0)</f>
        <v>8</v>
      </c>
      <c r="DB137" s="511" t="str">
        <f>VLOOKUP($CZ137,Funktionsbezeichnungen,2,0)</f>
        <v>Kaufmännischer Fachspezialist 8</v>
      </c>
      <c r="DC137" s="514">
        <v>141</v>
      </c>
      <c r="DD137" s="512">
        <f>VLOOKUP($DC137,Funktionsbezeichnungen,3,0)</f>
        <v>8</v>
      </c>
      <c r="DE137" s="511" t="str">
        <f>VLOOKUP($DC137,Funktionsbezeichnungen,2,0)</f>
        <v>Kaufmännischer Fachspezialist 8</v>
      </c>
      <c r="DF137" s="514">
        <v>141</v>
      </c>
      <c r="DG137" s="512">
        <f>VLOOKUP($DF137,Funktionsbezeichnungen,3,0)</f>
        <v>8</v>
      </c>
      <c r="DH137" s="511" t="str">
        <f>VLOOKUP($DF137,Funktionsbezeichnungen,2,0)</f>
        <v>Kaufmännischer Fachspezialist 8</v>
      </c>
      <c r="DI137" s="513"/>
      <c r="DJ137" s="514">
        <v>141</v>
      </c>
      <c r="DK137" s="512">
        <f>VLOOKUP($DJ137,Funktionsbezeichnungen,3,0)</f>
        <v>8</v>
      </c>
      <c r="DL137" s="511" t="str">
        <f>VLOOKUP($DJ137,Funktionsbezeichnungen,2,0)</f>
        <v>Kaufmännischer Fachspezialist 8</v>
      </c>
      <c r="DQ137" s="491">
        <f t="shared" si="101"/>
        <v>4289</v>
      </c>
      <c r="DR137" s="494">
        <v>6</v>
      </c>
      <c r="DS137" s="491">
        <v>0</v>
      </c>
      <c r="DT137" s="491" t="s">
        <v>956</v>
      </c>
      <c r="EV137" s="519">
        <v>7701</v>
      </c>
      <c r="EW137" s="491" t="s">
        <v>142</v>
      </c>
    </row>
    <row r="138" spans="1:153" s="491" customFormat="1" hidden="1" outlineLevel="1" x14ac:dyDescent="0.25">
      <c r="A138" s="510"/>
      <c r="B138" s="510">
        <v>1</v>
      </c>
      <c r="C138" s="510">
        <f t="shared" si="114"/>
        <v>1</v>
      </c>
      <c r="D138" s="509"/>
      <c r="E138" s="509"/>
      <c r="F138" s="509"/>
      <c r="G138" s="510"/>
      <c r="H138" s="510"/>
      <c r="I138" s="509"/>
      <c r="J138" s="510"/>
      <c r="K138" s="509"/>
      <c r="L138" s="509">
        <v>1</v>
      </c>
      <c r="M138" s="509"/>
      <c r="N138" s="490"/>
      <c r="O138" s="490"/>
      <c r="P138" s="471" t="s">
        <v>358</v>
      </c>
      <c r="Q138" s="472" t="s">
        <v>1313</v>
      </c>
      <c r="R138" s="472" t="s">
        <v>368</v>
      </c>
      <c r="S138" s="597"/>
      <c r="T138" s="508" t="s">
        <v>1314</v>
      </c>
      <c r="U138" s="502">
        <v>1976</v>
      </c>
      <c r="V138" s="507" t="s">
        <v>279</v>
      </c>
      <c r="W138" s="502">
        <v>2000</v>
      </c>
      <c r="X138" s="504"/>
      <c r="Y138" s="470"/>
      <c r="Z138" s="505"/>
      <c r="AA138" s="518"/>
      <c r="AB138" s="532">
        <f t="shared" si="115"/>
        <v>23</v>
      </c>
      <c r="AC138" s="518" t="s">
        <v>339</v>
      </c>
      <c r="AD138" s="517">
        <v>2018</v>
      </c>
      <c r="AE138" s="607"/>
      <c r="AF138" s="604" t="s">
        <v>121</v>
      </c>
      <c r="AG138" s="501"/>
      <c r="AH138" s="501"/>
      <c r="AI138" s="500" t="s">
        <v>425</v>
      </c>
      <c r="AJ138" s="492"/>
      <c r="CM138" s="533" t="e">
        <f t="shared" si="96"/>
        <v>#N/A</v>
      </c>
      <c r="CN138" s="495" t="str">
        <f t="shared" si="111"/>
        <v>Suter Sarah</v>
      </c>
      <c r="CO138" s="495"/>
      <c r="CP138" s="491">
        <f t="shared" si="97"/>
        <v>23</v>
      </c>
      <c r="CQ138" s="491" t="str">
        <f t="shared" si="102"/>
        <v>D</v>
      </c>
      <c r="CR138" s="445" t="e">
        <f t="shared" si="98"/>
        <v>#N/A</v>
      </c>
      <c r="CS138" s="515">
        <v>4332</v>
      </c>
      <c r="CT138" s="514">
        <v>134</v>
      </c>
      <c r="CU138" s="512">
        <f t="shared" si="99"/>
        <v>7</v>
      </c>
      <c r="CV138" s="511" t="str">
        <f t="shared" si="100"/>
        <v>Kaufmännischer Mitarbeiter 7 / Gruppenchef 7</v>
      </c>
      <c r="CW138" s="514"/>
      <c r="CX138" s="512"/>
      <c r="CY138" s="511"/>
      <c r="CZ138" s="514"/>
      <c r="DA138" s="512"/>
      <c r="DB138" s="511"/>
      <c r="DC138" s="514"/>
      <c r="DD138" s="512"/>
      <c r="DE138" s="511"/>
      <c r="DF138" s="514"/>
      <c r="DG138" s="512"/>
      <c r="DH138" s="511"/>
      <c r="DI138" s="513"/>
      <c r="DJ138" s="514"/>
      <c r="DK138" s="512"/>
      <c r="DL138" s="511"/>
      <c r="DQ138" s="491">
        <f t="shared" si="101"/>
        <v>4332</v>
      </c>
      <c r="DR138" s="494">
        <v>6</v>
      </c>
      <c r="DS138" s="491">
        <v>0</v>
      </c>
      <c r="DT138" s="491" t="s">
        <v>955</v>
      </c>
      <c r="EV138" s="519">
        <v>7654</v>
      </c>
      <c r="EW138" s="491" t="s">
        <v>147</v>
      </c>
    </row>
    <row r="139" spans="1:153" s="491" customFormat="1" hidden="1" outlineLevel="1" x14ac:dyDescent="0.25">
      <c r="A139" s="510"/>
      <c r="B139" s="510">
        <v>1</v>
      </c>
      <c r="C139" s="510">
        <f t="shared" si="114"/>
        <v>1</v>
      </c>
      <c r="D139" s="509"/>
      <c r="E139" s="509"/>
      <c r="F139" s="509"/>
      <c r="G139" s="510"/>
      <c r="H139" s="510"/>
      <c r="I139" s="509"/>
      <c r="J139" s="510"/>
      <c r="K139" s="509"/>
      <c r="L139" s="509">
        <v>1</v>
      </c>
      <c r="M139" s="509"/>
      <c r="N139" s="490"/>
      <c r="O139" s="490"/>
      <c r="P139" s="471" t="s">
        <v>1303</v>
      </c>
      <c r="Q139" s="472" t="s">
        <v>515</v>
      </c>
      <c r="R139" s="472" t="s">
        <v>368</v>
      </c>
      <c r="S139" s="597"/>
      <c r="T139" s="508" t="s">
        <v>163</v>
      </c>
      <c r="U139" s="502">
        <v>1956</v>
      </c>
      <c r="V139" s="507"/>
      <c r="W139" s="502">
        <v>1989</v>
      </c>
      <c r="X139" s="504"/>
      <c r="Y139" s="470"/>
      <c r="Z139" s="505"/>
      <c r="AA139" s="518"/>
      <c r="AB139" s="532">
        <f t="shared" si="115"/>
        <v>34</v>
      </c>
      <c r="AC139" s="518" t="s">
        <v>339</v>
      </c>
      <c r="AD139" s="517">
        <v>1996</v>
      </c>
      <c r="AE139" s="607"/>
      <c r="AF139" s="604" t="s">
        <v>142</v>
      </c>
      <c r="AG139" s="501"/>
      <c r="AH139" s="501"/>
      <c r="AI139" s="500" t="s">
        <v>425</v>
      </c>
      <c r="AJ139" s="492"/>
      <c r="CM139" s="491" t="str">
        <f t="shared" si="96"/>
        <v/>
      </c>
      <c r="CN139" s="491" t="str">
        <f t="shared" si="111"/>
        <v>Körkel Agnes</v>
      </c>
      <c r="CP139" s="491">
        <f t="shared" si="97"/>
        <v>34</v>
      </c>
      <c r="CQ139" s="491" t="str">
        <f t="shared" si="102"/>
        <v>E</v>
      </c>
      <c r="CR139" s="445" t="str">
        <f t="shared" si="98"/>
        <v>E</v>
      </c>
      <c r="CS139" s="519">
        <v>5605</v>
      </c>
      <c r="CT139" s="514">
        <v>132</v>
      </c>
      <c r="CU139" s="512">
        <f t="shared" si="99"/>
        <v>5</v>
      </c>
      <c r="CV139" s="511" t="str">
        <f t="shared" si="100"/>
        <v>Kaufmännischer Mitarbeiter 5</v>
      </c>
      <c r="CW139" s="514">
        <v>132</v>
      </c>
      <c r="CX139" s="512">
        <f>VLOOKUP($CW139,Funktionsbezeichnungen,3,0)</f>
        <v>5</v>
      </c>
      <c r="CY139" s="511" t="str">
        <f>VLOOKUP($CW139,Funktionsbezeichnungen,2,0)</f>
        <v>Kaufmännischer Mitarbeiter 5</v>
      </c>
      <c r="CZ139" s="514">
        <v>132</v>
      </c>
      <c r="DA139" s="512">
        <f>VLOOKUP($CZ139,Funktionsbezeichnungen,3,0)</f>
        <v>5</v>
      </c>
      <c r="DB139" s="511" t="str">
        <f>VLOOKUP($CZ139,Funktionsbezeichnungen,2,0)</f>
        <v>Kaufmännischer Mitarbeiter 5</v>
      </c>
      <c r="DC139" s="514">
        <v>132</v>
      </c>
      <c r="DD139" s="512">
        <f>VLOOKUP($DC139,Funktionsbezeichnungen,3,0)</f>
        <v>5</v>
      </c>
      <c r="DE139" s="511" t="str">
        <f>VLOOKUP($DC139,Funktionsbezeichnungen,2,0)</f>
        <v>Kaufmännischer Mitarbeiter 5</v>
      </c>
      <c r="DF139" s="514">
        <v>132</v>
      </c>
      <c r="DG139" s="512">
        <f>VLOOKUP($DF139,Funktionsbezeichnungen,3,0)</f>
        <v>5</v>
      </c>
      <c r="DH139" s="511" t="str">
        <f>VLOOKUP($DF139,Funktionsbezeichnungen,2,0)</f>
        <v>Kaufmännischer Mitarbeiter 5</v>
      </c>
      <c r="DI139" s="513"/>
      <c r="DJ139" s="514">
        <v>132</v>
      </c>
      <c r="DK139" s="512">
        <f>VLOOKUP($DJ139,Funktionsbezeichnungen,3,0)</f>
        <v>5</v>
      </c>
      <c r="DL139" s="511" t="str">
        <f>VLOOKUP($DJ139,Funktionsbezeichnungen,2,0)</f>
        <v>Kaufmännischer Mitarbeiter 5</v>
      </c>
      <c r="DQ139" s="491">
        <f t="shared" si="101"/>
        <v>5605</v>
      </c>
      <c r="DR139" s="494">
        <v>7</v>
      </c>
      <c r="DS139" s="491">
        <v>0</v>
      </c>
      <c r="DT139" s="491" t="s">
        <v>955</v>
      </c>
      <c r="EV139" s="519">
        <v>9765</v>
      </c>
    </row>
    <row r="140" spans="1:153" s="491" customFormat="1" hidden="1" outlineLevel="1" x14ac:dyDescent="0.25">
      <c r="A140" s="510"/>
      <c r="B140" s="510">
        <v>1</v>
      </c>
      <c r="C140" s="510">
        <f t="shared" si="114"/>
        <v>1</v>
      </c>
      <c r="D140" s="509"/>
      <c r="E140" s="509"/>
      <c r="F140" s="509"/>
      <c r="G140" s="510"/>
      <c r="H140" s="510"/>
      <c r="I140" s="509"/>
      <c r="J140" s="510"/>
      <c r="K140" s="509"/>
      <c r="L140" s="509">
        <v>1</v>
      </c>
      <c r="M140" s="509"/>
      <c r="N140" s="490"/>
      <c r="O140" s="490"/>
      <c r="P140" s="471" t="s">
        <v>357</v>
      </c>
      <c r="Q140" s="472" t="s">
        <v>1278</v>
      </c>
      <c r="R140" s="472" t="s">
        <v>368</v>
      </c>
      <c r="S140" s="597"/>
      <c r="T140" s="508" t="s">
        <v>1277</v>
      </c>
      <c r="U140" s="502">
        <v>1964</v>
      </c>
      <c r="V140" s="507" t="s">
        <v>151</v>
      </c>
      <c r="W140" s="502">
        <v>1983</v>
      </c>
      <c r="X140" s="507"/>
      <c r="Y140" s="470"/>
      <c r="Z140" s="505"/>
      <c r="AA140" s="518"/>
      <c r="AB140" s="532">
        <f t="shared" si="115"/>
        <v>40</v>
      </c>
      <c r="AC140" s="518" t="s">
        <v>414</v>
      </c>
      <c r="AD140" s="517">
        <v>2017</v>
      </c>
      <c r="AE140" s="607"/>
      <c r="AF140" s="604" t="s">
        <v>142</v>
      </c>
      <c r="AG140" s="501"/>
      <c r="AH140" s="501"/>
      <c r="AI140" s="500" t="s">
        <v>428</v>
      </c>
      <c r="AJ140" s="492"/>
      <c r="CM140" s="533" t="e">
        <f t="shared" si="96"/>
        <v>#N/A</v>
      </c>
      <c r="CN140" s="495" t="str">
        <f t="shared" si="111"/>
        <v>Halbeisen Gisela</v>
      </c>
      <c r="CO140" s="495"/>
      <c r="CP140" s="495">
        <f t="shared" si="97"/>
        <v>40</v>
      </c>
      <c r="CQ140" s="495" t="str">
        <f t="shared" si="102"/>
        <v>E</v>
      </c>
      <c r="CR140" s="445" t="e">
        <f t="shared" si="98"/>
        <v>#N/A</v>
      </c>
      <c r="CS140" s="515">
        <v>7710</v>
      </c>
      <c r="CT140" s="514">
        <v>112</v>
      </c>
      <c r="CU140" s="512">
        <f t="shared" si="99"/>
        <v>5</v>
      </c>
      <c r="CV140" s="511" t="str">
        <f t="shared" si="100"/>
        <v>Réceptionist / Telefonist / Service-Disponent 5</v>
      </c>
      <c r="CW140" s="514"/>
      <c r="CX140" s="512"/>
      <c r="CY140" s="511"/>
      <c r="CZ140" s="514"/>
      <c r="DA140" s="512"/>
      <c r="DB140" s="511"/>
      <c r="DC140" s="514"/>
      <c r="DD140" s="512"/>
      <c r="DE140" s="511"/>
      <c r="DF140" s="514"/>
      <c r="DG140" s="512"/>
      <c r="DH140" s="511"/>
      <c r="DI140" s="513"/>
      <c r="DJ140" s="514"/>
      <c r="DK140" s="512"/>
      <c r="DL140" s="511"/>
      <c r="DQ140" s="491">
        <f t="shared" si="101"/>
        <v>7710</v>
      </c>
      <c r="DR140" s="494">
        <v>6</v>
      </c>
      <c r="DS140" s="491">
        <v>0</v>
      </c>
      <c r="DT140" s="491" t="s">
        <v>953</v>
      </c>
      <c r="EV140" s="519">
        <v>9740</v>
      </c>
    </row>
    <row r="141" spans="1:153" s="491" customFormat="1" hidden="1" outlineLevel="1" x14ac:dyDescent="0.25">
      <c r="A141" s="510"/>
      <c r="B141" s="510">
        <v>1</v>
      </c>
      <c r="C141" s="510">
        <f t="shared" si="114"/>
        <v>1</v>
      </c>
      <c r="D141" s="509"/>
      <c r="E141" s="509"/>
      <c r="F141" s="509"/>
      <c r="G141" s="510"/>
      <c r="H141" s="510"/>
      <c r="I141" s="509"/>
      <c r="J141" s="510"/>
      <c r="K141" s="509"/>
      <c r="L141" s="509">
        <v>1</v>
      </c>
      <c r="M141" s="509"/>
      <c r="N141" s="490"/>
      <c r="O141" s="490"/>
      <c r="P141" s="471" t="s">
        <v>357</v>
      </c>
      <c r="Q141" s="472" t="s">
        <v>884</v>
      </c>
      <c r="R141" s="472" t="s">
        <v>368</v>
      </c>
      <c r="S141" s="597"/>
      <c r="T141" s="508" t="s">
        <v>883</v>
      </c>
      <c r="U141" s="502">
        <v>1970</v>
      </c>
      <c r="V141" s="507" t="s">
        <v>264</v>
      </c>
      <c r="W141" s="502">
        <v>1987</v>
      </c>
      <c r="X141" s="504"/>
      <c r="Y141" s="470"/>
      <c r="Z141" s="505"/>
      <c r="AA141" s="518"/>
      <c r="AB141" s="532">
        <f t="shared" si="115"/>
        <v>36</v>
      </c>
      <c r="AC141" s="518" t="s">
        <v>414</v>
      </c>
      <c r="AD141" s="517">
        <v>2002</v>
      </c>
      <c r="AE141" s="607"/>
      <c r="AF141" s="604" t="s">
        <v>142</v>
      </c>
      <c r="AG141" s="501"/>
      <c r="AH141" s="501"/>
      <c r="AI141" s="500" t="s">
        <v>428</v>
      </c>
      <c r="AJ141" s="492"/>
      <c r="CM141" s="491" t="str">
        <f t="shared" si="96"/>
        <v/>
      </c>
      <c r="CN141" s="491" t="str">
        <f t="shared" si="111"/>
        <v>Wirtz Christine</v>
      </c>
      <c r="CP141" s="491">
        <f t="shared" si="97"/>
        <v>36</v>
      </c>
      <c r="CQ141" s="491" t="str">
        <f t="shared" si="102"/>
        <v>E</v>
      </c>
      <c r="CR141" s="445" t="str">
        <f t="shared" si="98"/>
        <v>E</v>
      </c>
      <c r="CS141" s="519">
        <v>5627</v>
      </c>
      <c r="CT141" s="514">
        <v>112</v>
      </c>
      <c r="CU141" s="512">
        <f t="shared" si="99"/>
        <v>5</v>
      </c>
      <c r="CV141" s="511" t="str">
        <f t="shared" si="100"/>
        <v>Réceptionist / Telefonist / Service-Disponent 5</v>
      </c>
      <c r="CW141" s="514">
        <v>112</v>
      </c>
      <c r="CX141" s="512">
        <f>VLOOKUP($CW141,Funktionsbezeichnungen,3,0)</f>
        <v>5</v>
      </c>
      <c r="CY141" s="511" t="str">
        <f>VLOOKUP($CW141,Funktionsbezeichnungen,2,0)</f>
        <v>Réceptionist / Telefonist / Service-Disponent 5</v>
      </c>
      <c r="CZ141" s="514">
        <v>112</v>
      </c>
      <c r="DA141" s="512">
        <f>VLOOKUP($CZ141,Funktionsbezeichnungen,3,0)</f>
        <v>5</v>
      </c>
      <c r="DB141" s="511" t="str">
        <f>VLOOKUP($CZ141,Funktionsbezeichnungen,2,0)</f>
        <v>Réceptionist / Telefonist / Service-Disponent 5</v>
      </c>
      <c r="DC141" s="514">
        <v>112</v>
      </c>
      <c r="DD141" s="512">
        <f>VLOOKUP($DC141,Funktionsbezeichnungen,3,0)</f>
        <v>5</v>
      </c>
      <c r="DE141" s="511" t="str">
        <f>VLOOKUP($DC141,Funktionsbezeichnungen,2,0)</f>
        <v>Réceptionist / Telefonist / Service-Disponent 5</v>
      </c>
      <c r="DF141" s="514">
        <v>112</v>
      </c>
      <c r="DG141" s="512">
        <f>VLOOKUP($DF141,Funktionsbezeichnungen,3,0)</f>
        <v>5</v>
      </c>
      <c r="DH141" s="511" t="str">
        <f>VLOOKUP($DF141,Funktionsbezeichnungen,2,0)</f>
        <v>Réceptionist / Telefonist / Service-Disponent 5</v>
      </c>
      <c r="DI141" s="513"/>
      <c r="DJ141" s="514">
        <v>112</v>
      </c>
      <c r="DK141" s="512">
        <f>VLOOKUP($DJ141,Funktionsbezeichnungen,3,0)</f>
        <v>5</v>
      </c>
      <c r="DL141" s="511" t="str">
        <f>VLOOKUP($DJ141,Funktionsbezeichnungen,2,0)</f>
        <v>Réceptionist / Telefonist / Service-Disponent 5</v>
      </c>
      <c r="DQ141" s="491">
        <f t="shared" si="101"/>
        <v>5627</v>
      </c>
      <c r="DR141" s="494">
        <v>6</v>
      </c>
      <c r="DS141" s="491">
        <v>0</v>
      </c>
      <c r="DT141" s="491" t="s">
        <v>953</v>
      </c>
      <c r="EV141" s="519">
        <v>9739</v>
      </c>
    </row>
    <row r="142" spans="1:153" s="491" customFormat="1" hidden="1" outlineLevel="1" x14ac:dyDescent="0.25">
      <c r="A142" s="510"/>
      <c r="B142" s="510">
        <v>1</v>
      </c>
      <c r="C142" s="510">
        <f t="shared" si="114"/>
        <v>1</v>
      </c>
      <c r="D142" s="509"/>
      <c r="E142" s="509"/>
      <c r="F142" s="509"/>
      <c r="G142" s="510"/>
      <c r="H142" s="510"/>
      <c r="I142" s="509"/>
      <c r="J142" s="510"/>
      <c r="K142" s="509"/>
      <c r="L142" s="509">
        <v>1</v>
      </c>
      <c r="M142" s="509"/>
      <c r="N142" s="490"/>
      <c r="O142" s="490"/>
      <c r="P142" s="471" t="s">
        <v>361</v>
      </c>
      <c r="Q142" s="472" t="s">
        <v>1237</v>
      </c>
      <c r="R142" s="472" t="s">
        <v>368</v>
      </c>
      <c r="S142" s="597"/>
      <c r="T142" s="508" t="s">
        <v>1238</v>
      </c>
      <c r="U142" s="502">
        <v>1971</v>
      </c>
      <c r="V142" s="507" t="s">
        <v>1239</v>
      </c>
      <c r="W142" s="502">
        <v>1995</v>
      </c>
      <c r="X142" s="504" t="s">
        <v>1240</v>
      </c>
      <c r="Y142" s="470">
        <v>2012</v>
      </c>
      <c r="Z142" s="534" t="s">
        <v>1547</v>
      </c>
      <c r="AA142" s="518"/>
      <c r="AB142" s="532">
        <f t="shared" si="115"/>
        <v>11</v>
      </c>
      <c r="AC142" s="518" t="s">
        <v>339</v>
      </c>
      <c r="AD142" s="517">
        <v>2017</v>
      </c>
      <c r="AE142" s="607"/>
      <c r="AF142" s="604" t="s">
        <v>142</v>
      </c>
      <c r="AG142" s="501"/>
      <c r="AH142" s="501"/>
      <c r="AI142" s="500" t="s">
        <v>425</v>
      </c>
      <c r="AJ142" s="492"/>
      <c r="CM142" s="533" t="e">
        <f t="shared" si="96"/>
        <v>#N/A</v>
      </c>
      <c r="CN142" s="495" t="str">
        <f t="shared" si="111"/>
        <v>Lazar Sonja</v>
      </c>
      <c r="CO142" s="495"/>
      <c r="CP142" s="491">
        <f t="shared" si="97"/>
        <v>11</v>
      </c>
      <c r="CQ142" s="491" t="str">
        <f t="shared" si="102"/>
        <v>E</v>
      </c>
      <c r="CR142" s="445" t="e">
        <f t="shared" si="98"/>
        <v>#N/A</v>
      </c>
      <c r="CS142" s="515">
        <v>6767</v>
      </c>
      <c r="CT142" s="514">
        <v>133</v>
      </c>
      <c r="CU142" s="512">
        <f t="shared" si="99"/>
        <v>6</v>
      </c>
      <c r="CV142" s="511" t="str">
        <f t="shared" si="100"/>
        <v>Kaufmännischer Mitarbeiter 6 / Gruppenchef 6</v>
      </c>
      <c r="CW142" s="514"/>
      <c r="CX142" s="512"/>
      <c r="CY142" s="511"/>
      <c r="CZ142" s="514"/>
      <c r="DA142" s="512"/>
      <c r="DB142" s="511"/>
      <c r="DC142" s="514"/>
      <c r="DD142" s="512"/>
      <c r="DE142" s="511"/>
      <c r="DF142" s="514"/>
      <c r="DG142" s="512"/>
      <c r="DH142" s="511"/>
      <c r="DI142" s="513"/>
      <c r="DJ142" s="514"/>
      <c r="DK142" s="512"/>
      <c r="DL142" s="511"/>
      <c r="DQ142" s="491">
        <f t="shared" si="101"/>
        <v>6767</v>
      </c>
      <c r="DR142" s="494">
        <v>6</v>
      </c>
      <c r="DS142" s="491">
        <v>0</v>
      </c>
      <c r="DT142" s="491" t="s">
        <v>955</v>
      </c>
      <c r="EV142" s="519">
        <v>9740</v>
      </c>
    </row>
    <row r="143" spans="1:153" s="491" customFormat="1" collapsed="1" x14ac:dyDescent="0.25">
      <c r="A143" s="510"/>
      <c r="B143" s="510"/>
      <c r="C143" s="510"/>
      <c r="D143" s="509"/>
      <c r="E143" s="509"/>
      <c r="F143" s="509"/>
      <c r="G143" s="510"/>
      <c r="H143" s="510"/>
      <c r="I143" s="509"/>
      <c r="J143" s="510"/>
      <c r="K143" s="509"/>
      <c r="L143" s="509"/>
      <c r="M143" s="509"/>
      <c r="N143" s="490"/>
      <c r="O143" s="490"/>
      <c r="P143" s="471"/>
      <c r="Q143" s="472"/>
      <c r="R143" s="472" t="s">
        <v>369</v>
      </c>
      <c r="S143" s="597" t="s">
        <v>1616</v>
      </c>
      <c r="T143" s="638" t="s">
        <v>1706</v>
      </c>
      <c r="U143" s="549">
        <v>1963</v>
      </c>
      <c r="V143" s="633" t="s">
        <v>1705</v>
      </c>
      <c r="W143" s="549">
        <v>1983</v>
      </c>
      <c r="X143" s="634"/>
      <c r="Y143" s="479"/>
      <c r="Z143" s="635"/>
      <c r="AA143" s="615" t="s">
        <v>1620</v>
      </c>
      <c r="AB143" s="636">
        <f>IF(Z143="",YEAR($AC$1)-$W143,YEAR($AC$1)-$Y143)</f>
        <v>40</v>
      </c>
      <c r="AC143" s="615" t="s">
        <v>1157</v>
      </c>
      <c r="AD143" s="637">
        <v>2018</v>
      </c>
      <c r="AE143" s="615" t="s">
        <v>1620</v>
      </c>
      <c r="AF143" s="616" t="s">
        <v>121</v>
      </c>
      <c r="AG143" s="568"/>
      <c r="AH143" s="808"/>
      <c r="AI143" s="500"/>
      <c r="AJ143" s="492"/>
      <c r="CM143" s="533"/>
      <c r="CN143" s="495"/>
      <c r="CO143" s="495"/>
      <c r="CQ143" s="491" t="str">
        <f t="shared" si="102"/>
        <v>D</v>
      </c>
      <c r="CR143" s="445"/>
      <c r="CS143" s="515"/>
      <c r="CT143" s="514"/>
      <c r="CU143" s="512"/>
      <c r="CV143" s="511"/>
      <c r="CW143" s="514"/>
      <c r="CX143" s="512"/>
      <c r="CY143" s="511"/>
      <c r="CZ143" s="514"/>
      <c r="DA143" s="512"/>
      <c r="DB143" s="511"/>
      <c r="DC143" s="514"/>
      <c r="DD143" s="512"/>
      <c r="DE143" s="511"/>
      <c r="DF143" s="514"/>
      <c r="DG143" s="512"/>
      <c r="DH143" s="511"/>
      <c r="DI143" s="513"/>
      <c r="DJ143" s="514"/>
      <c r="DK143" s="512"/>
      <c r="DL143" s="511"/>
      <c r="DR143" s="494"/>
      <c r="EV143" s="519"/>
    </row>
    <row r="144" spans="1:153" s="491" customFormat="1" x14ac:dyDescent="0.25">
      <c r="A144" s="510"/>
      <c r="B144" s="510">
        <v>1</v>
      </c>
      <c r="C144" s="510">
        <f t="shared" si="114"/>
        <v>1</v>
      </c>
      <c r="D144" s="509"/>
      <c r="E144" s="509"/>
      <c r="F144" s="509"/>
      <c r="G144" s="510"/>
      <c r="H144" s="510"/>
      <c r="I144" s="509"/>
      <c r="J144" s="510"/>
      <c r="K144" s="509"/>
      <c r="L144" s="509"/>
      <c r="M144" s="509">
        <v>1</v>
      </c>
      <c r="N144" s="490"/>
      <c r="O144" s="490"/>
      <c r="P144" s="471" t="s">
        <v>361</v>
      </c>
      <c r="Q144" s="472" t="s">
        <v>521</v>
      </c>
      <c r="R144" s="472" t="s">
        <v>367</v>
      </c>
      <c r="S144" s="597" t="s">
        <v>1616</v>
      </c>
      <c r="T144" s="638" t="s">
        <v>170</v>
      </c>
      <c r="U144" s="549">
        <v>1961</v>
      </c>
      <c r="V144" s="633" t="s">
        <v>169</v>
      </c>
      <c r="W144" s="549">
        <v>1980</v>
      </c>
      <c r="X144" s="634"/>
      <c r="Y144" s="479"/>
      <c r="Z144" s="635"/>
      <c r="AA144" s="615"/>
      <c r="AB144" s="636">
        <f t="shared" si="115"/>
        <v>43</v>
      </c>
      <c r="AC144" s="615" t="s">
        <v>169</v>
      </c>
      <c r="AD144" s="637">
        <v>1993</v>
      </c>
      <c r="AE144" s="615"/>
      <c r="AF144" s="616" t="s">
        <v>142</v>
      </c>
      <c r="AG144" s="568"/>
      <c r="AH144" s="640"/>
      <c r="AI144" s="500" t="s">
        <v>429</v>
      </c>
      <c r="AJ144" s="492"/>
      <c r="CM144" s="491" t="str">
        <f t="shared" si="96"/>
        <v/>
      </c>
      <c r="CN144" s="491" t="str">
        <f t="shared" si="111"/>
        <v>Eilers Brigitte</v>
      </c>
      <c r="CP144" s="491">
        <f t="shared" si="97"/>
        <v>43</v>
      </c>
      <c r="CQ144" s="491" t="str">
        <f t="shared" si="102"/>
        <v>E</v>
      </c>
      <c r="CR144" s="445" t="str">
        <f t="shared" si="98"/>
        <v>E</v>
      </c>
      <c r="CS144" s="519">
        <v>6740</v>
      </c>
      <c r="CT144" s="514">
        <v>133</v>
      </c>
      <c r="CU144" s="512">
        <f t="shared" si="99"/>
        <v>6</v>
      </c>
      <c r="CV144" s="511" t="str">
        <f t="shared" si="100"/>
        <v>Kaufmännischer Mitarbeiter 6 / Gruppenchef 6</v>
      </c>
      <c r="CW144" s="514">
        <v>133</v>
      </c>
      <c r="CX144" s="512">
        <f>VLOOKUP($CW144,Funktionsbezeichnungen,3,0)</f>
        <v>6</v>
      </c>
      <c r="CY144" s="511" t="str">
        <f>VLOOKUP($CW144,Funktionsbezeichnungen,2,0)</f>
        <v>Kaufmännischer Mitarbeiter 6 / Gruppenchef 6</v>
      </c>
      <c r="CZ144" s="514">
        <v>133</v>
      </c>
      <c r="DA144" s="512">
        <f>VLOOKUP($CZ144,Funktionsbezeichnungen,3,0)</f>
        <v>6</v>
      </c>
      <c r="DB144" s="511" t="str">
        <f>VLOOKUP($CZ144,Funktionsbezeichnungen,2,0)</f>
        <v>Kaufmännischer Mitarbeiter 6 / Gruppenchef 6</v>
      </c>
      <c r="DC144" s="514">
        <v>133</v>
      </c>
      <c r="DD144" s="512">
        <f>VLOOKUP($DC144,Funktionsbezeichnungen,3,0)</f>
        <v>6</v>
      </c>
      <c r="DE144" s="511" t="str">
        <f>VLOOKUP($DC144,Funktionsbezeichnungen,2,0)</f>
        <v>Kaufmännischer Mitarbeiter 6 / Gruppenchef 6</v>
      </c>
      <c r="DF144" s="514">
        <v>133</v>
      </c>
      <c r="DG144" s="512">
        <f>VLOOKUP($DF144,Funktionsbezeichnungen,3,0)</f>
        <v>6</v>
      </c>
      <c r="DH144" s="511" t="str">
        <f>VLOOKUP($DF144,Funktionsbezeichnungen,2,0)</f>
        <v>Kaufmännischer Mitarbeiter 6 / Gruppenchef 6</v>
      </c>
      <c r="DI144" s="513"/>
      <c r="DJ144" s="514">
        <v>133</v>
      </c>
      <c r="DK144" s="512">
        <f>VLOOKUP($DJ144,Funktionsbezeichnungen,3,0)</f>
        <v>6</v>
      </c>
      <c r="DL144" s="511" t="str">
        <f>VLOOKUP($DJ144,Funktionsbezeichnungen,2,0)</f>
        <v>Kaufmännischer Mitarbeiter 6 / Gruppenchef 6</v>
      </c>
      <c r="DQ144" s="491">
        <f t="shared" si="101"/>
        <v>6740</v>
      </c>
      <c r="DR144" s="494">
        <v>6</v>
      </c>
      <c r="DS144" s="491">
        <v>0</v>
      </c>
      <c r="DT144" s="493" t="s">
        <v>977</v>
      </c>
      <c r="EV144" s="519">
        <v>9742</v>
      </c>
    </row>
    <row r="145" spans="1:152" s="491" customFormat="1" ht="15" hidden="1" customHeight="1" outlineLevel="1" x14ac:dyDescent="0.25">
      <c r="A145" s="510"/>
      <c r="B145" s="510">
        <v>1</v>
      </c>
      <c r="C145" s="510">
        <f t="shared" si="114"/>
        <v>1</v>
      </c>
      <c r="D145" s="509"/>
      <c r="E145" s="509"/>
      <c r="F145" s="509"/>
      <c r="G145" s="510"/>
      <c r="H145" s="510"/>
      <c r="I145" s="509"/>
      <c r="J145" s="510"/>
      <c r="K145" s="509"/>
      <c r="L145" s="509"/>
      <c r="M145" s="509">
        <v>1</v>
      </c>
      <c r="N145" s="490"/>
      <c r="O145" s="490"/>
      <c r="P145" s="471" t="s">
        <v>361</v>
      </c>
      <c r="Q145" s="472" t="s">
        <v>519</v>
      </c>
      <c r="R145" s="472" t="s">
        <v>367</v>
      </c>
      <c r="S145" s="597"/>
      <c r="T145" s="508" t="s">
        <v>911</v>
      </c>
      <c r="U145" s="502">
        <v>1969</v>
      </c>
      <c r="V145" s="507" t="s">
        <v>245</v>
      </c>
      <c r="W145" s="502">
        <v>1988</v>
      </c>
      <c r="X145" s="504"/>
      <c r="Y145" s="470"/>
      <c r="Z145" s="505"/>
      <c r="AA145" s="518"/>
      <c r="AB145" s="532">
        <f t="shared" si="115"/>
        <v>35</v>
      </c>
      <c r="AC145" s="518" t="s">
        <v>169</v>
      </c>
      <c r="AD145" s="517">
        <v>2007</v>
      </c>
      <c r="AE145" s="615"/>
      <c r="AF145" s="616" t="s">
        <v>142</v>
      </c>
      <c r="AG145" s="640"/>
      <c r="AH145" s="640"/>
      <c r="AI145" s="500" t="s">
        <v>429</v>
      </c>
      <c r="AJ145" s="492"/>
      <c r="CM145" s="491" t="str">
        <f t="shared" si="96"/>
        <v/>
      </c>
      <c r="CN145" s="491" t="str">
        <f t="shared" si="111"/>
        <v>Barth Sandra</v>
      </c>
      <c r="CP145" s="491">
        <f t="shared" si="97"/>
        <v>35</v>
      </c>
      <c r="CQ145" s="491" t="str">
        <f t="shared" si="102"/>
        <v>E</v>
      </c>
      <c r="CR145" s="445" t="str">
        <f t="shared" si="98"/>
        <v>E</v>
      </c>
      <c r="CS145" s="519">
        <v>7701</v>
      </c>
      <c r="CT145" s="514">
        <v>132</v>
      </c>
      <c r="CU145" s="512">
        <f t="shared" si="99"/>
        <v>5</v>
      </c>
      <c r="CV145" s="511" t="str">
        <f t="shared" si="100"/>
        <v>Kaufmännischer Mitarbeiter 5</v>
      </c>
      <c r="CW145" s="514">
        <v>132</v>
      </c>
      <c r="CX145" s="512">
        <f>VLOOKUP($CW145,Funktionsbezeichnungen,3,0)</f>
        <v>5</v>
      </c>
      <c r="CY145" s="511" t="str">
        <f>VLOOKUP($CW145,Funktionsbezeichnungen,2,0)</f>
        <v>Kaufmännischer Mitarbeiter 5</v>
      </c>
      <c r="CZ145" s="514">
        <v>132</v>
      </c>
      <c r="DA145" s="512">
        <f>VLOOKUP($CZ145,Funktionsbezeichnungen,3,0)</f>
        <v>5</v>
      </c>
      <c r="DB145" s="511" t="str">
        <f>VLOOKUP($CZ145,Funktionsbezeichnungen,2,0)</f>
        <v>Kaufmännischer Mitarbeiter 5</v>
      </c>
      <c r="DC145" s="514">
        <v>132</v>
      </c>
      <c r="DD145" s="512">
        <f>VLOOKUP($DC145,Funktionsbezeichnungen,3,0)</f>
        <v>5</v>
      </c>
      <c r="DE145" s="511" t="str">
        <f>VLOOKUP($DC145,Funktionsbezeichnungen,2,0)</f>
        <v>Kaufmännischer Mitarbeiter 5</v>
      </c>
      <c r="DF145" s="514">
        <v>132</v>
      </c>
      <c r="DG145" s="512">
        <f>VLOOKUP($DF145,Funktionsbezeichnungen,3,0)</f>
        <v>5</v>
      </c>
      <c r="DH145" s="511" t="str">
        <f>VLOOKUP($DF145,Funktionsbezeichnungen,2,0)</f>
        <v>Kaufmännischer Mitarbeiter 5</v>
      </c>
      <c r="DI145" s="513"/>
      <c r="DJ145" s="514">
        <v>132</v>
      </c>
      <c r="DK145" s="512">
        <f>VLOOKUP($DJ145,Funktionsbezeichnungen,3,0)</f>
        <v>5</v>
      </c>
      <c r="DL145" s="511" t="str">
        <f>VLOOKUP($DJ145,Funktionsbezeichnungen,2,0)</f>
        <v>Kaufmännischer Mitarbeiter 5</v>
      </c>
      <c r="DQ145" s="491">
        <f t="shared" si="101"/>
        <v>7701</v>
      </c>
      <c r="DR145" s="494">
        <v>7</v>
      </c>
      <c r="DS145" s="491">
        <v>0</v>
      </c>
      <c r="DT145" s="493" t="s">
        <v>977</v>
      </c>
      <c r="EV145" s="519">
        <v>9740</v>
      </c>
    </row>
    <row r="146" spans="1:152" s="491" customFormat="1" ht="13.5" customHeight="1" collapsed="1" x14ac:dyDescent="0.25">
      <c r="A146" s="510"/>
      <c r="B146" s="510"/>
      <c r="C146" s="510">
        <f t="shared" si="114"/>
        <v>1</v>
      </c>
      <c r="D146" s="509"/>
      <c r="E146" s="509"/>
      <c r="F146" s="509"/>
      <c r="G146" s="510"/>
      <c r="H146" s="510"/>
      <c r="I146" s="509"/>
      <c r="J146" s="510"/>
      <c r="K146" s="509"/>
      <c r="L146" s="509"/>
      <c r="M146" s="509">
        <v>1</v>
      </c>
      <c r="N146" s="490"/>
      <c r="O146" s="490"/>
      <c r="P146" s="471" t="s">
        <v>359</v>
      </c>
      <c r="Q146" s="472" t="s">
        <v>522</v>
      </c>
      <c r="R146" s="472" t="s">
        <v>367</v>
      </c>
      <c r="S146" s="597" t="s">
        <v>1616</v>
      </c>
      <c r="T146" s="811" t="s">
        <v>1852</v>
      </c>
      <c r="U146" s="812">
        <v>1982</v>
      </c>
      <c r="V146" s="813" t="s">
        <v>1853</v>
      </c>
      <c r="W146" s="812">
        <v>2001</v>
      </c>
      <c r="X146" s="814"/>
      <c r="Y146" s="647"/>
      <c r="Z146" s="815"/>
      <c r="AA146" s="809"/>
      <c r="AB146" s="819">
        <f t="shared" si="115"/>
        <v>22</v>
      </c>
      <c r="AC146" s="809" t="s">
        <v>1853</v>
      </c>
      <c r="AD146" s="816">
        <v>2023</v>
      </c>
      <c r="AE146" s="809"/>
      <c r="AF146" s="810" t="s">
        <v>142</v>
      </c>
      <c r="AG146" s="812" t="s">
        <v>1616</v>
      </c>
      <c r="AH146" s="640"/>
      <c r="AI146" s="500" t="s">
        <v>430</v>
      </c>
      <c r="AJ146" s="492"/>
      <c r="CM146" s="491" t="str">
        <f t="shared" si="96"/>
        <v>anders</v>
      </c>
      <c r="CN146" s="491" t="str">
        <f t="shared" si="111"/>
        <v>Itric Dejana</v>
      </c>
      <c r="CP146" s="491">
        <f t="shared" si="97"/>
        <v>22</v>
      </c>
      <c r="CQ146" s="491" t="str">
        <f t="shared" si="102"/>
        <v>E</v>
      </c>
      <c r="CR146" s="445" t="str">
        <f t="shared" si="98"/>
        <v>F</v>
      </c>
      <c r="CS146" s="519">
        <v>7654</v>
      </c>
      <c r="CT146" s="514">
        <v>614</v>
      </c>
      <c r="CU146" s="512">
        <f t="shared" si="99"/>
        <v>4</v>
      </c>
      <c r="CV146" s="511" t="str">
        <f t="shared" si="100"/>
        <v>Laborassistenz 4</v>
      </c>
      <c r="CW146" s="514">
        <v>614</v>
      </c>
      <c r="CX146" s="512">
        <f>VLOOKUP($CW146,Funktionsbezeichnungen,3,0)</f>
        <v>4</v>
      </c>
      <c r="CY146" s="511" t="str">
        <f>VLOOKUP($CW146,Funktionsbezeichnungen,2,0)</f>
        <v>Laborassistenz 4</v>
      </c>
      <c r="CZ146" s="514">
        <v>614</v>
      </c>
      <c r="DA146" s="512">
        <f>VLOOKUP($CZ146,Funktionsbezeichnungen,3,0)</f>
        <v>4</v>
      </c>
      <c r="DB146" s="511" t="str">
        <f>VLOOKUP($CZ146,Funktionsbezeichnungen,2,0)</f>
        <v>Laborassistenz 4</v>
      </c>
      <c r="DC146" s="514">
        <v>614</v>
      </c>
      <c r="DD146" s="512">
        <f>VLOOKUP($DC146,Funktionsbezeichnungen,3,0)</f>
        <v>4</v>
      </c>
      <c r="DE146" s="511" t="str">
        <f>VLOOKUP($DC146,Funktionsbezeichnungen,2,0)</f>
        <v>Laborassistenz 4</v>
      </c>
      <c r="DF146" s="514">
        <v>614</v>
      </c>
      <c r="DG146" s="512">
        <f>VLOOKUP($DF146,Funktionsbezeichnungen,3,0)</f>
        <v>4</v>
      </c>
      <c r="DH146" s="511" t="str">
        <f>VLOOKUP($DF146,Funktionsbezeichnungen,2,0)</f>
        <v>Laborassistenz 4</v>
      </c>
      <c r="DI146" s="513"/>
      <c r="DJ146" s="514">
        <v>614</v>
      </c>
      <c r="DK146" s="512">
        <f>VLOOKUP($DJ146,Funktionsbezeichnungen,3,0)</f>
        <v>4</v>
      </c>
      <c r="DL146" s="511" t="str">
        <f>VLOOKUP($DJ146,Funktionsbezeichnungen,2,0)</f>
        <v>Laborassistenz 4</v>
      </c>
      <c r="DQ146" s="491">
        <f t="shared" si="101"/>
        <v>7654</v>
      </c>
      <c r="DR146" s="494">
        <v>7</v>
      </c>
      <c r="DS146" s="491">
        <v>0</v>
      </c>
      <c r="DT146" s="491" t="s">
        <v>963</v>
      </c>
      <c r="EV146" s="519">
        <v>9740</v>
      </c>
    </row>
    <row r="147" spans="1:152" s="495" customFormat="1" ht="14.25" customHeight="1" x14ac:dyDescent="0.25">
      <c r="A147" s="531"/>
      <c r="B147" s="531"/>
      <c r="C147" s="531">
        <f t="shared" si="114"/>
        <v>1</v>
      </c>
      <c r="D147" s="530"/>
      <c r="E147" s="530"/>
      <c r="F147" s="530"/>
      <c r="G147" s="531"/>
      <c r="H147" s="531"/>
      <c r="I147" s="530"/>
      <c r="J147" s="531"/>
      <c r="K147" s="530"/>
      <c r="L147" s="530"/>
      <c r="M147" s="530"/>
      <c r="N147" s="529"/>
      <c r="O147" s="490">
        <v>1</v>
      </c>
      <c r="P147" s="471" t="s">
        <v>1301</v>
      </c>
      <c r="Q147" s="472" t="s">
        <v>1604</v>
      </c>
      <c r="R147" s="472" t="s">
        <v>1513</v>
      </c>
      <c r="S147" s="597" t="s">
        <v>1616</v>
      </c>
      <c r="T147" s="811" t="s">
        <v>1648</v>
      </c>
      <c r="U147" s="812">
        <v>1983</v>
      </c>
      <c r="V147" s="813" t="s">
        <v>1649</v>
      </c>
      <c r="W147" s="812">
        <v>2006</v>
      </c>
      <c r="X147" s="814"/>
      <c r="Y147" s="647"/>
      <c r="Z147" s="815"/>
      <c r="AA147" s="809"/>
      <c r="AB147" s="819">
        <f t="shared" si="115"/>
        <v>17</v>
      </c>
      <c r="AC147" s="809" t="s">
        <v>1650</v>
      </c>
      <c r="AD147" s="816">
        <v>2022</v>
      </c>
      <c r="AE147" s="809"/>
      <c r="AF147" s="810" t="s">
        <v>147</v>
      </c>
      <c r="AG147" s="812" t="s">
        <v>1616</v>
      </c>
      <c r="AH147" s="684"/>
      <c r="AI147" s="527"/>
      <c r="AJ147" s="526"/>
      <c r="CN147" s="495" t="str">
        <f t="shared" si="111"/>
        <v>Pfeffer Roman</v>
      </c>
      <c r="CP147" s="495">
        <f t="shared" si="97"/>
        <v>17</v>
      </c>
      <c r="CQ147" s="495" t="str">
        <f t="shared" si="102"/>
        <v>F</v>
      </c>
      <c r="CR147" s="525"/>
      <c r="CS147" s="515"/>
      <c r="CT147" s="523"/>
      <c r="CU147" s="522"/>
      <c r="CV147" s="521"/>
      <c r="CW147" s="523"/>
      <c r="CX147" s="522"/>
      <c r="CY147" s="521"/>
      <c r="CZ147" s="523"/>
      <c r="DA147" s="522"/>
      <c r="DB147" s="521"/>
      <c r="DC147" s="523"/>
      <c r="DD147" s="522"/>
      <c r="DE147" s="521"/>
      <c r="DF147" s="523"/>
      <c r="DG147" s="522"/>
      <c r="DH147" s="521"/>
      <c r="DI147" s="524"/>
      <c r="DJ147" s="523"/>
      <c r="DK147" s="522"/>
      <c r="DL147" s="521"/>
      <c r="DR147" s="520"/>
      <c r="EV147" s="515"/>
    </row>
    <row r="148" spans="1:152" s="491" customFormat="1" ht="20.25" hidden="1" customHeight="1" outlineLevel="1" x14ac:dyDescent="0.25">
      <c r="A148" s="510"/>
      <c r="B148" s="510"/>
      <c r="C148" s="510" t="str">
        <f t="shared" ref="C148:C159" si="116">IF(AB148&gt;=10,1,"")</f>
        <v/>
      </c>
      <c r="D148" s="509"/>
      <c r="E148" s="509"/>
      <c r="F148" s="509"/>
      <c r="G148" s="510"/>
      <c r="H148" s="510"/>
      <c r="I148" s="509"/>
      <c r="J148" s="510"/>
      <c r="K148" s="509">
        <v>1</v>
      </c>
      <c r="L148" s="509"/>
      <c r="M148" s="509"/>
      <c r="N148" s="490"/>
      <c r="O148" s="490"/>
      <c r="P148" s="471" t="s">
        <v>1303</v>
      </c>
      <c r="Q148" s="472" t="s">
        <v>1092</v>
      </c>
      <c r="R148" s="472" t="s">
        <v>1513</v>
      </c>
      <c r="S148" s="597"/>
      <c r="T148" s="508" t="s">
        <v>1578</v>
      </c>
      <c r="U148" s="502">
        <v>1998</v>
      </c>
      <c r="V148" s="507" t="s">
        <v>628</v>
      </c>
      <c r="W148" s="502"/>
      <c r="X148" s="504"/>
      <c r="Y148" s="470"/>
      <c r="Z148" s="505"/>
      <c r="AA148" s="518" t="s">
        <v>173</v>
      </c>
      <c r="AB148" s="516"/>
      <c r="AC148" s="518" t="s">
        <v>1268</v>
      </c>
      <c r="AD148" s="517">
        <v>2014</v>
      </c>
      <c r="AE148" s="615"/>
      <c r="AF148" s="616" t="s">
        <v>175</v>
      </c>
      <c r="AG148" s="640"/>
      <c r="AH148" s="640"/>
      <c r="AI148" s="500" t="s">
        <v>381</v>
      </c>
      <c r="AJ148" s="492"/>
      <c r="CM148" s="491" t="str">
        <f t="shared" ref="CM148:CM153" si="117">IF(CQ148=CR148,"","anders")</f>
        <v/>
      </c>
      <c r="CN148" s="491" t="str">
        <f t="shared" si="111"/>
        <v>Tahiri Florian</v>
      </c>
      <c r="CR148" s="445"/>
      <c r="CS148" s="519">
        <v>9740</v>
      </c>
      <c r="CT148" s="514"/>
      <c r="CU148" s="512"/>
      <c r="CV148" s="511"/>
      <c r="CW148" s="514"/>
      <c r="CX148" s="512"/>
      <c r="CY148" s="511"/>
      <c r="CZ148" s="514"/>
      <c r="DA148" s="512"/>
      <c r="DB148" s="511"/>
      <c r="DC148" s="514"/>
      <c r="DD148" s="512"/>
      <c r="DE148" s="511"/>
      <c r="DF148" s="514"/>
      <c r="DG148" s="512"/>
      <c r="DH148" s="511"/>
      <c r="DI148" s="513"/>
      <c r="DJ148" s="512"/>
      <c r="DK148" s="512"/>
      <c r="DL148" s="511"/>
      <c r="DQ148" s="491">
        <f t="shared" ref="DQ148:DQ153" si="118">+CS148</f>
        <v>9740</v>
      </c>
      <c r="DR148" s="494">
        <v>8</v>
      </c>
      <c r="DS148" s="491">
        <v>0</v>
      </c>
      <c r="DT148" s="493" t="s">
        <v>976</v>
      </c>
      <c r="EV148" s="519">
        <v>9750</v>
      </c>
    </row>
    <row r="149" spans="1:152" s="491" customFormat="1" collapsed="1" x14ac:dyDescent="0.25">
      <c r="A149" s="510"/>
      <c r="B149" s="510"/>
      <c r="C149" s="510" t="str">
        <f>IF(AB149&gt;=10,1,"")</f>
        <v/>
      </c>
      <c r="D149" s="509"/>
      <c r="E149" s="509"/>
      <c r="F149" s="509"/>
      <c r="G149" s="510"/>
      <c r="H149" s="510"/>
      <c r="I149" s="509"/>
      <c r="J149" s="510"/>
      <c r="K149" s="509">
        <v>1</v>
      </c>
      <c r="L149" s="509"/>
      <c r="M149" s="509"/>
      <c r="N149" s="490"/>
      <c r="O149" s="490"/>
      <c r="P149" s="471" t="s">
        <v>361</v>
      </c>
      <c r="Q149" s="472" t="s">
        <v>1208</v>
      </c>
      <c r="R149" s="472" t="s">
        <v>1513</v>
      </c>
      <c r="S149" s="597" t="s">
        <v>1616</v>
      </c>
      <c r="T149" s="638" t="s">
        <v>1635</v>
      </c>
      <c r="U149" s="549">
        <v>1998</v>
      </c>
      <c r="V149" s="633" t="s">
        <v>628</v>
      </c>
      <c r="W149" s="549">
        <v>2019</v>
      </c>
      <c r="X149" s="634"/>
      <c r="Y149" s="479"/>
      <c r="Z149" s="635"/>
      <c r="AA149" s="615"/>
      <c r="AB149" s="616">
        <f t="shared" ref="AB149" si="119">IF(Z149="",YEAR($AC$1)-$W149,YEAR($AC$1)-$Y149)</f>
        <v>4</v>
      </c>
      <c r="AC149" s="615" t="s">
        <v>1588</v>
      </c>
      <c r="AD149" s="637">
        <v>2016</v>
      </c>
      <c r="AE149" s="615" t="s">
        <v>1619</v>
      </c>
      <c r="AF149" s="616" t="s">
        <v>142</v>
      </c>
      <c r="AG149" s="568"/>
      <c r="AH149" s="640"/>
      <c r="AI149" s="500" t="s">
        <v>381</v>
      </c>
      <c r="AJ149" s="492"/>
      <c r="CM149" s="491" t="str">
        <f>IF(CQ149=CR149,"","anders")</f>
        <v/>
      </c>
      <c r="CN149" s="491" t="str">
        <f>+T149</f>
        <v>Christ Florian Michael</v>
      </c>
      <c r="CR149" s="445"/>
      <c r="CS149" s="519">
        <v>9750</v>
      </c>
      <c r="CT149" s="514"/>
      <c r="CU149" s="512"/>
      <c r="CV149" s="511"/>
      <c r="CW149" s="514"/>
      <c r="CX149" s="512"/>
      <c r="CY149" s="511"/>
      <c r="CZ149" s="514"/>
      <c r="DA149" s="512"/>
      <c r="DB149" s="511"/>
      <c r="DC149" s="514"/>
      <c r="DD149" s="512"/>
      <c r="DE149" s="511"/>
      <c r="DF149" s="514"/>
      <c r="DG149" s="512"/>
      <c r="DH149" s="511"/>
      <c r="DI149" s="513"/>
      <c r="DJ149" s="512"/>
      <c r="DK149" s="512"/>
      <c r="DL149" s="511"/>
      <c r="DQ149" s="491">
        <f>+CS149</f>
        <v>9750</v>
      </c>
      <c r="DR149" s="494">
        <v>8</v>
      </c>
      <c r="DS149" s="491">
        <v>0</v>
      </c>
      <c r="DT149" s="493" t="s">
        <v>976</v>
      </c>
      <c r="EM149" s="492"/>
    </row>
    <row r="150" spans="1:152" s="491" customFormat="1" ht="16.5" hidden="1" customHeight="1" outlineLevel="1" x14ac:dyDescent="0.25">
      <c r="A150" s="510"/>
      <c r="B150" s="510"/>
      <c r="C150" s="510" t="str">
        <f t="shared" si="116"/>
        <v/>
      </c>
      <c r="D150" s="509"/>
      <c r="E150" s="509"/>
      <c r="F150" s="509"/>
      <c r="G150" s="510"/>
      <c r="H150" s="510"/>
      <c r="I150" s="509"/>
      <c r="J150" s="510"/>
      <c r="K150" s="509">
        <v>1</v>
      </c>
      <c r="L150" s="509"/>
      <c r="M150" s="509"/>
      <c r="N150" s="490"/>
      <c r="O150" s="490"/>
      <c r="P150" s="471" t="s">
        <v>358</v>
      </c>
      <c r="Q150" s="472" t="s">
        <v>1161</v>
      </c>
      <c r="R150" s="472" t="s">
        <v>1513</v>
      </c>
      <c r="S150" s="597"/>
      <c r="T150" s="508" t="s">
        <v>1159</v>
      </c>
      <c r="U150" s="502">
        <v>1998</v>
      </c>
      <c r="V150" s="507" t="s">
        <v>628</v>
      </c>
      <c r="W150" s="502"/>
      <c r="X150" s="504"/>
      <c r="Y150" s="470"/>
      <c r="Z150" s="505"/>
      <c r="AA150" s="518" t="s">
        <v>173</v>
      </c>
      <c r="AB150" s="516"/>
      <c r="AC150" s="518" t="s">
        <v>1268</v>
      </c>
      <c r="AD150" s="517">
        <v>2015</v>
      </c>
      <c r="AE150" s="607"/>
      <c r="AF150" s="604" t="s">
        <v>175</v>
      </c>
      <c r="AG150" s="501"/>
      <c r="AH150" s="501"/>
      <c r="AI150" s="500" t="s">
        <v>381</v>
      </c>
      <c r="AJ150" s="492"/>
      <c r="CM150" s="491" t="str">
        <f t="shared" si="117"/>
        <v/>
      </c>
      <c r="CN150" s="491" t="str">
        <f t="shared" si="111"/>
        <v>Christ Florian</v>
      </c>
      <c r="CR150" s="445"/>
      <c r="CS150" s="519">
        <v>9739</v>
      </c>
      <c r="CT150" s="514"/>
      <c r="CU150" s="512"/>
      <c r="CV150" s="511"/>
      <c r="CW150" s="514"/>
      <c r="CX150" s="512"/>
      <c r="CY150" s="511"/>
      <c r="CZ150" s="514"/>
      <c r="DA150" s="512"/>
      <c r="DB150" s="511"/>
      <c r="DC150" s="514"/>
      <c r="DD150" s="512"/>
      <c r="DE150" s="511"/>
      <c r="DF150" s="514"/>
      <c r="DG150" s="512"/>
      <c r="DH150" s="511"/>
      <c r="DI150" s="513"/>
      <c r="DJ150" s="512"/>
      <c r="DK150" s="512"/>
      <c r="DL150" s="511"/>
      <c r="DQ150" s="491">
        <f t="shared" si="118"/>
        <v>9739</v>
      </c>
      <c r="DR150" s="494">
        <v>8</v>
      </c>
      <c r="DS150" s="491">
        <v>0</v>
      </c>
      <c r="DT150" s="493" t="s">
        <v>976</v>
      </c>
      <c r="EM150" s="492"/>
    </row>
    <row r="151" spans="1:152" s="491" customFormat="1" collapsed="1" x14ac:dyDescent="0.25">
      <c r="A151" s="510"/>
      <c r="B151" s="510"/>
      <c r="C151" s="510" t="str">
        <f t="shared" si="116"/>
        <v/>
      </c>
      <c r="D151" s="509"/>
      <c r="E151" s="509"/>
      <c r="F151" s="509"/>
      <c r="G151" s="510"/>
      <c r="H151" s="510"/>
      <c r="I151" s="509"/>
      <c r="J151" s="510"/>
      <c r="K151" s="509">
        <v>1</v>
      </c>
      <c r="L151" s="509"/>
      <c r="M151" s="509"/>
      <c r="N151" s="490"/>
      <c r="O151" s="490"/>
      <c r="P151" s="471" t="s">
        <v>358</v>
      </c>
      <c r="Q151" s="472" t="s">
        <v>1209</v>
      </c>
      <c r="R151" s="472" t="s">
        <v>1513</v>
      </c>
      <c r="S151" s="597" t="s">
        <v>1616</v>
      </c>
      <c r="T151" s="638" t="s">
        <v>1206</v>
      </c>
      <c r="U151" s="549">
        <v>2000</v>
      </c>
      <c r="V151" s="633" t="s">
        <v>628</v>
      </c>
      <c r="W151" s="549">
        <v>2020</v>
      </c>
      <c r="X151" s="634"/>
      <c r="Y151" s="479"/>
      <c r="Z151" s="635"/>
      <c r="AA151" s="615"/>
      <c r="AB151" s="616">
        <f>IF(Z151="",YEAR($AC$1)-$W151,YEAR($AC$1)-$Y151)</f>
        <v>3</v>
      </c>
      <c r="AC151" s="615" t="s">
        <v>1588</v>
      </c>
      <c r="AD151" s="637">
        <v>2016</v>
      </c>
      <c r="AE151" s="615" t="s">
        <v>1619</v>
      </c>
      <c r="AF151" s="616" t="s">
        <v>142</v>
      </c>
      <c r="AG151" s="568"/>
      <c r="AH151" s="640"/>
      <c r="AI151" s="500" t="s">
        <v>381</v>
      </c>
      <c r="AJ151" s="492"/>
      <c r="CM151" s="491" t="str">
        <f t="shared" si="117"/>
        <v/>
      </c>
      <c r="CN151" s="491" t="str">
        <f t="shared" si="111"/>
        <v>Boser Florian</v>
      </c>
      <c r="CR151" s="445"/>
      <c r="CS151" s="519">
        <v>9750</v>
      </c>
      <c r="CT151" s="514"/>
      <c r="CU151" s="512"/>
      <c r="CV151" s="511"/>
      <c r="CW151" s="514"/>
      <c r="CX151" s="512"/>
      <c r="CY151" s="511"/>
      <c r="CZ151" s="514"/>
      <c r="DA151" s="512"/>
      <c r="DB151" s="511"/>
      <c r="DC151" s="514"/>
      <c r="DD151" s="512"/>
      <c r="DE151" s="511"/>
      <c r="DF151" s="514"/>
      <c r="DG151" s="512"/>
      <c r="DH151" s="511"/>
      <c r="DI151" s="513"/>
      <c r="DJ151" s="512"/>
      <c r="DK151" s="512"/>
      <c r="DL151" s="511"/>
      <c r="DQ151" s="491">
        <f t="shared" si="118"/>
        <v>9750</v>
      </c>
      <c r="DR151" s="494">
        <v>8</v>
      </c>
      <c r="DS151" s="491">
        <v>0</v>
      </c>
      <c r="DT151" s="493" t="s">
        <v>976</v>
      </c>
      <c r="EM151" s="492"/>
    </row>
    <row r="152" spans="1:152" s="491" customFormat="1" ht="20.25" hidden="1" customHeight="1" outlineLevel="1" x14ac:dyDescent="0.25">
      <c r="A152" s="510"/>
      <c r="B152" s="510"/>
      <c r="C152" s="510" t="str">
        <f t="shared" si="116"/>
        <v/>
      </c>
      <c r="D152" s="509"/>
      <c r="E152" s="509"/>
      <c r="F152" s="509"/>
      <c r="G152" s="510"/>
      <c r="H152" s="510"/>
      <c r="I152" s="509"/>
      <c r="J152" s="510"/>
      <c r="K152" s="509">
        <v>1</v>
      </c>
      <c r="L152" s="509"/>
      <c r="M152" s="509"/>
      <c r="N152" s="490"/>
      <c r="O152" s="490"/>
      <c r="P152" s="471" t="s">
        <v>1303</v>
      </c>
      <c r="Q152" s="472" t="s">
        <v>1210</v>
      </c>
      <c r="R152" s="472" t="s">
        <v>1513</v>
      </c>
      <c r="S152" s="597"/>
      <c r="T152" s="508" t="s">
        <v>1207</v>
      </c>
      <c r="U152" s="502">
        <v>1999</v>
      </c>
      <c r="V152" s="507" t="s">
        <v>628</v>
      </c>
      <c r="W152" s="502"/>
      <c r="X152" s="504"/>
      <c r="Y152" s="470"/>
      <c r="Z152" s="505"/>
      <c r="AA152" s="518" t="s">
        <v>176</v>
      </c>
      <c r="AB152" s="516"/>
      <c r="AC152" s="518" t="s">
        <v>1268</v>
      </c>
      <c r="AD152" s="517">
        <v>2016</v>
      </c>
      <c r="AE152" s="607"/>
      <c r="AF152" s="604" t="s">
        <v>175</v>
      </c>
      <c r="AG152" s="501"/>
      <c r="AH152" s="501"/>
      <c r="AI152" s="500" t="s">
        <v>381</v>
      </c>
      <c r="AJ152" s="492"/>
      <c r="CM152" s="491" t="str">
        <f t="shared" si="117"/>
        <v/>
      </c>
      <c r="CN152" s="491" t="str">
        <f t="shared" si="111"/>
        <v>Kaupp Nicolas</v>
      </c>
      <c r="CR152" s="445"/>
      <c r="CS152" s="519">
        <v>9752</v>
      </c>
      <c r="CT152" s="514"/>
      <c r="CU152" s="512"/>
      <c r="CV152" s="511"/>
      <c r="CW152" s="514"/>
      <c r="CX152" s="512"/>
      <c r="CY152" s="511"/>
      <c r="CZ152" s="514"/>
      <c r="DA152" s="512"/>
      <c r="DB152" s="511"/>
      <c r="DC152" s="514"/>
      <c r="DD152" s="512"/>
      <c r="DE152" s="511"/>
      <c r="DF152" s="514"/>
      <c r="DG152" s="512"/>
      <c r="DH152" s="511"/>
      <c r="DI152" s="513"/>
      <c r="DJ152" s="512"/>
      <c r="DK152" s="512"/>
      <c r="DL152" s="511"/>
      <c r="DQ152" s="491">
        <f t="shared" si="118"/>
        <v>9752</v>
      </c>
      <c r="DR152" s="494">
        <v>8</v>
      </c>
      <c r="DS152" s="491">
        <v>0</v>
      </c>
      <c r="DT152" s="493" t="s">
        <v>976</v>
      </c>
      <c r="EM152" s="492"/>
    </row>
    <row r="153" spans="1:152" s="491" customFormat="1" collapsed="1" x14ac:dyDescent="0.25">
      <c r="A153" s="510"/>
      <c r="B153" s="510">
        <v>1</v>
      </c>
      <c r="C153" s="510" t="str">
        <f t="shared" si="116"/>
        <v/>
      </c>
      <c r="D153" s="509"/>
      <c r="E153" s="509"/>
      <c r="F153" s="509"/>
      <c r="G153" s="510"/>
      <c r="H153" s="510"/>
      <c r="I153" s="509"/>
      <c r="J153" s="510"/>
      <c r="K153" s="509">
        <v>1</v>
      </c>
      <c r="L153" s="509"/>
      <c r="M153" s="509"/>
      <c r="N153" s="490"/>
      <c r="O153" s="490"/>
      <c r="P153" s="471" t="s">
        <v>361</v>
      </c>
      <c r="Q153" s="472" t="s">
        <v>1266</v>
      </c>
      <c r="R153" s="472" t="s">
        <v>1513</v>
      </c>
      <c r="S153" s="597" t="s">
        <v>1616</v>
      </c>
      <c r="T153" s="682" t="s">
        <v>1264</v>
      </c>
      <c r="U153" s="669">
        <v>2000</v>
      </c>
      <c r="V153" s="680" t="s">
        <v>1566</v>
      </c>
      <c r="W153" s="669">
        <v>2021</v>
      </c>
      <c r="X153" s="671"/>
      <c r="Y153" s="672"/>
      <c r="Z153" s="673"/>
      <c r="AA153" s="676"/>
      <c r="AB153" s="678">
        <f>IF(Z153="",YEAR($AC$1)-$W153,YEAR($AC$1)-$Y153)</f>
        <v>2</v>
      </c>
      <c r="AC153" s="676" t="s">
        <v>1588</v>
      </c>
      <c r="AD153" s="677">
        <v>2017</v>
      </c>
      <c r="AE153" s="676" t="s">
        <v>1619</v>
      </c>
      <c r="AF153" s="678" t="s">
        <v>147</v>
      </c>
      <c r="AG153" s="681"/>
      <c r="AH153" s="640"/>
      <c r="AI153" s="500" t="s">
        <v>381</v>
      </c>
      <c r="AJ153" s="492"/>
      <c r="CM153" s="491" t="str">
        <f t="shared" si="117"/>
        <v/>
      </c>
      <c r="CN153" s="495" t="str">
        <f t="shared" si="111"/>
        <v>Tesan Laila</v>
      </c>
      <c r="CO153" s="495"/>
      <c r="CP153" s="495"/>
      <c r="CQ153" s="495"/>
      <c r="CR153" s="445"/>
      <c r="CS153" s="515">
        <v>9776</v>
      </c>
      <c r="CT153" s="514"/>
      <c r="CU153" s="512"/>
      <c r="CV153" s="511"/>
      <c r="CW153" s="514"/>
      <c r="CX153" s="512"/>
      <c r="CY153" s="511"/>
      <c r="CZ153" s="514"/>
      <c r="DA153" s="512"/>
      <c r="DB153" s="511"/>
      <c r="DC153" s="514"/>
      <c r="DD153" s="512"/>
      <c r="DE153" s="511"/>
      <c r="DF153" s="514"/>
      <c r="DG153" s="512"/>
      <c r="DH153" s="511"/>
      <c r="DI153" s="513"/>
      <c r="DJ153" s="512"/>
      <c r="DK153" s="512"/>
      <c r="DL153" s="511"/>
      <c r="DQ153" s="491">
        <f t="shared" si="118"/>
        <v>9776</v>
      </c>
      <c r="DR153" s="494">
        <v>8</v>
      </c>
      <c r="DS153" s="491">
        <v>0</v>
      </c>
      <c r="DT153" s="493" t="s">
        <v>976</v>
      </c>
      <c r="EM153" s="492"/>
    </row>
    <row r="154" spans="1:152" s="491" customFormat="1" x14ac:dyDescent="0.25">
      <c r="A154" s="510"/>
      <c r="B154" s="510"/>
      <c r="C154" s="510"/>
      <c r="D154" s="509"/>
      <c r="E154" s="509"/>
      <c r="F154" s="509"/>
      <c r="G154" s="510"/>
      <c r="H154" s="510"/>
      <c r="I154" s="509"/>
      <c r="J154" s="510"/>
      <c r="K154" s="509"/>
      <c r="L154" s="509"/>
      <c r="M154" s="509"/>
      <c r="N154" s="490"/>
      <c r="O154" s="490"/>
      <c r="P154" s="471"/>
      <c r="Q154" s="472"/>
      <c r="R154" s="472"/>
      <c r="S154" s="597" t="s">
        <v>1616</v>
      </c>
      <c r="T154" s="638" t="s">
        <v>1666</v>
      </c>
      <c r="U154" s="549">
        <v>2004</v>
      </c>
      <c r="V154" s="633" t="s">
        <v>628</v>
      </c>
      <c r="W154" s="549"/>
      <c r="X154" s="634"/>
      <c r="Y154" s="479"/>
      <c r="Z154" s="635"/>
      <c r="AA154" s="615" t="s">
        <v>173</v>
      </c>
      <c r="AB154" s="616"/>
      <c r="AC154" s="615" t="s">
        <v>1268</v>
      </c>
      <c r="AD154" s="637">
        <v>2019</v>
      </c>
      <c r="AE154" s="615"/>
      <c r="AF154" s="616" t="s">
        <v>1623</v>
      </c>
      <c r="AG154" s="685"/>
      <c r="AH154" s="640"/>
      <c r="AI154" s="500"/>
      <c r="AJ154" s="492"/>
      <c r="CN154" s="495" t="str">
        <f t="shared" si="111"/>
        <v>Bätscher Basil</v>
      </c>
      <c r="CO154" s="495"/>
      <c r="CP154" s="495"/>
      <c r="CQ154" s="495"/>
      <c r="CR154" s="445"/>
      <c r="CS154" s="495"/>
      <c r="CT154" s="448"/>
      <c r="CU154" s="445"/>
      <c r="CW154" s="448"/>
      <c r="CX154" s="445"/>
      <c r="CZ154" s="448"/>
      <c r="DA154" s="445"/>
      <c r="DC154" s="448"/>
      <c r="DD154" s="445"/>
      <c r="DF154" s="448"/>
      <c r="DG154" s="445"/>
      <c r="DJ154" s="445"/>
      <c r="DK154" s="445"/>
      <c r="DR154" s="494"/>
      <c r="DT154" s="493"/>
      <c r="EM154" s="492"/>
    </row>
    <row r="155" spans="1:152" s="491" customFormat="1" hidden="1" x14ac:dyDescent="0.25">
      <c r="A155" s="510"/>
      <c r="B155" s="510"/>
      <c r="C155" s="510" t="str">
        <f t="shared" ref="C155" si="120">IF(AB155&gt;=10,1,"")</f>
        <v/>
      </c>
      <c r="D155" s="509"/>
      <c r="E155" s="509"/>
      <c r="F155" s="509"/>
      <c r="G155" s="510"/>
      <c r="H155" s="510"/>
      <c r="I155" s="509"/>
      <c r="J155" s="510"/>
      <c r="K155" s="509">
        <v>1</v>
      </c>
      <c r="L155" s="509"/>
      <c r="M155" s="509"/>
      <c r="N155" s="490"/>
      <c r="O155" s="490"/>
      <c r="P155" s="471"/>
      <c r="Q155" s="472"/>
      <c r="R155" s="472"/>
      <c r="S155" s="597"/>
      <c r="T155" s="638" t="s">
        <v>1634</v>
      </c>
      <c r="U155" s="549">
        <v>2003</v>
      </c>
      <c r="V155" s="633" t="s">
        <v>628</v>
      </c>
      <c r="W155" s="549"/>
      <c r="X155" s="634"/>
      <c r="Y155" s="645"/>
      <c r="Z155" s="635"/>
      <c r="AA155" s="634" t="s">
        <v>176</v>
      </c>
      <c r="AB155" s="549"/>
      <c r="AC155" s="634" t="s">
        <v>1268</v>
      </c>
      <c r="AD155" s="646">
        <v>2019</v>
      </c>
      <c r="AE155" s="634"/>
      <c r="AF155" s="549" t="s">
        <v>1623</v>
      </c>
      <c r="AG155" s="640"/>
      <c r="AH155" s="640"/>
      <c r="AI155" s="500" t="s">
        <v>381</v>
      </c>
      <c r="AJ155" s="492"/>
      <c r="CN155" s="495" t="str">
        <f t="shared" ref="CN155:CN156" si="121">+T155</f>
        <v>Krenger Kyara</v>
      </c>
      <c r="CO155" s="495"/>
      <c r="CP155" s="495"/>
      <c r="CQ155" s="495"/>
      <c r="CR155" s="445"/>
      <c r="CS155" s="495"/>
      <c r="CT155" s="448"/>
      <c r="CU155" s="445"/>
      <c r="CW155" s="448"/>
      <c r="CX155" s="445"/>
      <c r="CZ155" s="448"/>
      <c r="DA155" s="445"/>
      <c r="DC155" s="448"/>
      <c r="DD155" s="445"/>
      <c r="DF155" s="448"/>
      <c r="DG155" s="445"/>
      <c r="DJ155" s="445"/>
      <c r="DK155" s="445"/>
      <c r="DR155" s="494"/>
      <c r="DT155" s="493"/>
      <c r="EM155" s="492"/>
    </row>
    <row r="156" spans="1:152" s="491" customFormat="1" hidden="1" x14ac:dyDescent="0.25">
      <c r="A156" s="510"/>
      <c r="B156" s="510"/>
      <c r="C156" s="510"/>
      <c r="D156" s="509"/>
      <c r="E156" s="509"/>
      <c r="F156" s="509"/>
      <c r="G156" s="510"/>
      <c r="H156" s="510"/>
      <c r="I156" s="509"/>
      <c r="J156" s="510"/>
      <c r="K156" s="509"/>
      <c r="L156" s="509"/>
      <c r="M156" s="509"/>
      <c r="N156" s="490"/>
      <c r="O156" s="490"/>
      <c r="P156" s="471"/>
      <c r="Q156" s="472"/>
      <c r="R156" s="472"/>
      <c r="S156" s="597"/>
      <c r="T156" s="638" t="s">
        <v>1653</v>
      </c>
      <c r="U156" s="549">
        <v>2003</v>
      </c>
      <c r="V156" s="633" t="s">
        <v>628</v>
      </c>
      <c r="W156" s="549"/>
      <c r="X156" s="634"/>
      <c r="Y156" s="645"/>
      <c r="Z156" s="635"/>
      <c r="AA156" s="634" t="s">
        <v>173</v>
      </c>
      <c r="AB156" s="549"/>
      <c r="AC156" s="634" t="s">
        <v>1268</v>
      </c>
      <c r="AD156" s="646">
        <v>2018</v>
      </c>
      <c r="AE156" s="634"/>
      <c r="AF156" s="549" t="s">
        <v>1623</v>
      </c>
      <c r="AG156" s="685"/>
      <c r="AH156" s="640"/>
      <c r="AI156" s="500"/>
      <c r="AJ156" s="492"/>
      <c r="CN156" s="495" t="str">
        <f t="shared" si="121"/>
        <v>Wagner Mika</v>
      </c>
      <c r="CO156" s="495"/>
      <c r="CP156" s="495"/>
      <c r="CQ156" s="495"/>
      <c r="CR156" s="445"/>
      <c r="CS156" s="495"/>
      <c r="CT156" s="448"/>
      <c r="CU156" s="445"/>
      <c r="CW156" s="448"/>
      <c r="CX156" s="445"/>
      <c r="CZ156" s="448"/>
      <c r="DA156" s="445"/>
      <c r="DC156" s="448"/>
      <c r="DD156" s="445"/>
      <c r="DF156" s="448"/>
      <c r="DG156" s="445"/>
      <c r="DJ156" s="445"/>
      <c r="DK156" s="445"/>
      <c r="DR156" s="494"/>
      <c r="DT156" s="493"/>
      <c r="EM156" s="492"/>
    </row>
    <row r="157" spans="1:152" s="491" customFormat="1" ht="15.75" hidden="1" customHeight="1" outlineLevel="1" x14ac:dyDescent="0.25">
      <c r="A157" s="510"/>
      <c r="B157" s="510"/>
      <c r="C157" s="510" t="str">
        <f t="shared" si="116"/>
        <v/>
      </c>
      <c r="D157" s="509"/>
      <c r="E157" s="509"/>
      <c r="F157" s="509"/>
      <c r="G157" s="510"/>
      <c r="H157" s="510"/>
      <c r="I157" s="509"/>
      <c r="J157" s="510"/>
      <c r="K157" s="509">
        <v>1</v>
      </c>
      <c r="L157" s="509"/>
      <c r="M157" s="509"/>
      <c r="N157" s="490"/>
      <c r="O157" s="490"/>
      <c r="P157" s="471" t="s">
        <v>1303</v>
      </c>
      <c r="Q157" s="472" t="s">
        <v>1517</v>
      </c>
      <c r="R157" s="472" t="s">
        <v>1513</v>
      </c>
      <c r="S157" s="597"/>
      <c r="T157" s="508" t="s">
        <v>1569</v>
      </c>
      <c r="U157" s="502">
        <v>2003</v>
      </c>
      <c r="V157" s="507" t="s">
        <v>628</v>
      </c>
      <c r="W157" s="502"/>
      <c r="X157" s="504"/>
      <c r="Y157" s="506"/>
      <c r="Z157" s="505"/>
      <c r="AA157" s="504" t="s">
        <v>182</v>
      </c>
      <c r="AB157" s="502"/>
      <c r="AC157" s="504" t="s">
        <v>1268</v>
      </c>
      <c r="AD157" s="503">
        <v>2018</v>
      </c>
      <c r="AE157" s="610"/>
      <c r="AF157" s="606" t="s">
        <v>177</v>
      </c>
      <c r="AG157" s="501"/>
      <c r="AH157" s="501"/>
      <c r="AI157" s="500" t="s">
        <v>381</v>
      </c>
      <c r="AJ157" s="492"/>
      <c r="CN157" s="495" t="str">
        <f t="shared" si="111"/>
        <v>Schacher Elia</v>
      </c>
      <c r="CO157" s="495"/>
      <c r="CP157" s="495"/>
      <c r="CQ157" s="495"/>
      <c r="CR157" s="445"/>
      <c r="CS157" s="495"/>
      <c r="CT157" s="448"/>
      <c r="CU157" s="445"/>
      <c r="CW157" s="448"/>
      <c r="CX157" s="445"/>
      <c r="CZ157" s="448"/>
      <c r="DA157" s="445"/>
      <c r="DC157" s="448"/>
      <c r="DD157" s="445"/>
      <c r="DF157" s="448"/>
      <c r="DG157" s="445"/>
      <c r="DJ157" s="445"/>
      <c r="DK157" s="445"/>
      <c r="DR157" s="494"/>
      <c r="DT157" s="493"/>
      <c r="EM157" s="492"/>
    </row>
    <row r="158" spans="1:152" s="491" customFormat="1" ht="15.75" customHeight="1" collapsed="1" x14ac:dyDescent="0.25">
      <c r="A158" s="510"/>
      <c r="B158" s="510"/>
      <c r="C158" s="510"/>
      <c r="D158" s="509"/>
      <c r="E158" s="509"/>
      <c r="F158" s="509"/>
      <c r="G158" s="510"/>
      <c r="H158" s="510"/>
      <c r="I158" s="509"/>
      <c r="J158" s="510"/>
      <c r="K158" s="509"/>
      <c r="L158" s="509"/>
      <c r="M158" s="509"/>
      <c r="N158" s="490"/>
      <c r="O158" s="490"/>
      <c r="P158" s="471"/>
      <c r="Q158" s="472"/>
      <c r="R158" s="472"/>
      <c r="S158" s="597" t="s">
        <v>1616</v>
      </c>
      <c r="T158" s="638" t="s">
        <v>1654</v>
      </c>
      <c r="U158" s="549">
        <v>2005</v>
      </c>
      <c r="V158" s="633" t="s">
        <v>1566</v>
      </c>
      <c r="W158" s="549"/>
      <c r="X158" s="634"/>
      <c r="Y158" s="645"/>
      <c r="Z158" s="635"/>
      <c r="AA158" s="634" t="s">
        <v>176</v>
      </c>
      <c r="AB158" s="549"/>
      <c r="AC158" s="634" t="s">
        <v>1268</v>
      </c>
      <c r="AD158" s="646">
        <v>2020</v>
      </c>
      <c r="AE158" s="634"/>
      <c r="AF158" s="549" t="s">
        <v>1623</v>
      </c>
      <c r="AG158" s="685"/>
      <c r="AH158" s="501"/>
      <c r="AI158" s="500"/>
      <c r="AJ158" s="492"/>
      <c r="CN158" s="495" t="str">
        <f t="shared" si="111"/>
        <v>Rizzo Arianna</v>
      </c>
      <c r="CO158" s="495"/>
      <c r="CP158" s="495"/>
      <c r="CQ158" s="495"/>
      <c r="CR158" s="445"/>
      <c r="CS158" s="495"/>
      <c r="CT158" s="448"/>
      <c r="CU158" s="445"/>
      <c r="CW158" s="448"/>
      <c r="CX158" s="445"/>
      <c r="CZ158" s="448"/>
      <c r="DA158" s="445"/>
      <c r="DC158" s="448"/>
      <c r="DD158" s="445"/>
      <c r="DF158" s="448"/>
      <c r="DG158" s="445"/>
      <c r="DJ158" s="445"/>
      <c r="DK158" s="445"/>
      <c r="DR158" s="494"/>
      <c r="DT158" s="493"/>
      <c r="EM158" s="492"/>
    </row>
    <row r="159" spans="1:152" s="491" customFormat="1" ht="15" hidden="1" customHeight="1" x14ac:dyDescent="0.25">
      <c r="A159" s="510"/>
      <c r="B159" s="510"/>
      <c r="C159" s="510" t="str">
        <f t="shared" si="116"/>
        <v/>
      </c>
      <c r="D159" s="509"/>
      <c r="E159" s="509"/>
      <c r="F159" s="509"/>
      <c r="G159" s="510"/>
      <c r="H159" s="510"/>
      <c r="I159" s="509"/>
      <c r="J159" s="510"/>
      <c r="K159" s="509">
        <v>1</v>
      </c>
      <c r="L159" s="509"/>
      <c r="M159" s="509"/>
      <c r="N159" s="490"/>
      <c r="O159" s="490"/>
      <c r="P159" s="471" t="s">
        <v>361</v>
      </c>
      <c r="Q159" s="472" t="s">
        <v>1519</v>
      </c>
      <c r="R159" s="472" t="s">
        <v>1513</v>
      </c>
      <c r="S159" s="597"/>
      <c r="T159" s="638" t="s">
        <v>1643</v>
      </c>
      <c r="U159" s="549">
        <v>2006</v>
      </c>
      <c r="V159" s="633" t="s">
        <v>628</v>
      </c>
      <c r="W159" s="549"/>
      <c r="X159" s="634"/>
      <c r="Y159" s="645"/>
      <c r="Z159" s="635"/>
      <c r="AA159" s="634" t="s">
        <v>182</v>
      </c>
      <c r="AB159" s="549"/>
      <c r="AC159" s="634" t="s">
        <v>1268</v>
      </c>
      <c r="AD159" s="646">
        <v>2021</v>
      </c>
      <c r="AE159" s="634"/>
      <c r="AF159" s="549" t="s">
        <v>1644</v>
      </c>
      <c r="AG159" s="662"/>
      <c r="AH159" s="640"/>
      <c r="AI159" s="500" t="s">
        <v>381</v>
      </c>
      <c r="AJ159" s="492"/>
      <c r="CN159" s="495" t="str">
        <f t="shared" si="111"/>
        <v>Streiff Timon</v>
      </c>
      <c r="CO159" s="495"/>
      <c r="CP159" s="495"/>
      <c r="CQ159" s="495"/>
      <c r="CR159" s="445"/>
      <c r="CS159" s="495"/>
      <c r="CT159" s="448"/>
      <c r="CU159" s="445"/>
      <c r="CW159" s="448"/>
      <c r="CX159" s="445"/>
      <c r="CZ159" s="448"/>
      <c r="DA159" s="445"/>
      <c r="DC159" s="448"/>
      <c r="DD159" s="445"/>
      <c r="DF159" s="448"/>
      <c r="DG159" s="445"/>
      <c r="DJ159" s="445"/>
      <c r="DK159" s="445"/>
      <c r="DR159" s="494"/>
      <c r="DT159" s="493"/>
      <c r="EM159" s="492"/>
    </row>
    <row r="160" spans="1:152" s="491" customFormat="1" ht="15" customHeight="1" x14ac:dyDescent="0.25">
      <c r="A160" s="510"/>
      <c r="B160" s="510"/>
      <c r="C160" s="510"/>
      <c r="D160" s="509"/>
      <c r="E160" s="509"/>
      <c r="F160" s="509"/>
      <c r="G160" s="510"/>
      <c r="H160" s="510"/>
      <c r="I160" s="509"/>
      <c r="J160" s="510"/>
      <c r="K160" s="509"/>
      <c r="L160" s="509"/>
      <c r="M160" s="509"/>
      <c r="N160" s="490"/>
      <c r="O160" s="490"/>
      <c r="P160" s="471"/>
      <c r="Q160" s="472"/>
      <c r="R160" s="472"/>
      <c r="S160" s="597" t="s">
        <v>1616</v>
      </c>
      <c r="T160" s="835" t="s">
        <v>1675</v>
      </c>
      <c r="U160" s="812">
        <v>2003</v>
      </c>
      <c r="V160" s="664" t="s">
        <v>628</v>
      </c>
      <c r="W160" s="812"/>
      <c r="X160" s="836"/>
      <c r="Y160" s="837"/>
      <c r="Z160" s="815"/>
      <c r="AA160" s="836" t="s">
        <v>1850</v>
      </c>
      <c r="AB160" s="812"/>
      <c r="AC160" s="836" t="s">
        <v>1268</v>
      </c>
      <c r="AD160" s="838">
        <v>2022</v>
      </c>
      <c r="AE160" s="836"/>
      <c r="AF160" s="812" t="s">
        <v>1644</v>
      </c>
      <c r="AG160" s="839" t="s">
        <v>1616</v>
      </c>
      <c r="AH160" s="644"/>
      <c r="AI160" s="500"/>
      <c r="AJ160" s="492"/>
      <c r="CN160" s="495" t="str">
        <f t="shared" si="111"/>
        <v>Gross Matteo</v>
      </c>
      <c r="CO160" s="495"/>
      <c r="CP160" s="495"/>
      <c r="CQ160" s="495"/>
      <c r="CR160" s="445"/>
      <c r="CS160" s="495"/>
      <c r="CT160" s="448"/>
      <c r="CU160" s="445"/>
      <c r="CW160" s="448"/>
      <c r="CX160" s="445"/>
      <c r="CZ160" s="448"/>
      <c r="DA160" s="445"/>
      <c r="DC160" s="448"/>
      <c r="DD160" s="445"/>
      <c r="DF160" s="448"/>
      <c r="DG160" s="445"/>
      <c r="DJ160" s="445"/>
      <c r="DK160" s="445"/>
      <c r="DR160" s="494"/>
      <c r="DT160" s="493"/>
      <c r="EM160" s="492"/>
    </row>
    <row r="161" spans="1:16367" s="491" customFormat="1" ht="13.5" customHeight="1" x14ac:dyDescent="0.25">
      <c r="A161" s="510"/>
      <c r="B161" s="510"/>
      <c r="C161" s="510"/>
      <c r="D161" s="509"/>
      <c r="E161" s="509"/>
      <c r="F161" s="509"/>
      <c r="G161" s="510"/>
      <c r="H161" s="510"/>
      <c r="I161" s="509"/>
      <c r="J161" s="510"/>
      <c r="K161" s="509"/>
      <c r="L161" s="509"/>
      <c r="M161" s="509"/>
      <c r="N161" s="490"/>
      <c r="O161" s="490"/>
      <c r="P161" s="471"/>
      <c r="Q161" s="472"/>
      <c r="R161" s="472"/>
      <c r="S161" s="597"/>
      <c r="T161" s="654"/>
      <c r="U161" s="657"/>
      <c r="V161" s="655"/>
      <c r="W161" s="657"/>
      <c r="X161" s="656"/>
      <c r="Y161" s="658"/>
      <c r="Z161" s="659"/>
      <c r="AA161" s="656"/>
      <c r="AB161" s="657"/>
      <c r="AC161" s="656"/>
      <c r="AD161" s="660"/>
      <c r="AE161" s="656"/>
      <c r="AF161" s="657"/>
      <c r="AG161" s="661"/>
      <c r="AH161" s="644"/>
      <c r="AI161" s="500"/>
      <c r="AJ161" s="492"/>
      <c r="CN161" s="495"/>
      <c r="CO161" s="495"/>
      <c r="CP161" s="495"/>
      <c r="CQ161" s="495"/>
      <c r="CR161" s="445"/>
      <c r="CS161" s="495"/>
      <c r="CT161" s="448"/>
      <c r="CU161" s="445"/>
      <c r="CW161" s="448"/>
      <c r="CX161" s="445"/>
      <c r="CZ161" s="448"/>
      <c r="DA161" s="445"/>
      <c r="DC161" s="448"/>
      <c r="DD161" s="445"/>
      <c r="DF161" s="448"/>
      <c r="DG161" s="445"/>
      <c r="DJ161" s="445"/>
      <c r="DK161" s="445"/>
      <c r="DR161" s="494"/>
      <c r="DT161" s="493"/>
      <c r="EM161" s="492"/>
    </row>
    <row r="162" spans="1:16367" s="491" customFormat="1" ht="14.25" customHeight="1" x14ac:dyDescent="0.25">
      <c r="A162" s="510"/>
      <c r="B162" s="510"/>
      <c r="C162" s="510"/>
      <c r="D162" s="509"/>
      <c r="E162" s="509"/>
      <c r="F162" s="509"/>
      <c r="G162" s="510"/>
      <c r="H162" s="510"/>
      <c r="I162" s="509"/>
      <c r="J162" s="510"/>
      <c r="K162" s="509"/>
      <c r="L162" s="509"/>
      <c r="M162" s="509"/>
      <c r="N162" s="490"/>
      <c r="O162" s="490"/>
      <c r="P162" s="471"/>
      <c r="Q162" s="472"/>
      <c r="R162" s="472"/>
      <c r="S162" s="597"/>
      <c r="T162" s="663" t="s">
        <v>1636</v>
      </c>
      <c r="U162" s="647"/>
      <c r="V162" s="664"/>
      <c r="W162" s="479"/>
      <c r="X162" s="649"/>
      <c r="Y162" s="479"/>
      <c r="Z162" s="618"/>
      <c r="AA162" s="649"/>
      <c r="AB162" s="479"/>
      <c r="AC162" s="649"/>
      <c r="AD162" s="650"/>
      <c r="AE162" s="649"/>
      <c r="AF162" s="479"/>
      <c r="AG162" s="651"/>
      <c r="AH162" s="644"/>
      <c r="AI162" s="500"/>
      <c r="AJ162" s="492"/>
      <c r="CN162" s="495"/>
      <c r="CO162" s="495"/>
      <c r="CP162" s="495"/>
      <c r="CQ162" s="495"/>
      <c r="CR162" s="445"/>
      <c r="CS162" s="495"/>
      <c r="CT162" s="448"/>
      <c r="CU162" s="445"/>
      <c r="CW162" s="448"/>
      <c r="CX162" s="445"/>
      <c r="CZ162" s="448"/>
      <c r="DA162" s="445"/>
      <c r="DC162" s="448"/>
      <c r="DD162" s="445"/>
      <c r="DF162" s="448"/>
      <c r="DG162" s="445"/>
      <c r="DJ162" s="445"/>
      <c r="DK162" s="445"/>
      <c r="DR162" s="494"/>
      <c r="DT162" s="493"/>
      <c r="EM162" s="492"/>
    </row>
    <row r="163" spans="1:16367" s="447" customFormat="1" ht="6" customHeight="1" x14ac:dyDescent="0.25">
      <c r="A163" s="499"/>
      <c r="B163" s="499"/>
      <c r="C163" s="499"/>
      <c r="D163" s="499"/>
      <c r="E163" s="499"/>
      <c r="F163" s="499"/>
      <c r="G163" s="499"/>
      <c r="H163" s="499"/>
      <c r="I163" s="499"/>
      <c r="J163" s="499"/>
      <c r="K163" s="499"/>
      <c r="L163" s="499"/>
      <c r="M163" s="499"/>
      <c r="N163" s="499"/>
      <c r="O163" s="499"/>
      <c r="P163" s="498"/>
      <c r="Q163" s="497"/>
      <c r="R163" s="497"/>
      <c r="S163" s="665"/>
      <c r="T163" s="554"/>
      <c r="U163" s="448"/>
      <c r="V163" s="666"/>
      <c r="W163" s="448"/>
      <c r="X163" s="652"/>
      <c r="Y163" s="448"/>
      <c r="Z163" s="554"/>
      <c r="AA163" s="652"/>
      <c r="AB163" s="448"/>
      <c r="AC163" s="652"/>
      <c r="AD163" s="667"/>
      <c r="AE163" s="652"/>
      <c r="AF163" s="448"/>
      <c r="AG163" s="653"/>
      <c r="AH163" s="648"/>
      <c r="AI163" s="496"/>
      <c r="AJ163" s="492"/>
      <c r="AK163" s="491"/>
      <c r="AL163" s="491"/>
      <c r="AM163" s="491"/>
      <c r="AN163" s="491"/>
      <c r="AO163" s="491"/>
      <c r="AP163" s="491"/>
      <c r="AQ163" s="491"/>
      <c r="AR163" s="491"/>
      <c r="AS163" s="491"/>
      <c r="AT163" s="491"/>
      <c r="AU163" s="491"/>
      <c r="AV163" s="491"/>
      <c r="AW163" s="491"/>
      <c r="AX163" s="491"/>
      <c r="AY163" s="491"/>
      <c r="AZ163" s="491"/>
      <c r="BA163" s="491"/>
      <c r="BB163" s="491"/>
      <c r="BC163" s="491"/>
      <c r="BD163" s="491"/>
      <c r="BE163" s="491"/>
      <c r="BF163" s="491"/>
      <c r="BG163" s="491"/>
      <c r="BH163" s="491"/>
      <c r="BI163" s="491"/>
      <c r="BJ163" s="491"/>
      <c r="BK163" s="491"/>
      <c r="BL163" s="491"/>
      <c r="BM163" s="491"/>
      <c r="BN163" s="491"/>
      <c r="BO163" s="491"/>
      <c r="BP163" s="491"/>
      <c r="BQ163" s="491"/>
      <c r="BR163" s="491"/>
      <c r="BS163" s="491"/>
      <c r="BT163" s="491"/>
      <c r="BU163" s="491"/>
      <c r="BV163" s="491"/>
      <c r="BW163" s="491"/>
      <c r="BX163" s="491"/>
      <c r="BY163" s="491"/>
      <c r="BZ163" s="491"/>
      <c r="CA163" s="491"/>
      <c r="CB163" s="491"/>
      <c r="CC163" s="491"/>
      <c r="CD163" s="491"/>
      <c r="CE163" s="491"/>
      <c r="CF163" s="491"/>
      <c r="CG163" s="491"/>
      <c r="CH163" s="491"/>
      <c r="CI163" s="491"/>
      <c r="CJ163" s="491"/>
      <c r="CK163" s="491"/>
      <c r="CL163" s="491"/>
      <c r="CM163" s="491"/>
      <c r="CN163" s="495"/>
      <c r="CO163" s="495"/>
      <c r="CP163" s="495"/>
      <c r="CQ163" s="495"/>
      <c r="CR163" s="445"/>
      <c r="CS163" s="495"/>
      <c r="CT163" s="448"/>
      <c r="CU163" s="445"/>
      <c r="CV163" s="491"/>
      <c r="CW163" s="448"/>
      <c r="CX163" s="445"/>
      <c r="CY163" s="491"/>
      <c r="CZ163" s="448"/>
      <c r="DA163" s="445"/>
      <c r="DB163" s="491"/>
      <c r="DC163" s="448"/>
      <c r="DD163" s="445"/>
      <c r="DE163" s="491"/>
      <c r="DF163" s="448"/>
      <c r="DG163" s="445"/>
      <c r="DH163" s="491"/>
      <c r="DI163" s="491"/>
      <c r="DJ163" s="445"/>
      <c r="DK163" s="445"/>
      <c r="DL163" s="491"/>
      <c r="DM163" s="491"/>
      <c r="DN163" s="491"/>
      <c r="DO163" s="491"/>
      <c r="DP163" s="491"/>
      <c r="DQ163" s="491"/>
      <c r="DR163" s="494"/>
      <c r="DS163" s="491"/>
      <c r="DT163" s="493"/>
      <c r="DU163" s="491"/>
      <c r="DV163" s="491"/>
      <c r="DW163" s="491"/>
      <c r="DX163" s="491"/>
      <c r="DY163" s="491"/>
      <c r="DZ163" s="491"/>
      <c r="EA163" s="491"/>
      <c r="EB163" s="491"/>
      <c r="EC163" s="491"/>
      <c r="ED163" s="491"/>
      <c r="EE163" s="491"/>
      <c r="EF163" s="491"/>
      <c r="EG163" s="491"/>
      <c r="EH163" s="491"/>
      <c r="EI163" s="491"/>
      <c r="EJ163" s="491"/>
      <c r="EK163" s="491"/>
      <c r="EL163" s="491"/>
      <c r="EM163" s="492"/>
      <c r="EN163" s="491"/>
      <c r="EO163" s="491"/>
      <c r="EP163" s="491"/>
      <c r="EQ163" s="491"/>
      <c r="ER163" s="491"/>
      <c r="ES163" s="491"/>
      <c r="ET163" s="491"/>
      <c r="EU163" s="491"/>
      <c r="EV163" s="491"/>
      <c r="EW163" s="491"/>
      <c r="EX163" s="491"/>
      <c r="EY163" s="491"/>
      <c r="EZ163" s="491"/>
      <c r="FA163" s="491"/>
      <c r="FB163" s="491"/>
      <c r="FC163" s="491"/>
      <c r="FD163" s="491"/>
      <c r="FE163" s="491"/>
      <c r="FF163" s="491"/>
      <c r="FG163" s="491"/>
      <c r="FH163" s="491"/>
      <c r="FI163" s="491"/>
      <c r="FJ163" s="491"/>
      <c r="FK163" s="491"/>
      <c r="FL163" s="491"/>
      <c r="FM163" s="491"/>
      <c r="FN163" s="491"/>
      <c r="FO163" s="491"/>
      <c r="FP163" s="491"/>
      <c r="FQ163" s="491"/>
      <c r="FR163" s="491"/>
      <c r="FS163" s="491"/>
      <c r="FT163" s="491"/>
      <c r="FU163" s="491"/>
      <c r="FV163" s="491"/>
      <c r="FW163" s="491"/>
      <c r="FX163" s="491"/>
      <c r="FY163" s="491"/>
      <c r="FZ163" s="491"/>
      <c r="GA163" s="491"/>
      <c r="GB163" s="491"/>
      <c r="GC163" s="491"/>
      <c r="GD163" s="491"/>
      <c r="GE163" s="491"/>
      <c r="GF163" s="491"/>
      <c r="GG163" s="491"/>
      <c r="GH163" s="491"/>
      <c r="GI163" s="491"/>
      <c r="GJ163" s="491"/>
      <c r="GK163" s="491"/>
      <c r="GL163" s="491"/>
      <c r="GM163" s="491"/>
      <c r="GN163" s="491"/>
      <c r="GO163" s="491"/>
      <c r="GP163" s="491"/>
      <c r="GQ163" s="491"/>
      <c r="GR163" s="491"/>
      <c r="GS163" s="491"/>
      <c r="GT163" s="491"/>
      <c r="GU163" s="491"/>
      <c r="GV163" s="491"/>
      <c r="GW163" s="491"/>
      <c r="GX163" s="491"/>
      <c r="GY163" s="491"/>
      <c r="GZ163" s="491"/>
      <c r="HA163" s="491"/>
      <c r="HB163" s="491"/>
      <c r="HC163" s="491"/>
      <c r="HD163" s="491"/>
      <c r="HE163" s="491"/>
      <c r="HF163" s="491"/>
      <c r="HG163" s="491"/>
      <c r="HH163" s="491"/>
      <c r="HI163" s="491"/>
      <c r="HJ163" s="491"/>
      <c r="HK163" s="491"/>
      <c r="HL163" s="491"/>
      <c r="HM163" s="491"/>
      <c r="HN163" s="491"/>
      <c r="HO163" s="491"/>
      <c r="HP163" s="491"/>
      <c r="HQ163" s="491"/>
      <c r="HR163" s="491"/>
      <c r="HS163" s="491"/>
      <c r="HT163" s="491"/>
      <c r="HU163" s="491"/>
      <c r="HV163" s="491"/>
      <c r="HW163" s="491"/>
      <c r="HX163" s="491"/>
      <c r="HY163" s="491"/>
      <c r="HZ163" s="491"/>
      <c r="IA163" s="491"/>
      <c r="IB163" s="491"/>
      <c r="IC163" s="491"/>
      <c r="ID163" s="491"/>
      <c r="IE163" s="491"/>
      <c r="IF163" s="491"/>
      <c r="IG163" s="491"/>
      <c r="IH163" s="491"/>
      <c r="II163" s="491"/>
      <c r="IJ163" s="491"/>
      <c r="IK163" s="491"/>
      <c r="IL163" s="491"/>
      <c r="IM163" s="491"/>
      <c r="IN163" s="491"/>
      <c r="IO163" s="491"/>
      <c r="IP163" s="491"/>
      <c r="IQ163" s="491"/>
      <c r="IR163" s="491"/>
      <c r="IS163" s="491"/>
      <c r="IT163" s="491"/>
      <c r="IU163" s="491"/>
      <c r="IV163" s="491"/>
      <c r="IW163" s="491"/>
      <c r="IX163" s="491"/>
      <c r="IY163" s="491"/>
      <c r="IZ163" s="491"/>
      <c r="JA163" s="491"/>
      <c r="JB163" s="491"/>
      <c r="JC163" s="491"/>
      <c r="JD163" s="491"/>
      <c r="JE163" s="491"/>
      <c r="JF163" s="491"/>
      <c r="JG163" s="491"/>
      <c r="JH163" s="491"/>
      <c r="JI163" s="491"/>
      <c r="JJ163" s="491"/>
      <c r="JK163" s="491"/>
      <c r="JL163" s="491"/>
      <c r="JM163" s="491"/>
      <c r="JN163" s="491"/>
      <c r="JO163" s="491"/>
      <c r="JP163" s="491"/>
      <c r="JQ163" s="491"/>
      <c r="JR163" s="491"/>
      <c r="JS163" s="491"/>
      <c r="JT163" s="491"/>
      <c r="JU163" s="491"/>
      <c r="JV163" s="491"/>
      <c r="JW163" s="491"/>
      <c r="JX163" s="491"/>
      <c r="JY163" s="491"/>
      <c r="JZ163" s="491"/>
      <c r="KA163" s="491"/>
      <c r="KB163" s="491"/>
      <c r="KC163" s="491"/>
      <c r="KD163" s="491"/>
      <c r="KE163" s="491"/>
      <c r="KF163" s="491"/>
      <c r="KG163" s="491"/>
      <c r="KH163" s="491"/>
      <c r="KI163" s="491"/>
      <c r="KJ163" s="491"/>
      <c r="KK163" s="491"/>
      <c r="KL163" s="491"/>
      <c r="KM163" s="491"/>
      <c r="KN163" s="491"/>
      <c r="KO163" s="491"/>
      <c r="KP163" s="491"/>
      <c r="KQ163" s="491"/>
      <c r="KR163" s="491"/>
      <c r="KS163" s="491"/>
      <c r="KT163" s="491"/>
      <c r="KU163" s="491"/>
      <c r="KV163" s="491"/>
      <c r="KW163" s="491"/>
      <c r="KX163" s="491"/>
      <c r="KY163" s="491"/>
      <c r="KZ163" s="491"/>
      <c r="LA163" s="491"/>
      <c r="LB163" s="491"/>
      <c r="LC163" s="491"/>
      <c r="LD163" s="491"/>
      <c r="LE163" s="491"/>
      <c r="LF163" s="491"/>
      <c r="LG163" s="491"/>
      <c r="LH163" s="491"/>
      <c r="LI163" s="491"/>
      <c r="LJ163" s="491"/>
      <c r="LK163" s="491"/>
      <c r="LL163" s="491"/>
      <c r="LM163" s="491"/>
      <c r="LN163" s="491"/>
      <c r="LO163" s="491"/>
      <c r="LP163" s="491"/>
      <c r="LQ163" s="491"/>
      <c r="LR163" s="491"/>
      <c r="LS163" s="491"/>
      <c r="LT163" s="491"/>
      <c r="LU163" s="491"/>
      <c r="LV163" s="491"/>
      <c r="LW163" s="491"/>
      <c r="LX163" s="491"/>
      <c r="LY163" s="491"/>
      <c r="LZ163" s="491"/>
      <c r="MA163" s="491"/>
      <c r="MB163" s="491"/>
      <c r="MC163" s="491"/>
      <c r="MD163" s="491"/>
      <c r="ME163" s="491"/>
      <c r="MF163" s="491"/>
      <c r="MG163" s="491"/>
      <c r="MH163" s="491"/>
      <c r="MI163" s="491"/>
      <c r="MJ163" s="491"/>
      <c r="MK163" s="491"/>
      <c r="ML163" s="491"/>
      <c r="MM163" s="491"/>
      <c r="MN163" s="491"/>
      <c r="MO163" s="491"/>
      <c r="MP163" s="491"/>
      <c r="MQ163" s="491"/>
      <c r="MR163" s="491"/>
      <c r="MS163" s="491"/>
      <c r="MT163" s="491"/>
      <c r="MU163" s="491"/>
      <c r="MV163" s="491"/>
      <c r="MW163" s="491"/>
      <c r="MX163" s="491"/>
      <c r="MY163" s="491"/>
      <c r="MZ163" s="491"/>
      <c r="NA163" s="491"/>
      <c r="NB163" s="491"/>
      <c r="NC163" s="491"/>
      <c r="ND163" s="491"/>
      <c r="NE163" s="491"/>
      <c r="NF163" s="491"/>
      <c r="NG163" s="491"/>
      <c r="NH163" s="491"/>
      <c r="NI163" s="491"/>
      <c r="NJ163" s="491"/>
      <c r="NK163" s="491"/>
      <c r="NL163" s="491"/>
      <c r="NM163" s="491"/>
      <c r="NN163" s="491"/>
      <c r="NO163" s="491"/>
      <c r="NP163" s="491"/>
      <c r="NQ163" s="491"/>
      <c r="NR163" s="491"/>
      <c r="NS163" s="491"/>
      <c r="NT163" s="491"/>
      <c r="NU163" s="491"/>
      <c r="NV163" s="491"/>
      <c r="NW163" s="491"/>
      <c r="NX163" s="491"/>
      <c r="NY163" s="491"/>
      <c r="NZ163" s="491"/>
      <c r="OA163" s="491"/>
      <c r="OB163" s="491"/>
      <c r="OC163" s="491"/>
      <c r="OD163" s="491"/>
      <c r="OE163" s="491"/>
      <c r="OF163" s="491"/>
      <c r="OG163" s="491"/>
      <c r="OH163" s="491"/>
      <c r="OI163" s="491"/>
      <c r="OJ163" s="491"/>
      <c r="OK163" s="491"/>
      <c r="OL163" s="491"/>
      <c r="OM163" s="491"/>
      <c r="ON163" s="491"/>
      <c r="OO163" s="491"/>
      <c r="OP163" s="491"/>
      <c r="OQ163" s="491"/>
      <c r="OR163" s="491"/>
      <c r="OS163" s="491"/>
      <c r="OT163" s="491"/>
      <c r="OU163" s="491"/>
      <c r="OV163" s="491"/>
      <c r="OW163" s="491"/>
      <c r="OX163" s="491"/>
      <c r="OY163" s="491"/>
      <c r="OZ163" s="491"/>
      <c r="PA163" s="491"/>
      <c r="PB163" s="491"/>
      <c r="PC163" s="491"/>
      <c r="PD163" s="491"/>
      <c r="PE163" s="491"/>
      <c r="PF163" s="491"/>
      <c r="PG163" s="491"/>
      <c r="PH163" s="491"/>
      <c r="PI163" s="491"/>
      <c r="PJ163" s="491"/>
      <c r="PK163" s="491"/>
      <c r="PL163" s="491"/>
      <c r="PM163" s="491"/>
      <c r="PN163" s="491"/>
      <c r="PO163" s="491"/>
      <c r="PP163" s="491"/>
      <c r="PQ163" s="491"/>
      <c r="PR163" s="491"/>
      <c r="PS163" s="491"/>
      <c r="PT163" s="491"/>
      <c r="PU163" s="491"/>
      <c r="PV163" s="491"/>
      <c r="PW163" s="491"/>
      <c r="PX163" s="491"/>
      <c r="PY163" s="491"/>
      <c r="PZ163" s="491"/>
      <c r="QA163" s="491"/>
      <c r="QB163" s="491"/>
      <c r="QC163" s="491"/>
      <c r="QD163" s="491"/>
      <c r="QE163" s="491"/>
      <c r="QF163" s="491"/>
      <c r="QG163" s="491"/>
      <c r="QH163" s="491"/>
      <c r="QI163" s="491"/>
      <c r="QJ163" s="491"/>
      <c r="QK163" s="491"/>
      <c r="QL163" s="491"/>
      <c r="QM163" s="491"/>
      <c r="QN163" s="491"/>
      <c r="QO163" s="491"/>
      <c r="QP163" s="491"/>
      <c r="QQ163" s="491"/>
      <c r="QR163" s="491"/>
      <c r="QS163" s="491"/>
      <c r="QT163" s="491"/>
      <c r="QU163" s="491"/>
      <c r="QV163" s="491"/>
      <c r="QW163" s="491"/>
      <c r="QX163" s="491"/>
      <c r="QY163" s="491"/>
      <c r="QZ163" s="491"/>
      <c r="RA163" s="491"/>
      <c r="RB163" s="491"/>
      <c r="RC163" s="491"/>
      <c r="RD163" s="491"/>
      <c r="RE163" s="491"/>
      <c r="RF163" s="491"/>
      <c r="RG163" s="491"/>
      <c r="RH163" s="491"/>
      <c r="RI163" s="491"/>
      <c r="RJ163" s="491"/>
      <c r="RK163" s="491"/>
      <c r="RL163" s="491"/>
      <c r="RM163" s="491"/>
      <c r="RN163" s="491"/>
      <c r="RO163" s="491"/>
      <c r="RP163" s="491"/>
      <c r="RQ163" s="491"/>
      <c r="RR163" s="491"/>
      <c r="RS163" s="491"/>
      <c r="RT163" s="491"/>
      <c r="RU163" s="491"/>
      <c r="RV163" s="491"/>
      <c r="RW163" s="491"/>
      <c r="RX163" s="491"/>
      <c r="RY163" s="491"/>
      <c r="RZ163" s="491"/>
      <c r="SA163" s="491"/>
      <c r="SB163" s="491"/>
      <c r="SC163" s="491"/>
      <c r="SD163" s="491"/>
      <c r="SE163" s="491"/>
      <c r="SF163" s="491"/>
      <c r="SG163" s="491"/>
      <c r="SH163" s="491"/>
      <c r="SI163" s="491"/>
      <c r="SJ163" s="491"/>
      <c r="SK163" s="491"/>
      <c r="SL163" s="491"/>
      <c r="SM163" s="491"/>
      <c r="SN163" s="491"/>
      <c r="SO163" s="491"/>
      <c r="SP163" s="491"/>
      <c r="SQ163" s="491"/>
      <c r="SR163" s="491"/>
      <c r="SS163" s="491"/>
      <c r="ST163" s="491"/>
      <c r="SU163" s="491"/>
      <c r="SV163" s="491"/>
      <c r="SW163" s="491"/>
      <c r="SX163" s="491"/>
      <c r="SY163" s="491"/>
      <c r="SZ163" s="491"/>
      <c r="TA163" s="491"/>
      <c r="TB163" s="491"/>
      <c r="TC163" s="491"/>
      <c r="TD163" s="491"/>
      <c r="TE163" s="491"/>
      <c r="TF163" s="491"/>
      <c r="TG163" s="491"/>
      <c r="TH163" s="491"/>
      <c r="TI163" s="491"/>
      <c r="TJ163" s="491"/>
      <c r="TK163" s="491"/>
      <c r="TL163" s="491"/>
      <c r="TM163" s="491"/>
      <c r="TN163" s="491"/>
      <c r="TO163" s="491"/>
      <c r="TP163" s="491"/>
      <c r="TQ163" s="491"/>
      <c r="TR163" s="491"/>
      <c r="TS163" s="491"/>
      <c r="TT163" s="491"/>
      <c r="TU163" s="491"/>
      <c r="TV163" s="491"/>
      <c r="TW163" s="491"/>
      <c r="TX163" s="491"/>
      <c r="TY163" s="491"/>
      <c r="TZ163" s="491"/>
      <c r="UA163" s="491"/>
      <c r="UB163" s="491"/>
      <c r="UC163" s="491"/>
      <c r="UD163" s="491"/>
      <c r="UE163" s="491"/>
      <c r="UF163" s="491"/>
      <c r="UG163" s="491"/>
      <c r="UH163" s="491"/>
      <c r="UI163" s="491"/>
      <c r="UJ163" s="491"/>
      <c r="UK163" s="491"/>
      <c r="UL163" s="491"/>
      <c r="UM163" s="491"/>
      <c r="UN163" s="491"/>
      <c r="UO163" s="491"/>
      <c r="UP163" s="491"/>
      <c r="UQ163" s="491"/>
      <c r="UR163" s="491"/>
      <c r="US163" s="491"/>
      <c r="UT163" s="491"/>
      <c r="UU163" s="491"/>
      <c r="UV163" s="491"/>
      <c r="UW163" s="491"/>
      <c r="UX163" s="491"/>
      <c r="UY163" s="491"/>
      <c r="UZ163" s="491"/>
      <c r="VA163" s="491"/>
      <c r="VB163" s="491"/>
      <c r="VC163" s="491"/>
      <c r="VD163" s="491"/>
      <c r="VE163" s="491"/>
      <c r="VF163" s="491"/>
      <c r="VG163" s="491"/>
      <c r="VH163" s="491"/>
      <c r="VI163" s="491"/>
      <c r="VJ163" s="491"/>
      <c r="VK163" s="491"/>
      <c r="VL163" s="491"/>
      <c r="VM163" s="491"/>
      <c r="VN163" s="491"/>
      <c r="VO163" s="491"/>
      <c r="VP163" s="491"/>
      <c r="VQ163" s="491"/>
      <c r="VR163" s="491"/>
      <c r="VS163" s="491"/>
      <c r="VT163" s="491"/>
      <c r="VU163" s="491"/>
      <c r="VV163" s="491"/>
      <c r="VW163" s="491"/>
      <c r="VX163" s="491"/>
      <c r="VY163" s="491"/>
      <c r="VZ163" s="491"/>
      <c r="WA163" s="491"/>
      <c r="WB163" s="491"/>
      <c r="WC163" s="491"/>
      <c r="WD163" s="491"/>
      <c r="WE163" s="491"/>
      <c r="WF163" s="491"/>
      <c r="WG163" s="491"/>
      <c r="WH163" s="491"/>
      <c r="WI163" s="491"/>
      <c r="WJ163" s="491"/>
      <c r="WK163" s="491"/>
      <c r="WL163" s="491"/>
      <c r="WM163" s="491"/>
      <c r="WN163" s="491"/>
      <c r="WO163" s="491"/>
      <c r="WP163" s="491"/>
      <c r="WQ163" s="491"/>
      <c r="WR163" s="491"/>
      <c r="WS163" s="491"/>
      <c r="WT163" s="491"/>
      <c r="WU163" s="491"/>
      <c r="WV163" s="491"/>
      <c r="WW163" s="491"/>
      <c r="WX163" s="491"/>
      <c r="WY163" s="491"/>
      <c r="WZ163" s="491"/>
      <c r="XA163" s="491"/>
      <c r="XB163" s="491"/>
      <c r="XC163" s="491"/>
      <c r="XD163" s="491"/>
      <c r="XE163" s="491"/>
      <c r="XF163" s="491"/>
      <c r="XG163" s="491"/>
      <c r="XH163" s="491"/>
      <c r="XI163" s="491"/>
      <c r="XJ163" s="491"/>
      <c r="XK163" s="491"/>
      <c r="XL163" s="491"/>
      <c r="XM163" s="491"/>
      <c r="XN163" s="491"/>
      <c r="XO163" s="491"/>
      <c r="XP163" s="491"/>
      <c r="XQ163" s="491"/>
      <c r="XR163" s="491"/>
      <c r="XS163" s="491"/>
      <c r="XT163" s="491"/>
      <c r="XU163" s="491"/>
      <c r="XV163" s="491"/>
      <c r="XW163" s="491"/>
      <c r="XX163" s="491"/>
      <c r="XY163" s="491"/>
      <c r="XZ163" s="491"/>
      <c r="YA163" s="491"/>
      <c r="YB163" s="491"/>
      <c r="YC163" s="491"/>
      <c r="YD163" s="491"/>
      <c r="YE163" s="491"/>
      <c r="YF163" s="491"/>
      <c r="YG163" s="491"/>
      <c r="YH163" s="491"/>
      <c r="YI163" s="491"/>
      <c r="YJ163" s="491"/>
      <c r="YK163" s="491"/>
      <c r="YL163" s="491"/>
      <c r="YM163" s="491"/>
      <c r="YN163" s="491"/>
      <c r="YO163" s="491"/>
      <c r="YP163" s="491"/>
      <c r="YQ163" s="491"/>
      <c r="YR163" s="491"/>
      <c r="YS163" s="491"/>
      <c r="YT163" s="491"/>
      <c r="YU163" s="491"/>
      <c r="YV163" s="491"/>
      <c r="YW163" s="491"/>
      <c r="YX163" s="491"/>
      <c r="YY163" s="491"/>
      <c r="YZ163" s="491"/>
      <c r="ZA163" s="491"/>
      <c r="ZB163" s="491"/>
      <c r="ZC163" s="491"/>
      <c r="ZD163" s="491"/>
      <c r="ZE163" s="491"/>
      <c r="ZF163" s="491"/>
      <c r="ZG163" s="491"/>
      <c r="ZH163" s="491"/>
      <c r="ZI163" s="491"/>
      <c r="ZJ163" s="491"/>
      <c r="ZK163" s="491"/>
      <c r="ZL163" s="491"/>
      <c r="ZM163" s="491"/>
      <c r="ZN163" s="491"/>
      <c r="ZO163" s="491"/>
      <c r="ZP163" s="491"/>
      <c r="ZQ163" s="491"/>
      <c r="ZR163" s="491"/>
      <c r="ZS163" s="491"/>
      <c r="ZT163" s="491"/>
      <c r="ZU163" s="491"/>
      <c r="ZV163" s="491"/>
      <c r="ZW163" s="491"/>
      <c r="ZX163" s="491"/>
      <c r="ZY163" s="491"/>
      <c r="ZZ163" s="491"/>
      <c r="AAA163" s="491"/>
      <c r="AAB163" s="491"/>
      <c r="AAC163" s="491"/>
      <c r="AAD163" s="491"/>
      <c r="AAE163" s="491"/>
      <c r="AAF163" s="491"/>
      <c r="AAG163" s="491"/>
      <c r="AAH163" s="491"/>
      <c r="AAI163" s="491"/>
      <c r="AAJ163" s="491"/>
      <c r="AAK163" s="491"/>
      <c r="AAL163" s="491"/>
      <c r="AAM163" s="491"/>
      <c r="AAN163" s="491"/>
      <c r="AAO163" s="491"/>
      <c r="AAP163" s="491"/>
      <c r="AAQ163" s="491"/>
      <c r="AAR163" s="491"/>
      <c r="AAS163" s="491"/>
      <c r="AAT163" s="491"/>
      <c r="AAU163" s="491"/>
      <c r="AAV163" s="491"/>
      <c r="AAW163" s="491"/>
      <c r="AAX163" s="491"/>
      <c r="AAY163" s="491"/>
      <c r="AAZ163" s="491"/>
      <c r="ABA163" s="491"/>
      <c r="ABB163" s="491"/>
      <c r="ABC163" s="491"/>
      <c r="ABD163" s="491"/>
      <c r="ABE163" s="491"/>
      <c r="ABF163" s="491"/>
      <c r="ABG163" s="491"/>
      <c r="ABH163" s="491"/>
      <c r="ABI163" s="491"/>
      <c r="ABJ163" s="491"/>
      <c r="ABK163" s="491"/>
      <c r="ABL163" s="491"/>
      <c r="ABM163" s="491"/>
      <c r="ABN163" s="491"/>
      <c r="ABO163" s="491"/>
      <c r="ABP163" s="491"/>
      <c r="ABQ163" s="491"/>
      <c r="ABR163" s="491"/>
      <c r="ABS163" s="491"/>
      <c r="ABT163" s="491"/>
      <c r="ABU163" s="491"/>
      <c r="ABV163" s="491"/>
      <c r="ABW163" s="491"/>
      <c r="ABX163" s="491"/>
      <c r="ABY163" s="491"/>
      <c r="ABZ163" s="491"/>
      <c r="ACA163" s="491"/>
      <c r="ACB163" s="491"/>
      <c r="ACC163" s="491"/>
      <c r="ACD163" s="491"/>
      <c r="ACE163" s="491"/>
      <c r="ACF163" s="491"/>
      <c r="ACG163" s="491"/>
      <c r="ACH163" s="491"/>
      <c r="ACI163" s="491"/>
      <c r="ACJ163" s="491"/>
      <c r="ACK163" s="491"/>
      <c r="ACL163" s="491"/>
      <c r="ACM163" s="491"/>
      <c r="ACN163" s="491"/>
      <c r="ACO163" s="491"/>
      <c r="ACP163" s="491"/>
      <c r="ACQ163" s="491"/>
      <c r="ACR163" s="491"/>
      <c r="ACS163" s="491"/>
      <c r="ACT163" s="491"/>
      <c r="ACU163" s="491"/>
      <c r="ACV163" s="491"/>
      <c r="ACW163" s="491"/>
      <c r="ACX163" s="491"/>
      <c r="ACY163" s="491"/>
      <c r="ACZ163" s="491"/>
      <c r="ADA163" s="491"/>
      <c r="ADB163" s="491"/>
      <c r="ADC163" s="491"/>
      <c r="ADD163" s="491"/>
      <c r="ADE163" s="491"/>
      <c r="ADF163" s="491"/>
      <c r="ADG163" s="491"/>
      <c r="ADH163" s="491"/>
      <c r="ADI163" s="491"/>
      <c r="ADJ163" s="491"/>
      <c r="ADK163" s="491"/>
      <c r="ADL163" s="491"/>
      <c r="ADM163" s="491"/>
      <c r="ADN163" s="491"/>
      <c r="ADO163" s="491"/>
      <c r="ADP163" s="491"/>
      <c r="ADQ163" s="491"/>
      <c r="ADR163" s="491"/>
      <c r="ADS163" s="491"/>
      <c r="ADT163" s="491"/>
      <c r="ADU163" s="491"/>
      <c r="ADV163" s="491"/>
      <c r="ADW163" s="491"/>
      <c r="ADX163" s="491"/>
      <c r="ADY163" s="491"/>
      <c r="ADZ163" s="491"/>
      <c r="AEA163" s="491"/>
      <c r="AEB163" s="491"/>
      <c r="AEC163" s="491"/>
      <c r="AED163" s="491"/>
      <c r="AEE163" s="491"/>
      <c r="AEF163" s="491"/>
      <c r="AEG163" s="491"/>
      <c r="AEH163" s="491"/>
      <c r="AEI163" s="491"/>
      <c r="AEJ163" s="491"/>
      <c r="AEK163" s="491"/>
      <c r="AEL163" s="491"/>
      <c r="AEM163" s="491"/>
      <c r="AEN163" s="491"/>
      <c r="AEO163" s="491"/>
      <c r="AEP163" s="491"/>
      <c r="AEQ163" s="491"/>
      <c r="AER163" s="491"/>
      <c r="AES163" s="491"/>
      <c r="AET163" s="491"/>
      <c r="AEU163" s="491"/>
      <c r="AEV163" s="491"/>
      <c r="AEW163" s="491"/>
      <c r="AEX163" s="491"/>
      <c r="AEY163" s="491"/>
      <c r="AEZ163" s="491"/>
      <c r="AFA163" s="491"/>
      <c r="AFB163" s="491"/>
      <c r="AFC163" s="491"/>
      <c r="AFD163" s="491"/>
      <c r="AFE163" s="491"/>
      <c r="AFF163" s="491"/>
      <c r="AFG163" s="491"/>
      <c r="AFH163" s="491"/>
      <c r="AFI163" s="491"/>
      <c r="AFJ163" s="491"/>
      <c r="AFK163" s="491"/>
      <c r="AFL163" s="491"/>
      <c r="AFM163" s="491"/>
      <c r="AFN163" s="491"/>
      <c r="AFO163" s="491"/>
      <c r="AFP163" s="491"/>
      <c r="AFQ163" s="491"/>
      <c r="AFR163" s="491"/>
      <c r="AFS163" s="491"/>
      <c r="AFT163" s="491"/>
      <c r="AFU163" s="491"/>
      <c r="AFV163" s="491"/>
      <c r="AFW163" s="491"/>
      <c r="AFX163" s="491"/>
      <c r="AFY163" s="491"/>
      <c r="AFZ163" s="491"/>
      <c r="AGA163" s="491"/>
      <c r="AGB163" s="491"/>
      <c r="AGC163" s="491"/>
      <c r="AGD163" s="491"/>
      <c r="AGE163" s="491"/>
      <c r="AGF163" s="491"/>
      <c r="AGG163" s="491"/>
      <c r="AGH163" s="491"/>
      <c r="AGI163" s="491"/>
      <c r="AGJ163" s="491"/>
      <c r="AGK163" s="491"/>
      <c r="AGL163" s="491"/>
      <c r="AGM163" s="491"/>
      <c r="AGN163" s="491"/>
      <c r="AGO163" s="491"/>
      <c r="AGP163" s="491"/>
      <c r="AGQ163" s="491"/>
      <c r="AGR163" s="491"/>
      <c r="AGS163" s="491"/>
      <c r="AGT163" s="491"/>
      <c r="AGU163" s="491"/>
      <c r="AGV163" s="491"/>
      <c r="AGW163" s="491"/>
      <c r="AGX163" s="491"/>
      <c r="AGY163" s="491"/>
      <c r="AGZ163" s="491"/>
      <c r="AHA163" s="491"/>
      <c r="AHB163" s="491"/>
      <c r="AHC163" s="491"/>
      <c r="AHD163" s="491"/>
      <c r="AHE163" s="491"/>
      <c r="AHF163" s="491"/>
      <c r="AHG163" s="491"/>
      <c r="AHH163" s="491"/>
      <c r="AHI163" s="491"/>
      <c r="AHJ163" s="491"/>
      <c r="AHK163" s="491"/>
      <c r="AHL163" s="491"/>
      <c r="AHM163" s="491"/>
      <c r="AHN163" s="491"/>
      <c r="AHO163" s="491"/>
      <c r="AHP163" s="491"/>
      <c r="AHQ163" s="491"/>
      <c r="AHR163" s="491"/>
      <c r="AHS163" s="491"/>
      <c r="AHT163" s="491"/>
      <c r="AHU163" s="491"/>
      <c r="AHV163" s="491"/>
      <c r="AHW163" s="491"/>
      <c r="AHX163" s="491"/>
      <c r="AHY163" s="491"/>
      <c r="AHZ163" s="491"/>
      <c r="AIA163" s="491"/>
      <c r="AIB163" s="491"/>
      <c r="AIC163" s="491"/>
      <c r="AID163" s="491"/>
      <c r="AIE163" s="491"/>
      <c r="AIF163" s="491"/>
      <c r="AIG163" s="491"/>
      <c r="AIH163" s="491"/>
      <c r="AII163" s="491"/>
      <c r="AIJ163" s="491"/>
      <c r="AIK163" s="491"/>
      <c r="AIL163" s="491"/>
      <c r="AIM163" s="491"/>
      <c r="AIN163" s="491"/>
      <c r="AIO163" s="491"/>
      <c r="AIP163" s="491"/>
      <c r="AIQ163" s="491"/>
      <c r="AIR163" s="491"/>
      <c r="AIS163" s="491"/>
      <c r="AIT163" s="491"/>
      <c r="AIU163" s="491"/>
      <c r="AIV163" s="491"/>
      <c r="AIW163" s="491"/>
      <c r="AIX163" s="491"/>
      <c r="AIY163" s="491"/>
      <c r="AIZ163" s="491"/>
      <c r="AJA163" s="491"/>
      <c r="AJB163" s="491"/>
      <c r="AJC163" s="491"/>
      <c r="AJD163" s="491"/>
      <c r="AJE163" s="491"/>
      <c r="AJF163" s="491"/>
      <c r="AJG163" s="491"/>
      <c r="AJH163" s="491"/>
      <c r="AJI163" s="491"/>
      <c r="AJJ163" s="491"/>
      <c r="AJK163" s="491"/>
      <c r="AJL163" s="491"/>
      <c r="AJM163" s="491"/>
      <c r="AJN163" s="491"/>
      <c r="AJO163" s="491"/>
      <c r="AJP163" s="491"/>
      <c r="AJQ163" s="491"/>
      <c r="AJR163" s="491"/>
      <c r="AJS163" s="491"/>
      <c r="AJT163" s="491"/>
      <c r="AJU163" s="491"/>
      <c r="AJV163" s="491"/>
      <c r="AJW163" s="491"/>
      <c r="AJX163" s="491"/>
      <c r="AJY163" s="491"/>
      <c r="AJZ163" s="491"/>
      <c r="AKA163" s="491"/>
      <c r="AKB163" s="491"/>
      <c r="AKC163" s="491"/>
      <c r="AKD163" s="491"/>
      <c r="AKE163" s="491"/>
      <c r="AKF163" s="491"/>
      <c r="AKG163" s="491"/>
      <c r="AKH163" s="491"/>
      <c r="AKI163" s="491"/>
      <c r="AKJ163" s="491"/>
      <c r="AKK163" s="491"/>
      <c r="AKL163" s="491"/>
      <c r="AKM163" s="491"/>
      <c r="AKN163" s="491"/>
      <c r="AKO163" s="491"/>
      <c r="AKP163" s="491"/>
      <c r="AKQ163" s="491"/>
      <c r="AKR163" s="491"/>
      <c r="AKS163" s="491"/>
      <c r="AKT163" s="491"/>
      <c r="AKU163" s="491"/>
      <c r="AKV163" s="491"/>
      <c r="AKW163" s="491"/>
      <c r="AKX163" s="491"/>
      <c r="AKY163" s="491"/>
      <c r="AKZ163" s="491"/>
      <c r="ALA163" s="491"/>
      <c r="ALB163" s="491"/>
      <c r="ALC163" s="491"/>
      <c r="ALD163" s="491"/>
      <c r="ALE163" s="491"/>
      <c r="ALF163" s="491"/>
      <c r="ALG163" s="491"/>
      <c r="ALH163" s="491"/>
      <c r="ALI163" s="491"/>
      <c r="ALJ163" s="491"/>
      <c r="ALK163" s="491"/>
      <c r="ALL163" s="491"/>
      <c r="ALM163" s="491"/>
      <c r="ALN163" s="491"/>
      <c r="ALO163" s="491"/>
      <c r="ALP163" s="491"/>
      <c r="ALQ163" s="491"/>
      <c r="ALR163" s="491"/>
      <c r="ALS163" s="491"/>
      <c r="ALT163" s="491"/>
      <c r="ALU163" s="491"/>
      <c r="ALV163" s="491"/>
      <c r="ALW163" s="491"/>
      <c r="ALX163" s="491"/>
      <c r="ALY163" s="491"/>
      <c r="ALZ163" s="491"/>
      <c r="AMA163" s="491"/>
      <c r="AMB163" s="491"/>
      <c r="AMC163" s="491"/>
      <c r="AMD163" s="491"/>
      <c r="AME163" s="491"/>
      <c r="AMF163" s="491"/>
      <c r="AMG163" s="491"/>
      <c r="AMH163" s="491"/>
      <c r="AMI163" s="491"/>
      <c r="AMJ163" s="491"/>
      <c r="AMK163" s="491"/>
      <c r="AML163" s="491"/>
      <c r="AMM163" s="491"/>
      <c r="AMN163" s="491"/>
      <c r="AMO163" s="491"/>
      <c r="AMP163" s="491"/>
      <c r="AMQ163" s="491"/>
      <c r="AMR163" s="491"/>
      <c r="AMS163" s="491"/>
      <c r="AMT163" s="491"/>
      <c r="AMU163" s="491"/>
      <c r="AMV163" s="491"/>
      <c r="AMW163" s="491"/>
      <c r="AMX163" s="491"/>
      <c r="AMY163" s="491"/>
      <c r="AMZ163" s="491"/>
      <c r="ANA163" s="491"/>
      <c r="ANB163" s="491"/>
      <c r="ANC163" s="491"/>
      <c r="AND163" s="491"/>
      <c r="ANE163" s="491"/>
      <c r="ANF163" s="491"/>
      <c r="ANG163" s="491"/>
      <c r="ANH163" s="491"/>
      <c r="ANI163" s="491"/>
      <c r="ANJ163" s="491"/>
      <c r="ANK163" s="491"/>
      <c r="ANL163" s="491"/>
      <c r="ANM163" s="491"/>
      <c r="ANN163" s="491"/>
      <c r="ANO163" s="491"/>
      <c r="ANP163" s="491"/>
      <c r="ANQ163" s="491"/>
      <c r="ANR163" s="491"/>
      <c r="ANS163" s="491"/>
      <c r="ANT163" s="491"/>
      <c r="ANU163" s="491"/>
      <c r="ANV163" s="491"/>
      <c r="ANW163" s="491"/>
      <c r="ANX163" s="491"/>
      <c r="ANY163" s="491"/>
      <c r="ANZ163" s="491"/>
      <c r="AOA163" s="491"/>
      <c r="AOB163" s="491"/>
      <c r="AOC163" s="491"/>
      <c r="AOD163" s="491"/>
      <c r="AOE163" s="491"/>
      <c r="AOF163" s="491"/>
      <c r="AOG163" s="491"/>
      <c r="AOH163" s="491"/>
      <c r="AOI163" s="491"/>
      <c r="AOJ163" s="491"/>
      <c r="AOK163" s="491"/>
      <c r="AOL163" s="491"/>
      <c r="AOM163" s="491"/>
      <c r="AON163" s="491"/>
      <c r="AOO163" s="491"/>
      <c r="AOP163" s="491"/>
      <c r="AOQ163" s="491"/>
      <c r="AOR163" s="491"/>
      <c r="AOS163" s="491"/>
      <c r="AOT163" s="491"/>
      <c r="AOU163" s="491"/>
      <c r="AOV163" s="491"/>
      <c r="AOW163" s="491"/>
      <c r="AOX163" s="491"/>
      <c r="AOY163" s="491"/>
      <c r="AOZ163" s="491"/>
      <c r="APA163" s="491"/>
      <c r="APB163" s="491"/>
      <c r="APC163" s="491"/>
      <c r="APD163" s="491"/>
      <c r="APE163" s="491"/>
      <c r="APF163" s="491"/>
      <c r="APG163" s="491"/>
      <c r="APH163" s="491"/>
      <c r="API163" s="491"/>
      <c r="APJ163" s="491"/>
      <c r="APK163" s="491"/>
      <c r="APL163" s="491"/>
      <c r="APM163" s="491"/>
      <c r="APN163" s="491"/>
      <c r="APO163" s="491"/>
      <c r="APP163" s="491"/>
      <c r="APQ163" s="491"/>
      <c r="APR163" s="491"/>
      <c r="APS163" s="491"/>
      <c r="APT163" s="491"/>
      <c r="APU163" s="491"/>
      <c r="APV163" s="491"/>
      <c r="APW163" s="491"/>
      <c r="APX163" s="491"/>
      <c r="APY163" s="491"/>
      <c r="APZ163" s="491"/>
      <c r="AQA163" s="491"/>
      <c r="AQB163" s="491"/>
      <c r="AQC163" s="491"/>
      <c r="AQD163" s="491"/>
      <c r="AQE163" s="491"/>
      <c r="AQF163" s="491"/>
      <c r="AQG163" s="491"/>
      <c r="AQH163" s="491"/>
      <c r="AQI163" s="491"/>
      <c r="AQJ163" s="491"/>
      <c r="AQK163" s="491"/>
      <c r="AQL163" s="491"/>
      <c r="AQM163" s="491"/>
      <c r="AQN163" s="491"/>
      <c r="AQO163" s="491"/>
      <c r="AQP163" s="491"/>
      <c r="AQQ163" s="491"/>
      <c r="AQR163" s="491"/>
      <c r="AQS163" s="491"/>
      <c r="AQT163" s="491"/>
      <c r="AQU163" s="491"/>
      <c r="AQV163" s="491"/>
      <c r="AQW163" s="491"/>
      <c r="AQX163" s="491"/>
      <c r="AQY163" s="491"/>
      <c r="AQZ163" s="491"/>
      <c r="ARA163" s="491"/>
      <c r="ARB163" s="491"/>
      <c r="ARC163" s="491"/>
      <c r="ARD163" s="491"/>
      <c r="ARE163" s="491"/>
      <c r="ARF163" s="491"/>
      <c r="ARG163" s="491"/>
      <c r="ARH163" s="491"/>
      <c r="ARI163" s="491"/>
      <c r="ARJ163" s="491"/>
      <c r="ARK163" s="491"/>
      <c r="ARL163" s="491"/>
      <c r="ARM163" s="491"/>
      <c r="ARN163" s="491"/>
      <c r="ARO163" s="491"/>
      <c r="ARP163" s="491"/>
      <c r="ARQ163" s="491"/>
      <c r="ARR163" s="491"/>
      <c r="ARS163" s="491"/>
      <c r="ART163" s="491"/>
      <c r="ARU163" s="491"/>
      <c r="ARV163" s="491"/>
      <c r="ARW163" s="491"/>
      <c r="ARX163" s="491"/>
      <c r="ARY163" s="491"/>
      <c r="ARZ163" s="491"/>
      <c r="ASA163" s="491"/>
      <c r="ASB163" s="491"/>
      <c r="ASC163" s="491"/>
      <c r="ASD163" s="491"/>
      <c r="ASE163" s="491"/>
      <c r="ASF163" s="491"/>
      <c r="ASG163" s="491"/>
      <c r="ASH163" s="491"/>
      <c r="ASI163" s="491"/>
      <c r="ASJ163" s="491"/>
      <c r="ASK163" s="491"/>
      <c r="ASL163" s="491"/>
      <c r="ASM163" s="491"/>
      <c r="ASN163" s="491"/>
      <c r="ASO163" s="491"/>
      <c r="ASP163" s="491"/>
      <c r="ASQ163" s="491"/>
      <c r="ASR163" s="491"/>
      <c r="ASS163" s="491"/>
      <c r="AST163" s="491"/>
      <c r="ASU163" s="491"/>
      <c r="ASV163" s="491"/>
      <c r="ASW163" s="491"/>
      <c r="ASX163" s="491"/>
      <c r="ASY163" s="491"/>
      <c r="ASZ163" s="491"/>
      <c r="ATA163" s="491"/>
      <c r="ATB163" s="491"/>
      <c r="ATC163" s="491"/>
      <c r="ATD163" s="491"/>
      <c r="ATE163" s="491"/>
      <c r="ATF163" s="491"/>
      <c r="ATG163" s="491"/>
      <c r="ATH163" s="491"/>
      <c r="ATI163" s="491"/>
      <c r="ATJ163" s="491"/>
      <c r="ATK163" s="491"/>
      <c r="ATL163" s="491"/>
      <c r="ATM163" s="491"/>
      <c r="ATN163" s="491"/>
      <c r="ATO163" s="491"/>
      <c r="ATP163" s="491"/>
      <c r="ATQ163" s="491"/>
      <c r="ATR163" s="491"/>
      <c r="ATS163" s="491"/>
      <c r="ATT163" s="491"/>
      <c r="ATU163" s="491"/>
      <c r="ATV163" s="491"/>
      <c r="ATW163" s="491"/>
      <c r="ATX163" s="491"/>
      <c r="ATY163" s="491"/>
      <c r="ATZ163" s="491"/>
      <c r="AUA163" s="491"/>
      <c r="AUB163" s="491"/>
      <c r="AUC163" s="491"/>
      <c r="AUD163" s="491"/>
      <c r="AUE163" s="491"/>
      <c r="AUF163" s="491"/>
      <c r="AUG163" s="491"/>
      <c r="AUH163" s="491"/>
      <c r="AUI163" s="491"/>
      <c r="AUJ163" s="491"/>
      <c r="AUK163" s="491"/>
      <c r="AUL163" s="491"/>
      <c r="AUM163" s="491"/>
      <c r="AUN163" s="491"/>
      <c r="AUO163" s="491"/>
      <c r="AUP163" s="491"/>
      <c r="AUQ163" s="491"/>
      <c r="AUR163" s="491"/>
      <c r="AUS163" s="491"/>
      <c r="AUT163" s="491"/>
      <c r="AUU163" s="491"/>
      <c r="AUV163" s="491"/>
      <c r="AUW163" s="491"/>
      <c r="AUX163" s="491"/>
      <c r="AUY163" s="491"/>
      <c r="AUZ163" s="491"/>
      <c r="AVA163" s="491"/>
      <c r="AVB163" s="491"/>
      <c r="AVC163" s="491"/>
      <c r="AVD163" s="491"/>
      <c r="AVE163" s="491"/>
      <c r="AVF163" s="491"/>
      <c r="AVG163" s="491"/>
      <c r="AVH163" s="491"/>
      <c r="AVI163" s="491"/>
      <c r="AVJ163" s="491"/>
      <c r="AVK163" s="491"/>
      <c r="AVL163" s="491"/>
      <c r="AVM163" s="491"/>
      <c r="AVN163" s="491"/>
      <c r="AVO163" s="491"/>
      <c r="AVP163" s="491"/>
      <c r="AVQ163" s="491"/>
      <c r="AVR163" s="491"/>
      <c r="AVS163" s="491"/>
      <c r="AVT163" s="491"/>
      <c r="AVU163" s="491"/>
      <c r="AVV163" s="491"/>
      <c r="AVW163" s="491"/>
      <c r="AVX163" s="491"/>
      <c r="AVY163" s="491"/>
      <c r="AVZ163" s="491"/>
      <c r="AWA163" s="491"/>
      <c r="AWB163" s="491"/>
      <c r="AWC163" s="491"/>
      <c r="AWD163" s="491"/>
      <c r="AWE163" s="491"/>
      <c r="AWF163" s="491"/>
      <c r="AWG163" s="491"/>
      <c r="AWH163" s="491"/>
      <c r="AWI163" s="491"/>
      <c r="AWJ163" s="491"/>
      <c r="AWK163" s="491"/>
      <c r="AWL163" s="491"/>
      <c r="AWM163" s="491"/>
      <c r="AWN163" s="491"/>
      <c r="AWO163" s="491"/>
      <c r="AWP163" s="491"/>
      <c r="AWQ163" s="491"/>
      <c r="AWR163" s="491"/>
      <c r="AWS163" s="491"/>
      <c r="AWT163" s="491"/>
      <c r="AWU163" s="491"/>
      <c r="AWV163" s="491"/>
      <c r="AWW163" s="491"/>
      <c r="AWX163" s="491"/>
      <c r="AWY163" s="491"/>
      <c r="AWZ163" s="491"/>
      <c r="AXA163" s="491"/>
      <c r="AXB163" s="491"/>
      <c r="AXC163" s="491"/>
      <c r="AXD163" s="491"/>
      <c r="AXE163" s="491"/>
      <c r="AXF163" s="491"/>
      <c r="AXG163" s="491"/>
      <c r="AXH163" s="491"/>
      <c r="AXI163" s="491"/>
      <c r="AXJ163" s="491"/>
      <c r="AXK163" s="491"/>
      <c r="AXL163" s="491"/>
      <c r="AXM163" s="491"/>
      <c r="AXN163" s="491"/>
      <c r="AXO163" s="491"/>
      <c r="AXP163" s="491"/>
      <c r="AXQ163" s="491"/>
      <c r="AXR163" s="491"/>
      <c r="AXS163" s="491"/>
      <c r="AXT163" s="491"/>
      <c r="AXU163" s="491"/>
      <c r="AXV163" s="491"/>
      <c r="AXW163" s="491"/>
      <c r="AXX163" s="491"/>
      <c r="AXY163" s="491"/>
      <c r="AXZ163" s="491"/>
      <c r="AYA163" s="491"/>
      <c r="AYB163" s="491"/>
      <c r="AYC163" s="491"/>
      <c r="AYD163" s="491"/>
      <c r="AYE163" s="491"/>
      <c r="AYF163" s="491"/>
      <c r="AYG163" s="491"/>
      <c r="AYH163" s="491"/>
      <c r="AYI163" s="491"/>
      <c r="AYJ163" s="491"/>
      <c r="AYK163" s="491"/>
      <c r="AYL163" s="491"/>
      <c r="AYM163" s="491"/>
      <c r="AYN163" s="491"/>
      <c r="AYO163" s="491"/>
      <c r="AYP163" s="491"/>
      <c r="AYQ163" s="491"/>
      <c r="AYR163" s="491"/>
      <c r="AYS163" s="491"/>
      <c r="AYT163" s="491"/>
      <c r="AYU163" s="491"/>
      <c r="AYV163" s="491"/>
      <c r="AYW163" s="491"/>
      <c r="AYX163" s="491"/>
      <c r="AYY163" s="491"/>
      <c r="AYZ163" s="491"/>
      <c r="AZA163" s="491"/>
      <c r="AZB163" s="491"/>
      <c r="AZC163" s="491"/>
      <c r="AZD163" s="491"/>
      <c r="AZE163" s="491"/>
      <c r="AZF163" s="491"/>
      <c r="AZG163" s="491"/>
      <c r="AZH163" s="491"/>
      <c r="AZI163" s="491"/>
      <c r="AZJ163" s="491"/>
      <c r="AZK163" s="491"/>
      <c r="AZL163" s="491"/>
      <c r="AZM163" s="491"/>
      <c r="AZN163" s="491"/>
      <c r="AZO163" s="491"/>
      <c r="AZP163" s="491"/>
      <c r="AZQ163" s="491"/>
      <c r="AZR163" s="491"/>
      <c r="AZS163" s="491"/>
      <c r="AZT163" s="491"/>
      <c r="AZU163" s="491"/>
      <c r="AZV163" s="491"/>
      <c r="AZW163" s="491"/>
      <c r="AZX163" s="491"/>
      <c r="AZY163" s="491"/>
      <c r="AZZ163" s="491"/>
      <c r="BAA163" s="491"/>
      <c r="BAB163" s="491"/>
      <c r="BAC163" s="491"/>
      <c r="BAD163" s="491"/>
      <c r="BAE163" s="491"/>
      <c r="BAF163" s="491"/>
      <c r="BAG163" s="491"/>
      <c r="BAH163" s="491"/>
      <c r="BAI163" s="491"/>
      <c r="BAJ163" s="491"/>
      <c r="BAK163" s="491"/>
      <c r="BAL163" s="491"/>
      <c r="BAM163" s="491"/>
      <c r="BAN163" s="491"/>
      <c r="BAO163" s="491"/>
      <c r="BAP163" s="491"/>
      <c r="BAQ163" s="491"/>
      <c r="BAR163" s="491"/>
      <c r="BAS163" s="491"/>
      <c r="BAT163" s="491"/>
      <c r="BAU163" s="491"/>
      <c r="BAV163" s="491"/>
      <c r="BAW163" s="491"/>
      <c r="BAX163" s="491"/>
      <c r="BAY163" s="491"/>
      <c r="BAZ163" s="491"/>
      <c r="BBA163" s="491"/>
      <c r="BBB163" s="491"/>
      <c r="BBC163" s="491"/>
      <c r="BBD163" s="491"/>
      <c r="BBE163" s="491"/>
      <c r="BBF163" s="491"/>
      <c r="BBG163" s="491"/>
      <c r="BBH163" s="491"/>
      <c r="BBI163" s="491"/>
      <c r="BBJ163" s="491"/>
      <c r="BBK163" s="491"/>
      <c r="BBL163" s="491"/>
      <c r="BBM163" s="491"/>
      <c r="BBN163" s="491"/>
      <c r="BBO163" s="491"/>
      <c r="BBP163" s="491"/>
      <c r="BBQ163" s="491"/>
      <c r="BBR163" s="491"/>
      <c r="BBS163" s="491"/>
      <c r="BBT163" s="491"/>
      <c r="BBU163" s="491"/>
      <c r="BBV163" s="491"/>
      <c r="BBW163" s="491"/>
      <c r="BBX163" s="491"/>
      <c r="BBY163" s="491"/>
      <c r="BBZ163" s="491"/>
      <c r="BCA163" s="491"/>
      <c r="BCB163" s="491"/>
      <c r="BCC163" s="491"/>
      <c r="BCD163" s="491"/>
      <c r="BCE163" s="491"/>
      <c r="BCF163" s="491"/>
      <c r="BCG163" s="491"/>
      <c r="BCH163" s="491"/>
      <c r="BCI163" s="491"/>
      <c r="BCJ163" s="491"/>
      <c r="BCK163" s="491"/>
      <c r="BCL163" s="491"/>
      <c r="BCM163" s="491"/>
      <c r="BCN163" s="491"/>
      <c r="BCO163" s="491"/>
      <c r="BCP163" s="491"/>
      <c r="BCQ163" s="491"/>
      <c r="BCR163" s="491"/>
      <c r="BCS163" s="491"/>
      <c r="BCT163" s="491"/>
      <c r="BCU163" s="491"/>
      <c r="BCV163" s="491"/>
      <c r="BCW163" s="491"/>
      <c r="BCX163" s="491"/>
      <c r="BCY163" s="491"/>
      <c r="BCZ163" s="491"/>
      <c r="BDA163" s="491"/>
      <c r="BDB163" s="491"/>
      <c r="BDC163" s="491"/>
      <c r="BDD163" s="491"/>
      <c r="BDE163" s="491"/>
      <c r="BDF163" s="491"/>
      <c r="BDG163" s="491"/>
      <c r="BDH163" s="491"/>
      <c r="BDI163" s="491"/>
      <c r="BDJ163" s="491"/>
      <c r="BDK163" s="491"/>
      <c r="BDL163" s="491"/>
      <c r="BDM163" s="491"/>
      <c r="BDN163" s="491"/>
      <c r="BDO163" s="491"/>
      <c r="BDP163" s="491"/>
      <c r="BDQ163" s="491"/>
      <c r="BDR163" s="491"/>
      <c r="BDS163" s="491"/>
      <c r="BDT163" s="491"/>
      <c r="BDU163" s="491"/>
      <c r="BDV163" s="491"/>
      <c r="BDW163" s="491"/>
      <c r="BDX163" s="491"/>
      <c r="BDY163" s="491"/>
      <c r="BDZ163" s="491"/>
      <c r="BEA163" s="491"/>
      <c r="BEB163" s="491"/>
      <c r="BEC163" s="491"/>
      <c r="BED163" s="491"/>
      <c r="BEE163" s="491"/>
      <c r="BEF163" s="491"/>
      <c r="BEG163" s="491"/>
      <c r="BEH163" s="491"/>
      <c r="BEI163" s="491"/>
      <c r="BEJ163" s="491"/>
      <c r="BEK163" s="491"/>
      <c r="BEL163" s="491"/>
      <c r="BEM163" s="491"/>
      <c r="BEN163" s="491"/>
      <c r="BEO163" s="491"/>
      <c r="BEP163" s="491"/>
      <c r="BEQ163" s="491"/>
      <c r="BER163" s="491"/>
      <c r="BES163" s="491"/>
      <c r="BET163" s="491"/>
      <c r="BEU163" s="491"/>
      <c r="BEV163" s="491"/>
      <c r="BEW163" s="491"/>
      <c r="BEX163" s="491"/>
      <c r="BEY163" s="491"/>
      <c r="BEZ163" s="491"/>
      <c r="BFA163" s="491"/>
      <c r="BFB163" s="491"/>
      <c r="BFC163" s="491"/>
      <c r="BFD163" s="491"/>
      <c r="BFE163" s="491"/>
      <c r="BFF163" s="491"/>
      <c r="BFG163" s="491"/>
      <c r="BFH163" s="491"/>
      <c r="BFI163" s="491"/>
      <c r="BFJ163" s="491"/>
      <c r="BFK163" s="491"/>
      <c r="BFL163" s="491"/>
      <c r="BFM163" s="491"/>
      <c r="BFN163" s="491"/>
      <c r="BFO163" s="491"/>
      <c r="BFP163" s="491"/>
      <c r="BFQ163" s="491"/>
      <c r="BFR163" s="491"/>
      <c r="BFS163" s="491"/>
      <c r="BFT163" s="491"/>
      <c r="BFU163" s="491"/>
      <c r="BFV163" s="491"/>
      <c r="BFW163" s="491"/>
      <c r="BFX163" s="491"/>
      <c r="BFY163" s="491"/>
      <c r="BFZ163" s="491"/>
      <c r="BGA163" s="491"/>
      <c r="BGB163" s="491"/>
      <c r="BGC163" s="491"/>
      <c r="BGD163" s="491"/>
      <c r="BGE163" s="491"/>
      <c r="BGF163" s="491"/>
      <c r="BGG163" s="491"/>
      <c r="BGH163" s="491"/>
      <c r="BGI163" s="491"/>
      <c r="BGJ163" s="491"/>
      <c r="BGK163" s="491"/>
      <c r="BGL163" s="491"/>
      <c r="BGM163" s="491"/>
      <c r="BGN163" s="491"/>
      <c r="BGO163" s="491"/>
      <c r="BGP163" s="491"/>
      <c r="BGQ163" s="491"/>
      <c r="BGR163" s="491"/>
      <c r="BGS163" s="491"/>
      <c r="BGT163" s="491"/>
      <c r="BGU163" s="491"/>
      <c r="BGV163" s="491"/>
      <c r="BGW163" s="491"/>
      <c r="BGX163" s="491"/>
      <c r="BGY163" s="491"/>
      <c r="BGZ163" s="491"/>
      <c r="BHA163" s="491"/>
      <c r="BHB163" s="491"/>
      <c r="BHC163" s="491"/>
      <c r="BHD163" s="491"/>
      <c r="BHE163" s="491"/>
      <c r="BHF163" s="491"/>
      <c r="BHG163" s="491"/>
      <c r="BHH163" s="491"/>
      <c r="BHI163" s="491"/>
      <c r="BHJ163" s="491"/>
      <c r="BHK163" s="491"/>
      <c r="BHL163" s="491"/>
      <c r="BHM163" s="491"/>
      <c r="BHN163" s="491"/>
      <c r="BHO163" s="491"/>
      <c r="BHP163" s="491"/>
      <c r="BHQ163" s="491"/>
      <c r="BHR163" s="491"/>
      <c r="BHS163" s="491"/>
      <c r="BHT163" s="491"/>
      <c r="BHU163" s="491"/>
      <c r="BHV163" s="491"/>
      <c r="BHW163" s="491"/>
      <c r="BHX163" s="491"/>
      <c r="BHY163" s="491"/>
      <c r="BHZ163" s="491"/>
      <c r="BIA163" s="491"/>
      <c r="BIB163" s="491"/>
      <c r="BIC163" s="491"/>
      <c r="BID163" s="491"/>
      <c r="BIE163" s="491"/>
      <c r="BIF163" s="491"/>
      <c r="BIG163" s="491"/>
      <c r="BIH163" s="491"/>
      <c r="BII163" s="491"/>
      <c r="BIJ163" s="491"/>
      <c r="BIK163" s="491"/>
      <c r="BIL163" s="491"/>
      <c r="BIM163" s="491"/>
      <c r="BIN163" s="491"/>
      <c r="BIO163" s="491"/>
      <c r="BIP163" s="491"/>
      <c r="BIQ163" s="491"/>
      <c r="BIR163" s="491"/>
      <c r="BIS163" s="491"/>
      <c r="BIT163" s="491"/>
      <c r="BIU163" s="491"/>
      <c r="BIV163" s="491"/>
      <c r="BIW163" s="491"/>
      <c r="BIX163" s="491"/>
      <c r="BIY163" s="491"/>
      <c r="BIZ163" s="491"/>
      <c r="BJA163" s="491"/>
      <c r="BJB163" s="491"/>
      <c r="BJC163" s="491"/>
      <c r="BJD163" s="491"/>
      <c r="BJE163" s="491"/>
      <c r="BJF163" s="491"/>
      <c r="BJG163" s="491"/>
      <c r="BJH163" s="491"/>
      <c r="BJI163" s="491"/>
      <c r="BJJ163" s="491"/>
      <c r="BJK163" s="491"/>
      <c r="BJL163" s="491"/>
      <c r="BJM163" s="491"/>
      <c r="BJN163" s="491"/>
      <c r="BJO163" s="491"/>
      <c r="BJP163" s="491"/>
      <c r="BJQ163" s="491"/>
      <c r="BJR163" s="491"/>
      <c r="BJS163" s="491"/>
      <c r="BJT163" s="491"/>
      <c r="BJU163" s="491"/>
      <c r="BJV163" s="491"/>
      <c r="BJW163" s="491"/>
      <c r="BJX163" s="491"/>
      <c r="BJY163" s="491"/>
      <c r="BJZ163" s="491"/>
      <c r="BKA163" s="491"/>
      <c r="BKB163" s="491"/>
      <c r="BKC163" s="491"/>
      <c r="BKD163" s="491"/>
      <c r="BKE163" s="491"/>
      <c r="BKF163" s="491"/>
      <c r="BKG163" s="491"/>
      <c r="BKH163" s="491"/>
      <c r="BKI163" s="491"/>
      <c r="BKJ163" s="491"/>
      <c r="BKK163" s="491"/>
      <c r="BKL163" s="491"/>
      <c r="BKM163" s="491"/>
      <c r="BKN163" s="491"/>
      <c r="BKO163" s="491"/>
      <c r="BKP163" s="491"/>
      <c r="BKQ163" s="491"/>
      <c r="BKR163" s="491"/>
      <c r="BKS163" s="491"/>
      <c r="BKT163" s="491"/>
      <c r="BKU163" s="491"/>
      <c r="BKV163" s="491"/>
      <c r="BKW163" s="491"/>
      <c r="BKX163" s="491"/>
      <c r="BKY163" s="491"/>
      <c r="BKZ163" s="491"/>
      <c r="BLA163" s="491"/>
      <c r="BLB163" s="491"/>
      <c r="BLC163" s="491"/>
      <c r="BLD163" s="491"/>
      <c r="BLE163" s="491"/>
      <c r="BLF163" s="491"/>
      <c r="BLG163" s="491"/>
      <c r="BLH163" s="491"/>
      <c r="BLI163" s="491"/>
      <c r="BLJ163" s="491"/>
      <c r="BLK163" s="491"/>
      <c r="BLL163" s="491"/>
      <c r="BLM163" s="491"/>
      <c r="BLN163" s="491"/>
      <c r="BLO163" s="491"/>
      <c r="BLP163" s="491"/>
      <c r="BLQ163" s="491"/>
      <c r="BLR163" s="491"/>
      <c r="BLS163" s="491"/>
      <c r="BLT163" s="491"/>
      <c r="BLU163" s="491"/>
      <c r="BLV163" s="491"/>
      <c r="BLW163" s="491"/>
      <c r="BLX163" s="491"/>
      <c r="BLY163" s="491"/>
      <c r="BLZ163" s="491"/>
      <c r="BMA163" s="491"/>
      <c r="BMB163" s="491"/>
      <c r="BMC163" s="491"/>
      <c r="BMD163" s="491"/>
      <c r="BME163" s="491"/>
      <c r="BMF163" s="491"/>
      <c r="BMG163" s="491"/>
      <c r="BMH163" s="491"/>
      <c r="BMI163" s="491"/>
      <c r="BMJ163" s="491"/>
      <c r="BMK163" s="491"/>
      <c r="BML163" s="491"/>
      <c r="BMM163" s="491"/>
      <c r="BMN163" s="491"/>
      <c r="BMO163" s="491"/>
      <c r="BMP163" s="491"/>
      <c r="BMQ163" s="491"/>
      <c r="BMR163" s="491"/>
      <c r="BMS163" s="491"/>
      <c r="BMT163" s="491"/>
      <c r="BMU163" s="491"/>
      <c r="BMV163" s="491"/>
      <c r="BMW163" s="491"/>
      <c r="BMX163" s="491"/>
      <c r="BMY163" s="491"/>
      <c r="BMZ163" s="491"/>
      <c r="BNA163" s="491"/>
      <c r="BNB163" s="491"/>
      <c r="BNC163" s="491"/>
      <c r="BND163" s="491"/>
      <c r="BNE163" s="491"/>
      <c r="BNF163" s="491"/>
      <c r="BNG163" s="491"/>
      <c r="BNH163" s="491"/>
      <c r="BNI163" s="491"/>
      <c r="BNJ163" s="491"/>
      <c r="BNK163" s="491"/>
      <c r="BNL163" s="491"/>
      <c r="BNM163" s="491"/>
      <c r="BNN163" s="491"/>
      <c r="BNO163" s="491"/>
      <c r="BNP163" s="491"/>
      <c r="BNQ163" s="491"/>
      <c r="BNR163" s="491"/>
      <c r="BNS163" s="491"/>
      <c r="BNT163" s="491"/>
      <c r="BNU163" s="491"/>
      <c r="BNV163" s="491"/>
      <c r="BNW163" s="491"/>
      <c r="BNX163" s="491"/>
      <c r="BNY163" s="491"/>
      <c r="BNZ163" s="491"/>
      <c r="BOA163" s="491"/>
      <c r="BOB163" s="491"/>
      <c r="BOC163" s="491"/>
      <c r="BOD163" s="491"/>
      <c r="BOE163" s="491"/>
      <c r="BOF163" s="491"/>
      <c r="BOG163" s="491"/>
      <c r="BOH163" s="491"/>
      <c r="BOI163" s="491"/>
      <c r="BOJ163" s="491"/>
      <c r="BOK163" s="491"/>
      <c r="BOL163" s="491"/>
      <c r="BOM163" s="491"/>
      <c r="BON163" s="491"/>
      <c r="BOO163" s="491"/>
      <c r="BOP163" s="491"/>
      <c r="BOQ163" s="491"/>
      <c r="BOR163" s="491"/>
      <c r="BOS163" s="491"/>
      <c r="BOT163" s="491"/>
      <c r="BOU163" s="491"/>
      <c r="BOV163" s="491"/>
      <c r="BOW163" s="491"/>
      <c r="BOX163" s="491"/>
      <c r="BOY163" s="491"/>
      <c r="BOZ163" s="491"/>
      <c r="BPA163" s="491"/>
      <c r="BPB163" s="491"/>
      <c r="BPC163" s="491"/>
      <c r="BPD163" s="491"/>
      <c r="BPE163" s="491"/>
      <c r="BPF163" s="491"/>
      <c r="BPG163" s="491"/>
      <c r="BPH163" s="491"/>
      <c r="BPI163" s="491"/>
      <c r="BPJ163" s="491"/>
      <c r="BPK163" s="491"/>
      <c r="BPL163" s="491"/>
      <c r="BPM163" s="491"/>
      <c r="BPN163" s="491"/>
      <c r="BPO163" s="491"/>
      <c r="BPP163" s="491"/>
      <c r="BPQ163" s="491"/>
      <c r="BPR163" s="491"/>
      <c r="BPS163" s="491"/>
      <c r="BPT163" s="491"/>
      <c r="BPU163" s="491"/>
      <c r="BPV163" s="491"/>
      <c r="BPW163" s="491"/>
      <c r="BPX163" s="491"/>
      <c r="BPY163" s="491"/>
      <c r="BPZ163" s="491"/>
      <c r="BQA163" s="491"/>
      <c r="BQB163" s="491"/>
      <c r="BQC163" s="491"/>
      <c r="BQD163" s="491"/>
      <c r="BQE163" s="491"/>
      <c r="BQF163" s="491"/>
      <c r="BQG163" s="491"/>
      <c r="BQH163" s="491"/>
      <c r="BQI163" s="491"/>
      <c r="BQJ163" s="491"/>
      <c r="BQK163" s="491"/>
      <c r="BQL163" s="491"/>
      <c r="BQM163" s="491"/>
      <c r="BQN163" s="491"/>
      <c r="BQO163" s="491"/>
      <c r="BQP163" s="491"/>
      <c r="BQQ163" s="491"/>
      <c r="BQR163" s="491"/>
      <c r="BQS163" s="491"/>
      <c r="BQT163" s="491"/>
      <c r="BQU163" s="491"/>
      <c r="BQV163" s="491"/>
      <c r="BQW163" s="491"/>
      <c r="BQX163" s="491"/>
      <c r="BQY163" s="491"/>
      <c r="BQZ163" s="491"/>
      <c r="BRA163" s="491"/>
      <c r="BRB163" s="491"/>
      <c r="BRC163" s="491"/>
      <c r="BRD163" s="491"/>
      <c r="BRE163" s="491"/>
      <c r="BRF163" s="491"/>
      <c r="BRG163" s="491"/>
      <c r="BRH163" s="491"/>
      <c r="BRI163" s="491"/>
      <c r="BRJ163" s="491"/>
      <c r="BRK163" s="491"/>
      <c r="BRL163" s="491"/>
      <c r="BRM163" s="491"/>
      <c r="BRN163" s="491"/>
      <c r="BRO163" s="491"/>
      <c r="BRP163" s="491"/>
      <c r="BRQ163" s="491"/>
      <c r="BRR163" s="491"/>
      <c r="BRS163" s="491"/>
      <c r="BRT163" s="491"/>
      <c r="BRU163" s="491"/>
      <c r="BRV163" s="491"/>
      <c r="BRW163" s="491"/>
      <c r="BRX163" s="491"/>
      <c r="BRY163" s="491"/>
      <c r="BRZ163" s="491"/>
      <c r="BSA163" s="491"/>
      <c r="BSB163" s="491"/>
      <c r="BSC163" s="491"/>
      <c r="BSD163" s="491"/>
      <c r="BSE163" s="491"/>
      <c r="BSF163" s="491"/>
      <c r="BSG163" s="491"/>
      <c r="BSH163" s="491"/>
      <c r="BSI163" s="491"/>
      <c r="BSJ163" s="491"/>
      <c r="BSK163" s="491"/>
      <c r="BSL163" s="491"/>
      <c r="BSM163" s="491"/>
      <c r="BSN163" s="491"/>
      <c r="BSO163" s="491"/>
      <c r="BSP163" s="491"/>
      <c r="BSQ163" s="491"/>
      <c r="BSR163" s="491"/>
      <c r="BSS163" s="491"/>
      <c r="BST163" s="491"/>
      <c r="BSU163" s="491"/>
      <c r="BSV163" s="491"/>
      <c r="BSW163" s="491"/>
      <c r="BSX163" s="491"/>
      <c r="BSY163" s="491"/>
      <c r="BSZ163" s="491"/>
      <c r="BTA163" s="491"/>
      <c r="BTB163" s="491"/>
      <c r="BTC163" s="491"/>
      <c r="BTD163" s="491"/>
      <c r="BTE163" s="491"/>
      <c r="BTF163" s="491"/>
      <c r="BTG163" s="491"/>
      <c r="BTH163" s="491"/>
      <c r="BTI163" s="491"/>
      <c r="BTJ163" s="491"/>
      <c r="BTK163" s="491"/>
      <c r="BTL163" s="491"/>
      <c r="BTM163" s="491"/>
      <c r="BTN163" s="491"/>
      <c r="BTO163" s="491"/>
      <c r="BTP163" s="491"/>
      <c r="BTQ163" s="491"/>
      <c r="BTR163" s="491"/>
      <c r="BTS163" s="491"/>
      <c r="BTT163" s="491"/>
      <c r="BTU163" s="491"/>
      <c r="BTV163" s="491"/>
      <c r="BTW163" s="491"/>
      <c r="BTX163" s="491"/>
      <c r="BTY163" s="491"/>
      <c r="BTZ163" s="491"/>
      <c r="BUA163" s="491"/>
      <c r="BUB163" s="491"/>
      <c r="BUC163" s="491"/>
      <c r="BUD163" s="491"/>
      <c r="BUE163" s="491"/>
      <c r="BUF163" s="491"/>
      <c r="BUG163" s="491"/>
      <c r="BUH163" s="491"/>
      <c r="BUI163" s="491"/>
      <c r="BUJ163" s="491"/>
      <c r="BUK163" s="491"/>
      <c r="BUL163" s="491"/>
      <c r="BUM163" s="491"/>
      <c r="BUN163" s="491"/>
      <c r="BUO163" s="491"/>
      <c r="BUP163" s="491"/>
      <c r="BUQ163" s="491"/>
      <c r="BUR163" s="491"/>
      <c r="BUS163" s="491"/>
      <c r="BUT163" s="491"/>
      <c r="BUU163" s="491"/>
      <c r="BUV163" s="491"/>
      <c r="BUW163" s="491"/>
      <c r="BUX163" s="491"/>
      <c r="BUY163" s="491"/>
      <c r="BUZ163" s="491"/>
      <c r="BVA163" s="491"/>
      <c r="BVB163" s="491"/>
      <c r="BVC163" s="491"/>
      <c r="BVD163" s="491"/>
      <c r="BVE163" s="491"/>
      <c r="BVF163" s="491"/>
      <c r="BVG163" s="491"/>
      <c r="BVH163" s="491"/>
      <c r="BVI163" s="491"/>
      <c r="BVJ163" s="491"/>
      <c r="BVK163" s="491"/>
      <c r="BVL163" s="491"/>
      <c r="BVM163" s="491"/>
      <c r="BVN163" s="491"/>
      <c r="BVO163" s="491"/>
      <c r="BVP163" s="491"/>
      <c r="BVQ163" s="491"/>
      <c r="BVR163" s="491"/>
      <c r="BVS163" s="491"/>
      <c r="BVT163" s="491"/>
      <c r="BVU163" s="491"/>
      <c r="BVV163" s="491"/>
      <c r="BVW163" s="491"/>
      <c r="BVX163" s="491"/>
      <c r="BVY163" s="491"/>
      <c r="BVZ163" s="491"/>
      <c r="BWA163" s="491"/>
      <c r="BWB163" s="491"/>
      <c r="BWC163" s="491"/>
      <c r="BWD163" s="491"/>
      <c r="BWE163" s="491"/>
      <c r="BWF163" s="491"/>
      <c r="BWG163" s="491"/>
      <c r="BWH163" s="491"/>
      <c r="BWI163" s="491"/>
      <c r="BWJ163" s="491"/>
      <c r="BWK163" s="491"/>
      <c r="BWL163" s="491"/>
      <c r="BWM163" s="491"/>
      <c r="BWN163" s="491"/>
      <c r="BWO163" s="491"/>
      <c r="BWP163" s="491"/>
      <c r="BWQ163" s="491"/>
      <c r="BWR163" s="491"/>
      <c r="BWS163" s="491"/>
      <c r="BWT163" s="491"/>
      <c r="BWU163" s="491"/>
      <c r="BWV163" s="491"/>
      <c r="BWW163" s="491"/>
      <c r="BWX163" s="491"/>
      <c r="BWY163" s="491"/>
      <c r="BWZ163" s="491"/>
      <c r="BXA163" s="491"/>
      <c r="BXB163" s="491"/>
      <c r="BXC163" s="491"/>
      <c r="BXD163" s="491"/>
      <c r="BXE163" s="491"/>
      <c r="BXF163" s="491"/>
      <c r="BXG163" s="491"/>
      <c r="BXH163" s="491"/>
      <c r="BXI163" s="491"/>
      <c r="BXJ163" s="491"/>
      <c r="BXK163" s="491"/>
      <c r="BXL163" s="491"/>
      <c r="BXM163" s="491"/>
      <c r="BXN163" s="491"/>
      <c r="BXO163" s="491"/>
      <c r="BXP163" s="491"/>
      <c r="BXQ163" s="491"/>
      <c r="BXR163" s="491"/>
      <c r="BXS163" s="491"/>
      <c r="BXT163" s="491"/>
      <c r="BXU163" s="491"/>
      <c r="BXV163" s="491"/>
      <c r="BXW163" s="491"/>
      <c r="BXX163" s="491"/>
      <c r="BXY163" s="491"/>
      <c r="BXZ163" s="491"/>
      <c r="BYA163" s="491"/>
      <c r="BYB163" s="491"/>
      <c r="BYC163" s="491"/>
      <c r="BYD163" s="491"/>
      <c r="BYE163" s="491"/>
      <c r="BYF163" s="491"/>
      <c r="BYG163" s="491"/>
      <c r="BYH163" s="491"/>
      <c r="BYI163" s="491"/>
      <c r="BYJ163" s="491"/>
      <c r="BYK163" s="491"/>
      <c r="BYL163" s="491"/>
      <c r="BYM163" s="491"/>
      <c r="BYN163" s="491"/>
      <c r="BYO163" s="491"/>
      <c r="BYP163" s="491"/>
      <c r="BYQ163" s="491"/>
      <c r="BYR163" s="491"/>
      <c r="BYS163" s="491"/>
      <c r="BYT163" s="491"/>
      <c r="BYU163" s="491"/>
      <c r="BYV163" s="491"/>
      <c r="BYW163" s="491"/>
      <c r="BYX163" s="491"/>
      <c r="BYY163" s="491"/>
      <c r="BYZ163" s="491"/>
      <c r="BZA163" s="491"/>
      <c r="BZB163" s="491"/>
      <c r="BZC163" s="491"/>
      <c r="BZD163" s="491"/>
      <c r="BZE163" s="491"/>
      <c r="BZF163" s="491"/>
      <c r="BZG163" s="491"/>
      <c r="BZH163" s="491"/>
      <c r="BZI163" s="491"/>
      <c r="BZJ163" s="491"/>
      <c r="BZK163" s="491"/>
      <c r="BZL163" s="491"/>
      <c r="BZM163" s="491"/>
      <c r="BZN163" s="491"/>
      <c r="BZO163" s="491"/>
      <c r="BZP163" s="491"/>
      <c r="BZQ163" s="491"/>
      <c r="BZR163" s="491"/>
      <c r="BZS163" s="491"/>
      <c r="BZT163" s="491"/>
      <c r="BZU163" s="491"/>
      <c r="BZV163" s="491"/>
      <c r="BZW163" s="491"/>
      <c r="BZX163" s="491"/>
      <c r="BZY163" s="491"/>
      <c r="BZZ163" s="491"/>
      <c r="CAA163" s="491"/>
      <c r="CAB163" s="491"/>
      <c r="CAC163" s="491"/>
      <c r="CAD163" s="491"/>
      <c r="CAE163" s="491"/>
      <c r="CAF163" s="491"/>
      <c r="CAG163" s="491"/>
      <c r="CAH163" s="491"/>
      <c r="CAI163" s="491"/>
      <c r="CAJ163" s="491"/>
      <c r="CAK163" s="491"/>
      <c r="CAL163" s="491"/>
      <c r="CAM163" s="491"/>
      <c r="CAN163" s="491"/>
      <c r="CAO163" s="491"/>
      <c r="CAP163" s="491"/>
      <c r="CAQ163" s="491"/>
      <c r="CAR163" s="491"/>
      <c r="CAS163" s="491"/>
      <c r="CAT163" s="491"/>
      <c r="CAU163" s="491"/>
      <c r="CAV163" s="491"/>
      <c r="CAW163" s="491"/>
      <c r="CAX163" s="491"/>
      <c r="CAY163" s="491"/>
      <c r="CAZ163" s="491"/>
      <c r="CBA163" s="491"/>
      <c r="CBB163" s="491"/>
      <c r="CBC163" s="491"/>
      <c r="CBD163" s="491"/>
      <c r="CBE163" s="491"/>
      <c r="CBF163" s="491"/>
      <c r="CBG163" s="491"/>
      <c r="CBH163" s="491"/>
      <c r="CBI163" s="491"/>
      <c r="CBJ163" s="491"/>
      <c r="CBK163" s="491"/>
      <c r="CBL163" s="491"/>
      <c r="CBM163" s="491"/>
      <c r="CBN163" s="491"/>
      <c r="CBO163" s="491"/>
      <c r="CBP163" s="491"/>
      <c r="CBQ163" s="491"/>
      <c r="CBR163" s="491"/>
      <c r="CBS163" s="491"/>
      <c r="CBT163" s="491"/>
      <c r="CBU163" s="491"/>
      <c r="CBV163" s="491"/>
      <c r="CBW163" s="491"/>
      <c r="CBX163" s="491"/>
      <c r="CBY163" s="491"/>
      <c r="CBZ163" s="491"/>
      <c r="CCA163" s="491"/>
      <c r="CCB163" s="491"/>
      <c r="CCC163" s="491"/>
      <c r="CCD163" s="491"/>
      <c r="CCE163" s="491"/>
      <c r="CCF163" s="491"/>
      <c r="CCG163" s="491"/>
      <c r="CCH163" s="491"/>
      <c r="CCI163" s="491"/>
      <c r="CCJ163" s="491"/>
      <c r="CCK163" s="491"/>
      <c r="CCL163" s="491"/>
      <c r="CCM163" s="491"/>
      <c r="CCN163" s="491"/>
      <c r="CCO163" s="491"/>
      <c r="CCP163" s="491"/>
      <c r="CCQ163" s="491"/>
      <c r="CCR163" s="491"/>
      <c r="CCS163" s="491"/>
      <c r="CCT163" s="491"/>
      <c r="CCU163" s="491"/>
      <c r="CCV163" s="491"/>
      <c r="CCW163" s="491"/>
      <c r="CCX163" s="491"/>
      <c r="CCY163" s="491"/>
      <c r="CCZ163" s="491"/>
      <c r="CDA163" s="491"/>
      <c r="CDB163" s="491"/>
      <c r="CDC163" s="491"/>
      <c r="CDD163" s="491"/>
      <c r="CDE163" s="491"/>
      <c r="CDF163" s="491"/>
      <c r="CDG163" s="491"/>
      <c r="CDH163" s="491"/>
      <c r="CDI163" s="491"/>
      <c r="CDJ163" s="491"/>
      <c r="CDK163" s="491"/>
      <c r="CDL163" s="491"/>
      <c r="CDM163" s="491"/>
      <c r="CDN163" s="491"/>
      <c r="CDO163" s="491"/>
      <c r="CDP163" s="491"/>
      <c r="CDQ163" s="491"/>
      <c r="CDR163" s="491"/>
      <c r="CDS163" s="491"/>
      <c r="CDT163" s="491"/>
      <c r="CDU163" s="491"/>
      <c r="CDV163" s="491"/>
      <c r="CDW163" s="491"/>
      <c r="CDX163" s="491"/>
      <c r="CDY163" s="491"/>
      <c r="CDZ163" s="491"/>
      <c r="CEA163" s="491"/>
      <c r="CEB163" s="491"/>
      <c r="CEC163" s="491"/>
      <c r="CED163" s="491"/>
      <c r="CEE163" s="491"/>
      <c r="CEF163" s="491"/>
      <c r="CEG163" s="491"/>
      <c r="CEH163" s="491"/>
      <c r="CEI163" s="491"/>
      <c r="CEJ163" s="491"/>
      <c r="CEK163" s="491"/>
      <c r="CEL163" s="491"/>
      <c r="CEM163" s="491"/>
      <c r="CEN163" s="491"/>
      <c r="CEO163" s="491"/>
      <c r="CEP163" s="491"/>
      <c r="CEQ163" s="491"/>
      <c r="CER163" s="491"/>
      <c r="CES163" s="491"/>
      <c r="CET163" s="491"/>
      <c r="CEU163" s="491"/>
      <c r="CEV163" s="491"/>
      <c r="CEW163" s="491"/>
      <c r="CEX163" s="491"/>
      <c r="CEY163" s="491"/>
      <c r="CEZ163" s="491"/>
      <c r="CFA163" s="491"/>
      <c r="CFB163" s="491"/>
      <c r="CFC163" s="491"/>
      <c r="CFD163" s="491"/>
      <c r="CFE163" s="491"/>
      <c r="CFF163" s="491"/>
      <c r="CFG163" s="491"/>
      <c r="CFH163" s="491"/>
      <c r="CFI163" s="491"/>
      <c r="CFJ163" s="491"/>
      <c r="CFK163" s="491"/>
      <c r="CFL163" s="491"/>
      <c r="CFM163" s="491"/>
      <c r="CFN163" s="491"/>
      <c r="CFO163" s="491"/>
      <c r="CFP163" s="491"/>
      <c r="CFQ163" s="491"/>
      <c r="CFR163" s="491"/>
      <c r="CFS163" s="491"/>
      <c r="CFT163" s="491"/>
      <c r="CFU163" s="491"/>
      <c r="CFV163" s="491"/>
      <c r="CFW163" s="491"/>
      <c r="CFX163" s="491"/>
      <c r="CFY163" s="491"/>
      <c r="CFZ163" s="491"/>
      <c r="CGA163" s="491"/>
      <c r="CGB163" s="491"/>
      <c r="CGC163" s="491"/>
      <c r="CGD163" s="491"/>
      <c r="CGE163" s="491"/>
      <c r="CGF163" s="491"/>
      <c r="CGG163" s="491"/>
      <c r="CGH163" s="491"/>
      <c r="CGI163" s="491"/>
      <c r="CGJ163" s="491"/>
      <c r="CGK163" s="491"/>
      <c r="CGL163" s="491"/>
      <c r="CGM163" s="491"/>
      <c r="CGN163" s="491"/>
      <c r="CGO163" s="491"/>
      <c r="CGP163" s="491"/>
      <c r="CGQ163" s="491"/>
      <c r="CGR163" s="491"/>
      <c r="CGS163" s="491"/>
      <c r="CGT163" s="491"/>
      <c r="CGU163" s="491"/>
      <c r="CGV163" s="491"/>
      <c r="CGW163" s="491"/>
      <c r="CGX163" s="491"/>
      <c r="CGY163" s="491"/>
      <c r="CGZ163" s="491"/>
      <c r="CHA163" s="491"/>
      <c r="CHB163" s="491"/>
      <c r="CHC163" s="491"/>
      <c r="CHD163" s="491"/>
      <c r="CHE163" s="491"/>
      <c r="CHF163" s="491"/>
      <c r="CHG163" s="491"/>
      <c r="CHH163" s="491"/>
      <c r="CHI163" s="491"/>
      <c r="CHJ163" s="491"/>
      <c r="CHK163" s="491"/>
      <c r="CHL163" s="491"/>
      <c r="CHM163" s="491"/>
      <c r="CHN163" s="491"/>
      <c r="CHO163" s="491"/>
      <c r="CHP163" s="491"/>
      <c r="CHQ163" s="491"/>
      <c r="CHR163" s="491"/>
      <c r="CHS163" s="491"/>
      <c r="CHT163" s="491"/>
      <c r="CHU163" s="491"/>
      <c r="CHV163" s="491"/>
      <c r="CHW163" s="491"/>
      <c r="CHX163" s="491"/>
      <c r="CHY163" s="491"/>
      <c r="CHZ163" s="491"/>
      <c r="CIA163" s="491"/>
      <c r="CIB163" s="491"/>
      <c r="CIC163" s="491"/>
      <c r="CID163" s="491"/>
      <c r="CIE163" s="491"/>
      <c r="CIF163" s="491"/>
      <c r="CIG163" s="491"/>
      <c r="CIH163" s="491"/>
      <c r="CII163" s="491"/>
      <c r="CIJ163" s="491"/>
      <c r="CIK163" s="491"/>
      <c r="CIL163" s="491"/>
      <c r="CIM163" s="491"/>
      <c r="CIN163" s="491"/>
      <c r="CIO163" s="491"/>
      <c r="CIP163" s="491"/>
      <c r="CIQ163" s="491"/>
      <c r="CIR163" s="491"/>
      <c r="CIS163" s="491"/>
      <c r="CIT163" s="491"/>
      <c r="CIU163" s="491"/>
      <c r="CIV163" s="491"/>
      <c r="CIW163" s="491"/>
      <c r="CIX163" s="491"/>
      <c r="CIY163" s="491"/>
      <c r="CIZ163" s="491"/>
      <c r="CJA163" s="491"/>
      <c r="CJB163" s="491"/>
      <c r="CJC163" s="491"/>
      <c r="CJD163" s="491"/>
      <c r="CJE163" s="491"/>
      <c r="CJF163" s="491"/>
      <c r="CJG163" s="491"/>
      <c r="CJH163" s="491"/>
      <c r="CJI163" s="491"/>
      <c r="CJJ163" s="491"/>
      <c r="CJK163" s="491"/>
      <c r="CJL163" s="491"/>
      <c r="CJM163" s="491"/>
      <c r="CJN163" s="491"/>
      <c r="CJO163" s="491"/>
      <c r="CJP163" s="491"/>
      <c r="CJQ163" s="491"/>
      <c r="CJR163" s="491"/>
      <c r="CJS163" s="491"/>
      <c r="CJT163" s="491"/>
      <c r="CJU163" s="491"/>
      <c r="CJV163" s="491"/>
      <c r="CJW163" s="491"/>
      <c r="CJX163" s="491"/>
      <c r="CJY163" s="491"/>
      <c r="CJZ163" s="491"/>
      <c r="CKA163" s="491"/>
      <c r="CKB163" s="491"/>
      <c r="CKC163" s="491"/>
      <c r="CKD163" s="491"/>
      <c r="CKE163" s="491"/>
      <c r="CKF163" s="491"/>
      <c r="CKG163" s="491"/>
      <c r="CKH163" s="491"/>
      <c r="CKI163" s="491"/>
      <c r="CKJ163" s="491"/>
      <c r="CKK163" s="491"/>
      <c r="CKL163" s="491"/>
      <c r="CKM163" s="491"/>
      <c r="CKN163" s="491"/>
      <c r="CKO163" s="491"/>
      <c r="CKP163" s="491"/>
      <c r="CKQ163" s="491"/>
      <c r="CKR163" s="491"/>
      <c r="CKS163" s="491"/>
      <c r="CKT163" s="491"/>
      <c r="CKU163" s="491"/>
      <c r="CKV163" s="491"/>
      <c r="CKW163" s="491"/>
      <c r="CKX163" s="491"/>
      <c r="CKY163" s="491"/>
      <c r="CKZ163" s="491"/>
      <c r="CLA163" s="491"/>
      <c r="CLB163" s="491"/>
      <c r="CLC163" s="491"/>
      <c r="CLD163" s="491"/>
      <c r="CLE163" s="491"/>
      <c r="CLF163" s="491"/>
      <c r="CLG163" s="491"/>
      <c r="CLH163" s="491"/>
      <c r="CLI163" s="491"/>
      <c r="CLJ163" s="491"/>
      <c r="CLK163" s="491"/>
      <c r="CLL163" s="491"/>
      <c r="CLM163" s="491"/>
      <c r="CLN163" s="491"/>
      <c r="CLO163" s="491"/>
      <c r="CLP163" s="491"/>
      <c r="CLQ163" s="491"/>
      <c r="CLR163" s="491"/>
      <c r="CLS163" s="491"/>
      <c r="CLT163" s="491"/>
      <c r="CLU163" s="491"/>
      <c r="CLV163" s="491"/>
      <c r="CLW163" s="491"/>
      <c r="CLX163" s="491"/>
      <c r="CLY163" s="491"/>
      <c r="CLZ163" s="491"/>
      <c r="CMA163" s="491"/>
      <c r="CMB163" s="491"/>
      <c r="CMC163" s="491"/>
      <c r="CMD163" s="491"/>
      <c r="CME163" s="491"/>
      <c r="CMF163" s="491"/>
      <c r="CMG163" s="491"/>
      <c r="CMH163" s="491"/>
      <c r="CMI163" s="491"/>
      <c r="CMJ163" s="491"/>
      <c r="CMK163" s="491"/>
      <c r="CML163" s="491"/>
      <c r="CMM163" s="491"/>
      <c r="CMN163" s="491"/>
      <c r="CMO163" s="491"/>
      <c r="CMP163" s="491"/>
      <c r="CMQ163" s="491"/>
      <c r="CMR163" s="491"/>
      <c r="CMS163" s="491"/>
      <c r="CMT163" s="491"/>
      <c r="CMU163" s="491"/>
      <c r="CMV163" s="491"/>
      <c r="CMW163" s="491"/>
      <c r="CMX163" s="491"/>
      <c r="CMY163" s="491"/>
      <c r="CMZ163" s="491"/>
      <c r="CNA163" s="491"/>
      <c r="CNB163" s="491"/>
      <c r="CNC163" s="491"/>
      <c r="CND163" s="491"/>
      <c r="CNE163" s="491"/>
      <c r="CNF163" s="491"/>
      <c r="CNG163" s="491"/>
      <c r="CNH163" s="491"/>
      <c r="CNI163" s="491"/>
      <c r="CNJ163" s="491"/>
      <c r="CNK163" s="491"/>
      <c r="CNL163" s="491"/>
      <c r="CNM163" s="491"/>
      <c r="CNN163" s="491"/>
      <c r="CNO163" s="491"/>
      <c r="CNP163" s="491"/>
      <c r="CNQ163" s="491"/>
      <c r="CNR163" s="491"/>
      <c r="CNS163" s="491"/>
      <c r="CNT163" s="491"/>
      <c r="CNU163" s="491"/>
      <c r="CNV163" s="491"/>
      <c r="CNW163" s="491"/>
      <c r="CNX163" s="491"/>
      <c r="CNY163" s="491"/>
      <c r="CNZ163" s="491"/>
      <c r="COA163" s="491"/>
      <c r="COB163" s="491"/>
      <c r="COC163" s="491"/>
      <c r="COD163" s="491"/>
      <c r="COE163" s="491"/>
      <c r="COF163" s="491"/>
      <c r="COG163" s="491"/>
      <c r="COH163" s="491"/>
      <c r="COI163" s="491"/>
      <c r="COJ163" s="491"/>
      <c r="COK163" s="491"/>
      <c r="COL163" s="491"/>
      <c r="COM163" s="491"/>
      <c r="CON163" s="491"/>
      <c r="COO163" s="491"/>
      <c r="COP163" s="491"/>
      <c r="COQ163" s="491"/>
      <c r="COR163" s="491"/>
      <c r="COS163" s="491"/>
      <c r="COT163" s="491"/>
      <c r="COU163" s="491"/>
      <c r="COV163" s="491"/>
      <c r="COW163" s="491"/>
      <c r="COX163" s="491"/>
      <c r="COY163" s="491"/>
      <c r="COZ163" s="491"/>
      <c r="CPA163" s="491"/>
      <c r="CPB163" s="491"/>
      <c r="CPC163" s="491"/>
      <c r="CPD163" s="491"/>
      <c r="CPE163" s="491"/>
      <c r="CPF163" s="491"/>
      <c r="CPG163" s="491"/>
      <c r="CPH163" s="491"/>
      <c r="CPI163" s="491"/>
      <c r="CPJ163" s="491"/>
      <c r="CPK163" s="491"/>
      <c r="CPL163" s="491"/>
      <c r="CPM163" s="491"/>
      <c r="CPN163" s="491"/>
      <c r="CPO163" s="491"/>
      <c r="CPP163" s="491"/>
      <c r="CPQ163" s="491"/>
      <c r="CPR163" s="491"/>
      <c r="CPS163" s="491"/>
      <c r="CPT163" s="491"/>
      <c r="CPU163" s="491"/>
      <c r="CPV163" s="491"/>
      <c r="CPW163" s="491"/>
      <c r="CPX163" s="491"/>
      <c r="CPY163" s="491"/>
      <c r="CPZ163" s="491"/>
      <c r="CQA163" s="491"/>
      <c r="CQB163" s="491"/>
      <c r="CQC163" s="491"/>
      <c r="CQD163" s="491"/>
      <c r="CQE163" s="491"/>
      <c r="CQF163" s="491"/>
      <c r="CQG163" s="491"/>
      <c r="CQH163" s="491"/>
      <c r="CQI163" s="491"/>
      <c r="CQJ163" s="491"/>
      <c r="CQK163" s="491"/>
      <c r="CQL163" s="491"/>
      <c r="CQM163" s="491"/>
      <c r="CQN163" s="491"/>
      <c r="CQO163" s="491"/>
      <c r="CQP163" s="491"/>
      <c r="CQQ163" s="491"/>
      <c r="CQR163" s="491"/>
      <c r="CQS163" s="491"/>
      <c r="CQT163" s="491"/>
      <c r="CQU163" s="491"/>
      <c r="CQV163" s="491"/>
      <c r="CQW163" s="491"/>
      <c r="CQX163" s="491"/>
      <c r="CQY163" s="491"/>
      <c r="CQZ163" s="491"/>
      <c r="CRA163" s="491"/>
      <c r="CRB163" s="491"/>
      <c r="CRC163" s="491"/>
      <c r="CRD163" s="491"/>
      <c r="CRE163" s="491"/>
      <c r="CRF163" s="491"/>
      <c r="CRG163" s="491"/>
      <c r="CRH163" s="491"/>
      <c r="CRI163" s="491"/>
      <c r="CRJ163" s="491"/>
      <c r="CRK163" s="491"/>
      <c r="CRL163" s="491"/>
      <c r="CRM163" s="491"/>
      <c r="CRN163" s="491"/>
      <c r="CRO163" s="491"/>
      <c r="CRP163" s="491"/>
      <c r="CRQ163" s="491"/>
      <c r="CRR163" s="491"/>
      <c r="CRS163" s="491"/>
      <c r="CRT163" s="491"/>
      <c r="CRU163" s="491"/>
      <c r="CRV163" s="491"/>
      <c r="CRW163" s="491"/>
      <c r="CRX163" s="491"/>
      <c r="CRY163" s="491"/>
      <c r="CRZ163" s="491"/>
      <c r="CSA163" s="491"/>
      <c r="CSB163" s="491"/>
      <c r="CSC163" s="491"/>
      <c r="CSD163" s="491"/>
      <c r="CSE163" s="491"/>
      <c r="CSF163" s="491"/>
      <c r="CSG163" s="491"/>
      <c r="CSH163" s="491"/>
      <c r="CSI163" s="491"/>
      <c r="CSJ163" s="491"/>
      <c r="CSK163" s="491"/>
      <c r="CSL163" s="491"/>
      <c r="CSM163" s="491"/>
      <c r="CSN163" s="491"/>
      <c r="CSO163" s="491"/>
      <c r="CSP163" s="491"/>
      <c r="CSQ163" s="491"/>
      <c r="CSR163" s="491"/>
      <c r="CSS163" s="491"/>
      <c r="CST163" s="491"/>
      <c r="CSU163" s="491"/>
      <c r="CSV163" s="491"/>
      <c r="CSW163" s="491"/>
      <c r="CSX163" s="491"/>
      <c r="CSY163" s="491"/>
      <c r="CSZ163" s="491"/>
      <c r="CTA163" s="491"/>
      <c r="CTB163" s="491"/>
      <c r="CTC163" s="491"/>
      <c r="CTD163" s="491"/>
      <c r="CTE163" s="491"/>
      <c r="CTF163" s="491"/>
      <c r="CTG163" s="491"/>
      <c r="CTH163" s="491"/>
      <c r="CTI163" s="491"/>
      <c r="CTJ163" s="491"/>
      <c r="CTK163" s="491"/>
      <c r="CTL163" s="491"/>
      <c r="CTM163" s="491"/>
      <c r="CTN163" s="491"/>
      <c r="CTO163" s="491"/>
      <c r="CTP163" s="491"/>
      <c r="CTQ163" s="491"/>
      <c r="CTR163" s="491"/>
      <c r="CTS163" s="491"/>
      <c r="CTT163" s="491"/>
      <c r="CTU163" s="491"/>
      <c r="CTV163" s="491"/>
      <c r="CTW163" s="491"/>
      <c r="CTX163" s="491"/>
      <c r="CTY163" s="491"/>
      <c r="CTZ163" s="491"/>
      <c r="CUA163" s="491"/>
      <c r="CUB163" s="491"/>
      <c r="CUC163" s="491"/>
      <c r="CUD163" s="491"/>
      <c r="CUE163" s="491"/>
      <c r="CUF163" s="491"/>
      <c r="CUG163" s="491"/>
      <c r="CUH163" s="491"/>
      <c r="CUI163" s="491"/>
      <c r="CUJ163" s="491"/>
      <c r="CUK163" s="491"/>
      <c r="CUL163" s="491"/>
      <c r="CUM163" s="491"/>
      <c r="CUN163" s="491"/>
      <c r="CUO163" s="491"/>
      <c r="CUP163" s="491"/>
      <c r="CUQ163" s="491"/>
      <c r="CUR163" s="491"/>
      <c r="CUS163" s="491"/>
      <c r="CUT163" s="491"/>
      <c r="CUU163" s="491"/>
      <c r="CUV163" s="491"/>
      <c r="CUW163" s="491"/>
      <c r="CUX163" s="491"/>
      <c r="CUY163" s="491"/>
      <c r="CUZ163" s="491"/>
      <c r="CVA163" s="491"/>
      <c r="CVB163" s="491"/>
      <c r="CVC163" s="491"/>
      <c r="CVD163" s="491"/>
      <c r="CVE163" s="491"/>
      <c r="CVF163" s="491"/>
      <c r="CVG163" s="491"/>
      <c r="CVH163" s="491"/>
      <c r="CVI163" s="491"/>
      <c r="CVJ163" s="491"/>
      <c r="CVK163" s="491"/>
      <c r="CVL163" s="491"/>
      <c r="CVM163" s="491"/>
      <c r="CVN163" s="491"/>
      <c r="CVO163" s="491"/>
      <c r="CVP163" s="491"/>
      <c r="CVQ163" s="491"/>
      <c r="CVR163" s="491"/>
      <c r="CVS163" s="491"/>
      <c r="CVT163" s="491"/>
      <c r="CVU163" s="491"/>
      <c r="CVV163" s="491"/>
      <c r="CVW163" s="491"/>
      <c r="CVX163" s="491"/>
      <c r="CVY163" s="491"/>
      <c r="CVZ163" s="491"/>
      <c r="CWA163" s="491"/>
      <c r="CWB163" s="491"/>
      <c r="CWC163" s="491"/>
      <c r="CWD163" s="491"/>
      <c r="CWE163" s="491"/>
      <c r="CWF163" s="491"/>
      <c r="CWG163" s="491"/>
      <c r="CWH163" s="491"/>
      <c r="CWI163" s="491"/>
      <c r="CWJ163" s="491"/>
      <c r="CWK163" s="491"/>
      <c r="CWL163" s="491"/>
      <c r="CWM163" s="491"/>
      <c r="CWN163" s="491"/>
      <c r="CWO163" s="491"/>
      <c r="CWP163" s="491"/>
      <c r="CWQ163" s="491"/>
      <c r="CWR163" s="491"/>
      <c r="CWS163" s="491"/>
      <c r="CWT163" s="491"/>
      <c r="CWU163" s="491"/>
      <c r="CWV163" s="491"/>
      <c r="CWW163" s="491"/>
      <c r="CWX163" s="491"/>
      <c r="CWY163" s="491"/>
      <c r="CWZ163" s="491"/>
      <c r="CXA163" s="491"/>
      <c r="CXB163" s="491"/>
      <c r="CXC163" s="491"/>
      <c r="CXD163" s="491"/>
      <c r="CXE163" s="491"/>
      <c r="CXF163" s="491"/>
      <c r="CXG163" s="491"/>
      <c r="CXH163" s="491"/>
      <c r="CXI163" s="491"/>
      <c r="CXJ163" s="491"/>
      <c r="CXK163" s="491"/>
      <c r="CXL163" s="491"/>
      <c r="CXM163" s="491"/>
      <c r="CXN163" s="491"/>
      <c r="CXO163" s="491"/>
      <c r="CXP163" s="491"/>
      <c r="CXQ163" s="491"/>
      <c r="CXR163" s="491"/>
      <c r="CXS163" s="491"/>
      <c r="CXT163" s="491"/>
      <c r="CXU163" s="491"/>
      <c r="CXV163" s="491"/>
      <c r="CXW163" s="491"/>
      <c r="CXX163" s="491"/>
      <c r="CXY163" s="491"/>
      <c r="CXZ163" s="491"/>
      <c r="CYA163" s="491"/>
      <c r="CYB163" s="491"/>
      <c r="CYC163" s="491"/>
      <c r="CYD163" s="491"/>
      <c r="CYE163" s="491"/>
      <c r="CYF163" s="491"/>
      <c r="CYG163" s="491"/>
      <c r="CYH163" s="491"/>
      <c r="CYI163" s="491"/>
      <c r="CYJ163" s="491"/>
      <c r="CYK163" s="491"/>
      <c r="CYL163" s="491"/>
      <c r="CYM163" s="491"/>
      <c r="CYN163" s="491"/>
      <c r="CYO163" s="491"/>
      <c r="CYP163" s="491"/>
      <c r="CYQ163" s="491"/>
      <c r="CYR163" s="491"/>
      <c r="CYS163" s="491"/>
      <c r="CYT163" s="491"/>
      <c r="CYU163" s="491"/>
      <c r="CYV163" s="491"/>
      <c r="CYW163" s="491"/>
      <c r="CYX163" s="491"/>
      <c r="CYY163" s="491"/>
      <c r="CYZ163" s="491"/>
      <c r="CZA163" s="491"/>
      <c r="CZB163" s="491"/>
      <c r="CZC163" s="491"/>
      <c r="CZD163" s="491"/>
      <c r="CZE163" s="491"/>
      <c r="CZF163" s="491"/>
      <c r="CZG163" s="491"/>
      <c r="CZH163" s="491"/>
      <c r="CZI163" s="491"/>
      <c r="CZJ163" s="491"/>
      <c r="CZK163" s="491"/>
      <c r="CZL163" s="491"/>
      <c r="CZM163" s="491"/>
      <c r="CZN163" s="491"/>
      <c r="CZO163" s="491"/>
      <c r="CZP163" s="491"/>
      <c r="CZQ163" s="491"/>
      <c r="CZR163" s="491"/>
      <c r="CZS163" s="491"/>
      <c r="CZT163" s="491"/>
      <c r="CZU163" s="491"/>
      <c r="CZV163" s="491"/>
      <c r="CZW163" s="491"/>
      <c r="CZX163" s="491"/>
      <c r="CZY163" s="491"/>
      <c r="CZZ163" s="491"/>
      <c r="DAA163" s="491"/>
      <c r="DAB163" s="491"/>
      <c r="DAC163" s="491"/>
      <c r="DAD163" s="491"/>
      <c r="DAE163" s="491"/>
      <c r="DAF163" s="491"/>
      <c r="DAG163" s="491"/>
      <c r="DAH163" s="491"/>
      <c r="DAI163" s="491"/>
      <c r="DAJ163" s="491"/>
      <c r="DAK163" s="491"/>
      <c r="DAL163" s="491"/>
      <c r="DAM163" s="491"/>
      <c r="DAN163" s="491"/>
      <c r="DAO163" s="491"/>
      <c r="DAP163" s="491"/>
      <c r="DAQ163" s="491"/>
      <c r="DAR163" s="491"/>
      <c r="DAS163" s="491"/>
      <c r="DAT163" s="491"/>
      <c r="DAU163" s="491"/>
      <c r="DAV163" s="491"/>
      <c r="DAW163" s="491"/>
      <c r="DAX163" s="491"/>
      <c r="DAY163" s="491"/>
      <c r="DAZ163" s="491"/>
      <c r="DBA163" s="491"/>
      <c r="DBB163" s="491"/>
      <c r="DBC163" s="491"/>
      <c r="DBD163" s="491"/>
      <c r="DBE163" s="491"/>
      <c r="DBF163" s="491"/>
      <c r="DBG163" s="491"/>
      <c r="DBH163" s="491"/>
      <c r="DBI163" s="491"/>
      <c r="DBJ163" s="491"/>
      <c r="DBK163" s="491"/>
      <c r="DBL163" s="491"/>
      <c r="DBM163" s="491"/>
      <c r="DBN163" s="491"/>
      <c r="DBO163" s="491"/>
      <c r="DBP163" s="491"/>
      <c r="DBQ163" s="491"/>
      <c r="DBR163" s="491"/>
      <c r="DBS163" s="491"/>
      <c r="DBT163" s="491"/>
      <c r="DBU163" s="491"/>
      <c r="DBV163" s="491"/>
      <c r="DBW163" s="491"/>
      <c r="DBX163" s="491"/>
      <c r="DBY163" s="491"/>
      <c r="DBZ163" s="491"/>
      <c r="DCA163" s="491"/>
      <c r="DCB163" s="491"/>
      <c r="DCC163" s="491"/>
      <c r="DCD163" s="491"/>
      <c r="DCE163" s="491"/>
      <c r="DCF163" s="491"/>
      <c r="DCG163" s="491"/>
      <c r="DCH163" s="491"/>
      <c r="DCI163" s="491"/>
      <c r="DCJ163" s="491"/>
      <c r="DCK163" s="491"/>
      <c r="DCL163" s="491"/>
      <c r="DCM163" s="491"/>
      <c r="DCN163" s="491"/>
      <c r="DCO163" s="491"/>
      <c r="DCP163" s="491"/>
      <c r="DCQ163" s="491"/>
      <c r="DCR163" s="491"/>
      <c r="DCS163" s="491"/>
      <c r="DCT163" s="491"/>
      <c r="DCU163" s="491"/>
      <c r="DCV163" s="491"/>
      <c r="DCW163" s="491"/>
      <c r="DCX163" s="491"/>
      <c r="DCY163" s="491"/>
      <c r="DCZ163" s="491"/>
      <c r="DDA163" s="491"/>
      <c r="DDB163" s="491"/>
      <c r="DDC163" s="491"/>
      <c r="DDD163" s="491"/>
      <c r="DDE163" s="491"/>
      <c r="DDF163" s="491"/>
      <c r="DDG163" s="491"/>
      <c r="DDH163" s="491"/>
      <c r="DDI163" s="491"/>
      <c r="DDJ163" s="491"/>
      <c r="DDK163" s="491"/>
      <c r="DDL163" s="491"/>
      <c r="DDM163" s="491"/>
      <c r="DDN163" s="491"/>
      <c r="DDO163" s="491"/>
      <c r="DDP163" s="491"/>
      <c r="DDQ163" s="491"/>
      <c r="DDR163" s="491"/>
      <c r="DDS163" s="491"/>
      <c r="DDT163" s="491"/>
      <c r="DDU163" s="491"/>
      <c r="DDV163" s="491"/>
      <c r="DDW163" s="491"/>
      <c r="DDX163" s="491"/>
      <c r="DDY163" s="491"/>
      <c r="DDZ163" s="491"/>
      <c r="DEA163" s="491"/>
      <c r="DEB163" s="491"/>
      <c r="DEC163" s="491"/>
      <c r="DED163" s="491"/>
      <c r="DEE163" s="491"/>
      <c r="DEF163" s="491"/>
      <c r="DEG163" s="491"/>
      <c r="DEH163" s="491"/>
      <c r="DEI163" s="491"/>
      <c r="DEJ163" s="491"/>
      <c r="DEK163" s="491"/>
      <c r="DEL163" s="491"/>
      <c r="DEM163" s="491"/>
      <c r="DEN163" s="491"/>
      <c r="DEO163" s="491"/>
      <c r="DEP163" s="491"/>
      <c r="DEQ163" s="491"/>
      <c r="DER163" s="491"/>
      <c r="DES163" s="491"/>
      <c r="DET163" s="491"/>
      <c r="DEU163" s="491"/>
      <c r="DEV163" s="491"/>
      <c r="DEW163" s="491"/>
      <c r="DEX163" s="491"/>
      <c r="DEY163" s="491"/>
      <c r="DEZ163" s="491"/>
      <c r="DFA163" s="491"/>
      <c r="DFB163" s="491"/>
      <c r="DFC163" s="491"/>
      <c r="DFD163" s="491"/>
      <c r="DFE163" s="491"/>
      <c r="DFF163" s="491"/>
      <c r="DFG163" s="491"/>
      <c r="DFH163" s="491"/>
      <c r="DFI163" s="491"/>
      <c r="DFJ163" s="491"/>
      <c r="DFK163" s="491"/>
      <c r="DFL163" s="491"/>
      <c r="DFM163" s="491"/>
      <c r="DFN163" s="491"/>
      <c r="DFO163" s="491"/>
      <c r="DFP163" s="491"/>
      <c r="DFQ163" s="491"/>
      <c r="DFR163" s="491"/>
      <c r="DFS163" s="491"/>
      <c r="DFT163" s="491"/>
      <c r="DFU163" s="491"/>
      <c r="DFV163" s="491"/>
      <c r="DFW163" s="491"/>
      <c r="DFX163" s="491"/>
      <c r="DFY163" s="491"/>
      <c r="DFZ163" s="491"/>
      <c r="DGA163" s="491"/>
      <c r="DGB163" s="491"/>
      <c r="DGC163" s="491"/>
      <c r="DGD163" s="491"/>
      <c r="DGE163" s="491"/>
      <c r="DGF163" s="491"/>
      <c r="DGG163" s="491"/>
      <c r="DGH163" s="491"/>
      <c r="DGI163" s="491"/>
      <c r="DGJ163" s="491"/>
      <c r="DGK163" s="491"/>
      <c r="DGL163" s="491"/>
      <c r="DGM163" s="491"/>
      <c r="DGN163" s="491"/>
      <c r="DGO163" s="491"/>
      <c r="DGP163" s="491"/>
      <c r="DGQ163" s="491"/>
      <c r="DGR163" s="491"/>
      <c r="DGS163" s="491"/>
      <c r="DGT163" s="491"/>
      <c r="DGU163" s="491"/>
      <c r="DGV163" s="491"/>
      <c r="DGW163" s="491"/>
      <c r="DGX163" s="491"/>
      <c r="DGY163" s="491"/>
      <c r="DGZ163" s="491"/>
      <c r="DHA163" s="491"/>
      <c r="DHB163" s="491"/>
      <c r="DHC163" s="491"/>
      <c r="DHD163" s="491"/>
      <c r="DHE163" s="491"/>
      <c r="DHF163" s="491"/>
      <c r="DHG163" s="491"/>
      <c r="DHH163" s="491"/>
      <c r="DHI163" s="491"/>
      <c r="DHJ163" s="491"/>
      <c r="DHK163" s="491"/>
      <c r="DHL163" s="491"/>
      <c r="DHM163" s="491"/>
      <c r="DHN163" s="491"/>
      <c r="DHO163" s="491"/>
      <c r="DHP163" s="491"/>
      <c r="DHQ163" s="491"/>
      <c r="DHR163" s="491"/>
      <c r="DHS163" s="491"/>
      <c r="DHT163" s="491"/>
      <c r="DHU163" s="491"/>
      <c r="DHV163" s="491"/>
      <c r="DHW163" s="491"/>
      <c r="DHX163" s="491"/>
      <c r="DHY163" s="491"/>
      <c r="DHZ163" s="491"/>
      <c r="DIA163" s="491"/>
      <c r="DIB163" s="491"/>
      <c r="DIC163" s="491"/>
      <c r="DID163" s="491"/>
      <c r="DIE163" s="491"/>
      <c r="DIF163" s="491"/>
      <c r="DIG163" s="491"/>
      <c r="DIH163" s="491"/>
      <c r="DII163" s="491"/>
      <c r="DIJ163" s="491"/>
      <c r="DIK163" s="491"/>
      <c r="DIL163" s="491"/>
      <c r="DIM163" s="491"/>
      <c r="DIN163" s="491"/>
      <c r="DIO163" s="491"/>
      <c r="DIP163" s="491"/>
      <c r="DIQ163" s="491"/>
      <c r="DIR163" s="491"/>
      <c r="DIS163" s="491"/>
      <c r="DIT163" s="491"/>
      <c r="DIU163" s="491"/>
      <c r="DIV163" s="491"/>
      <c r="DIW163" s="491"/>
      <c r="DIX163" s="491"/>
      <c r="DIY163" s="491"/>
      <c r="DIZ163" s="491"/>
      <c r="DJA163" s="491"/>
      <c r="DJB163" s="491"/>
      <c r="DJC163" s="491"/>
      <c r="DJD163" s="491"/>
      <c r="DJE163" s="491"/>
      <c r="DJF163" s="491"/>
      <c r="DJG163" s="491"/>
      <c r="DJH163" s="491"/>
      <c r="DJI163" s="491"/>
      <c r="DJJ163" s="491"/>
      <c r="DJK163" s="491"/>
      <c r="DJL163" s="491"/>
      <c r="DJM163" s="491"/>
      <c r="DJN163" s="491"/>
      <c r="DJO163" s="491"/>
      <c r="DJP163" s="491"/>
      <c r="DJQ163" s="491"/>
      <c r="DJR163" s="491"/>
      <c r="DJS163" s="491"/>
      <c r="DJT163" s="491"/>
      <c r="DJU163" s="491"/>
      <c r="DJV163" s="491"/>
      <c r="DJW163" s="491"/>
      <c r="DJX163" s="491"/>
      <c r="DJY163" s="491"/>
      <c r="DJZ163" s="491"/>
      <c r="DKA163" s="491"/>
      <c r="DKB163" s="491"/>
      <c r="DKC163" s="491"/>
      <c r="DKD163" s="491"/>
      <c r="DKE163" s="491"/>
      <c r="DKF163" s="491"/>
      <c r="DKG163" s="491"/>
      <c r="DKH163" s="491"/>
      <c r="DKI163" s="491"/>
      <c r="DKJ163" s="491"/>
      <c r="DKK163" s="491"/>
      <c r="DKL163" s="491"/>
      <c r="DKM163" s="491"/>
      <c r="DKN163" s="491"/>
      <c r="DKO163" s="491"/>
      <c r="DKP163" s="491"/>
      <c r="DKQ163" s="491"/>
      <c r="DKR163" s="491"/>
      <c r="DKS163" s="491"/>
      <c r="DKT163" s="491"/>
      <c r="DKU163" s="491"/>
      <c r="DKV163" s="491"/>
      <c r="DKW163" s="491"/>
      <c r="DKX163" s="491"/>
      <c r="DKY163" s="491"/>
      <c r="DKZ163" s="491"/>
      <c r="DLA163" s="491"/>
      <c r="DLB163" s="491"/>
      <c r="DLC163" s="491"/>
      <c r="DLD163" s="491"/>
      <c r="DLE163" s="491"/>
      <c r="DLF163" s="491"/>
      <c r="DLG163" s="491"/>
      <c r="DLH163" s="491"/>
      <c r="DLI163" s="491"/>
      <c r="DLJ163" s="491"/>
      <c r="DLK163" s="491"/>
      <c r="DLL163" s="491"/>
      <c r="DLM163" s="491"/>
      <c r="DLN163" s="491"/>
      <c r="DLO163" s="491"/>
      <c r="DLP163" s="491"/>
      <c r="DLQ163" s="491"/>
      <c r="DLR163" s="491"/>
      <c r="DLS163" s="491"/>
      <c r="DLT163" s="491"/>
      <c r="DLU163" s="491"/>
      <c r="DLV163" s="491"/>
      <c r="DLW163" s="491"/>
      <c r="DLX163" s="491"/>
      <c r="DLY163" s="491"/>
      <c r="DLZ163" s="491"/>
      <c r="DMA163" s="491"/>
      <c r="DMB163" s="491"/>
      <c r="DMC163" s="491"/>
      <c r="DMD163" s="491"/>
      <c r="DME163" s="491"/>
      <c r="DMF163" s="491"/>
      <c r="DMG163" s="491"/>
      <c r="DMH163" s="491"/>
      <c r="DMI163" s="491"/>
      <c r="DMJ163" s="491"/>
      <c r="DMK163" s="491"/>
      <c r="DML163" s="491"/>
      <c r="DMM163" s="491"/>
      <c r="DMN163" s="491"/>
      <c r="DMO163" s="491"/>
      <c r="DMP163" s="491"/>
      <c r="DMQ163" s="491"/>
      <c r="DMR163" s="491"/>
      <c r="DMS163" s="491"/>
      <c r="DMT163" s="491"/>
      <c r="DMU163" s="491"/>
      <c r="DMV163" s="491"/>
      <c r="DMW163" s="491"/>
      <c r="DMX163" s="491"/>
      <c r="DMY163" s="491"/>
      <c r="DMZ163" s="491"/>
      <c r="DNA163" s="491"/>
      <c r="DNB163" s="491"/>
      <c r="DNC163" s="491"/>
      <c r="DND163" s="491"/>
      <c r="DNE163" s="491"/>
      <c r="DNF163" s="491"/>
      <c r="DNG163" s="491"/>
      <c r="DNH163" s="491"/>
      <c r="DNI163" s="491"/>
      <c r="DNJ163" s="491"/>
      <c r="DNK163" s="491"/>
      <c r="DNL163" s="491"/>
      <c r="DNM163" s="491"/>
      <c r="DNN163" s="491"/>
      <c r="DNO163" s="491"/>
      <c r="DNP163" s="491"/>
      <c r="DNQ163" s="491"/>
      <c r="DNR163" s="491"/>
      <c r="DNS163" s="491"/>
      <c r="DNT163" s="491"/>
      <c r="DNU163" s="491"/>
      <c r="DNV163" s="491"/>
      <c r="DNW163" s="491"/>
      <c r="DNX163" s="491"/>
      <c r="DNY163" s="491"/>
      <c r="DNZ163" s="491"/>
      <c r="DOA163" s="491"/>
      <c r="DOB163" s="491"/>
      <c r="DOC163" s="491"/>
      <c r="DOD163" s="491"/>
      <c r="DOE163" s="491"/>
      <c r="DOF163" s="491"/>
      <c r="DOG163" s="491"/>
      <c r="DOH163" s="491"/>
      <c r="DOI163" s="491"/>
      <c r="DOJ163" s="491"/>
      <c r="DOK163" s="491"/>
      <c r="DOL163" s="491"/>
      <c r="DOM163" s="491"/>
      <c r="DON163" s="491"/>
      <c r="DOO163" s="491"/>
      <c r="DOP163" s="491"/>
      <c r="DOQ163" s="491"/>
      <c r="DOR163" s="491"/>
      <c r="DOS163" s="491"/>
      <c r="DOT163" s="491"/>
      <c r="DOU163" s="491"/>
      <c r="DOV163" s="491"/>
      <c r="DOW163" s="491"/>
      <c r="DOX163" s="491"/>
      <c r="DOY163" s="491"/>
      <c r="DOZ163" s="491"/>
      <c r="DPA163" s="491"/>
      <c r="DPB163" s="491"/>
      <c r="DPC163" s="491"/>
      <c r="DPD163" s="491"/>
      <c r="DPE163" s="491"/>
      <c r="DPF163" s="491"/>
      <c r="DPG163" s="491"/>
      <c r="DPH163" s="491"/>
      <c r="DPI163" s="491"/>
      <c r="DPJ163" s="491"/>
      <c r="DPK163" s="491"/>
      <c r="DPL163" s="491"/>
      <c r="DPM163" s="491"/>
      <c r="DPN163" s="491"/>
      <c r="DPO163" s="491"/>
      <c r="DPP163" s="491"/>
      <c r="DPQ163" s="491"/>
      <c r="DPR163" s="491"/>
      <c r="DPS163" s="491"/>
      <c r="DPT163" s="491"/>
      <c r="DPU163" s="491"/>
      <c r="DPV163" s="491"/>
      <c r="DPW163" s="491"/>
      <c r="DPX163" s="491"/>
      <c r="DPY163" s="491"/>
      <c r="DPZ163" s="491"/>
      <c r="DQA163" s="491"/>
      <c r="DQB163" s="491"/>
      <c r="DQC163" s="491"/>
      <c r="DQD163" s="491"/>
      <c r="DQE163" s="491"/>
      <c r="DQF163" s="491"/>
      <c r="DQG163" s="491"/>
      <c r="DQH163" s="491"/>
      <c r="DQI163" s="491"/>
      <c r="DQJ163" s="491"/>
      <c r="DQK163" s="491"/>
      <c r="DQL163" s="491"/>
      <c r="DQM163" s="491"/>
      <c r="DQN163" s="491"/>
      <c r="DQO163" s="491"/>
      <c r="DQP163" s="491"/>
      <c r="DQQ163" s="491"/>
      <c r="DQR163" s="491"/>
      <c r="DQS163" s="491"/>
      <c r="DQT163" s="491"/>
      <c r="DQU163" s="491"/>
      <c r="DQV163" s="491"/>
      <c r="DQW163" s="491"/>
      <c r="DQX163" s="491"/>
      <c r="DQY163" s="491"/>
      <c r="DQZ163" s="491"/>
      <c r="DRA163" s="491"/>
      <c r="DRB163" s="491"/>
      <c r="DRC163" s="491"/>
      <c r="DRD163" s="491"/>
      <c r="DRE163" s="491"/>
      <c r="DRF163" s="491"/>
      <c r="DRG163" s="491"/>
      <c r="DRH163" s="491"/>
      <c r="DRI163" s="491"/>
      <c r="DRJ163" s="491"/>
      <c r="DRK163" s="491"/>
      <c r="DRL163" s="491"/>
      <c r="DRM163" s="491"/>
      <c r="DRN163" s="491"/>
      <c r="DRO163" s="491"/>
      <c r="DRP163" s="491"/>
      <c r="DRQ163" s="491"/>
      <c r="DRR163" s="491"/>
      <c r="DRS163" s="491"/>
      <c r="DRT163" s="491"/>
      <c r="DRU163" s="491"/>
      <c r="DRV163" s="491"/>
      <c r="DRW163" s="491"/>
      <c r="DRX163" s="491"/>
      <c r="DRY163" s="491"/>
      <c r="DRZ163" s="491"/>
      <c r="DSA163" s="491"/>
      <c r="DSB163" s="491"/>
      <c r="DSC163" s="491"/>
      <c r="DSD163" s="491"/>
      <c r="DSE163" s="491"/>
      <c r="DSF163" s="491"/>
      <c r="DSG163" s="491"/>
      <c r="DSH163" s="491"/>
      <c r="DSI163" s="491"/>
      <c r="DSJ163" s="491"/>
      <c r="DSK163" s="491"/>
      <c r="DSL163" s="491"/>
      <c r="DSM163" s="491"/>
      <c r="DSN163" s="491"/>
      <c r="DSO163" s="491"/>
      <c r="DSP163" s="491"/>
      <c r="DSQ163" s="491"/>
      <c r="DSR163" s="491"/>
      <c r="DSS163" s="491"/>
      <c r="DST163" s="491"/>
      <c r="DSU163" s="491"/>
      <c r="DSV163" s="491"/>
      <c r="DSW163" s="491"/>
      <c r="DSX163" s="491"/>
      <c r="DSY163" s="491"/>
      <c r="DSZ163" s="491"/>
      <c r="DTA163" s="491"/>
      <c r="DTB163" s="491"/>
      <c r="DTC163" s="491"/>
      <c r="DTD163" s="491"/>
      <c r="DTE163" s="491"/>
      <c r="DTF163" s="491"/>
      <c r="DTG163" s="491"/>
      <c r="DTH163" s="491"/>
      <c r="DTI163" s="491"/>
      <c r="DTJ163" s="491"/>
      <c r="DTK163" s="491"/>
      <c r="DTL163" s="491"/>
      <c r="DTM163" s="491"/>
      <c r="DTN163" s="491"/>
      <c r="DTO163" s="491"/>
      <c r="DTP163" s="491"/>
      <c r="DTQ163" s="491"/>
      <c r="DTR163" s="491"/>
      <c r="DTS163" s="491"/>
      <c r="DTT163" s="491"/>
      <c r="DTU163" s="491"/>
      <c r="DTV163" s="491"/>
      <c r="DTW163" s="491"/>
      <c r="DTX163" s="491"/>
      <c r="DTY163" s="491"/>
      <c r="DTZ163" s="491"/>
      <c r="DUA163" s="491"/>
      <c r="DUB163" s="491"/>
      <c r="DUC163" s="491"/>
      <c r="DUD163" s="491"/>
      <c r="DUE163" s="491"/>
      <c r="DUF163" s="491"/>
      <c r="DUG163" s="491"/>
      <c r="DUH163" s="491"/>
      <c r="DUI163" s="491"/>
      <c r="DUJ163" s="491"/>
      <c r="DUK163" s="491"/>
      <c r="DUL163" s="491"/>
      <c r="DUM163" s="491"/>
      <c r="DUN163" s="491"/>
      <c r="DUO163" s="491"/>
      <c r="DUP163" s="491"/>
      <c r="DUQ163" s="491"/>
      <c r="DUR163" s="491"/>
      <c r="DUS163" s="491"/>
      <c r="DUT163" s="491"/>
      <c r="DUU163" s="491"/>
      <c r="DUV163" s="491"/>
      <c r="DUW163" s="491"/>
      <c r="DUX163" s="491"/>
      <c r="DUY163" s="491"/>
      <c r="DUZ163" s="491"/>
      <c r="DVA163" s="491"/>
      <c r="DVB163" s="491"/>
      <c r="DVC163" s="491"/>
      <c r="DVD163" s="491"/>
      <c r="DVE163" s="491"/>
      <c r="DVF163" s="491"/>
      <c r="DVG163" s="491"/>
      <c r="DVH163" s="491"/>
      <c r="DVI163" s="491"/>
      <c r="DVJ163" s="491"/>
      <c r="DVK163" s="491"/>
      <c r="DVL163" s="491"/>
      <c r="DVM163" s="491"/>
      <c r="DVN163" s="491"/>
      <c r="DVO163" s="491"/>
      <c r="DVP163" s="491"/>
      <c r="DVQ163" s="491"/>
      <c r="DVR163" s="491"/>
      <c r="DVS163" s="491"/>
      <c r="DVT163" s="491"/>
      <c r="DVU163" s="491"/>
      <c r="DVV163" s="491"/>
      <c r="DVW163" s="491"/>
      <c r="DVX163" s="491"/>
      <c r="DVY163" s="491"/>
      <c r="DVZ163" s="491"/>
      <c r="DWA163" s="491"/>
      <c r="DWB163" s="491"/>
      <c r="DWC163" s="491"/>
      <c r="DWD163" s="491"/>
      <c r="DWE163" s="491"/>
      <c r="DWF163" s="491"/>
      <c r="DWG163" s="491"/>
      <c r="DWH163" s="491"/>
      <c r="DWI163" s="491"/>
      <c r="DWJ163" s="491"/>
      <c r="DWK163" s="491"/>
      <c r="DWL163" s="491"/>
      <c r="DWM163" s="491"/>
      <c r="DWN163" s="491"/>
      <c r="DWO163" s="491"/>
      <c r="DWP163" s="491"/>
      <c r="DWQ163" s="491"/>
      <c r="DWR163" s="491"/>
      <c r="DWS163" s="491"/>
      <c r="DWT163" s="491"/>
      <c r="DWU163" s="491"/>
      <c r="DWV163" s="491"/>
      <c r="DWW163" s="491"/>
      <c r="DWX163" s="491"/>
      <c r="DWY163" s="491"/>
      <c r="DWZ163" s="491"/>
      <c r="DXA163" s="491"/>
      <c r="DXB163" s="491"/>
      <c r="DXC163" s="491"/>
      <c r="DXD163" s="491"/>
      <c r="DXE163" s="491"/>
      <c r="DXF163" s="491"/>
      <c r="DXG163" s="491"/>
      <c r="DXH163" s="491"/>
      <c r="DXI163" s="491"/>
      <c r="DXJ163" s="491"/>
      <c r="DXK163" s="491"/>
      <c r="DXL163" s="491"/>
      <c r="DXM163" s="491"/>
      <c r="DXN163" s="491"/>
      <c r="DXO163" s="491"/>
      <c r="DXP163" s="491"/>
      <c r="DXQ163" s="491"/>
      <c r="DXR163" s="491"/>
      <c r="DXS163" s="491"/>
      <c r="DXT163" s="491"/>
      <c r="DXU163" s="491"/>
      <c r="DXV163" s="491"/>
      <c r="DXW163" s="491"/>
      <c r="DXX163" s="491"/>
      <c r="DXY163" s="491"/>
      <c r="DXZ163" s="491"/>
      <c r="DYA163" s="491"/>
      <c r="DYB163" s="491"/>
      <c r="DYC163" s="491"/>
      <c r="DYD163" s="491"/>
      <c r="DYE163" s="491"/>
      <c r="DYF163" s="491"/>
      <c r="DYG163" s="491"/>
      <c r="DYH163" s="491"/>
      <c r="DYI163" s="491"/>
      <c r="DYJ163" s="491"/>
      <c r="DYK163" s="491"/>
      <c r="DYL163" s="491"/>
      <c r="DYM163" s="491"/>
      <c r="DYN163" s="491"/>
      <c r="DYO163" s="491"/>
      <c r="DYP163" s="491"/>
      <c r="DYQ163" s="491"/>
      <c r="DYR163" s="491"/>
      <c r="DYS163" s="491"/>
      <c r="DYT163" s="491"/>
      <c r="DYU163" s="491"/>
      <c r="DYV163" s="491"/>
      <c r="DYW163" s="491"/>
      <c r="DYX163" s="491"/>
      <c r="DYY163" s="491"/>
      <c r="DYZ163" s="491"/>
      <c r="DZA163" s="491"/>
      <c r="DZB163" s="491"/>
      <c r="DZC163" s="491"/>
      <c r="DZD163" s="491"/>
      <c r="DZE163" s="491"/>
      <c r="DZF163" s="491"/>
      <c r="DZG163" s="491"/>
      <c r="DZH163" s="491"/>
      <c r="DZI163" s="491"/>
      <c r="DZJ163" s="491"/>
      <c r="DZK163" s="491"/>
      <c r="DZL163" s="491"/>
      <c r="DZM163" s="491"/>
      <c r="DZN163" s="491"/>
      <c r="DZO163" s="491"/>
      <c r="DZP163" s="491"/>
      <c r="DZQ163" s="491"/>
      <c r="DZR163" s="491"/>
      <c r="DZS163" s="491"/>
      <c r="DZT163" s="491"/>
      <c r="DZU163" s="491"/>
      <c r="DZV163" s="491"/>
      <c r="DZW163" s="491"/>
      <c r="DZX163" s="491"/>
      <c r="DZY163" s="491"/>
      <c r="DZZ163" s="491"/>
      <c r="EAA163" s="491"/>
      <c r="EAB163" s="491"/>
      <c r="EAC163" s="491"/>
      <c r="EAD163" s="491"/>
      <c r="EAE163" s="491"/>
      <c r="EAF163" s="491"/>
      <c r="EAG163" s="491"/>
      <c r="EAH163" s="491"/>
      <c r="EAI163" s="491"/>
      <c r="EAJ163" s="491"/>
      <c r="EAK163" s="491"/>
      <c r="EAL163" s="491"/>
      <c r="EAM163" s="491"/>
      <c r="EAN163" s="491"/>
      <c r="EAO163" s="491"/>
      <c r="EAP163" s="491"/>
      <c r="EAQ163" s="491"/>
      <c r="EAR163" s="491"/>
      <c r="EAS163" s="491"/>
      <c r="EAT163" s="491"/>
      <c r="EAU163" s="491"/>
      <c r="EAV163" s="491"/>
      <c r="EAW163" s="491"/>
      <c r="EAX163" s="491"/>
      <c r="EAY163" s="491"/>
      <c r="EAZ163" s="491"/>
      <c r="EBA163" s="491"/>
      <c r="EBB163" s="491"/>
      <c r="EBC163" s="491"/>
      <c r="EBD163" s="491"/>
      <c r="EBE163" s="491"/>
      <c r="EBF163" s="491"/>
      <c r="EBG163" s="491"/>
      <c r="EBH163" s="491"/>
      <c r="EBI163" s="491"/>
      <c r="EBJ163" s="491"/>
      <c r="EBK163" s="491"/>
      <c r="EBL163" s="491"/>
      <c r="EBM163" s="491"/>
      <c r="EBN163" s="491"/>
      <c r="EBO163" s="491"/>
      <c r="EBP163" s="491"/>
      <c r="EBQ163" s="491"/>
      <c r="EBR163" s="491"/>
      <c r="EBS163" s="491"/>
      <c r="EBT163" s="491"/>
      <c r="EBU163" s="491"/>
      <c r="EBV163" s="491"/>
      <c r="EBW163" s="491"/>
      <c r="EBX163" s="491"/>
      <c r="EBY163" s="491"/>
      <c r="EBZ163" s="491"/>
      <c r="ECA163" s="491"/>
      <c r="ECB163" s="491"/>
      <c r="ECC163" s="491"/>
      <c r="ECD163" s="491"/>
      <c r="ECE163" s="491"/>
      <c r="ECF163" s="491"/>
      <c r="ECG163" s="491"/>
      <c r="ECH163" s="491"/>
      <c r="ECI163" s="491"/>
      <c r="ECJ163" s="491"/>
      <c r="ECK163" s="491"/>
      <c r="ECL163" s="491"/>
      <c r="ECM163" s="491"/>
      <c r="ECN163" s="491"/>
      <c r="ECO163" s="491"/>
      <c r="ECP163" s="491"/>
      <c r="ECQ163" s="491"/>
      <c r="ECR163" s="491"/>
      <c r="ECS163" s="491"/>
      <c r="ECT163" s="491"/>
      <c r="ECU163" s="491"/>
      <c r="ECV163" s="491"/>
      <c r="ECW163" s="491"/>
      <c r="ECX163" s="491"/>
      <c r="ECY163" s="491"/>
      <c r="ECZ163" s="491"/>
      <c r="EDA163" s="491"/>
      <c r="EDB163" s="491"/>
      <c r="EDC163" s="491"/>
      <c r="EDD163" s="491"/>
      <c r="EDE163" s="491"/>
      <c r="EDF163" s="491"/>
      <c r="EDG163" s="491"/>
      <c r="EDH163" s="491"/>
      <c r="EDI163" s="491"/>
      <c r="EDJ163" s="491"/>
      <c r="EDK163" s="491"/>
      <c r="EDL163" s="491"/>
      <c r="EDM163" s="491"/>
      <c r="EDN163" s="491"/>
      <c r="EDO163" s="491"/>
      <c r="EDP163" s="491"/>
      <c r="EDQ163" s="491"/>
      <c r="EDR163" s="491"/>
      <c r="EDS163" s="491"/>
      <c r="EDT163" s="491"/>
      <c r="EDU163" s="491"/>
      <c r="EDV163" s="491"/>
      <c r="EDW163" s="491"/>
      <c r="EDX163" s="491"/>
      <c r="EDY163" s="491"/>
      <c r="EDZ163" s="491"/>
      <c r="EEA163" s="491"/>
      <c r="EEB163" s="491"/>
      <c r="EEC163" s="491"/>
      <c r="EED163" s="491"/>
      <c r="EEE163" s="491"/>
      <c r="EEF163" s="491"/>
      <c r="EEG163" s="491"/>
      <c r="EEH163" s="491"/>
      <c r="EEI163" s="491"/>
      <c r="EEJ163" s="491"/>
      <c r="EEK163" s="491"/>
      <c r="EEL163" s="491"/>
      <c r="EEM163" s="491"/>
      <c r="EEN163" s="491"/>
      <c r="EEO163" s="491"/>
      <c r="EEP163" s="491"/>
      <c r="EEQ163" s="491"/>
      <c r="EER163" s="491"/>
      <c r="EES163" s="491"/>
      <c r="EET163" s="491"/>
      <c r="EEU163" s="491"/>
      <c r="EEV163" s="491"/>
      <c r="EEW163" s="491"/>
      <c r="EEX163" s="491"/>
      <c r="EEY163" s="491"/>
      <c r="EEZ163" s="491"/>
      <c r="EFA163" s="491"/>
      <c r="EFB163" s="491"/>
      <c r="EFC163" s="491"/>
      <c r="EFD163" s="491"/>
      <c r="EFE163" s="491"/>
      <c r="EFF163" s="491"/>
      <c r="EFG163" s="491"/>
      <c r="EFH163" s="491"/>
      <c r="EFI163" s="491"/>
      <c r="EFJ163" s="491"/>
      <c r="EFK163" s="491"/>
      <c r="EFL163" s="491"/>
      <c r="EFM163" s="491"/>
      <c r="EFN163" s="491"/>
      <c r="EFO163" s="491"/>
      <c r="EFP163" s="491"/>
      <c r="EFQ163" s="491"/>
      <c r="EFR163" s="491"/>
      <c r="EFS163" s="491"/>
      <c r="EFT163" s="491"/>
      <c r="EFU163" s="491"/>
      <c r="EFV163" s="491"/>
      <c r="EFW163" s="491"/>
      <c r="EFX163" s="491"/>
      <c r="EFY163" s="491"/>
      <c r="EFZ163" s="491"/>
      <c r="EGA163" s="491"/>
      <c r="EGB163" s="491"/>
      <c r="EGC163" s="491"/>
      <c r="EGD163" s="491"/>
      <c r="EGE163" s="491"/>
      <c r="EGF163" s="491"/>
      <c r="EGG163" s="491"/>
      <c r="EGH163" s="491"/>
      <c r="EGI163" s="491"/>
      <c r="EGJ163" s="491"/>
      <c r="EGK163" s="491"/>
      <c r="EGL163" s="491"/>
      <c r="EGM163" s="491"/>
      <c r="EGN163" s="491"/>
      <c r="EGO163" s="491"/>
      <c r="EGP163" s="491"/>
      <c r="EGQ163" s="491"/>
      <c r="EGR163" s="491"/>
      <c r="EGS163" s="491"/>
      <c r="EGT163" s="491"/>
      <c r="EGU163" s="491"/>
      <c r="EGV163" s="491"/>
      <c r="EGW163" s="491"/>
      <c r="EGX163" s="491"/>
      <c r="EGY163" s="491"/>
      <c r="EGZ163" s="491"/>
      <c r="EHA163" s="491"/>
      <c r="EHB163" s="491"/>
      <c r="EHC163" s="491"/>
      <c r="EHD163" s="491"/>
      <c r="EHE163" s="491"/>
      <c r="EHF163" s="491"/>
      <c r="EHG163" s="491"/>
      <c r="EHH163" s="491"/>
      <c r="EHI163" s="491"/>
      <c r="EHJ163" s="491"/>
      <c r="EHK163" s="491"/>
      <c r="EHL163" s="491"/>
      <c r="EHM163" s="491"/>
      <c r="EHN163" s="491"/>
      <c r="EHO163" s="491"/>
      <c r="EHP163" s="491"/>
      <c r="EHQ163" s="491"/>
      <c r="EHR163" s="491"/>
      <c r="EHS163" s="491"/>
      <c r="EHT163" s="491"/>
      <c r="EHU163" s="491"/>
      <c r="EHV163" s="491"/>
      <c r="EHW163" s="491"/>
      <c r="EHX163" s="491"/>
      <c r="EHY163" s="491"/>
      <c r="EHZ163" s="491"/>
      <c r="EIA163" s="491"/>
      <c r="EIB163" s="491"/>
      <c r="EIC163" s="491"/>
      <c r="EID163" s="491"/>
      <c r="EIE163" s="491"/>
      <c r="EIF163" s="491"/>
      <c r="EIG163" s="491"/>
      <c r="EIH163" s="491"/>
      <c r="EII163" s="491"/>
      <c r="EIJ163" s="491"/>
      <c r="EIK163" s="491"/>
      <c r="EIL163" s="491"/>
      <c r="EIM163" s="491"/>
      <c r="EIN163" s="491"/>
      <c r="EIO163" s="491"/>
      <c r="EIP163" s="491"/>
      <c r="EIQ163" s="491"/>
      <c r="EIR163" s="491"/>
      <c r="EIS163" s="491"/>
      <c r="EIT163" s="491"/>
      <c r="EIU163" s="491"/>
      <c r="EIV163" s="491"/>
      <c r="EIW163" s="491"/>
      <c r="EIX163" s="491"/>
      <c r="EIY163" s="491"/>
      <c r="EIZ163" s="491"/>
      <c r="EJA163" s="491"/>
      <c r="EJB163" s="491"/>
      <c r="EJC163" s="491"/>
      <c r="EJD163" s="491"/>
      <c r="EJE163" s="491"/>
      <c r="EJF163" s="491"/>
      <c r="EJG163" s="491"/>
      <c r="EJH163" s="491"/>
      <c r="EJI163" s="491"/>
      <c r="EJJ163" s="491"/>
      <c r="EJK163" s="491"/>
      <c r="EJL163" s="491"/>
      <c r="EJM163" s="491"/>
      <c r="EJN163" s="491"/>
      <c r="EJO163" s="491"/>
      <c r="EJP163" s="491"/>
      <c r="EJQ163" s="491"/>
      <c r="EJR163" s="491"/>
      <c r="EJS163" s="491"/>
      <c r="EJT163" s="491"/>
      <c r="EJU163" s="491"/>
      <c r="EJV163" s="491"/>
      <c r="EJW163" s="491"/>
      <c r="EJX163" s="491"/>
      <c r="EJY163" s="491"/>
      <c r="EJZ163" s="491"/>
      <c r="EKA163" s="491"/>
      <c r="EKB163" s="491"/>
      <c r="EKC163" s="491"/>
      <c r="EKD163" s="491"/>
      <c r="EKE163" s="491"/>
      <c r="EKF163" s="491"/>
      <c r="EKG163" s="491"/>
      <c r="EKH163" s="491"/>
      <c r="EKI163" s="491"/>
      <c r="EKJ163" s="491"/>
      <c r="EKK163" s="491"/>
      <c r="EKL163" s="491"/>
      <c r="EKM163" s="491"/>
      <c r="EKN163" s="491"/>
      <c r="EKO163" s="491"/>
      <c r="EKP163" s="491"/>
      <c r="EKQ163" s="491"/>
      <c r="EKR163" s="491"/>
      <c r="EKS163" s="491"/>
      <c r="EKT163" s="491"/>
      <c r="EKU163" s="491"/>
      <c r="EKV163" s="491"/>
      <c r="EKW163" s="491"/>
      <c r="EKX163" s="491"/>
      <c r="EKY163" s="491"/>
      <c r="EKZ163" s="491"/>
      <c r="ELA163" s="491"/>
      <c r="ELB163" s="491"/>
      <c r="ELC163" s="491"/>
      <c r="ELD163" s="491"/>
      <c r="ELE163" s="491"/>
      <c r="ELF163" s="491"/>
      <c r="ELG163" s="491"/>
      <c r="ELH163" s="491"/>
      <c r="ELI163" s="491"/>
      <c r="ELJ163" s="491"/>
      <c r="ELK163" s="491"/>
      <c r="ELL163" s="491"/>
      <c r="ELM163" s="491"/>
      <c r="ELN163" s="491"/>
      <c r="ELO163" s="491"/>
      <c r="ELP163" s="491"/>
      <c r="ELQ163" s="491"/>
      <c r="ELR163" s="491"/>
      <c r="ELS163" s="491"/>
      <c r="ELT163" s="491"/>
      <c r="ELU163" s="491"/>
      <c r="ELV163" s="491"/>
      <c r="ELW163" s="491"/>
      <c r="ELX163" s="491"/>
      <c r="ELY163" s="491"/>
      <c r="ELZ163" s="491"/>
      <c r="EMA163" s="491"/>
      <c r="EMB163" s="491"/>
      <c r="EMC163" s="491"/>
      <c r="EMD163" s="491"/>
      <c r="EME163" s="491"/>
      <c r="EMF163" s="491"/>
      <c r="EMG163" s="491"/>
      <c r="EMH163" s="491"/>
      <c r="EMI163" s="491"/>
      <c r="EMJ163" s="491"/>
      <c r="EMK163" s="491"/>
      <c r="EML163" s="491"/>
      <c r="EMM163" s="491"/>
      <c r="EMN163" s="491"/>
      <c r="EMO163" s="491"/>
      <c r="EMP163" s="491"/>
      <c r="EMQ163" s="491"/>
      <c r="EMR163" s="491"/>
      <c r="EMS163" s="491"/>
      <c r="EMT163" s="491"/>
      <c r="EMU163" s="491"/>
      <c r="EMV163" s="491"/>
      <c r="EMW163" s="491"/>
      <c r="EMX163" s="491"/>
      <c r="EMY163" s="491"/>
      <c r="EMZ163" s="491"/>
      <c r="ENA163" s="491"/>
      <c r="ENB163" s="491"/>
      <c r="ENC163" s="491"/>
      <c r="END163" s="491"/>
      <c r="ENE163" s="491"/>
      <c r="ENF163" s="491"/>
      <c r="ENG163" s="491"/>
      <c r="ENH163" s="491"/>
      <c r="ENI163" s="491"/>
      <c r="ENJ163" s="491"/>
      <c r="ENK163" s="491"/>
      <c r="ENL163" s="491"/>
      <c r="ENM163" s="491"/>
      <c r="ENN163" s="491"/>
      <c r="ENO163" s="491"/>
      <c r="ENP163" s="491"/>
      <c r="ENQ163" s="491"/>
      <c r="ENR163" s="491"/>
      <c r="ENS163" s="491"/>
      <c r="ENT163" s="491"/>
      <c r="ENU163" s="491"/>
      <c r="ENV163" s="491"/>
      <c r="ENW163" s="491"/>
      <c r="ENX163" s="491"/>
      <c r="ENY163" s="491"/>
      <c r="ENZ163" s="491"/>
      <c r="EOA163" s="491"/>
      <c r="EOB163" s="491"/>
      <c r="EOC163" s="491"/>
      <c r="EOD163" s="491"/>
      <c r="EOE163" s="491"/>
      <c r="EOF163" s="491"/>
      <c r="EOG163" s="491"/>
      <c r="EOH163" s="491"/>
      <c r="EOI163" s="491"/>
      <c r="EOJ163" s="491"/>
      <c r="EOK163" s="491"/>
      <c r="EOL163" s="491"/>
      <c r="EOM163" s="491"/>
      <c r="EON163" s="491"/>
      <c r="EOO163" s="491"/>
      <c r="EOP163" s="491"/>
      <c r="EOQ163" s="491"/>
      <c r="EOR163" s="491"/>
      <c r="EOS163" s="491"/>
      <c r="EOT163" s="491"/>
      <c r="EOU163" s="491"/>
      <c r="EOV163" s="491"/>
      <c r="EOW163" s="491"/>
      <c r="EOX163" s="491"/>
      <c r="EOY163" s="491"/>
      <c r="EOZ163" s="491"/>
      <c r="EPA163" s="491"/>
      <c r="EPB163" s="491"/>
      <c r="EPC163" s="491"/>
      <c r="EPD163" s="491"/>
      <c r="EPE163" s="491"/>
      <c r="EPF163" s="491"/>
      <c r="EPG163" s="491"/>
      <c r="EPH163" s="491"/>
      <c r="EPI163" s="491"/>
      <c r="EPJ163" s="491"/>
      <c r="EPK163" s="491"/>
      <c r="EPL163" s="491"/>
      <c r="EPM163" s="491"/>
      <c r="EPN163" s="491"/>
      <c r="EPO163" s="491"/>
      <c r="EPP163" s="491"/>
      <c r="EPQ163" s="491"/>
      <c r="EPR163" s="491"/>
      <c r="EPS163" s="491"/>
      <c r="EPT163" s="491"/>
      <c r="EPU163" s="491"/>
      <c r="EPV163" s="491"/>
      <c r="EPW163" s="491"/>
      <c r="EPX163" s="491"/>
      <c r="EPY163" s="491"/>
      <c r="EPZ163" s="491"/>
      <c r="EQA163" s="491"/>
      <c r="EQB163" s="491"/>
      <c r="EQC163" s="491"/>
      <c r="EQD163" s="491"/>
      <c r="EQE163" s="491"/>
      <c r="EQF163" s="491"/>
      <c r="EQG163" s="491"/>
      <c r="EQH163" s="491"/>
      <c r="EQI163" s="491"/>
      <c r="EQJ163" s="491"/>
      <c r="EQK163" s="491"/>
      <c r="EQL163" s="491"/>
      <c r="EQM163" s="491"/>
      <c r="EQN163" s="491"/>
      <c r="EQO163" s="491"/>
      <c r="EQP163" s="491"/>
      <c r="EQQ163" s="491"/>
      <c r="EQR163" s="491"/>
      <c r="EQS163" s="491"/>
      <c r="EQT163" s="491"/>
      <c r="EQU163" s="491"/>
      <c r="EQV163" s="491"/>
      <c r="EQW163" s="491"/>
      <c r="EQX163" s="491"/>
      <c r="EQY163" s="491"/>
      <c r="EQZ163" s="491"/>
      <c r="ERA163" s="491"/>
      <c r="ERB163" s="491"/>
      <c r="ERC163" s="491"/>
      <c r="ERD163" s="491"/>
      <c r="ERE163" s="491"/>
      <c r="ERF163" s="491"/>
      <c r="ERG163" s="491"/>
      <c r="ERH163" s="491"/>
      <c r="ERI163" s="491"/>
      <c r="ERJ163" s="491"/>
      <c r="ERK163" s="491"/>
      <c r="ERL163" s="491"/>
      <c r="ERM163" s="491"/>
      <c r="ERN163" s="491"/>
      <c r="ERO163" s="491"/>
      <c r="ERP163" s="491"/>
      <c r="ERQ163" s="491"/>
      <c r="ERR163" s="491"/>
      <c r="ERS163" s="491"/>
      <c r="ERT163" s="491"/>
      <c r="ERU163" s="491"/>
      <c r="ERV163" s="491"/>
      <c r="ERW163" s="491"/>
      <c r="ERX163" s="491"/>
      <c r="ERY163" s="491"/>
      <c r="ERZ163" s="491"/>
      <c r="ESA163" s="491"/>
      <c r="ESB163" s="491"/>
      <c r="ESC163" s="491"/>
      <c r="ESD163" s="491"/>
      <c r="ESE163" s="491"/>
      <c r="ESF163" s="491"/>
      <c r="ESG163" s="491"/>
      <c r="ESH163" s="491"/>
      <c r="ESI163" s="491"/>
      <c r="ESJ163" s="491"/>
      <c r="ESK163" s="491"/>
      <c r="ESL163" s="491"/>
      <c r="ESM163" s="491"/>
      <c r="ESN163" s="491"/>
      <c r="ESO163" s="491"/>
      <c r="ESP163" s="491"/>
      <c r="ESQ163" s="491"/>
      <c r="ESR163" s="491"/>
      <c r="ESS163" s="491"/>
      <c r="EST163" s="491"/>
      <c r="ESU163" s="491"/>
      <c r="ESV163" s="491"/>
      <c r="ESW163" s="491"/>
      <c r="ESX163" s="491"/>
      <c r="ESY163" s="491"/>
      <c r="ESZ163" s="491"/>
      <c r="ETA163" s="491"/>
      <c r="ETB163" s="491"/>
      <c r="ETC163" s="491"/>
      <c r="ETD163" s="491"/>
      <c r="ETE163" s="491"/>
      <c r="ETF163" s="491"/>
      <c r="ETG163" s="491"/>
      <c r="ETH163" s="491"/>
      <c r="ETI163" s="491"/>
      <c r="ETJ163" s="491"/>
      <c r="ETK163" s="491"/>
      <c r="ETL163" s="491"/>
      <c r="ETM163" s="491"/>
      <c r="ETN163" s="491"/>
      <c r="ETO163" s="491"/>
      <c r="ETP163" s="491"/>
      <c r="ETQ163" s="491"/>
      <c r="ETR163" s="491"/>
      <c r="ETS163" s="491"/>
      <c r="ETT163" s="491"/>
      <c r="ETU163" s="491"/>
      <c r="ETV163" s="491"/>
      <c r="ETW163" s="491"/>
      <c r="ETX163" s="491"/>
      <c r="ETY163" s="491"/>
      <c r="ETZ163" s="491"/>
      <c r="EUA163" s="491"/>
      <c r="EUB163" s="491"/>
      <c r="EUC163" s="491"/>
      <c r="EUD163" s="491"/>
      <c r="EUE163" s="491"/>
      <c r="EUF163" s="491"/>
      <c r="EUG163" s="491"/>
      <c r="EUH163" s="491"/>
      <c r="EUI163" s="491"/>
      <c r="EUJ163" s="491"/>
      <c r="EUK163" s="491"/>
      <c r="EUL163" s="491"/>
      <c r="EUM163" s="491"/>
      <c r="EUN163" s="491"/>
      <c r="EUO163" s="491"/>
      <c r="EUP163" s="491"/>
      <c r="EUQ163" s="491"/>
      <c r="EUR163" s="491"/>
      <c r="EUS163" s="491"/>
      <c r="EUT163" s="491"/>
      <c r="EUU163" s="491"/>
      <c r="EUV163" s="491"/>
      <c r="EUW163" s="491"/>
      <c r="EUX163" s="491"/>
      <c r="EUY163" s="491"/>
      <c r="EUZ163" s="491"/>
      <c r="EVA163" s="491"/>
      <c r="EVB163" s="491"/>
      <c r="EVC163" s="491"/>
      <c r="EVD163" s="491"/>
      <c r="EVE163" s="491"/>
      <c r="EVF163" s="491"/>
      <c r="EVG163" s="491"/>
      <c r="EVH163" s="491"/>
      <c r="EVI163" s="491"/>
      <c r="EVJ163" s="491"/>
      <c r="EVK163" s="491"/>
      <c r="EVL163" s="491"/>
      <c r="EVM163" s="491"/>
      <c r="EVN163" s="491"/>
      <c r="EVO163" s="491"/>
      <c r="EVP163" s="491"/>
      <c r="EVQ163" s="491"/>
      <c r="EVR163" s="491"/>
      <c r="EVS163" s="491"/>
      <c r="EVT163" s="491"/>
      <c r="EVU163" s="491"/>
      <c r="EVV163" s="491"/>
      <c r="EVW163" s="491"/>
      <c r="EVX163" s="491"/>
      <c r="EVY163" s="491"/>
      <c r="EVZ163" s="491"/>
      <c r="EWA163" s="491"/>
      <c r="EWB163" s="491"/>
      <c r="EWC163" s="491"/>
      <c r="EWD163" s="491"/>
      <c r="EWE163" s="491"/>
      <c r="EWF163" s="491"/>
      <c r="EWG163" s="491"/>
      <c r="EWH163" s="491"/>
      <c r="EWI163" s="491"/>
      <c r="EWJ163" s="491"/>
      <c r="EWK163" s="491"/>
      <c r="EWL163" s="491"/>
      <c r="EWM163" s="491"/>
      <c r="EWN163" s="491"/>
      <c r="EWO163" s="491"/>
      <c r="EWP163" s="491"/>
      <c r="EWQ163" s="491"/>
      <c r="EWR163" s="491"/>
      <c r="EWS163" s="491"/>
      <c r="EWT163" s="491"/>
      <c r="EWU163" s="491"/>
      <c r="EWV163" s="491"/>
      <c r="EWW163" s="491"/>
      <c r="EWX163" s="491"/>
      <c r="EWY163" s="491"/>
      <c r="EWZ163" s="491"/>
      <c r="EXA163" s="491"/>
      <c r="EXB163" s="491"/>
      <c r="EXC163" s="491"/>
      <c r="EXD163" s="491"/>
      <c r="EXE163" s="491"/>
      <c r="EXF163" s="491"/>
      <c r="EXG163" s="491"/>
      <c r="EXH163" s="491"/>
      <c r="EXI163" s="491"/>
      <c r="EXJ163" s="491"/>
      <c r="EXK163" s="491"/>
      <c r="EXL163" s="491"/>
      <c r="EXM163" s="491"/>
      <c r="EXN163" s="491"/>
      <c r="EXO163" s="491"/>
      <c r="EXP163" s="491"/>
      <c r="EXQ163" s="491"/>
      <c r="EXR163" s="491"/>
      <c r="EXS163" s="491"/>
      <c r="EXT163" s="491"/>
      <c r="EXU163" s="491"/>
      <c r="EXV163" s="491"/>
      <c r="EXW163" s="491"/>
      <c r="EXX163" s="491"/>
      <c r="EXY163" s="491"/>
      <c r="EXZ163" s="491"/>
      <c r="EYA163" s="491"/>
      <c r="EYB163" s="491"/>
      <c r="EYC163" s="491"/>
      <c r="EYD163" s="491"/>
      <c r="EYE163" s="491"/>
      <c r="EYF163" s="491"/>
      <c r="EYG163" s="491"/>
      <c r="EYH163" s="491"/>
      <c r="EYI163" s="491"/>
      <c r="EYJ163" s="491"/>
      <c r="EYK163" s="491"/>
      <c r="EYL163" s="491"/>
      <c r="EYM163" s="491"/>
      <c r="EYN163" s="491"/>
      <c r="EYO163" s="491"/>
      <c r="EYP163" s="491"/>
      <c r="EYQ163" s="491"/>
      <c r="EYR163" s="491"/>
      <c r="EYS163" s="491"/>
      <c r="EYT163" s="491"/>
      <c r="EYU163" s="491"/>
      <c r="EYV163" s="491"/>
      <c r="EYW163" s="491"/>
      <c r="EYX163" s="491"/>
      <c r="EYY163" s="491"/>
      <c r="EYZ163" s="491"/>
      <c r="EZA163" s="491"/>
      <c r="EZB163" s="491"/>
      <c r="EZC163" s="491"/>
      <c r="EZD163" s="491"/>
      <c r="EZE163" s="491"/>
      <c r="EZF163" s="491"/>
      <c r="EZG163" s="491"/>
      <c r="EZH163" s="491"/>
      <c r="EZI163" s="491"/>
      <c r="EZJ163" s="491"/>
      <c r="EZK163" s="491"/>
      <c r="EZL163" s="491"/>
      <c r="EZM163" s="491"/>
      <c r="EZN163" s="491"/>
      <c r="EZO163" s="491"/>
      <c r="EZP163" s="491"/>
      <c r="EZQ163" s="491"/>
      <c r="EZR163" s="491"/>
      <c r="EZS163" s="491"/>
      <c r="EZT163" s="491"/>
      <c r="EZU163" s="491"/>
      <c r="EZV163" s="491"/>
      <c r="EZW163" s="491"/>
      <c r="EZX163" s="491"/>
      <c r="EZY163" s="491"/>
      <c r="EZZ163" s="491"/>
      <c r="FAA163" s="491"/>
      <c r="FAB163" s="491"/>
      <c r="FAC163" s="491"/>
      <c r="FAD163" s="491"/>
      <c r="FAE163" s="491"/>
      <c r="FAF163" s="491"/>
      <c r="FAG163" s="491"/>
      <c r="FAH163" s="491"/>
      <c r="FAI163" s="491"/>
      <c r="FAJ163" s="491"/>
      <c r="FAK163" s="491"/>
      <c r="FAL163" s="491"/>
      <c r="FAM163" s="491"/>
      <c r="FAN163" s="491"/>
      <c r="FAO163" s="491"/>
      <c r="FAP163" s="491"/>
      <c r="FAQ163" s="491"/>
      <c r="FAR163" s="491"/>
      <c r="FAS163" s="491"/>
      <c r="FAT163" s="491"/>
      <c r="FAU163" s="491"/>
      <c r="FAV163" s="491"/>
      <c r="FAW163" s="491"/>
      <c r="FAX163" s="491"/>
      <c r="FAY163" s="491"/>
      <c r="FAZ163" s="491"/>
      <c r="FBA163" s="491"/>
      <c r="FBB163" s="491"/>
      <c r="FBC163" s="491"/>
      <c r="FBD163" s="491"/>
      <c r="FBE163" s="491"/>
      <c r="FBF163" s="491"/>
      <c r="FBG163" s="491"/>
      <c r="FBH163" s="491"/>
      <c r="FBI163" s="491"/>
      <c r="FBJ163" s="491"/>
      <c r="FBK163" s="491"/>
      <c r="FBL163" s="491"/>
      <c r="FBM163" s="491"/>
      <c r="FBN163" s="491"/>
      <c r="FBO163" s="491"/>
      <c r="FBP163" s="491"/>
      <c r="FBQ163" s="491"/>
      <c r="FBR163" s="491"/>
      <c r="FBS163" s="491"/>
      <c r="FBT163" s="491"/>
      <c r="FBU163" s="491"/>
      <c r="FBV163" s="491"/>
      <c r="FBW163" s="491"/>
      <c r="FBX163" s="491"/>
      <c r="FBY163" s="491"/>
      <c r="FBZ163" s="491"/>
      <c r="FCA163" s="491"/>
      <c r="FCB163" s="491"/>
      <c r="FCC163" s="491"/>
      <c r="FCD163" s="491"/>
      <c r="FCE163" s="491"/>
      <c r="FCF163" s="491"/>
      <c r="FCG163" s="491"/>
      <c r="FCH163" s="491"/>
      <c r="FCI163" s="491"/>
      <c r="FCJ163" s="491"/>
      <c r="FCK163" s="491"/>
      <c r="FCL163" s="491"/>
      <c r="FCM163" s="491"/>
      <c r="FCN163" s="491"/>
      <c r="FCO163" s="491"/>
      <c r="FCP163" s="491"/>
      <c r="FCQ163" s="491"/>
      <c r="FCR163" s="491"/>
      <c r="FCS163" s="491"/>
      <c r="FCT163" s="491"/>
      <c r="FCU163" s="491"/>
      <c r="FCV163" s="491"/>
      <c r="FCW163" s="491"/>
      <c r="FCX163" s="491"/>
      <c r="FCY163" s="491"/>
      <c r="FCZ163" s="491"/>
      <c r="FDA163" s="491"/>
      <c r="FDB163" s="491"/>
      <c r="FDC163" s="491"/>
      <c r="FDD163" s="491"/>
      <c r="FDE163" s="491"/>
      <c r="FDF163" s="491"/>
      <c r="FDG163" s="491"/>
      <c r="FDH163" s="491"/>
      <c r="FDI163" s="491"/>
      <c r="FDJ163" s="491"/>
      <c r="FDK163" s="491"/>
      <c r="FDL163" s="491"/>
      <c r="FDM163" s="491"/>
      <c r="FDN163" s="491"/>
      <c r="FDO163" s="491"/>
      <c r="FDP163" s="491"/>
      <c r="FDQ163" s="491"/>
      <c r="FDR163" s="491"/>
      <c r="FDS163" s="491"/>
      <c r="FDT163" s="491"/>
      <c r="FDU163" s="491"/>
      <c r="FDV163" s="491"/>
      <c r="FDW163" s="491"/>
      <c r="FDX163" s="491"/>
      <c r="FDY163" s="491"/>
      <c r="FDZ163" s="491"/>
      <c r="FEA163" s="491"/>
      <c r="FEB163" s="491"/>
      <c r="FEC163" s="491"/>
      <c r="FED163" s="491"/>
      <c r="FEE163" s="491"/>
      <c r="FEF163" s="491"/>
      <c r="FEG163" s="491"/>
      <c r="FEH163" s="491"/>
      <c r="FEI163" s="491"/>
      <c r="FEJ163" s="491"/>
      <c r="FEK163" s="491"/>
      <c r="FEL163" s="491"/>
      <c r="FEM163" s="491"/>
      <c r="FEN163" s="491"/>
      <c r="FEO163" s="491"/>
      <c r="FEP163" s="491"/>
      <c r="FEQ163" s="491"/>
      <c r="FER163" s="491"/>
      <c r="FES163" s="491"/>
      <c r="FET163" s="491"/>
      <c r="FEU163" s="491"/>
      <c r="FEV163" s="491"/>
      <c r="FEW163" s="491"/>
      <c r="FEX163" s="491"/>
      <c r="FEY163" s="491"/>
      <c r="FEZ163" s="491"/>
      <c r="FFA163" s="491"/>
      <c r="FFB163" s="491"/>
      <c r="FFC163" s="491"/>
      <c r="FFD163" s="491"/>
      <c r="FFE163" s="491"/>
      <c r="FFF163" s="491"/>
      <c r="FFG163" s="491"/>
      <c r="FFH163" s="491"/>
      <c r="FFI163" s="491"/>
      <c r="FFJ163" s="491"/>
      <c r="FFK163" s="491"/>
      <c r="FFL163" s="491"/>
      <c r="FFM163" s="491"/>
      <c r="FFN163" s="491"/>
      <c r="FFO163" s="491"/>
      <c r="FFP163" s="491"/>
      <c r="FFQ163" s="491"/>
      <c r="FFR163" s="491"/>
      <c r="FFS163" s="491"/>
      <c r="FFT163" s="491"/>
      <c r="FFU163" s="491"/>
      <c r="FFV163" s="491"/>
      <c r="FFW163" s="491"/>
      <c r="FFX163" s="491"/>
      <c r="FFY163" s="491"/>
      <c r="FFZ163" s="491"/>
      <c r="FGA163" s="491"/>
      <c r="FGB163" s="491"/>
      <c r="FGC163" s="491"/>
      <c r="FGD163" s="491"/>
      <c r="FGE163" s="491"/>
      <c r="FGF163" s="491"/>
      <c r="FGG163" s="491"/>
      <c r="FGH163" s="491"/>
      <c r="FGI163" s="491"/>
      <c r="FGJ163" s="491"/>
      <c r="FGK163" s="491"/>
      <c r="FGL163" s="491"/>
      <c r="FGM163" s="491"/>
      <c r="FGN163" s="491"/>
      <c r="FGO163" s="491"/>
      <c r="FGP163" s="491"/>
      <c r="FGQ163" s="491"/>
      <c r="FGR163" s="491"/>
      <c r="FGS163" s="491"/>
      <c r="FGT163" s="491"/>
      <c r="FGU163" s="491"/>
      <c r="FGV163" s="491"/>
      <c r="FGW163" s="491"/>
      <c r="FGX163" s="491"/>
      <c r="FGY163" s="491"/>
      <c r="FGZ163" s="491"/>
      <c r="FHA163" s="491"/>
      <c r="FHB163" s="491"/>
      <c r="FHC163" s="491"/>
      <c r="FHD163" s="491"/>
      <c r="FHE163" s="491"/>
      <c r="FHF163" s="491"/>
      <c r="FHG163" s="491"/>
      <c r="FHH163" s="491"/>
      <c r="FHI163" s="491"/>
      <c r="FHJ163" s="491"/>
      <c r="FHK163" s="491"/>
      <c r="FHL163" s="491"/>
      <c r="FHM163" s="491"/>
      <c r="FHN163" s="491"/>
      <c r="FHO163" s="491"/>
      <c r="FHP163" s="491"/>
      <c r="FHQ163" s="491"/>
      <c r="FHR163" s="491"/>
      <c r="FHS163" s="491"/>
      <c r="FHT163" s="491"/>
      <c r="FHU163" s="491"/>
      <c r="FHV163" s="491"/>
      <c r="FHW163" s="491"/>
      <c r="FHX163" s="491"/>
      <c r="FHY163" s="491"/>
      <c r="FHZ163" s="491"/>
      <c r="FIA163" s="491"/>
      <c r="FIB163" s="491"/>
      <c r="FIC163" s="491"/>
      <c r="FID163" s="491"/>
      <c r="FIE163" s="491"/>
      <c r="FIF163" s="491"/>
      <c r="FIG163" s="491"/>
      <c r="FIH163" s="491"/>
      <c r="FII163" s="491"/>
      <c r="FIJ163" s="491"/>
      <c r="FIK163" s="491"/>
      <c r="FIL163" s="491"/>
      <c r="FIM163" s="491"/>
      <c r="FIN163" s="491"/>
      <c r="FIO163" s="491"/>
      <c r="FIP163" s="491"/>
      <c r="FIQ163" s="491"/>
      <c r="FIR163" s="491"/>
      <c r="FIS163" s="491"/>
      <c r="FIT163" s="491"/>
      <c r="FIU163" s="491"/>
      <c r="FIV163" s="491"/>
      <c r="FIW163" s="491"/>
      <c r="FIX163" s="491"/>
      <c r="FIY163" s="491"/>
      <c r="FIZ163" s="491"/>
      <c r="FJA163" s="491"/>
      <c r="FJB163" s="491"/>
      <c r="FJC163" s="491"/>
      <c r="FJD163" s="491"/>
      <c r="FJE163" s="491"/>
      <c r="FJF163" s="491"/>
      <c r="FJG163" s="491"/>
      <c r="FJH163" s="491"/>
      <c r="FJI163" s="491"/>
      <c r="FJJ163" s="491"/>
      <c r="FJK163" s="491"/>
      <c r="FJL163" s="491"/>
      <c r="FJM163" s="491"/>
      <c r="FJN163" s="491"/>
      <c r="FJO163" s="491"/>
      <c r="FJP163" s="491"/>
      <c r="FJQ163" s="491"/>
      <c r="FJR163" s="491"/>
      <c r="FJS163" s="491"/>
      <c r="FJT163" s="491"/>
      <c r="FJU163" s="491"/>
      <c r="FJV163" s="491"/>
      <c r="FJW163" s="491"/>
      <c r="FJX163" s="491"/>
      <c r="FJY163" s="491"/>
      <c r="FJZ163" s="491"/>
      <c r="FKA163" s="491"/>
      <c r="FKB163" s="491"/>
      <c r="FKC163" s="491"/>
      <c r="FKD163" s="491"/>
      <c r="FKE163" s="491"/>
      <c r="FKF163" s="491"/>
      <c r="FKG163" s="491"/>
      <c r="FKH163" s="491"/>
      <c r="FKI163" s="491"/>
      <c r="FKJ163" s="491"/>
      <c r="FKK163" s="491"/>
      <c r="FKL163" s="491"/>
      <c r="FKM163" s="491"/>
      <c r="FKN163" s="491"/>
      <c r="FKO163" s="491"/>
      <c r="FKP163" s="491"/>
      <c r="FKQ163" s="491"/>
      <c r="FKR163" s="491"/>
      <c r="FKS163" s="491"/>
      <c r="FKT163" s="491"/>
      <c r="FKU163" s="491"/>
      <c r="FKV163" s="491"/>
      <c r="FKW163" s="491"/>
      <c r="FKX163" s="491"/>
      <c r="FKY163" s="491"/>
      <c r="FKZ163" s="491"/>
      <c r="FLA163" s="491"/>
      <c r="FLB163" s="491"/>
      <c r="FLC163" s="491"/>
      <c r="FLD163" s="491"/>
      <c r="FLE163" s="491"/>
      <c r="FLF163" s="491"/>
      <c r="FLG163" s="491"/>
      <c r="FLH163" s="491"/>
      <c r="FLI163" s="491"/>
      <c r="FLJ163" s="491"/>
      <c r="FLK163" s="491"/>
      <c r="FLL163" s="491"/>
      <c r="FLM163" s="491"/>
      <c r="FLN163" s="491"/>
      <c r="FLO163" s="491"/>
      <c r="FLP163" s="491"/>
      <c r="FLQ163" s="491"/>
      <c r="FLR163" s="491"/>
      <c r="FLS163" s="491"/>
      <c r="FLT163" s="491"/>
      <c r="FLU163" s="491"/>
      <c r="FLV163" s="491"/>
      <c r="FLW163" s="491"/>
      <c r="FLX163" s="491"/>
      <c r="FLY163" s="491"/>
      <c r="FLZ163" s="491"/>
      <c r="FMA163" s="491"/>
      <c r="FMB163" s="491"/>
      <c r="FMC163" s="491"/>
      <c r="FMD163" s="491"/>
      <c r="FME163" s="491"/>
      <c r="FMF163" s="491"/>
      <c r="FMG163" s="491"/>
      <c r="FMH163" s="491"/>
      <c r="FMI163" s="491"/>
      <c r="FMJ163" s="491"/>
      <c r="FMK163" s="491"/>
      <c r="FML163" s="491"/>
      <c r="FMM163" s="491"/>
      <c r="FMN163" s="491"/>
      <c r="FMO163" s="491"/>
      <c r="FMP163" s="491"/>
      <c r="FMQ163" s="491"/>
      <c r="FMR163" s="491"/>
      <c r="FMS163" s="491"/>
      <c r="FMT163" s="491"/>
      <c r="FMU163" s="491"/>
      <c r="FMV163" s="491"/>
      <c r="FMW163" s="491"/>
      <c r="FMX163" s="491"/>
      <c r="FMY163" s="491"/>
      <c r="FMZ163" s="491"/>
      <c r="FNA163" s="491"/>
      <c r="FNB163" s="491"/>
      <c r="FNC163" s="491"/>
      <c r="FND163" s="491"/>
      <c r="FNE163" s="491"/>
      <c r="FNF163" s="491"/>
      <c r="FNG163" s="491"/>
      <c r="FNH163" s="491"/>
      <c r="FNI163" s="491"/>
      <c r="FNJ163" s="491"/>
      <c r="FNK163" s="491"/>
      <c r="FNL163" s="491"/>
      <c r="FNM163" s="491"/>
      <c r="FNN163" s="491"/>
      <c r="FNO163" s="491"/>
      <c r="FNP163" s="491"/>
      <c r="FNQ163" s="491"/>
      <c r="FNR163" s="491"/>
      <c r="FNS163" s="491"/>
      <c r="FNT163" s="491"/>
      <c r="FNU163" s="491"/>
      <c r="FNV163" s="491"/>
      <c r="FNW163" s="491"/>
      <c r="FNX163" s="491"/>
      <c r="FNY163" s="491"/>
      <c r="FNZ163" s="491"/>
      <c r="FOA163" s="491"/>
      <c r="FOB163" s="491"/>
      <c r="FOC163" s="491"/>
      <c r="FOD163" s="491"/>
      <c r="FOE163" s="491"/>
      <c r="FOF163" s="491"/>
      <c r="FOG163" s="491"/>
      <c r="FOH163" s="491"/>
      <c r="FOI163" s="491"/>
      <c r="FOJ163" s="491"/>
      <c r="FOK163" s="491"/>
      <c r="FOL163" s="491"/>
      <c r="FOM163" s="491"/>
      <c r="FON163" s="491"/>
      <c r="FOO163" s="491"/>
      <c r="FOP163" s="491"/>
      <c r="FOQ163" s="491"/>
      <c r="FOR163" s="491"/>
      <c r="FOS163" s="491"/>
      <c r="FOT163" s="491"/>
      <c r="FOU163" s="491"/>
      <c r="FOV163" s="491"/>
      <c r="FOW163" s="491"/>
      <c r="FOX163" s="491"/>
      <c r="FOY163" s="491"/>
      <c r="FOZ163" s="491"/>
      <c r="FPA163" s="491"/>
      <c r="FPB163" s="491"/>
      <c r="FPC163" s="491"/>
      <c r="FPD163" s="491"/>
      <c r="FPE163" s="491"/>
      <c r="FPF163" s="491"/>
      <c r="FPG163" s="491"/>
      <c r="FPH163" s="491"/>
      <c r="FPI163" s="491"/>
      <c r="FPJ163" s="491"/>
      <c r="FPK163" s="491"/>
      <c r="FPL163" s="491"/>
      <c r="FPM163" s="491"/>
      <c r="FPN163" s="491"/>
      <c r="FPO163" s="491"/>
      <c r="FPP163" s="491"/>
      <c r="FPQ163" s="491"/>
      <c r="FPR163" s="491"/>
      <c r="FPS163" s="491"/>
      <c r="FPT163" s="491"/>
      <c r="FPU163" s="491"/>
      <c r="FPV163" s="491"/>
      <c r="FPW163" s="491"/>
      <c r="FPX163" s="491"/>
      <c r="FPY163" s="491"/>
      <c r="FPZ163" s="491"/>
      <c r="FQA163" s="491"/>
      <c r="FQB163" s="491"/>
      <c r="FQC163" s="491"/>
      <c r="FQD163" s="491"/>
      <c r="FQE163" s="491"/>
      <c r="FQF163" s="491"/>
      <c r="FQG163" s="491"/>
      <c r="FQH163" s="491"/>
      <c r="FQI163" s="491"/>
      <c r="FQJ163" s="491"/>
      <c r="FQK163" s="491"/>
      <c r="FQL163" s="491"/>
      <c r="FQM163" s="491"/>
      <c r="FQN163" s="491"/>
      <c r="FQO163" s="491"/>
      <c r="FQP163" s="491"/>
      <c r="FQQ163" s="491"/>
      <c r="FQR163" s="491"/>
      <c r="FQS163" s="491"/>
      <c r="FQT163" s="491"/>
      <c r="FQU163" s="491"/>
      <c r="FQV163" s="491"/>
      <c r="FQW163" s="491"/>
      <c r="FQX163" s="491"/>
      <c r="FQY163" s="491"/>
      <c r="FQZ163" s="491"/>
      <c r="FRA163" s="491"/>
      <c r="FRB163" s="491"/>
      <c r="FRC163" s="491"/>
      <c r="FRD163" s="491"/>
      <c r="FRE163" s="491"/>
      <c r="FRF163" s="491"/>
      <c r="FRG163" s="491"/>
      <c r="FRH163" s="491"/>
      <c r="FRI163" s="491"/>
      <c r="FRJ163" s="491"/>
      <c r="FRK163" s="491"/>
      <c r="FRL163" s="491"/>
      <c r="FRM163" s="491"/>
      <c r="FRN163" s="491"/>
      <c r="FRO163" s="491"/>
      <c r="FRP163" s="491"/>
      <c r="FRQ163" s="491"/>
      <c r="FRR163" s="491"/>
      <c r="FRS163" s="491"/>
      <c r="FRT163" s="491"/>
      <c r="FRU163" s="491"/>
      <c r="FRV163" s="491"/>
      <c r="FRW163" s="491"/>
      <c r="FRX163" s="491"/>
      <c r="FRY163" s="491"/>
      <c r="FRZ163" s="491"/>
      <c r="FSA163" s="491"/>
      <c r="FSB163" s="491"/>
      <c r="FSC163" s="491"/>
      <c r="FSD163" s="491"/>
      <c r="FSE163" s="491"/>
      <c r="FSF163" s="491"/>
      <c r="FSG163" s="491"/>
      <c r="FSH163" s="491"/>
      <c r="FSI163" s="491"/>
      <c r="FSJ163" s="491"/>
      <c r="FSK163" s="491"/>
      <c r="FSL163" s="491"/>
      <c r="FSM163" s="491"/>
      <c r="FSN163" s="491"/>
      <c r="FSO163" s="491"/>
      <c r="FSP163" s="491"/>
      <c r="FSQ163" s="491"/>
      <c r="FSR163" s="491"/>
      <c r="FSS163" s="491"/>
      <c r="FST163" s="491"/>
      <c r="FSU163" s="491"/>
      <c r="FSV163" s="491"/>
      <c r="FSW163" s="491"/>
      <c r="FSX163" s="491"/>
      <c r="FSY163" s="491"/>
      <c r="FSZ163" s="491"/>
      <c r="FTA163" s="491"/>
      <c r="FTB163" s="491"/>
      <c r="FTC163" s="491"/>
      <c r="FTD163" s="491"/>
      <c r="FTE163" s="491"/>
      <c r="FTF163" s="491"/>
      <c r="FTG163" s="491"/>
      <c r="FTH163" s="491"/>
      <c r="FTI163" s="491"/>
      <c r="FTJ163" s="491"/>
      <c r="FTK163" s="491"/>
      <c r="FTL163" s="491"/>
      <c r="FTM163" s="491"/>
      <c r="FTN163" s="491"/>
      <c r="FTO163" s="491"/>
      <c r="FTP163" s="491"/>
      <c r="FTQ163" s="491"/>
      <c r="FTR163" s="491"/>
      <c r="FTS163" s="491"/>
      <c r="FTT163" s="491"/>
      <c r="FTU163" s="491"/>
      <c r="FTV163" s="491"/>
      <c r="FTW163" s="491"/>
      <c r="FTX163" s="491"/>
      <c r="FTY163" s="491"/>
      <c r="FTZ163" s="491"/>
      <c r="FUA163" s="491"/>
      <c r="FUB163" s="491"/>
      <c r="FUC163" s="491"/>
      <c r="FUD163" s="491"/>
      <c r="FUE163" s="491"/>
      <c r="FUF163" s="491"/>
      <c r="FUG163" s="491"/>
      <c r="FUH163" s="491"/>
      <c r="FUI163" s="491"/>
      <c r="FUJ163" s="491"/>
      <c r="FUK163" s="491"/>
      <c r="FUL163" s="491"/>
      <c r="FUM163" s="491"/>
      <c r="FUN163" s="491"/>
      <c r="FUO163" s="491"/>
      <c r="FUP163" s="491"/>
      <c r="FUQ163" s="491"/>
      <c r="FUR163" s="491"/>
      <c r="FUS163" s="491"/>
      <c r="FUT163" s="491"/>
      <c r="FUU163" s="491"/>
      <c r="FUV163" s="491"/>
      <c r="FUW163" s="491"/>
      <c r="FUX163" s="491"/>
      <c r="FUY163" s="491"/>
      <c r="FUZ163" s="491"/>
      <c r="FVA163" s="491"/>
      <c r="FVB163" s="491"/>
      <c r="FVC163" s="491"/>
      <c r="FVD163" s="491"/>
      <c r="FVE163" s="491"/>
      <c r="FVF163" s="491"/>
      <c r="FVG163" s="491"/>
      <c r="FVH163" s="491"/>
      <c r="FVI163" s="491"/>
      <c r="FVJ163" s="491"/>
      <c r="FVK163" s="491"/>
      <c r="FVL163" s="491"/>
      <c r="FVM163" s="491"/>
      <c r="FVN163" s="491"/>
      <c r="FVO163" s="491"/>
      <c r="FVP163" s="491"/>
      <c r="FVQ163" s="491"/>
      <c r="FVR163" s="491"/>
      <c r="FVS163" s="491"/>
      <c r="FVT163" s="491"/>
      <c r="FVU163" s="491"/>
      <c r="FVV163" s="491"/>
      <c r="FVW163" s="491"/>
      <c r="FVX163" s="491"/>
      <c r="FVY163" s="491"/>
      <c r="FVZ163" s="491"/>
      <c r="FWA163" s="491"/>
      <c r="FWB163" s="491"/>
      <c r="FWC163" s="491"/>
      <c r="FWD163" s="491"/>
      <c r="FWE163" s="491"/>
      <c r="FWF163" s="491"/>
      <c r="FWG163" s="491"/>
      <c r="FWH163" s="491"/>
      <c r="FWI163" s="491"/>
      <c r="FWJ163" s="491"/>
      <c r="FWK163" s="491"/>
      <c r="FWL163" s="491"/>
      <c r="FWM163" s="491"/>
      <c r="FWN163" s="491"/>
      <c r="FWO163" s="491"/>
      <c r="FWP163" s="491"/>
      <c r="FWQ163" s="491"/>
      <c r="FWR163" s="491"/>
      <c r="FWS163" s="491"/>
      <c r="FWT163" s="491"/>
      <c r="FWU163" s="491"/>
      <c r="FWV163" s="491"/>
      <c r="FWW163" s="491"/>
      <c r="FWX163" s="491"/>
      <c r="FWY163" s="491"/>
      <c r="FWZ163" s="491"/>
      <c r="FXA163" s="491"/>
      <c r="FXB163" s="491"/>
      <c r="FXC163" s="491"/>
      <c r="FXD163" s="491"/>
      <c r="FXE163" s="491"/>
      <c r="FXF163" s="491"/>
      <c r="FXG163" s="491"/>
      <c r="FXH163" s="491"/>
      <c r="FXI163" s="491"/>
      <c r="FXJ163" s="491"/>
      <c r="FXK163" s="491"/>
      <c r="FXL163" s="491"/>
      <c r="FXM163" s="491"/>
      <c r="FXN163" s="491"/>
      <c r="FXO163" s="491"/>
      <c r="FXP163" s="491"/>
      <c r="FXQ163" s="491"/>
      <c r="FXR163" s="491"/>
      <c r="FXS163" s="491"/>
      <c r="FXT163" s="491"/>
      <c r="FXU163" s="491"/>
      <c r="FXV163" s="491"/>
      <c r="FXW163" s="491"/>
      <c r="FXX163" s="491"/>
      <c r="FXY163" s="491"/>
      <c r="FXZ163" s="491"/>
      <c r="FYA163" s="491"/>
      <c r="FYB163" s="491"/>
      <c r="FYC163" s="491"/>
      <c r="FYD163" s="491"/>
      <c r="FYE163" s="491"/>
      <c r="FYF163" s="491"/>
      <c r="FYG163" s="491"/>
      <c r="FYH163" s="491"/>
      <c r="FYI163" s="491"/>
      <c r="FYJ163" s="491"/>
      <c r="FYK163" s="491"/>
      <c r="FYL163" s="491"/>
      <c r="FYM163" s="491"/>
      <c r="FYN163" s="491"/>
      <c r="FYO163" s="491"/>
      <c r="FYP163" s="491"/>
      <c r="FYQ163" s="491"/>
      <c r="FYR163" s="491"/>
      <c r="FYS163" s="491"/>
      <c r="FYT163" s="491"/>
      <c r="FYU163" s="491"/>
      <c r="FYV163" s="491"/>
      <c r="FYW163" s="491"/>
      <c r="FYX163" s="491"/>
      <c r="FYY163" s="491"/>
      <c r="FYZ163" s="491"/>
      <c r="FZA163" s="491"/>
      <c r="FZB163" s="491"/>
      <c r="FZC163" s="491"/>
      <c r="FZD163" s="491"/>
      <c r="FZE163" s="491"/>
      <c r="FZF163" s="491"/>
      <c r="FZG163" s="491"/>
      <c r="FZH163" s="491"/>
      <c r="FZI163" s="491"/>
      <c r="FZJ163" s="491"/>
      <c r="FZK163" s="491"/>
      <c r="FZL163" s="491"/>
      <c r="FZM163" s="491"/>
      <c r="FZN163" s="491"/>
      <c r="FZO163" s="491"/>
      <c r="FZP163" s="491"/>
      <c r="FZQ163" s="491"/>
      <c r="FZR163" s="491"/>
      <c r="FZS163" s="491"/>
      <c r="FZT163" s="491"/>
      <c r="FZU163" s="491"/>
      <c r="FZV163" s="491"/>
      <c r="FZW163" s="491"/>
      <c r="FZX163" s="491"/>
      <c r="FZY163" s="491"/>
      <c r="FZZ163" s="491"/>
      <c r="GAA163" s="491"/>
      <c r="GAB163" s="491"/>
      <c r="GAC163" s="491"/>
      <c r="GAD163" s="491"/>
      <c r="GAE163" s="491"/>
      <c r="GAF163" s="491"/>
      <c r="GAG163" s="491"/>
      <c r="GAH163" s="491"/>
      <c r="GAI163" s="491"/>
      <c r="GAJ163" s="491"/>
      <c r="GAK163" s="491"/>
      <c r="GAL163" s="491"/>
      <c r="GAM163" s="491"/>
      <c r="GAN163" s="491"/>
      <c r="GAO163" s="491"/>
      <c r="GAP163" s="491"/>
      <c r="GAQ163" s="491"/>
      <c r="GAR163" s="491"/>
      <c r="GAS163" s="491"/>
      <c r="GAT163" s="491"/>
      <c r="GAU163" s="491"/>
      <c r="GAV163" s="491"/>
      <c r="GAW163" s="491"/>
      <c r="GAX163" s="491"/>
      <c r="GAY163" s="491"/>
      <c r="GAZ163" s="491"/>
      <c r="GBA163" s="491"/>
      <c r="GBB163" s="491"/>
      <c r="GBC163" s="491"/>
      <c r="GBD163" s="491"/>
      <c r="GBE163" s="491"/>
      <c r="GBF163" s="491"/>
      <c r="GBG163" s="491"/>
      <c r="GBH163" s="491"/>
      <c r="GBI163" s="491"/>
      <c r="GBJ163" s="491"/>
      <c r="GBK163" s="491"/>
      <c r="GBL163" s="491"/>
      <c r="GBM163" s="491"/>
      <c r="GBN163" s="491"/>
      <c r="GBO163" s="491"/>
      <c r="GBP163" s="491"/>
      <c r="GBQ163" s="491"/>
      <c r="GBR163" s="491"/>
      <c r="GBS163" s="491"/>
      <c r="GBT163" s="491"/>
      <c r="GBU163" s="491"/>
      <c r="GBV163" s="491"/>
      <c r="GBW163" s="491"/>
      <c r="GBX163" s="491"/>
      <c r="GBY163" s="491"/>
      <c r="GBZ163" s="491"/>
      <c r="GCA163" s="491"/>
      <c r="GCB163" s="491"/>
      <c r="GCC163" s="491"/>
      <c r="GCD163" s="491"/>
      <c r="GCE163" s="491"/>
      <c r="GCF163" s="491"/>
      <c r="GCG163" s="491"/>
      <c r="GCH163" s="491"/>
      <c r="GCI163" s="491"/>
      <c r="GCJ163" s="491"/>
      <c r="GCK163" s="491"/>
      <c r="GCL163" s="491"/>
      <c r="GCM163" s="491"/>
      <c r="GCN163" s="491"/>
      <c r="GCO163" s="491"/>
      <c r="GCP163" s="491"/>
      <c r="GCQ163" s="491"/>
      <c r="GCR163" s="491"/>
      <c r="GCS163" s="491"/>
      <c r="GCT163" s="491"/>
      <c r="GCU163" s="491"/>
      <c r="GCV163" s="491"/>
      <c r="GCW163" s="491"/>
      <c r="GCX163" s="491"/>
      <c r="GCY163" s="491"/>
      <c r="GCZ163" s="491"/>
      <c r="GDA163" s="491"/>
      <c r="GDB163" s="491"/>
      <c r="GDC163" s="491"/>
      <c r="GDD163" s="491"/>
      <c r="GDE163" s="491"/>
      <c r="GDF163" s="491"/>
      <c r="GDG163" s="491"/>
      <c r="GDH163" s="491"/>
      <c r="GDI163" s="491"/>
      <c r="GDJ163" s="491"/>
      <c r="GDK163" s="491"/>
      <c r="GDL163" s="491"/>
      <c r="GDM163" s="491"/>
      <c r="GDN163" s="491"/>
      <c r="GDO163" s="491"/>
      <c r="GDP163" s="491"/>
      <c r="GDQ163" s="491"/>
      <c r="GDR163" s="491"/>
      <c r="GDS163" s="491"/>
      <c r="GDT163" s="491"/>
      <c r="GDU163" s="491"/>
      <c r="GDV163" s="491"/>
      <c r="GDW163" s="491"/>
      <c r="GDX163" s="491"/>
      <c r="GDY163" s="491"/>
      <c r="GDZ163" s="491"/>
      <c r="GEA163" s="491"/>
      <c r="GEB163" s="491"/>
      <c r="GEC163" s="491"/>
      <c r="GED163" s="491"/>
      <c r="GEE163" s="491"/>
      <c r="GEF163" s="491"/>
      <c r="GEG163" s="491"/>
      <c r="GEH163" s="491"/>
      <c r="GEI163" s="491"/>
      <c r="GEJ163" s="491"/>
      <c r="GEK163" s="491"/>
      <c r="GEL163" s="491"/>
      <c r="GEM163" s="491"/>
      <c r="GEN163" s="491"/>
      <c r="GEO163" s="491"/>
      <c r="GEP163" s="491"/>
      <c r="GEQ163" s="491"/>
      <c r="GER163" s="491"/>
      <c r="GES163" s="491"/>
      <c r="GET163" s="491"/>
      <c r="GEU163" s="491"/>
      <c r="GEV163" s="491"/>
      <c r="GEW163" s="491"/>
      <c r="GEX163" s="491"/>
      <c r="GEY163" s="491"/>
      <c r="GEZ163" s="491"/>
      <c r="GFA163" s="491"/>
      <c r="GFB163" s="491"/>
      <c r="GFC163" s="491"/>
      <c r="GFD163" s="491"/>
      <c r="GFE163" s="491"/>
      <c r="GFF163" s="491"/>
      <c r="GFG163" s="491"/>
      <c r="GFH163" s="491"/>
      <c r="GFI163" s="491"/>
      <c r="GFJ163" s="491"/>
      <c r="GFK163" s="491"/>
      <c r="GFL163" s="491"/>
      <c r="GFM163" s="491"/>
      <c r="GFN163" s="491"/>
      <c r="GFO163" s="491"/>
      <c r="GFP163" s="491"/>
      <c r="GFQ163" s="491"/>
      <c r="GFR163" s="491"/>
      <c r="GFS163" s="491"/>
      <c r="GFT163" s="491"/>
      <c r="GFU163" s="491"/>
      <c r="GFV163" s="491"/>
      <c r="GFW163" s="491"/>
      <c r="GFX163" s="491"/>
      <c r="GFY163" s="491"/>
      <c r="GFZ163" s="491"/>
      <c r="GGA163" s="491"/>
      <c r="GGB163" s="491"/>
      <c r="GGC163" s="491"/>
      <c r="GGD163" s="491"/>
      <c r="GGE163" s="491"/>
      <c r="GGF163" s="491"/>
      <c r="GGG163" s="491"/>
      <c r="GGH163" s="491"/>
      <c r="GGI163" s="491"/>
      <c r="GGJ163" s="491"/>
      <c r="GGK163" s="491"/>
      <c r="GGL163" s="491"/>
      <c r="GGM163" s="491"/>
      <c r="GGN163" s="491"/>
      <c r="GGO163" s="491"/>
      <c r="GGP163" s="491"/>
      <c r="GGQ163" s="491"/>
      <c r="GGR163" s="491"/>
      <c r="GGS163" s="491"/>
      <c r="GGT163" s="491"/>
      <c r="GGU163" s="491"/>
      <c r="GGV163" s="491"/>
      <c r="GGW163" s="491"/>
      <c r="GGX163" s="491"/>
      <c r="GGY163" s="491"/>
      <c r="GGZ163" s="491"/>
      <c r="GHA163" s="491"/>
      <c r="GHB163" s="491"/>
      <c r="GHC163" s="491"/>
      <c r="GHD163" s="491"/>
      <c r="GHE163" s="491"/>
      <c r="GHF163" s="491"/>
      <c r="GHG163" s="491"/>
      <c r="GHH163" s="491"/>
      <c r="GHI163" s="491"/>
      <c r="GHJ163" s="491"/>
      <c r="GHK163" s="491"/>
      <c r="GHL163" s="491"/>
      <c r="GHM163" s="491"/>
      <c r="GHN163" s="491"/>
      <c r="GHO163" s="491"/>
      <c r="GHP163" s="491"/>
      <c r="GHQ163" s="491"/>
      <c r="GHR163" s="491"/>
      <c r="GHS163" s="491"/>
      <c r="GHT163" s="491"/>
      <c r="GHU163" s="491"/>
      <c r="GHV163" s="491"/>
      <c r="GHW163" s="491"/>
      <c r="GHX163" s="491"/>
      <c r="GHY163" s="491"/>
      <c r="GHZ163" s="491"/>
      <c r="GIA163" s="491"/>
      <c r="GIB163" s="491"/>
      <c r="GIC163" s="491"/>
      <c r="GID163" s="491"/>
      <c r="GIE163" s="491"/>
      <c r="GIF163" s="491"/>
      <c r="GIG163" s="491"/>
      <c r="GIH163" s="491"/>
      <c r="GII163" s="491"/>
      <c r="GIJ163" s="491"/>
      <c r="GIK163" s="491"/>
      <c r="GIL163" s="491"/>
      <c r="GIM163" s="491"/>
      <c r="GIN163" s="491"/>
      <c r="GIO163" s="491"/>
      <c r="GIP163" s="491"/>
      <c r="GIQ163" s="491"/>
      <c r="GIR163" s="491"/>
      <c r="GIS163" s="491"/>
      <c r="GIT163" s="491"/>
      <c r="GIU163" s="491"/>
      <c r="GIV163" s="491"/>
      <c r="GIW163" s="491"/>
      <c r="GIX163" s="491"/>
      <c r="GIY163" s="491"/>
      <c r="GIZ163" s="491"/>
      <c r="GJA163" s="491"/>
      <c r="GJB163" s="491"/>
      <c r="GJC163" s="491"/>
      <c r="GJD163" s="491"/>
      <c r="GJE163" s="491"/>
      <c r="GJF163" s="491"/>
      <c r="GJG163" s="491"/>
      <c r="GJH163" s="491"/>
      <c r="GJI163" s="491"/>
      <c r="GJJ163" s="491"/>
      <c r="GJK163" s="491"/>
      <c r="GJL163" s="491"/>
      <c r="GJM163" s="491"/>
      <c r="GJN163" s="491"/>
      <c r="GJO163" s="491"/>
      <c r="GJP163" s="491"/>
      <c r="GJQ163" s="491"/>
      <c r="GJR163" s="491"/>
      <c r="GJS163" s="491"/>
      <c r="GJT163" s="491"/>
      <c r="GJU163" s="491"/>
      <c r="GJV163" s="491"/>
      <c r="GJW163" s="491"/>
      <c r="GJX163" s="491"/>
      <c r="GJY163" s="491"/>
      <c r="GJZ163" s="491"/>
      <c r="GKA163" s="491"/>
      <c r="GKB163" s="491"/>
      <c r="GKC163" s="491"/>
      <c r="GKD163" s="491"/>
      <c r="GKE163" s="491"/>
      <c r="GKF163" s="491"/>
      <c r="GKG163" s="491"/>
      <c r="GKH163" s="491"/>
      <c r="GKI163" s="491"/>
      <c r="GKJ163" s="491"/>
      <c r="GKK163" s="491"/>
      <c r="GKL163" s="491"/>
      <c r="GKM163" s="491"/>
      <c r="GKN163" s="491"/>
      <c r="GKO163" s="491"/>
      <c r="GKP163" s="491"/>
      <c r="GKQ163" s="491"/>
      <c r="GKR163" s="491"/>
      <c r="GKS163" s="491"/>
      <c r="GKT163" s="491"/>
      <c r="GKU163" s="491"/>
      <c r="GKV163" s="491"/>
      <c r="GKW163" s="491"/>
      <c r="GKX163" s="491"/>
      <c r="GKY163" s="491"/>
      <c r="GKZ163" s="491"/>
      <c r="GLA163" s="491"/>
      <c r="GLB163" s="491"/>
      <c r="GLC163" s="491"/>
      <c r="GLD163" s="491"/>
      <c r="GLE163" s="491"/>
      <c r="GLF163" s="491"/>
      <c r="GLG163" s="491"/>
      <c r="GLH163" s="491"/>
      <c r="GLI163" s="491"/>
      <c r="GLJ163" s="491"/>
      <c r="GLK163" s="491"/>
      <c r="GLL163" s="491"/>
      <c r="GLM163" s="491"/>
      <c r="GLN163" s="491"/>
      <c r="GLO163" s="491"/>
      <c r="GLP163" s="491"/>
      <c r="GLQ163" s="491"/>
      <c r="GLR163" s="491"/>
      <c r="GLS163" s="491"/>
      <c r="GLT163" s="491"/>
      <c r="GLU163" s="491"/>
      <c r="GLV163" s="491"/>
      <c r="GLW163" s="491"/>
      <c r="GLX163" s="491"/>
      <c r="GLY163" s="491"/>
      <c r="GLZ163" s="491"/>
      <c r="GMA163" s="491"/>
      <c r="GMB163" s="491"/>
      <c r="GMC163" s="491"/>
      <c r="GMD163" s="491"/>
      <c r="GME163" s="491"/>
      <c r="GMF163" s="491"/>
      <c r="GMG163" s="491"/>
      <c r="GMH163" s="491"/>
      <c r="GMI163" s="491"/>
      <c r="GMJ163" s="491"/>
      <c r="GMK163" s="491"/>
      <c r="GML163" s="491"/>
      <c r="GMM163" s="491"/>
      <c r="GMN163" s="491"/>
      <c r="GMO163" s="491"/>
      <c r="GMP163" s="491"/>
      <c r="GMQ163" s="491"/>
      <c r="GMR163" s="491"/>
      <c r="GMS163" s="491"/>
      <c r="GMT163" s="491"/>
      <c r="GMU163" s="491"/>
      <c r="GMV163" s="491"/>
      <c r="GMW163" s="491"/>
      <c r="GMX163" s="491"/>
      <c r="GMY163" s="491"/>
      <c r="GMZ163" s="491"/>
      <c r="GNA163" s="491"/>
      <c r="GNB163" s="491"/>
      <c r="GNC163" s="491"/>
      <c r="GND163" s="491"/>
      <c r="GNE163" s="491"/>
      <c r="GNF163" s="491"/>
      <c r="GNG163" s="491"/>
      <c r="GNH163" s="491"/>
      <c r="GNI163" s="491"/>
      <c r="GNJ163" s="491"/>
      <c r="GNK163" s="491"/>
      <c r="GNL163" s="491"/>
      <c r="GNM163" s="491"/>
      <c r="GNN163" s="491"/>
      <c r="GNO163" s="491"/>
      <c r="GNP163" s="491"/>
      <c r="GNQ163" s="491"/>
      <c r="GNR163" s="491"/>
      <c r="GNS163" s="491"/>
      <c r="GNT163" s="491"/>
      <c r="GNU163" s="491"/>
      <c r="GNV163" s="491"/>
      <c r="GNW163" s="491"/>
      <c r="GNX163" s="491"/>
      <c r="GNY163" s="491"/>
      <c r="GNZ163" s="491"/>
      <c r="GOA163" s="491"/>
      <c r="GOB163" s="491"/>
      <c r="GOC163" s="491"/>
      <c r="GOD163" s="491"/>
      <c r="GOE163" s="491"/>
      <c r="GOF163" s="491"/>
      <c r="GOG163" s="491"/>
      <c r="GOH163" s="491"/>
      <c r="GOI163" s="491"/>
      <c r="GOJ163" s="491"/>
      <c r="GOK163" s="491"/>
      <c r="GOL163" s="491"/>
      <c r="GOM163" s="491"/>
      <c r="GON163" s="491"/>
      <c r="GOO163" s="491"/>
      <c r="GOP163" s="491"/>
      <c r="GOQ163" s="491"/>
      <c r="GOR163" s="491"/>
      <c r="GOS163" s="491"/>
      <c r="GOT163" s="491"/>
      <c r="GOU163" s="491"/>
      <c r="GOV163" s="491"/>
      <c r="GOW163" s="491"/>
      <c r="GOX163" s="491"/>
      <c r="GOY163" s="491"/>
      <c r="GOZ163" s="491"/>
      <c r="GPA163" s="491"/>
      <c r="GPB163" s="491"/>
      <c r="GPC163" s="491"/>
      <c r="GPD163" s="491"/>
      <c r="GPE163" s="491"/>
      <c r="GPF163" s="491"/>
      <c r="GPG163" s="491"/>
      <c r="GPH163" s="491"/>
      <c r="GPI163" s="491"/>
      <c r="GPJ163" s="491"/>
      <c r="GPK163" s="491"/>
      <c r="GPL163" s="491"/>
      <c r="GPM163" s="491"/>
      <c r="GPN163" s="491"/>
      <c r="GPO163" s="491"/>
      <c r="GPP163" s="491"/>
      <c r="GPQ163" s="491"/>
      <c r="GPR163" s="491"/>
      <c r="GPS163" s="491"/>
      <c r="GPT163" s="491"/>
      <c r="GPU163" s="491"/>
      <c r="GPV163" s="491"/>
      <c r="GPW163" s="491"/>
      <c r="GPX163" s="491"/>
      <c r="GPY163" s="491"/>
      <c r="GPZ163" s="491"/>
      <c r="GQA163" s="491"/>
      <c r="GQB163" s="491"/>
      <c r="GQC163" s="491"/>
      <c r="GQD163" s="491"/>
      <c r="GQE163" s="491"/>
      <c r="GQF163" s="491"/>
      <c r="GQG163" s="491"/>
      <c r="GQH163" s="491"/>
      <c r="GQI163" s="491"/>
      <c r="GQJ163" s="491"/>
      <c r="GQK163" s="491"/>
      <c r="GQL163" s="491"/>
      <c r="GQM163" s="491"/>
      <c r="GQN163" s="491"/>
      <c r="GQO163" s="491"/>
      <c r="GQP163" s="491"/>
      <c r="GQQ163" s="491"/>
      <c r="GQR163" s="491"/>
      <c r="GQS163" s="491"/>
      <c r="GQT163" s="491"/>
      <c r="GQU163" s="491"/>
      <c r="GQV163" s="491"/>
      <c r="GQW163" s="491"/>
      <c r="GQX163" s="491"/>
      <c r="GQY163" s="491"/>
      <c r="GQZ163" s="491"/>
      <c r="GRA163" s="491"/>
      <c r="GRB163" s="491"/>
      <c r="GRC163" s="491"/>
      <c r="GRD163" s="491"/>
      <c r="GRE163" s="491"/>
      <c r="GRF163" s="491"/>
      <c r="GRG163" s="491"/>
      <c r="GRH163" s="491"/>
      <c r="GRI163" s="491"/>
      <c r="GRJ163" s="491"/>
      <c r="GRK163" s="491"/>
      <c r="GRL163" s="491"/>
      <c r="GRM163" s="491"/>
      <c r="GRN163" s="491"/>
      <c r="GRO163" s="491"/>
      <c r="GRP163" s="491"/>
      <c r="GRQ163" s="491"/>
      <c r="GRR163" s="491"/>
      <c r="GRS163" s="491"/>
      <c r="GRT163" s="491"/>
      <c r="GRU163" s="491"/>
      <c r="GRV163" s="491"/>
      <c r="GRW163" s="491"/>
      <c r="GRX163" s="491"/>
      <c r="GRY163" s="491"/>
      <c r="GRZ163" s="491"/>
      <c r="GSA163" s="491"/>
      <c r="GSB163" s="491"/>
      <c r="GSC163" s="491"/>
      <c r="GSD163" s="491"/>
      <c r="GSE163" s="491"/>
      <c r="GSF163" s="491"/>
      <c r="GSG163" s="491"/>
      <c r="GSH163" s="491"/>
      <c r="GSI163" s="491"/>
      <c r="GSJ163" s="491"/>
      <c r="GSK163" s="491"/>
      <c r="GSL163" s="491"/>
      <c r="GSM163" s="491"/>
      <c r="GSN163" s="491"/>
      <c r="GSO163" s="491"/>
      <c r="GSP163" s="491"/>
      <c r="GSQ163" s="491"/>
      <c r="GSR163" s="491"/>
      <c r="GSS163" s="491"/>
      <c r="GST163" s="491"/>
      <c r="GSU163" s="491"/>
      <c r="GSV163" s="491"/>
      <c r="GSW163" s="491"/>
      <c r="GSX163" s="491"/>
      <c r="GSY163" s="491"/>
      <c r="GSZ163" s="491"/>
      <c r="GTA163" s="491"/>
      <c r="GTB163" s="491"/>
      <c r="GTC163" s="491"/>
      <c r="GTD163" s="491"/>
      <c r="GTE163" s="491"/>
      <c r="GTF163" s="491"/>
      <c r="GTG163" s="491"/>
      <c r="GTH163" s="491"/>
      <c r="GTI163" s="491"/>
      <c r="GTJ163" s="491"/>
      <c r="GTK163" s="491"/>
      <c r="GTL163" s="491"/>
      <c r="GTM163" s="491"/>
      <c r="GTN163" s="491"/>
      <c r="GTO163" s="491"/>
      <c r="GTP163" s="491"/>
      <c r="GTQ163" s="491"/>
      <c r="GTR163" s="491"/>
      <c r="GTS163" s="491"/>
      <c r="GTT163" s="491"/>
      <c r="GTU163" s="491"/>
      <c r="GTV163" s="491"/>
      <c r="GTW163" s="491"/>
      <c r="GTX163" s="491"/>
      <c r="GTY163" s="491"/>
      <c r="GTZ163" s="491"/>
      <c r="GUA163" s="491"/>
      <c r="GUB163" s="491"/>
      <c r="GUC163" s="491"/>
      <c r="GUD163" s="491"/>
      <c r="GUE163" s="491"/>
      <c r="GUF163" s="491"/>
      <c r="GUG163" s="491"/>
      <c r="GUH163" s="491"/>
      <c r="GUI163" s="491"/>
      <c r="GUJ163" s="491"/>
      <c r="GUK163" s="491"/>
      <c r="GUL163" s="491"/>
      <c r="GUM163" s="491"/>
      <c r="GUN163" s="491"/>
      <c r="GUO163" s="491"/>
      <c r="GUP163" s="491"/>
      <c r="GUQ163" s="491"/>
      <c r="GUR163" s="491"/>
      <c r="GUS163" s="491"/>
      <c r="GUT163" s="491"/>
      <c r="GUU163" s="491"/>
      <c r="GUV163" s="491"/>
      <c r="GUW163" s="491"/>
      <c r="GUX163" s="491"/>
      <c r="GUY163" s="491"/>
      <c r="GUZ163" s="491"/>
      <c r="GVA163" s="491"/>
      <c r="GVB163" s="491"/>
      <c r="GVC163" s="491"/>
      <c r="GVD163" s="491"/>
      <c r="GVE163" s="491"/>
      <c r="GVF163" s="491"/>
      <c r="GVG163" s="491"/>
      <c r="GVH163" s="491"/>
      <c r="GVI163" s="491"/>
      <c r="GVJ163" s="491"/>
      <c r="GVK163" s="491"/>
      <c r="GVL163" s="491"/>
      <c r="GVM163" s="491"/>
      <c r="GVN163" s="491"/>
      <c r="GVO163" s="491"/>
      <c r="GVP163" s="491"/>
      <c r="GVQ163" s="491"/>
      <c r="GVR163" s="491"/>
      <c r="GVS163" s="491"/>
      <c r="GVT163" s="491"/>
      <c r="GVU163" s="491"/>
      <c r="GVV163" s="491"/>
      <c r="GVW163" s="491"/>
      <c r="GVX163" s="491"/>
      <c r="GVY163" s="491"/>
      <c r="GVZ163" s="491"/>
      <c r="GWA163" s="491"/>
      <c r="GWB163" s="491"/>
      <c r="GWC163" s="491"/>
      <c r="GWD163" s="491"/>
      <c r="GWE163" s="491"/>
      <c r="GWF163" s="491"/>
      <c r="GWG163" s="491"/>
      <c r="GWH163" s="491"/>
      <c r="GWI163" s="491"/>
      <c r="GWJ163" s="491"/>
      <c r="GWK163" s="491"/>
      <c r="GWL163" s="491"/>
      <c r="GWM163" s="491"/>
      <c r="GWN163" s="491"/>
      <c r="GWO163" s="491"/>
      <c r="GWP163" s="491"/>
      <c r="GWQ163" s="491"/>
      <c r="GWR163" s="491"/>
      <c r="GWS163" s="491"/>
      <c r="GWT163" s="491"/>
      <c r="GWU163" s="491"/>
      <c r="GWV163" s="491"/>
      <c r="GWW163" s="491"/>
      <c r="GWX163" s="491"/>
      <c r="GWY163" s="491"/>
      <c r="GWZ163" s="491"/>
      <c r="GXA163" s="491"/>
      <c r="GXB163" s="491"/>
      <c r="GXC163" s="491"/>
      <c r="GXD163" s="491"/>
      <c r="GXE163" s="491"/>
      <c r="GXF163" s="491"/>
      <c r="GXG163" s="491"/>
      <c r="GXH163" s="491"/>
      <c r="GXI163" s="491"/>
      <c r="GXJ163" s="491"/>
      <c r="GXK163" s="491"/>
      <c r="GXL163" s="491"/>
      <c r="GXM163" s="491"/>
      <c r="GXN163" s="491"/>
      <c r="GXO163" s="491"/>
      <c r="GXP163" s="491"/>
      <c r="GXQ163" s="491"/>
      <c r="GXR163" s="491"/>
      <c r="GXS163" s="491"/>
      <c r="GXT163" s="491"/>
      <c r="GXU163" s="491"/>
      <c r="GXV163" s="491"/>
      <c r="GXW163" s="491"/>
      <c r="GXX163" s="491"/>
      <c r="GXY163" s="491"/>
      <c r="GXZ163" s="491"/>
      <c r="GYA163" s="491"/>
      <c r="GYB163" s="491"/>
      <c r="GYC163" s="491"/>
      <c r="GYD163" s="491"/>
      <c r="GYE163" s="491"/>
      <c r="GYF163" s="491"/>
      <c r="GYG163" s="491"/>
      <c r="GYH163" s="491"/>
      <c r="GYI163" s="491"/>
      <c r="GYJ163" s="491"/>
      <c r="GYK163" s="491"/>
      <c r="GYL163" s="491"/>
      <c r="GYM163" s="491"/>
      <c r="GYN163" s="491"/>
      <c r="GYO163" s="491"/>
      <c r="GYP163" s="491"/>
      <c r="GYQ163" s="491"/>
      <c r="GYR163" s="491"/>
      <c r="GYS163" s="491"/>
      <c r="GYT163" s="491"/>
      <c r="GYU163" s="491"/>
      <c r="GYV163" s="491"/>
      <c r="GYW163" s="491"/>
      <c r="GYX163" s="491"/>
      <c r="GYY163" s="491"/>
      <c r="GYZ163" s="491"/>
      <c r="GZA163" s="491"/>
      <c r="GZB163" s="491"/>
      <c r="GZC163" s="491"/>
      <c r="GZD163" s="491"/>
      <c r="GZE163" s="491"/>
      <c r="GZF163" s="491"/>
      <c r="GZG163" s="491"/>
      <c r="GZH163" s="491"/>
      <c r="GZI163" s="491"/>
      <c r="GZJ163" s="491"/>
      <c r="GZK163" s="491"/>
      <c r="GZL163" s="491"/>
      <c r="GZM163" s="491"/>
      <c r="GZN163" s="491"/>
      <c r="GZO163" s="491"/>
      <c r="GZP163" s="491"/>
      <c r="GZQ163" s="491"/>
      <c r="GZR163" s="491"/>
      <c r="GZS163" s="491"/>
      <c r="GZT163" s="491"/>
      <c r="GZU163" s="491"/>
      <c r="GZV163" s="491"/>
      <c r="GZW163" s="491"/>
      <c r="GZX163" s="491"/>
      <c r="GZY163" s="491"/>
      <c r="GZZ163" s="491"/>
      <c r="HAA163" s="491"/>
      <c r="HAB163" s="491"/>
      <c r="HAC163" s="491"/>
      <c r="HAD163" s="491"/>
      <c r="HAE163" s="491"/>
      <c r="HAF163" s="491"/>
      <c r="HAG163" s="491"/>
      <c r="HAH163" s="491"/>
      <c r="HAI163" s="491"/>
      <c r="HAJ163" s="491"/>
      <c r="HAK163" s="491"/>
      <c r="HAL163" s="491"/>
      <c r="HAM163" s="491"/>
      <c r="HAN163" s="491"/>
      <c r="HAO163" s="491"/>
      <c r="HAP163" s="491"/>
      <c r="HAQ163" s="491"/>
      <c r="HAR163" s="491"/>
      <c r="HAS163" s="491"/>
      <c r="HAT163" s="491"/>
      <c r="HAU163" s="491"/>
      <c r="HAV163" s="491"/>
      <c r="HAW163" s="491"/>
      <c r="HAX163" s="491"/>
      <c r="HAY163" s="491"/>
      <c r="HAZ163" s="491"/>
      <c r="HBA163" s="491"/>
      <c r="HBB163" s="491"/>
      <c r="HBC163" s="491"/>
      <c r="HBD163" s="491"/>
      <c r="HBE163" s="491"/>
      <c r="HBF163" s="491"/>
      <c r="HBG163" s="491"/>
      <c r="HBH163" s="491"/>
      <c r="HBI163" s="491"/>
      <c r="HBJ163" s="491"/>
      <c r="HBK163" s="491"/>
      <c r="HBL163" s="491"/>
      <c r="HBM163" s="491"/>
      <c r="HBN163" s="491"/>
      <c r="HBO163" s="491"/>
      <c r="HBP163" s="491"/>
      <c r="HBQ163" s="491"/>
      <c r="HBR163" s="491"/>
      <c r="HBS163" s="491"/>
      <c r="HBT163" s="491"/>
      <c r="HBU163" s="491"/>
      <c r="HBV163" s="491"/>
      <c r="HBW163" s="491"/>
      <c r="HBX163" s="491"/>
      <c r="HBY163" s="491"/>
      <c r="HBZ163" s="491"/>
      <c r="HCA163" s="491"/>
      <c r="HCB163" s="491"/>
      <c r="HCC163" s="491"/>
      <c r="HCD163" s="491"/>
      <c r="HCE163" s="491"/>
      <c r="HCF163" s="491"/>
      <c r="HCG163" s="491"/>
      <c r="HCH163" s="491"/>
      <c r="HCI163" s="491"/>
      <c r="HCJ163" s="491"/>
      <c r="HCK163" s="491"/>
      <c r="HCL163" s="491"/>
      <c r="HCM163" s="491"/>
      <c r="HCN163" s="491"/>
      <c r="HCO163" s="491"/>
      <c r="HCP163" s="491"/>
      <c r="HCQ163" s="491"/>
      <c r="HCR163" s="491"/>
      <c r="HCS163" s="491"/>
      <c r="HCT163" s="491"/>
      <c r="HCU163" s="491"/>
      <c r="HCV163" s="491"/>
      <c r="HCW163" s="491"/>
      <c r="HCX163" s="491"/>
      <c r="HCY163" s="491"/>
      <c r="HCZ163" s="491"/>
      <c r="HDA163" s="491"/>
      <c r="HDB163" s="491"/>
      <c r="HDC163" s="491"/>
      <c r="HDD163" s="491"/>
      <c r="HDE163" s="491"/>
      <c r="HDF163" s="491"/>
      <c r="HDG163" s="491"/>
      <c r="HDH163" s="491"/>
      <c r="HDI163" s="491"/>
      <c r="HDJ163" s="491"/>
      <c r="HDK163" s="491"/>
      <c r="HDL163" s="491"/>
      <c r="HDM163" s="491"/>
      <c r="HDN163" s="491"/>
      <c r="HDO163" s="491"/>
      <c r="HDP163" s="491"/>
      <c r="HDQ163" s="491"/>
      <c r="HDR163" s="491"/>
      <c r="HDS163" s="491"/>
      <c r="HDT163" s="491"/>
      <c r="HDU163" s="491"/>
      <c r="HDV163" s="491"/>
      <c r="HDW163" s="491"/>
      <c r="HDX163" s="491"/>
      <c r="HDY163" s="491"/>
      <c r="HDZ163" s="491"/>
      <c r="HEA163" s="491"/>
      <c r="HEB163" s="491"/>
      <c r="HEC163" s="491"/>
      <c r="HED163" s="491"/>
      <c r="HEE163" s="491"/>
      <c r="HEF163" s="491"/>
      <c r="HEG163" s="491"/>
      <c r="HEH163" s="491"/>
      <c r="HEI163" s="491"/>
      <c r="HEJ163" s="491"/>
      <c r="HEK163" s="491"/>
      <c r="HEL163" s="491"/>
      <c r="HEM163" s="491"/>
      <c r="HEN163" s="491"/>
      <c r="HEO163" s="491"/>
      <c r="HEP163" s="491"/>
      <c r="HEQ163" s="491"/>
      <c r="HER163" s="491"/>
      <c r="HES163" s="491"/>
      <c r="HET163" s="491"/>
      <c r="HEU163" s="491"/>
      <c r="HEV163" s="491"/>
      <c r="HEW163" s="491"/>
      <c r="HEX163" s="491"/>
      <c r="HEY163" s="491"/>
      <c r="HEZ163" s="491"/>
      <c r="HFA163" s="491"/>
      <c r="HFB163" s="491"/>
      <c r="HFC163" s="491"/>
      <c r="HFD163" s="491"/>
      <c r="HFE163" s="491"/>
      <c r="HFF163" s="491"/>
      <c r="HFG163" s="491"/>
      <c r="HFH163" s="491"/>
      <c r="HFI163" s="491"/>
      <c r="HFJ163" s="491"/>
      <c r="HFK163" s="491"/>
      <c r="HFL163" s="491"/>
      <c r="HFM163" s="491"/>
      <c r="HFN163" s="491"/>
      <c r="HFO163" s="491"/>
      <c r="HFP163" s="491"/>
      <c r="HFQ163" s="491"/>
      <c r="HFR163" s="491"/>
      <c r="HFS163" s="491"/>
      <c r="HFT163" s="491"/>
      <c r="HFU163" s="491"/>
      <c r="HFV163" s="491"/>
      <c r="HFW163" s="491"/>
      <c r="HFX163" s="491"/>
      <c r="HFY163" s="491"/>
      <c r="HFZ163" s="491"/>
      <c r="HGA163" s="491"/>
      <c r="HGB163" s="491"/>
      <c r="HGC163" s="491"/>
      <c r="HGD163" s="491"/>
      <c r="HGE163" s="491"/>
      <c r="HGF163" s="491"/>
      <c r="HGG163" s="491"/>
      <c r="HGH163" s="491"/>
      <c r="HGI163" s="491"/>
      <c r="HGJ163" s="491"/>
      <c r="HGK163" s="491"/>
      <c r="HGL163" s="491"/>
      <c r="HGM163" s="491"/>
      <c r="HGN163" s="491"/>
      <c r="HGO163" s="491"/>
      <c r="HGP163" s="491"/>
      <c r="HGQ163" s="491"/>
      <c r="HGR163" s="491"/>
      <c r="HGS163" s="491"/>
      <c r="HGT163" s="491"/>
      <c r="HGU163" s="491"/>
      <c r="HGV163" s="491"/>
      <c r="HGW163" s="491"/>
      <c r="HGX163" s="491"/>
      <c r="HGY163" s="491"/>
      <c r="HGZ163" s="491"/>
      <c r="HHA163" s="491"/>
      <c r="HHB163" s="491"/>
      <c r="HHC163" s="491"/>
      <c r="HHD163" s="491"/>
      <c r="HHE163" s="491"/>
      <c r="HHF163" s="491"/>
      <c r="HHG163" s="491"/>
      <c r="HHH163" s="491"/>
      <c r="HHI163" s="491"/>
      <c r="HHJ163" s="491"/>
      <c r="HHK163" s="491"/>
      <c r="HHL163" s="491"/>
      <c r="HHM163" s="491"/>
      <c r="HHN163" s="491"/>
      <c r="HHO163" s="491"/>
      <c r="HHP163" s="491"/>
      <c r="HHQ163" s="491"/>
      <c r="HHR163" s="491"/>
      <c r="HHS163" s="491"/>
      <c r="HHT163" s="491"/>
      <c r="HHU163" s="491"/>
      <c r="HHV163" s="491"/>
      <c r="HHW163" s="491"/>
      <c r="HHX163" s="491"/>
      <c r="HHY163" s="491"/>
      <c r="HHZ163" s="491"/>
      <c r="HIA163" s="491"/>
      <c r="HIB163" s="491"/>
      <c r="HIC163" s="491"/>
      <c r="HID163" s="491"/>
      <c r="HIE163" s="491"/>
      <c r="HIF163" s="491"/>
      <c r="HIG163" s="491"/>
      <c r="HIH163" s="491"/>
      <c r="HII163" s="491"/>
      <c r="HIJ163" s="491"/>
      <c r="HIK163" s="491"/>
      <c r="HIL163" s="491"/>
      <c r="HIM163" s="491"/>
      <c r="HIN163" s="491"/>
      <c r="HIO163" s="491"/>
      <c r="HIP163" s="491"/>
      <c r="HIQ163" s="491"/>
      <c r="HIR163" s="491"/>
      <c r="HIS163" s="491"/>
      <c r="HIT163" s="491"/>
      <c r="HIU163" s="491"/>
      <c r="HIV163" s="491"/>
      <c r="HIW163" s="491"/>
      <c r="HIX163" s="491"/>
      <c r="HIY163" s="491"/>
      <c r="HIZ163" s="491"/>
      <c r="HJA163" s="491"/>
      <c r="HJB163" s="491"/>
      <c r="HJC163" s="491"/>
      <c r="HJD163" s="491"/>
      <c r="HJE163" s="491"/>
      <c r="HJF163" s="491"/>
      <c r="HJG163" s="491"/>
      <c r="HJH163" s="491"/>
      <c r="HJI163" s="491"/>
      <c r="HJJ163" s="491"/>
      <c r="HJK163" s="491"/>
      <c r="HJL163" s="491"/>
      <c r="HJM163" s="491"/>
      <c r="HJN163" s="491"/>
      <c r="HJO163" s="491"/>
      <c r="HJP163" s="491"/>
      <c r="HJQ163" s="491"/>
      <c r="HJR163" s="491"/>
      <c r="HJS163" s="491"/>
      <c r="HJT163" s="491"/>
      <c r="HJU163" s="491"/>
      <c r="HJV163" s="491"/>
      <c r="HJW163" s="491"/>
      <c r="HJX163" s="491"/>
      <c r="HJY163" s="491"/>
      <c r="HJZ163" s="491"/>
      <c r="HKA163" s="491"/>
      <c r="HKB163" s="491"/>
      <c r="HKC163" s="491"/>
      <c r="HKD163" s="491"/>
      <c r="HKE163" s="491"/>
      <c r="HKF163" s="491"/>
      <c r="HKG163" s="491"/>
      <c r="HKH163" s="491"/>
      <c r="HKI163" s="491"/>
      <c r="HKJ163" s="491"/>
      <c r="HKK163" s="491"/>
      <c r="HKL163" s="491"/>
      <c r="HKM163" s="491"/>
      <c r="HKN163" s="491"/>
      <c r="HKO163" s="491"/>
      <c r="HKP163" s="491"/>
      <c r="HKQ163" s="491"/>
      <c r="HKR163" s="491"/>
      <c r="HKS163" s="491"/>
      <c r="HKT163" s="491"/>
      <c r="HKU163" s="491"/>
      <c r="HKV163" s="491"/>
      <c r="HKW163" s="491"/>
      <c r="HKX163" s="491"/>
      <c r="HKY163" s="491"/>
      <c r="HKZ163" s="491"/>
      <c r="HLA163" s="491"/>
      <c r="HLB163" s="491"/>
      <c r="HLC163" s="491"/>
      <c r="HLD163" s="491"/>
      <c r="HLE163" s="491"/>
      <c r="HLF163" s="491"/>
      <c r="HLG163" s="491"/>
      <c r="HLH163" s="491"/>
      <c r="HLI163" s="491"/>
      <c r="HLJ163" s="491"/>
      <c r="HLK163" s="491"/>
      <c r="HLL163" s="491"/>
      <c r="HLM163" s="491"/>
      <c r="HLN163" s="491"/>
      <c r="HLO163" s="491"/>
      <c r="HLP163" s="491"/>
      <c r="HLQ163" s="491"/>
      <c r="HLR163" s="491"/>
      <c r="HLS163" s="491"/>
      <c r="HLT163" s="491"/>
      <c r="HLU163" s="491"/>
      <c r="HLV163" s="491"/>
      <c r="HLW163" s="491"/>
      <c r="HLX163" s="491"/>
      <c r="HLY163" s="491"/>
      <c r="HLZ163" s="491"/>
      <c r="HMA163" s="491"/>
      <c r="HMB163" s="491"/>
      <c r="HMC163" s="491"/>
      <c r="HMD163" s="491"/>
      <c r="HME163" s="491"/>
      <c r="HMF163" s="491"/>
      <c r="HMG163" s="491"/>
      <c r="HMH163" s="491"/>
      <c r="HMI163" s="491"/>
      <c r="HMJ163" s="491"/>
      <c r="HMK163" s="491"/>
      <c r="HML163" s="491"/>
      <c r="HMM163" s="491"/>
      <c r="HMN163" s="491"/>
      <c r="HMO163" s="491"/>
      <c r="HMP163" s="491"/>
      <c r="HMQ163" s="491"/>
      <c r="HMR163" s="491"/>
      <c r="HMS163" s="491"/>
      <c r="HMT163" s="491"/>
      <c r="HMU163" s="491"/>
      <c r="HMV163" s="491"/>
      <c r="HMW163" s="491"/>
      <c r="HMX163" s="491"/>
      <c r="HMY163" s="491"/>
      <c r="HMZ163" s="491"/>
      <c r="HNA163" s="491"/>
      <c r="HNB163" s="491"/>
      <c r="HNC163" s="491"/>
      <c r="HND163" s="491"/>
      <c r="HNE163" s="491"/>
      <c r="HNF163" s="491"/>
      <c r="HNG163" s="491"/>
      <c r="HNH163" s="491"/>
      <c r="HNI163" s="491"/>
      <c r="HNJ163" s="491"/>
      <c r="HNK163" s="491"/>
      <c r="HNL163" s="491"/>
      <c r="HNM163" s="491"/>
      <c r="HNN163" s="491"/>
      <c r="HNO163" s="491"/>
      <c r="HNP163" s="491"/>
      <c r="HNQ163" s="491"/>
      <c r="HNR163" s="491"/>
      <c r="HNS163" s="491"/>
      <c r="HNT163" s="491"/>
      <c r="HNU163" s="491"/>
      <c r="HNV163" s="491"/>
      <c r="HNW163" s="491"/>
      <c r="HNX163" s="491"/>
      <c r="HNY163" s="491"/>
      <c r="HNZ163" s="491"/>
      <c r="HOA163" s="491"/>
      <c r="HOB163" s="491"/>
      <c r="HOC163" s="491"/>
      <c r="HOD163" s="491"/>
      <c r="HOE163" s="491"/>
      <c r="HOF163" s="491"/>
      <c r="HOG163" s="491"/>
      <c r="HOH163" s="491"/>
      <c r="HOI163" s="491"/>
      <c r="HOJ163" s="491"/>
      <c r="HOK163" s="491"/>
      <c r="HOL163" s="491"/>
      <c r="HOM163" s="491"/>
      <c r="HON163" s="491"/>
      <c r="HOO163" s="491"/>
      <c r="HOP163" s="491"/>
      <c r="HOQ163" s="491"/>
      <c r="HOR163" s="491"/>
      <c r="HOS163" s="491"/>
      <c r="HOT163" s="491"/>
      <c r="HOU163" s="491"/>
      <c r="HOV163" s="491"/>
      <c r="HOW163" s="491"/>
      <c r="HOX163" s="491"/>
      <c r="HOY163" s="491"/>
      <c r="HOZ163" s="491"/>
      <c r="HPA163" s="491"/>
      <c r="HPB163" s="491"/>
      <c r="HPC163" s="491"/>
      <c r="HPD163" s="491"/>
      <c r="HPE163" s="491"/>
      <c r="HPF163" s="491"/>
      <c r="HPG163" s="491"/>
      <c r="HPH163" s="491"/>
      <c r="HPI163" s="491"/>
      <c r="HPJ163" s="491"/>
      <c r="HPK163" s="491"/>
      <c r="HPL163" s="491"/>
      <c r="HPM163" s="491"/>
      <c r="HPN163" s="491"/>
      <c r="HPO163" s="491"/>
      <c r="HPP163" s="491"/>
      <c r="HPQ163" s="491"/>
      <c r="HPR163" s="491"/>
      <c r="HPS163" s="491"/>
      <c r="HPT163" s="491"/>
      <c r="HPU163" s="491"/>
      <c r="HPV163" s="491"/>
      <c r="HPW163" s="491"/>
      <c r="HPX163" s="491"/>
      <c r="HPY163" s="491"/>
      <c r="HPZ163" s="491"/>
      <c r="HQA163" s="491"/>
      <c r="HQB163" s="491"/>
      <c r="HQC163" s="491"/>
      <c r="HQD163" s="491"/>
      <c r="HQE163" s="491"/>
      <c r="HQF163" s="491"/>
      <c r="HQG163" s="491"/>
      <c r="HQH163" s="491"/>
      <c r="HQI163" s="491"/>
      <c r="HQJ163" s="491"/>
      <c r="HQK163" s="491"/>
      <c r="HQL163" s="491"/>
      <c r="HQM163" s="491"/>
      <c r="HQN163" s="491"/>
      <c r="HQO163" s="491"/>
      <c r="HQP163" s="491"/>
      <c r="HQQ163" s="491"/>
      <c r="HQR163" s="491"/>
      <c r="HQS163" s="491"/>
      <c r="HQT163" s="491"/>
      <c r="HQU163" s="491"/>
      <c r="HQV163" s="491"/>
      <c r="HQW163" s="491"/>
      <c r="HQX163" s="491"/>
      <c r="HQY163" s="491"/>
      <c r="HQZ163" s="491"/>
      <c r="HRA163" s="491"/>
      <c r="HRB163" s="491"/>
      <c r="HRC163" s="491"/>
      <c r="HRD163" s="491"/>
      <c r="HRE163" s="491"/>
      <c r="HRF163" s="491"/>
      <c r="HRG163" s="491"/>
      <c r="HRH163" s="491"/>
      <c r="HRI163" s="491"/>
      <c r="HRJ163" s="491"/>
      <c r="HRK163" s="491"/>
      <c r="HRL163" s="491"/>
      <c r="HRM163" s="491"/>
      <c r="HRN163" s="491"/>
      <c r="HRO163" s="491"/>
      <c r="HRP163" s="491"/>
      <c r="HRQ163" s="491"/>
      <c r="HRR163" s="491"/>
      <c r="HRS163" s="491"/>
      <c r="HRT163" s="491"/>
      <c r="HRU163" s="491"/>
      <c r="HRV163" s="491"/>
      <c r="HRW163" s="491"/>
      <c r="HRX163" s="491"/>
      <c r="HRY163" s="491"/>
      <c r="HRZ163" s="491"/>
      <c r="HSA163" s="491"/>
      <c r="HSB163" s="491"/>
      <c r="HSC163" s="491"/>
      <c r="HSD163" s="491"/>
      <c r="HSE163" s="491"/>
      <c r="HSF163" s="491"/>
      <c r="HSG163" s="491"/>
      <c r="HSH163" s="491"/>
      <c r="HSI163" s="491"/>
      <c r="HSJ163" s="491"/>
      <c r="HSK163" s="491"/>
      <c r="HSL163" s="491"/>
      <c r="HSM163" s="491"/>
      <c r="HSN163" s="491"/>
      <c r="HSO163" s="491"/>
      <c r="HSP163" s="491"/>
      <c r="HSQ163" s="491"/>
      <c r="HSR163" s="491"/>
      <c r="HSS163" s="491"/>
      <c r="HST163" s="491"/>
      <c r="HSU163" s="491"/>
      <c r="HSV163" s="491"/>
      <c r="HSW163" s="491"/>
      <c r="HSX163" s="491"/>
      <c r="HSY163" s="491"/>
      <c r="HSZ163" s="491"/>
      <c r="HTA163" s="491"/>
      <c r="HTB163" s="491"/>
      <c r="HTC163" s="491"/>
      <c r="HTD163" s="491"/>
      <c r="HTE163" s="491"/>
      <c r="HTF163" s="491"/>
      <c r="HTG163" s="491"/>
      <c r="HTH163" s="491"/>
      <c r="HTI163" s="491"/>
      <c r="HTJ163" s="491"/>
      <c r="HTK163" s="491"/>
      <c r="HTL163" s="491"/>
      <c r="HTM163" s="491"/>
      <c r="HTN163" s="491"/>
      <c r="HTO163" s="491"/>
      <c r="HTP163" s="491"/>
      <c r="HTQ163" s="491"/>
      <c r="HTR163" s="491"/>
      <c r="HTS163" s="491"/>
      <c r="HTT163" s="491"/>
      <c r="HTU163" s="491"/>
      <c r="HTV163" s="491"/>
      <c r="HTW163" s="491"/>
      <c r="HTX163" s="491"/>
      <c r="HTY163" s="491"/>
      <c r="HTZ163" s="491"/>
      <c r="HUA163" s="491"/>
      <c r="HUB163" s="491"/>
      <c r="HUC163" s="491"/>
      <c r="HUD163" s="491"/>
      <c r="HUE163" s="491"/>
      <c r="HUF163" s="491"/>
      <c r="HUG163" s="491"/>
      <c r="HUH163" s="491"/>
      <c r="HUI163" s="491"/>
      <c r="HUJ163" s="491"/>
      <c r="HUK163" s="491"/>
      <c r="HUL163" s="491"/>
      <c r="HUM163" s="491"/>
      <c r="HUN163" s="491"/>
      <c r="HUO163" s="491"/>
      <c r="HUP163" s="491"/>
      <c r="HUQ163" s="491"/>
      <c r="HUR163" s="491"/>
      <c r="HUS163" s="491"/>
      <c r="HUT163" s="491"/>
      <c r="HUU163" s="491"/>
      <c r="HUV163" s="491"/>
      <c r="HUW163" s="491"/>
      <c r="HUX163" s="491"/>
      <c r="HUY163" s="491"/>
      <c r="HUZ163" s="491"/>
      <c r="HVA163" s="491"/>
      <c r="HVB163" s="491"/>
      <c r="HVC163" s="491"/>
      <c r="HVD163" s="491"/>
      <c r="HVE163" s="491"/>
      <c r="HVF163" s="491"/>
      <c r="HVG163" s="491"/>
      <c r="HVH163" s="491"/>
      <c r="HVI163" s="491"/>
      <c r="HVJ163" s="491"/>
      <c r="HVK163" s="491"/>
      <c r="HVL163" s="491"/>
      <c r="HVM163" s="491"/>
      <c r="HVN163" s="491"/>
      <c r="HVO163" s="491"/>
      <c r="HVP163" s="491"/>
      <c r="HVQ163" s="491"/>
      <c r="HVR163" s="491"/>
      <c r="HVS163" s="491"/>
      <c r="HVT163" s="491"/>
      <c r="HVU163" s="491"/>
      <c r="HVV163" s="491"/>
      <c r="HVW163" s="491"/>
      <c r="HVX163" s="491"/>
      <c r="HVY163" s="491"/>
      <c r="HVZ163" s="491"/>
      <c r="HWA163" s="491"/>
      <c r="HWB163" s="491"/>
      <c r="HWC163" s="491"/>
      <c r="HWD163" s="491"/>
      <c r="HWE163" s="491"/>
      <c r="HWF163" s="491"/>
      <c r="HWG163" s="491"/>
      <c r="HWH163" s="491"/>
      <c r="HWI163" s="491"/>
      <c r="HWJ163" s="491"/>
      <c r="HWK163" s="491"/>
      <c r="HWL163" s="491"/>
      <c r="HWM163" s="491"/>
      <c r="HWN163" s="491"/>
      <c r="HWO163" s="491"/>
      <c r="HWP163" s="491"/>
      <c r="HWQ163" s="491"/>
      <c r="HWR163" s="491"/>
      <c r="HWS163" s="491"/>
      <c r="HWT163" s="491"/>
      <c r="HWU163" s="491"/>
      <c r="HWV163" s="491"/>
      <c r="HWW163" s="491"/>
      <c r="HWX163" s="491"/>
      <c r="HWY163" s="491"/>
      <c r="HWZ163" s="491"/>
      <c r="HXA163" s="491"/>
      <c r="HXB163" s="491"/>
      <c r="HXC163" s="491"/>
      <c r="HXD163" s="491"/>
      <c r="HXE163" s="491"/>
      <c r="HXF163" s="491"/>
      <c r="HXG163" s="491"/>
      <c r="HXH163" s="491"/>
      <c r="HXI163" s="491"/>
      <c r="HXJ163" s="491"/>
      <c r="HXK163" s="491"/>
      <c r="HXL163" s="491"/>
      <c r="HXM163" s="491"/>
      <c r="HXN163" s="491"/>
      <c r="HXO163" s="491"/>
      <c r="HXP163" s="491"/>
      <c r="HXQ163" s="491"/>
      <c r="HXR163" s="491"/>
      <c r="HXS163" s="491"/>
      <c r="HXT163" s="491"/>
      <c r="HXU163" s="491"/>
      <c r="HXV163" s="491"/>
      <c r="HXW163" s="491"/>
      <c r="HXX163" s="491"/>
      <c r="HXY163" s="491"/>
      <c r="HXZ163" s="491"/>
      <c r="HYA163" s="491"/>
      <c r="HYB163" s="491"/>
      <c r="HYC163" s="491"/>
      <c r="HYD163" s="491"/>
      <c r="HYE163" s="491"/>
      <c r="HYF163" s="491"/>
      <c r="HYG163" s="491"/>
      <c r="HYH163" s="491"/>
      <c r="HYI163" s="491"/>
      <c r="HYJ163" s="491"/>
      <c r="HYK163" s="491"/>
      <c r="HYL163" s="491"/>
      <c r="HYM163" s="491"/>
      <c r="HYN163" s="491"/>
      <c r="HYO163" s="491"/>
      <c r="HYP163" s="491"/>
      <c r="HYQ163" s="491"/>
      <c r="HYR163" s="491"/>
      <c r="HYS163" s="491"/>
      <c r="HYT163" s="491"/>
      <c r="HYU163" s="491"/>
      <c r="HYV163" s="491"/>
      <c r="HYW163" s="491"/>
      <c r="HYX163" s="491"/>
      <c r="HYY163" s="491"/>
      <c r="HYZ163" s="491"/>
      <c r="HZA163" s="491"/>
      <c r="HZB163" s="491"/>
      <c r="HZC163" s="491"/>
      <c r="HZD163" s="491"/>
      <c r="HZE163" s="491"/>
      <c r="HZF163" s="491"/>
      <c r="HZG163" s="491"/>
      <c r="HZH163" s="491"/>
      <c r="HZI163" s="491"/>
      <c r="HZJ163" s="491"/>
      <c r="HZK163" s="491"/>
      <c r="HZL163" s="491"/>
      <c r="HZM163" s="491"/>
      <c r="HZN163" s="491"/>
      <c r="HZO163" s="491"/>
      <c r="HZP163" s="491"/>
      <c r="HZQ163" s="491"/>
      <c r="HZR163" s="491"/>
      <c r="HZS163" s="491"/>
      <c r="HZT163" s="491"/>
      <c r="HZU163" s="491"/>
      <c r="HZV163" s="491"/>
      <c r="HZW163" s="491"/>
      <c r="HZX163" s="491"/>
      <c r="HZY163" s="491"/>
      <c r="HZZ163" s="491"/>
      <c r="IAA163" s="491"/>
      <c r="IAB163" s="491"/>
      <c r="IAC163" s="491"/>
      <c r="IAD163" s="491"/>
      <c r="IAE163" s="491"/>
      <c r="IAF163" s="491"/>
      <c r="IAG163" s="491"/>
      <c r="IAH163" s="491"/>
      <c r="IAI163" s="491"/>
      <c r="IAJ163" s="491"/>
      <c r="IAK163" s="491"/>
      <c r="IAL163" s="491"/>
      <c r="IAM163" s="491"/>
      <c r="IAN163" s="491"/>
      <c r="IAO163" s="491"/>
      <c r="IAP163" s="491"/>
      <c r="IAQ163" s="491"/>
      <c r="IAR163" s="491"/>
      <c r="IAS163" s="491"/>
      <c r="IAT163" s="491"/>
      <c r="IAU163" s="491"/>
      <c r="IAV163" s="491"/>
      <c r="IAW163" s="491"/>
      <c r="IAX163" s="491"/>
      <c r="IAY163" s="491"/>
      <c r="IAZ163" s="491"/>
      <c r="IBA163" s="491"/>
      <c r="IBB163" s="491"/>
      <c r="IBC163" s="491"/>
      <c r="IBD163" s="491"/>
      <c r="IBE163" s="491"/>
      <c r="IBF163" s="491"/>
      <c r="IBG163" s="491"/>
      <c r="IBH163" s="491"/>
      <c r="IBI163" s="491"/>
      <c r="IBJ163" s="491"/>
      <c r="IBK163" s="491"/>
      <c r="IBL163" s="491"/>
      <c r="IBM163" s="491"/>
      <c r="IBN163" s="491"/>
      <c r="IBO163" s="491"/>
      <c r="IBP163" s="491"/>
      <c r="IBQ163" s="491"/>
      <c r="IBR163" s="491"/>
      <c r="IBS163" s="491"/>
      <c r="IBT163" s="491"/>
      <c r="IBU163" s="491"/>
      <c r="IBV163" s="491"/>
      <c r="IBW163" s="491"/>
      <c r="IBX163" s="491"/>
      <c r="IBY163" s="491"/>
      <c r="IBZ163" s="491"/>
      <c r="ICA163" s="491"/>
      <c r="ICB163" s="491"/>
      <c r="ICC163" s="491"/>
      <c r="ICD163" s="491"/>
      <c r="ICE163" s="491"/>
      <c r="ICF163" s="491"/>
      <c r="ICG163" s="491"/>
      <c r="ICH163" s="491"/>
      <c r="ICI163" s="491"/>
      <c r="ICJ163" s="491"/>
      <c r="ICK163" s="491"/>
      <c r="ICL163" s="491"/>
      <c r="ICM163" s="491"/>
      <c r="ICN163" s="491"/>
      <c r="ICO163" s="491"/>
      <c r="ICP163" s="491"/>
      <c r="ICQ163" s="491"/>
      <c r="ICR163" s="491"/>
      <c r="ICS163" s="491"/>
      <c r="ICT163" s="491"/>
      <c r="ICU163" s="491"/>
      <c r="ICV163" s="491"/>
      <c r="ICW163" s="491"/>
      <c r="ICX163" s="491"/>
      <c r="ICY163" s="491"/>
      <c r="ICZ163" s="491"/>
      <c r="IDA163" s="491"/>
      <c r="IDB163" s="491"/>
      <c r="IDC163" s="491"/>
      <c r="IDD163" s="491"/>
      <c r="IDE163" s="491"/>
      <c r="IDF163" s="491"/>
      <c r="IDG163" s="491"/>
      <c r="IDH163" s="491"/>
      <c r="IDI163" s="491"/>
      <c r="IDJ163" s="491"/>
      <c r="IDK163" s="491"/>
      <c r="IDL163" s="491"/>
      <c r="IDM163" s="491"/>
      <c r="IDN163" s="491"/>
      <c r="IDO163" s="491"/>
      <c r="IDP163" s="491"/>
      <c r="IDQ163" s="491"/>
      <c r="IDR163" s="491"/>
      <c r="IDS163" s="491"/>
      <c r="IDT163" s="491"/>
      <c r="IDU163" s="491"/>
      <c r="IDV163" s="491"/>
      <c r="IDW163" s="491"/>
      <c r="IDX163" s="491"/>
      <c r="IDY163" s="491"/>
      <c r="IDZ163" s="491"/>
      <c r="IEA163" s="491"/>
      <c r="IEB163" s="491"/>
      <c r="IEC163" s="491"/>
      <c r="IED163" s="491"/>
      <c r="IEE163" s="491"/>
      <c r="IEF163" s="491"/>
      <c r="IEG163" s="491"/>
      <c r="IEH163" s="491"/>
      <c r="IEI163" s="491"/>
      <c r="IEJ163" s="491"/>
      <c r="IEK163" s="491"/>
      <c r="IEL163" s="491"/>
      <c r="IEM163" s="491"/>
      <c r="IEN163" s="491"/>
      <c r="IEO163" s="491"/>
      <c r="IEP163" s="491"/>
      <c r="IEQ163" s="491"/>
      <c r="IER163" s="491"/>
      <c r="IES163" s="491"/>
      <c r="IET163" s="491"/>
      <c r="IEU163" s="491"/>
      <c r="IEV163" s="491"/>
      <c r="IEW163" s="491"/>
      <c r="IEX163" s="491"/>
      <c r="IEY163" s="491"/>
      <c r="IEZ163" s="491"/>
      <c r="IFA163" s="491"/>
      <c r="IFB163" s="491"/>
      <c r="IFC163" s="491"/>
      <c r="IFD163" s="491"/>
      <c r="IFE163" s="491"/>
      <c r="IFF163" s="491"/>
      <c r="IFG163" s="491"/>
      <c r="IFH163" s="491"/>
      <c r="IFI163" s="491"/>
      <c r="IFJ163" s="491"/>
      <c r="IFK163" s="491"/>
      <c r="IFL163" s="491"/>
      <c r="IFM163" s="491"/>
      <c r="IFN163" s="491"/>
      <c r="IFO163" s="491"/>
      <c r="IFP163" s="491"/>
      <c r="IFQ163" s="491"/>
      <c r="IFR163" s="491"/>
      <c r="IFS163" s="491"/>
      <c r="IFT163" s="491"/>
      <c r="IFU163" s="491"/>
      <c r="IFV163" s="491"/>
      <c r="IFW163" s="491"/>
      <c r="IFX163" s="491"/>
      <c r="IFY163" s="491"/>
      <c r="IFZ163" s="491"/>
      <c r="IGA163" s="491"/>
      <c r="IGB163" s="491"/>
      <c r="IGC163" s="491"/>
      <c r="IGD163" s="491"/>
      <c r="IGE163" s="491"/>
      <c r="IGF163" s="491"/>
      <c r="IGG163" s="491"/>
      <c r="IGH163" s="491"/>
      <c r="IGI163" s="491"/>
      <c r="IGJ163" s="491"/>
      <c r="IGK163" s="491"/>
      <c r="IGL163" s="491"/>
      <c r="IGM163" s="491"/>
      <c r="IGN163" s="491"/>
      <c r="IGO163" s="491"/>
      <c r="IGP163" s="491"/>
      <c r="IGQ163" s="491"/>
      <c r="IGR163" s="491"/>
      <c r="IGS163" s="491"/>
      <c r="IGT163" s="491"/>
      <c r="IGU163" s="491"/>
      <c r="IGV163" s="491"/>
      <c r="IGW163" s="491"/>
      <c r="IGX163" s="491"/>
      <c r="IGY163" s="491"/>
      <c r="IGZ163" s="491"/>
      <c r="IHA163" s="491"/>
      <c r="IHB163" s="491"/>
      <c r="IHC163" s="491"/>
      <c r="IHD163" s="491"/>
      <c r="IHE163" s="491"/>
      <c r="IHF163" s="491"/>
      <c r="IHG163" s="491"/>
      <c r="IHH163" s="491"/>
      <c r="IHI163" s="491"/>
      <c r="IHJ163" s="491"/>
      <c r="IHK163" s="491"/>
      <c r="IHL163" s="491"/>
      <c r="IHM163" s="491"/>
      <c r="IHN163" s="491"/>
      <c r="IHO163" s="491"/>
      <c r="IHP163" s="491"/>
      <c r="IHQ163" s="491"/>
      <c r="IHR163" s="491"/>
      <c r="IHS163" s="491"/>
      <c r="IHT163" s="491"/>
      <c r="IHU163" s="491"/>
      <c r="IHV163" s="491"/>
      <c r="IHW163" s="491"/>
      <c r="IHX163" s="491"/>
      <c r="IHY163" s="491"/>
      <c r="IHZ163" s="491"/>
      <c r="IIA163" s="491"/>
      <c r="IIB163" s="491"/>
      <c r="IIC163" s="491"/>
      <c r="IID163" s="491"/>
      <c r="IIE163" s="491"/>
      <c r="IIF163" s="491"/>
      <c r="IIG163" s="491"/>
      <c r="IIH163" s="491"/>
      <c r="III163" s="491"/>
      <c r="IIJ163" s="491"/>
      <c r="IIK163" s="491"/>
      <c r="IIL163" s="491"/>
      <c r="IIM163" s="491"/>
      <c r="IIN163" s="491"/>
      <c r="IIO163" s="491"/>
      <c r="IIP163" s="491"/>
      <c r="IIQ163" s="491"/>
      <c r="IIR163" s="491"/>
      <c r="IIS163" s="491"/>
      <c r="IIT163" s="491"/>
      <c r="IIU163" s="491"/>
      <c r="IIV163" s="491"/>
      <c r="IIW163" s="491"/>
      <c r="IIX163" s="491"/>
      <c r="IIY163" s="491"/>
      <c r="IIZ163" s="491"/>
      <c r="IJA163" s="491"/>
      <c r="IJB163" s="491"/>
      <c r="IJC163" s="491"/>
      <c r="IJD163" s="491"/>
      <c r="IJE163" s="491"/>
      <c r="IJF163" s="491"/>
      <c r="IJG163" s="491"/>
      <c r="IJH163" s="491"/>
      <c r="IJI163" s="491"/>
      <c r="IJJ163" s="491"/>
      <c r="IJK163" s="491"/>
      <c r="IJL163" s="491"/>
      <c r="IJM163" s="491"/>
      <c r="IJN163" s="491"/>
      <c r="IJO163" s="491"/>
      <c r="IJP163" s="491"/>
      <c r="IJQ163" s="491"/>
      <c r="IJR163" s="491"/>
      <c r="IJS163" s="491"/>
      <c r="IJT163" s="491"/>
      <c r="IJU163" s="491"/>
      <c r="IJV163" s="491"/>
      <c r="IJW163" s="491"/>
      <c r="IJX163" s="491"/>
      <c r="IJY163" s="491"/>
      <c r="IJZ163" s="491"/>
      <c r="IKA163" s="491"/>
      <c r="IKB163" s="491"/>
      <c r="IKC163" s="491"/>
      <c r="IKD163" s="491"/>
      <c r="IKE163" s="491"/>
      <c r="IKF163" s="491"/>
      <c r="IKG163" s="491"/>
      <c r="IKH163" s="491"/>
      <c r="IKI163" s="491"/>
      <c r="IKJ163" s="491"/>
      <c r="IKK163" s="491"/>
      <c r="IKL163" s="491"/>
      <c r="IKM163" s="491"/>
      <c r="IKN163" s="491"/>
      <c r="IKO163" s="491"/>
      <c r="IKP163" s="491"/>
      <c r="IKQ163" s="491"/>
      <c r="IKR163" s="491"/>
      <c r="IKS163" s="491"/>
      <c r="IKT163" s="491"/>
      <c r="IKU163" s="491"/>
      <c r="IKV163" s="491"/>
      <c r="IKW163" s="491"/>
      <c r="IKX163" s="491"/>
      <c r="IKY163" s="491"/>
      <c r="IKZ163" s="491"/>
      <c r="ILA163" s="491"/>
      <c r="ILB163" s="491"/>
      <c r="ILC163" s="491"/>
      <c r="ILD163" s="491"/>
      <c r="ILE163" s="491"/>
      <c r="ILF163" s="491"/>
      <c r="ILG163" s="491"/>
      <c r="ILH163" s="491"/>
      <c r="ILI163" s="491"/>
      <c r="ILJ163" s="491"/>
      <c r="ILK163" s="491"/>
      <c r="ILL163" s="491"/>
      <c r="ILM163" s="491"/>
      <c r="ILN163" s="491"/>
      <c r="ILO163" s="491"/>
      <c r="ILP163" s="491"/>
      <c r="ILQ163" s="491"/>
      <c r="ILR163" s="491"/>
      <c r="ILS163" s="491"/>
      <c r="ILT163" s="491"/>
      <c r="ILU163" s="491"/>
      <c r="ILV163" s="491"/>
      <c r="ILW163" s="491"/>
      <c r="ILX163" s="491"/>
      <c r="ILY163" s="491"/>
      <c r="ILZ163" s="491"/>
      <c r="IMA163" s="491"/>
      <c r="IMB163" s="491"/>
      <c r="IMC163" s="491"/>
      <c r="IMD163" s="491"/>
      <c r="IME163" s="491"/>
      <c r="IMF163" s="491"/>
      <c r="IMG163" s="491"/>
      <c r="IMH163" s="491"/>
      <c r="IMI163" s="491"/>
      <c r="IMJ163" s="491"/>
      <c r="IMK163" s="491"/>
      <c r="IML163" s="491"/>
      <c r="IMM163" s="491"/>
      <c r="IMN163" s="491"/>
      <c r="IMO163" s="491"/>
      <c r="IMP163" s="491"/>
      <c r="IMQ163" s="491"/>
      <c r="IMR163" s="491"/>
      <c r="IMS163" s="491"/>
      <c r="IMT163" s="491"/>
      <c r="IMU163" s="491"/>
      <c r="IMV163" s="491"/>
      <c r="IMW163" s="491"/>
      <c r="IMX163" s="491"/>
      <c r="IMY163" s="491"/>
      <c r="IMZ163" s="491"/>
      <c r="INA163" s="491"/>
      <c r="INB163" s="491"/>
      <c r="INC163" s="491"/>
      <c r="IND163" s="491"/>
      <c r="INE163" s="491"/>
      <c r="INF163" s="491"/>
      <c r="ING163" s="491"/>
      <c r="INH163" s="491"/>
      <c r="INI163" s="491"/>
      <c r="INJ163" s="491"/>
      <c r="INK163" s="491"/>
      <c r="INL163" s="491"/>
      <c r="INM163" s="491"/>
      <c r="INN163" s="491"/>
      <c r="INO163" s="491"/>
      <c r="INP163" s="491"/>
      <c r="INQ163" s="491"/>
      <c r="INR163" s="491"/>
      <c r="INS163" s="491"/>
      <c r="INT163" s="491"/>
      <c r="INU163" s="491"/>
      <c r="INV163" s="491"/>
      <c r="INW163" s="491"/>
      <c r="INX163" s="491"/>
      <c r="INY163" s="491"/>
      <c r="INZ163" s="491"/>
      <c r="IOA163" s="491"/>
      <c r="IOB163" s="491"/>
      <c r="IOC163" s="491"/>
      <c r="IOD163" s="491"/>
      <c r="IOE163" s="491"/>
      <c r="IOF163" s="491"/>
      <c r="IOG163" s="491"/>
      <c r="IOH163" s="491"/>
      <c r="IOI163" s="491"/>
      <c r="IOJ163" s="491"/>
      <c r="IOK163" s="491"/>
      <c r="IOL163" s="491"/>
      <c r="IOM163" s="491"/>
      <c r="ION163" s="491"/>
      <c r="IOO163" s="491"/>
      <c r="IOP163" s="491"/>
      <c r="IOQ163" s="491"/>
      <c r="IOR163" s="491"/>
      <c r="IOS163" s="491"/>
      <c r="IOT163" s="491"/>
      <c r="IOU163" s="491"/>
      <c r="IOV163" s="491"/>
      <c r="IOW163" s="491"/>
      <c r="IOX163" s="491"/>
      <c r="IOY163" s="491"/>
      <c r="IOZ163" s="491"/>
      <c r="IPA163" s="491"/>
      <c r="IPB163" s="491"/>
      <c r="IPC163" s="491"/>
      <c r="IPD163" s="491"/>
      <c r="IPE163" s="491"/>
      <c r="IPF163" s="491"/>
      <c r="IPG163" s="491"/>
      <c r="IPH163" s="491"/>
      <c r="IPI163" s="491"/>
      <c r="IPJ163" s="491"/>
      <c r="IPK163" s="491"/>
      <c r="IPL163" s="491"/>
      <c r="IPM163" s="491"/>
      <c r="IPN163" s="491"/>
      <c r="IPO163" s="491"/>
      <c r="IPP163" s="491"/>
      <c r="IPQ163" s="491"/>
      <c r="IPR163" s="491"/>
      <c r="IPS163" s="491"/>
      <c r="IPT163" s="491"/>
      <c r="IPU163" s="491"/>
      <c r="IPV163" s="491"/>
      <c r="IPW163" s="491"/>
      <c r="IPX163" s="491"/>
      <c r="IPY163" s="491"/>
      <c r="IPZ163" s="491"/>
      <c r="IQA163" s="491"/>
      <c r="IQB163" s="491"/>
      <c r="IQC163" s="491"/>
      <c r="IQD163" s="491"/>
      <c r="IQE163" s="491"/>
      <c r="IQF163" s="491"/>
      <c r="IQG163" s="491"/>
      <c r="IQH163" s="491"/>
      <c r="IQI163" s="491"/>
      <c r="IQJ163" s="491"/>
      <c r="IQK163" s="491"/>
      <c r="IQL163" s="491"/>
      <c r="IQM163" s="491"/>
      <c r="IQN163" s="491"/>
      <c r="IQO163" s="491"/>
      <c r="IQP163" s="491"/>
      <c r="IQQ163" s="491"/>
      <c r="IQR163" s="491"/>
      <c r="IQS163" s="491"/>
      <c r="IQT163" s="491"/>
      <c r="IQU163" s="491"/>
      <c r="IQV163" s="491"/>
      <c r="IQW163" s="491"/>
      <c r="IQX163" s="491"/>
      <c r="IQY163" s="491"/>
      <c r="IQZ163" s="491"/>
      <c r="IRA163" s="491"/>
      <c r="IRB163" s="491"/>
      <c r="IRC163" s="491"/>
      <c r="IRD163" s="491"/>
      <c r="IRE163" s="491"/>
      <c r="IRF163" s="491"/>
      <c r="IRG163" s="491"/>
      <c r="IRH163" s="491"/>
      <c r="IRI163" s="491"/>
      <c r="IRJ163" s="491"/>
      <c r="IRK163" s="491"/>
      <c r="IRL163" s="491"/>
      <c r="IRM163" s="491"/>
      <c r="IRN163" s="491"/>
      <c r="IRO163" s="491"/>
      <c r="IRP163" s="491"/>
      <c r="IRQ163" s="491"/>
      <c r="IRR163" s="491"/>
      <c r="IRS163" s="491"/>
      <c r="IRT163" s="491"/>
      <c r="IRU163" s="491"/>
      <c r="IRV163" s="491"/>
      <c r="IRW163" s="491"/>
      <c r="IRX163" s="491"/>
      <c r="IRY163" s="491"/>
      <c r="IRZ163" s="491"/>
      <c r="ISA163" s="491"/>
      <c r="ISB163" s="491"/>
      <c r="ISC163" s="491"/>
      <c r="ISD163" s="491"/>
      <c r="ISE163" s="491"/>
      <c r="ISF163" s="491"/>
      <c r="ISG163" s="491"/>
      <c r="ISH163" s="491"/>
      <c r="ISI163" s="491"/>
      <c r="ISJ163" s="491"/>
      <c r="ISK163" s="491"/>
      <c r="ISL163" s="491"/>
      <c r="ISM163" s="491"/>
      <c r="ISN163" s="491"/>
      <c r="ISO163" s="491"/>
      <c r="ISP163" s="491"/>
      <c r="ISQ163" s="491"/>
      <c r="ISR163" s="491"/>
      <c r="ISS163" s="491"/>
      <c r="IST163" s="491"/>
      <c r="ISU163" s="491"/>
      <c r="ISV163" s="491"/>
      <c r="ISW163" s="491"/>
      <c r="ISX163" s="491"/>
      <c r="ISY163" s="491"/>
      <c r="ISZ163" s="491"/>
      <c r="ITA163" s="491"/>
      <c r="ITB163" s="491"/>
      <c r="ITC163" s="491"/>
      <c r="ITD163" s="491"/>
      <c r="ITE163" s="491"/>
      <c r="ITF163" s="491"/>
      <c r="ITG163" s="491"/>
      <c r="ITH163" s="491"/>
      <c r="ITI163" s="491"/>
      <c r="ITJ163" s="491"/>
      <c r="ITK163" s="491"/>
      <c r="ITL163" s="491"/>
      <c r="ITM163" s="491"/>
      <c r="ITN163" s="491"/>
      <c r="ITO163" s="491"/>
      <c r="ITP163" s="491"/>
      <c r="ITQ163" s="491"/>
      <c r="ITR163" s="491"/>
      <c r="ITS163" s="491"/>
      <c r="ITT163" s="491"/>
      <c r="ITU163" s="491"/>
      <c r="ITV163" s="491"/>
      <c r="ITW163" s="491"/>
      <c r="ITX163" s="491"/>
      <c r="ITY163" s="491"/>
      <c r="ITZ163" s="491"/>
      <c r="IUA163" s="491"/>
      <c r="IUB163" s="491"/>
      <c r="IUC163" s="491"/>
      <c r="IUD163" s="491"/>
      <c r="IUE163" s="491"/>
      <c r="IUF163" s="491"/>
      <c r="IUG163" s="491"/>
      <c r="IUH163" s="491"/>
      <c r="IUI163" s="491"/>
      <c r="IUJ163" s="491"/>
      <c r="IUK163" s="491"/>
      <c r="IUL163" s="491"/>
      <c r="IUM163" s="491"/>
      <c r="IUN163" s="491"/>
      <c r="IUO163" s="491"/>
      <c r="IUP163" s="491"/>
      <c r="IUQ163" s="491"/>
      <c r="IUR163" s="491"/>
      <c r="IUS163" s="491"/>
      <c r="IUT163" s="491"/>
      <c r="IUU163" s="491"/>
      <c r="IUV163" s="491"/>
      <c r="IUW163" s="491"/>
      <c r="IUX163" s="491"/>
      <c r="IUY163" s="491"/>
      <c r="IUZ163" s="491"/>
      <c r="IVA163" s="491"/>
      <c r="IVB163" s="491"/>
      <c r="IVC163" s="491"/>
      <c r="IVD163" s="491"/>
      <c r="IVE163" s="491"/>
      <c r="IVF163" s="491"/>
      <c r="IVG163" s="491"/>
      <c r="IVH163" s="491"/>
      <c r="IVI163" s="491"/>
      <c r="IVJ163" s="491"/>
      <c r="IVK163" s="491"/>
      <c r="IVL163" s="491"/>
      <c r="IVM163" s="491"/>
      <c r="IVN163" s="491"/>
      <c r="IVO163" s="491"/>
      <c r="IVP163" s="491"/>
      <c r="IVQ163" s="491"/>
      <c r="IVR163" s="491"/>
      <c r="IVS163" s="491"/>
      <c r="IVT163" s="491"/>
      <c r="IVU163" s="491"/>
      <c r="IVV163" s="491"/>
      <c r="IVW163" s="491"/>
      <c r="IVX163" s="491"/>
      <c r="IVY163" s="491"/>
      <c r="IVZ163" s="491"/>
      <c r="IWA163" s="491"/>
      <c r="IWB163" s="491"/>
      <c r="IWC163" s="491"/>
      <c r="IWD163" s="491"/>
      <c r="IWE163" s="491"/>
      <c r="IWF163" s="491"/>
      <c r="IWG163" s="491"/>
      <c r="IWH163" s="491"/>
      <c r="IWI163" s="491"/>
      <c r="IWJ163" s="491"/>
      <c r="IWK163" s="491"/>
      <c r="IWL163" s="491"/>
      <c r="IWM163" s="491"/>
      <c r="IWN163" s="491"/>
      <c r="IWO163" s="491"/>
      <c r="IWP163" s="491"/>
      <c r="IWQ163" s="491"/>
      <c r="IWR163" s="491"/>
      <c r="IWS163" s="491"/>
      <c r="IWT163" s="491"/>
      <c r="IWU163" s="491"/>
      <c r="IWV163" s="491"/>
      <c r="IWW163" s="491"/>
      <c r="IWX163" s="491"/>
      <c r="IWY163" s="491"/>
      <c r="IWZ163" s="491"/>
      <c r="IXA163" s="491"/>
      <c r="IXB163" s="491"/>
      <c r="IXC163" s="491"/>
      <c r="IXD163" s="491"/>
      <c r="IXE163" s="491"/>
      <c r="IXF163" s="491"/>
      <c r="IXG163" s="491"/>
      <c r="IXH163" s="491"/>
      <c r="IXI163" s="491"/>
      <c r="IXJ163" s="491"/>
      <c r="IXK163" s="491"/>
      <c r="IXL163" s="491"/>
      <c r="IXM163" s="491"/>
      <c r="IXN163" s="491"/>
      <c r="IXO163" s="491"/>
      <c r="IXP163" s="491"/>
      <c r="IXQ163" s="491"/>
      <c r="IXR163" s="491"/>
      <c r="IXS163" s="491"/>
      <c r="IXT163" s="491"/>
      <c r="IXU163" s="491"/>
      <c r="IXV163" s="491"/>
      <c r="IXW163" s="491"/>
      <c r="IXX163" s="491"/>
      <c r="IXY163" s="491"/>
      <c r="IXZ163" s="491"/>
      <c r="IYA163" s="491"/>
      <c r="IYB163" s="491"/>
      <c r="IYC163" s="491"/>
      <c r="IYD163" s="491"/>
      <c r="IYE163" s="491"/>
      <c r="IYF163" s="491"/>
      <c r="IYG163" s="491"/>
      <c r="IYH163" s="491"/>
      <c r="IYI163" s="491"/>
      <c r="IYJ163" s="491"/>
      <c r="IYK163" s="491"/>
      <c r="IYL163" s="491"/>
      <c r="IYM163" s="491"/>
      <c r="IYN163" s="491"/>
      <c r="IYO163" s="491"/>
      <c r="IYP163" s="491"/>
      <c r="IYQ163" s="491"/>
      <c r="IYR163" s="491"/>
      <c r="IYS163" s="491"/>
      <c r="IYT163" s="491"/>
      <c r="IYU163" s="491"/>
      <c r="IYV163" s="491"/>
      <c r="IYW163" s="491"/>
      <c r="IYX163" s="491"/>
      <c r="IYY163" s="491"/>
      <c r="IYZ163" s="491"/>
      <c r="IZA163" s="491"/>
      <c r="IZB163" s="491"/>
      <c r="IZC163" s="491"/>
      <c r="IZD163" s="491"/>
      <c r="IZE163" s="491"/>
      <c r="IZF163" s="491"/>
      <c r="IZG163" s="491"/>
      <c r="IZH163" s="491"/>
      <c r="IZI163" s="491"/>
      <c r="IZJ163" s="491"/>
      <c r="IZK163" s="491"/>
      <c r="IZL163" s="491"/>
      <c r="IZM163" s="491"/>
      <c r="IZN163" s="491"/>
      <c r="IZO163" s="491"/>
      <c r="IZP163" s="491"/>
      <c r="IZQ163" s="491"/>
      <c r="IZR163" s="491"/>
      <c r="IZS163" s="491"/>
      <c r="IZT163" s="491"/>
      <c r="IZU163" s="491"/>
      <c r="IZV163" s="491"/>
      <c r="IZW163" s="491"/>
      <c r="IZX163" s="491"/>
      <c r="IZY163" s="491"/>
      <c r="IZZ163" s="491"/>
      <c r="JAA163" s="491"/>
      <c r="JAB163" s="491"/>
      <c r="JAC163" s="491"/>
      <c r="JAD163" s="491"/>
      <c r="JAE163" s="491"/>
      <c r="JAF163" s="491"/>
      <c r="JAG163" s="491"/>
      <c r="JAH163" s="491"/>
      <c r="JAI163" s="491"/>
      <c r="JAJ163" s="491"/>
      <c r="JAK163" s="491"/>
      <c r="JAL163" s="491"/>
      <c r="JAM163" s="491"/>
      <c r="JAN163" s="491"/>
      <c r="JAO163" s="491"/>
      <c r="JAP163" s="491"/>
      <c r="JAQ163" s="491"/>
      <c r="JAR163" s="491"/>
      <c r="JAS163" s="491"/>
      <c r="JAT163" s="491"/>
      <c r="JAU163" s="491"/>
      <c r="JAV163" s="491"/>
      <c r="JAW163" s="491"/>
      <c r="JAX163" s="491"/>
      <c r="JAY163" s="491"/>
      <c r="JAZ163" s="491"/>
      <c r="JBA163" s="491"/>
      <c r="JBB163" s="491"/>
      <c r="JBC163" s="491"/>
      <c r="JBD163" s="491"/>
      <c r="JBE163" s="491"/>
      <c r="JBF163" s="491"/>
      <c r="JBG163" s="491"/>
      <c r="JBH163" s="491"/>
      <c r="JBI163" s="491"/>
      <c r="JBJ163" s="491"/>
      <c r="JBK163" s="491"/>
      <c r="JBL163" s="491"/>
      <c r="JBM163" s="491"/>
      <c r="JBN163" s="491"/>
      <c r="JBO163" s="491"/>
      <c r="JBP163" s="491"/>
      <c r="JBQ163" s="491"/>
      <c r="JBR163" s="491"/>
      <c r="JBS163" s="491"/>
      <c r="JBT163" s="491"/>
      <c r="JBU163" s="491"/>
      <c r="JBV163" s="491"/>
      <c r="JBW163" s="491"/>
      <c r="JBX163" s="491"/>
      <c r="JBY163" s="491"/>
      <c r="JBZ163" s="491"/>
      <c r="JCA163" s="491"/>
      <c r="JCB163" s="491"/>
      <c r="JCC163" s="491"/>
      <c r="JCD163" s="491"/>
      <c r="JCE163" s="491"/>
      <c r="JCF163" s="491"/>
      <c r="JCG163" s="491"/>
      <c r="JCH163" s="491"/>
      <c r="JCI163" s="491"/>
      <c r="JCJ163" s="491"/>
      <c r="JCK163" s="491"/>
      <c r="JCL163" s="491"/>
      <c r="JCM163" s="491"/>
      <c r="JCN163" s="491"/>
      <c r="JCO163" s="491"/>
      <c r="JCP163" s="491"/>
      <c r="JCQ163" s="491"/>
      <c r="JCR163" s="491"/>
      <c r="JCS163" s="491"/>
      <c r="JCT163" s="491"/>
      <c r="JCU163" s="491"/>
      <c r="JCV163" s="491"/>
      <c r="JCW163" s="491"/>
      <c r="JCX163" s="491"/>
      <c r="JCY163" s="491"/>
      <c r="JCZ163" s="491"/>
      <c r="JDA163" s="491"/>
      <c r="JDB163" s="491"/>
      <c r="JDC163" s="491"/>
      <c r="JDD163" s="491"/>
      <c r="JDE163" s="491"/>
      <c r="JDF163" s="491"/>
      <c r="JDG163" s="491"/>
      <c r="JDH163" s="491"/>
      <c r="JDI163" s="491"/>
      <c r="JDJ163" s="491"/>
      <c r="JDK163" s="491"/>
      <c r="JDL163" s="491"/>
      <c r="JDM163" s="491"/>
      <c r="JDN163" s="491"/>
      <c r="JDO163" s="491"/>
      <c r="JDP163" s="491"/>
      <c r="JDQ163" s="491"/>
      <c r="JDR163" s="491"/>
      <c r="JDS163" s="491"/>
      <c r="JDT163" s="491"/>
      <c r="JDU163" s="491"/>
      <c r="JDV163" s="491"/>
      <c r="JDW163" s="491"/>
      <c r="JDX163" s="491"/>
      <c r="JDY163" s="491"/>
      <c r="JDZ163" s="491"/>
      <c r="JEA163" s="491"/>
      <c r="JEB163" s="491"/>
      <c r="JEC163" s="491"/>
      <c r="JED163" s="491"/>
      <c r="JEE163" s="491"/>
      <c r="JEF163" s="491"/>
      <c r="JEG163" s="491"/>
      <c r="JEH163" s="491"/>
      <c r="JEI163" s="491"/>
      <c r="JEJ163" s="491"/>
      <c r="JEK163" s="491"/>
      <c r="JEL163" s="491"/>
      <c r="JEM163" s="491"/>
      <c r="JEN163" s="491"/>
      <c r="JEO163" s="491"/>
      <c r="JEP163" s="491"/>
      <c r="JEQ163" s="491"/>
      <c r="JER163" s="491"/>
      <c r="JES163" s="491"/>
      <c r="JET163" s="491"/>
      <c r="JEU163" s="491"/>
      <c r="JEV163" s="491"/>
      <c r="JEW163" s="491"/>
      <c r="JEX163" s="491"/>
      <c r="JEY163" s="491"/>
      <c r="JEZ163" s="491"/>
      <c r="JFA163" s="491"/>
      <c r="JFB163" s="491"/>
      <c r="JFC163" s="491"/>
      <c r="JFD163" s="491"/>
      <c r="JFE163" s="491"/>
      <c r="JFF163" s="491"/>
      <c r="JFG163" s="491"/>
      <c r="JFH163" s="491"/>
      <c r="JFI163" s="491"/>
      <c r="JFJ163" s="491"/>
      <c r="JFK163" s="491"/>
      <c r="JFL163" s="491"/>
      <c r="JFM163" s="491"/>
      <c r="JFN163" s="491"/>
      <c r="JFO163" s="491"/>
      <c r="JFP163" s="491"/>
      <c r="JFQ163" s="491"/>
      <c r="JFR163" s="491"/>
      <c r="JFS163" s="491"/>
      <c r="JFT163" s="491"/>
      <c r="JFU163" s="491"/>
      <c r="JFV163" s="491"/>
      <c r="JFW163" s="491"/>
      <c r="JFX163" s="491"/>
      <c r="JFY163" s="491"/>
      <c r="JFZ163" s="491"/>
      <c r="JGA163" s="491"/>
      <c r="JGB163" s="491"/>
      <c r="JGC163" s="491"/>
      <c r="JGD163" s="491"/>
      <c r="JGE163" s="491"/>
      <c r="JGF163" s="491"/>
      <c r="JGG163" s="491"/>
      <c r="JGH163" s="491"/>
      <c r="JGI163" s="491"/>
      <c r="JGJ163" s="491"/>
      <c r="JGK163" s="491"/>
      <c r="JGL163" s="491"/>
      <c r="JGM163" s="491"/>
      <c r="JGN163" s="491"/>
      <c r="JGO163" s="491"/>
      <c r="JGP163" s="491"/>
      <c r="JGQ163" s="491"/>
      <c r="JGR163" s="491"/>
      <c r="JGS163" s="491"/>
      <c r="JGT163" s="491"/>
      <c r="JGU163" s="491"/>
      <c r="JGV163" s="491"/>
      <c r="JGW163" s="491"/>
      <c r="JGX163" s="491"/>
      <c r="JGY163" s="491"/>
      <c r="JGZ163" s="491"/>
      <c r="JHA163" s="491"/>
      <c r="JHB163" s="491"/>
      <c r="JHC163" s="491"/>
      <c r="JHD163" s="491"/>
      <c r="JHE163" s="491"/>
      <c r="JHF163" s="491"/>
      <c r="JHG163" s="491"/>
      <c r="JHH163" s="491"/>
      <c r="JHI163" s="491"/>
      <c r="JHJ163" s="491"/>
      <c r="JHK163" s="491"/>
      <c r="JHL163" s="491"/>
      <c r="JHM163" s="491"/>
      <c r="JHN163" s="491"/>
      <c r="JHO163" s="491"/>
      <c r="JHP163" s="491"/>
      <c r="JHQ163" s="491"/>
      <c r="JHR163" s="491"/>
      <c r="JHS163" s="491"/>
      <c r="JHT163" s="491"/>
      <c r="JHU163" s="491"/>
      <c r="JHV163" s="491"/>
      <c r="JHW163" s="491"/>
      <c r="JHX163" s="491"/>
      <c r="JHY163" s="491"/>
      <c r="JHZ163" s="491"/>
      <c r="JIA163" s="491"/>
      <c r="JIB163" s="491"/>
      <c r="JIC163" s="491"/>
      <c r="JID163" s="491"/>
      <c r="JIE163" s="491"/>
      <c r="JIF163" s="491"/>
      <c r="JIG163" s="491"/>
      <c r="JIH163" s="491"/>
      <c r="JII163" s="491"/>
      <c r="JIJ163" s="491"/>
      <c r="JIK163" s="491"/>
      <c r="JIL163" s="491"/>
      <c r="JIM163" s="491"/>
      <c r="JIN163" s="491"/>
      <c r="JIO163" s="491"/>
      <c r="JIP163" s="491"/>
      <c r="JIQ163" s="491"/>
      <c r="JIR163" s="491"/>
      <c r="JIS163" s="491"/>
      <c r="JIT163" s="491"/>
      <c r="JIU163" s="491"/>
      <c r="JIV163" s="491"/>
      <c r="JIW163" s="491"/>
      <c r="JIX163" s="491"/>
      <c r="JIY163" s="491"/>
      <c r="JIZ163" s="491"/>
      <c r="JJA163" s="491"/>
      <c r="JJB163" s="491"/>
      <c r="JJC163" s="491"/>
      <c r="JJD163" s="491"/>
      <c r="JJE163" s="491"/>
      <c r="JJF163" s="491"/>
      <c r="JJG163" s="491"/>
      <c r="JJH163" s="491"/>
      <c r="JJI163" s="491"/>
      <c r="JJJ163" s="491"/>
      <c r="JJK163" s="491"/>
      <c r="JJL163" s="491"/>
      <c r="JJM163" s="491"/>
      <c r="JJN163" s="491"/>
      <c r="JJO163" s="491"/>
      <c r="JJP163" s="491"/>
      <c r="JJQ163" s="491"/>
      <c r="JJR163" s="491"/>
      <c r="JJS163" s="491"/>
      <c r="JJT163" s="491"/>
      <c r="JJU163" s="491"/>
      <c r="JJV163" s="491"/>
      <c r="JJW163" s="491"/>
      <c r="JJX163" s="491"/>
      <c r="JJY163" s="491"/>
      <c r="JJZ163" s="491"/>
      <c r="JKA163" s="491"/>
      <c r="JKB163" s="491"/>
      <c r="JKC163" s="491"/>
      <c r="JKD163" s="491"/>
      <c r="JKE163" s="491"/>
      <c r="JKF163" s="491"/>
      <c r="JKG163" s="491"/>
      <c r="JKH163" s="491"/>
      <c r="JKI163" s="491"/>
      <c r="JKJ163" s="491"/>
      <c r="JKK163" s="491"/>
      <c r="JKL163" s="491"/>
      <c r="JKM163" s="491"/>
      <c r="JKN163" s="491"/>
      <c r="JKO163" s="491"/>
      <c r="JKP163" s="491"/>
      <c r="JKQ163" s="491"/>
      <c r="JKR163" s="491"/>
      <c r="JKS163" s="491"/>
      <c r="JKT163" s="491"/>
      <c r="JKU163" s="491"/>
      <c r="JKV163" s="491"/>
      <c r="JKW163" s="491"/>
      <c r="JKX163" s="491"/>
      <c r="JKY163" s="491"/>
      <c r="JKZ163" s="491"/>
      <c r="JLA163" s="491"/>
      <c r="JLB163" s="491"/>
      <c r="JLC163" s="491"/>
      <c r="JLD163" s="491"/>
      <c r="JLE163" s="491"/>
      <c r="JLF163" s="491"/>
      <c r="JLG163" s="491"/>
      <c r="JLH163" s="491"/>
      <c r="JLI163" s="491"/>
      <c r="JLJ163" s="491"/>
      <c r="JLK163" s="491"/>
      <c r="JLL163" s="491"/>
      <c r="JLM163" s="491"/>
      <c r="JLN163" s="491"/>
      <c r="JLO163" s="491"/>
      <c r="JLP163" s="491"/>
      <c r="JLQ163" s="491"/>
      <c r="JLR163" s="491"/>
      <c r="JLS163" s="491"/>
      <c r="JLT163" s="491"/>
      <c r="JLU163" s="491"/>
      <c r="JLV163" s="491"/>
      <c r="JLW163" s="491"/>
      <c r="JLX163" s="491"/>
      <c r="JLY163" s="491"/>
      <c r="JLZ163" s="491"/>
      <c r="JMA163" s="491"/>
      <c r="JMB163" s="491"/>
      <c r="JMC163" s="491"/>
      <c r="JMD163" s="491"/>
      <c r="JME163" s="491"/>
      <c r="JMF163" s="491"/>
      <c r="JMG163" s="491"/>
      <c r="JMH163" s="491"/>
      <c r="JMI163" s="491"/>
      <c r="JMJ163" s="491"/>
      <c r="JMK163" s="491"/>
      <c r="JML163" s="491"/>
      <c r="JMM163" s="491"/>
      <c r="JMN163" s="491"/>
      <c r="JMO163" s="491"/>
      <c r="JMP163" s="491"/>
      <c r="JMQ163" s="491"/>
      <c r="JMR163" s="491"/>
      <c r="JMS163" s="491"/>
      <c r="JMT163" s="491"/>
      <c r="JMU163" s="491"/>
      <c r="JMV163" s="491"/>
      <c r="JMW163" s="491"/>
      <c r="JMX163" s="491"/>
      <c r="JMY163" s="491"/>
      <c r="JMZ163" s="491"/>
      <c r="JNA163" s="491"/>
      <c r="JNB163" s="491"/>
      <c r="JNC163" s="491"/>
      <c r="JND163" s="491"/>
      <c r="JNE163" s="491"/>
      <c r="JNF163" s="491"/>
      <c r="JNG163" s="491"/>
      <c r="JNH163" s="491"/>
      <c r="JNI163" s="491"/>
      <c r="JNJ163" s="491"/>
      <c r="JNK163" s="491"/>
      <c r="JNL163" s="491"/>
      <c r="JNM163" s="491"/>
      <c r="JNN163" s="491"/>
      <c r="JNO163" s="491"/>
      <c r="JNP163" s="491"/>
      <c r="JNQ163" s="491"/>
      <c r="JNR163" s="491"/>
      <c r="JNS163" s="491"/>
      <c r="JNT163" s="491"/>
      <c r="JNU163" s="491"/>
      <c r="JNV163" s="491"/>
      <c r="JNW163" s="491"/>
      <c r="JNX163" s="491"/>
      <c r="JNY163" s="491"/>
      <c r="JNZ163" s="491"/>
      <c r="JOA163" s="491"/>
      <c r="JOB163" s="491"/>
      <c r="JOC163" s="491"/>
      <c r="JOD163" s="491"/>
      <c r="JOE163" s="491"/>
      <c r="JOF163" s="491"/>
      <c r="JOG163" s="491"/>
      <c r="JOH163" s="491"/>
      <c r="JOI163" s="491"/>
      <c r="JOJ163" s="491"/>
      <c r="JOK163" s="491"/>
      <c r="JOL163" s="491"/>
      <c r="JOM163" s="491"/>
      <c r="JON163" s="491"/>
      <c r="JOO163" s="491"/>
      <c r="JOP163" s="491"/>
      <c r="JOQ163" s="491"/>
      <c r="JOR163" s="491"/>
      <c r="JOS163" s="491"/>
      <c r="JOT163" s="491"/>
      <c r="JOU163" s="491"/>
      <c r="JOV163" s="491"/>
      <c r="JOW163" s="491"/>
      <c r="JOX163" s="491"/>
      <c r="JOY163" s="491"/>
      <c r="JOZ163" s="491"/>
      <c r="JPA163" s="491"/>
      <c r="JPB163" s="491"/>
      <c r="JPC163" s="491"/>
      <c r="JPD163" s="491"/>
      <c r="JPE163" s="491"/>
      <c r="JPF163" s="491"/>
      <c r="JPG163" s="491"/>
      <c r="JPH163" s="491"/>
      <c r="JPI163" s="491"/>
      <c r="JPJ163" s="491"/>
      <c r="JPK163" s="491"/>
      <c r="JPL163" s="491"/>
      <c r="JPM163" s="491"/>
      <c r="JPN163" s="491"/>
      <c r="JPO163" s="491"/>
      <c r="JPP163" s="491"/>
      <c r="JPQ163" s="491"/>
      <c r="JPR163" s="491"/>
      <c r="JPS163" s="491"/>
      <c r="JPT163" s="491"/>
      <c r="JPU163" s="491"/>
      <c r="JPV163" s="491"/>
      <c r="JPW163" s="491"/>
      <c r="JPX163" s="491"/>
      <c r="JPY163" s="491"/>
      <c r="JPZ163" s="491"/>
      <c r="JQA163" s="491"/>
      <c r="JQB163" s="491"/>
      <c r="JQC163" s="491"/>
      <c r="JQD163" s="491"/>
      <c r="JQE163" s="491"/>
      <c r="JQF163" s="491"/>
      <c r="JQG163" s="491"/>
      <c r="JQH163" s="491"/>
      <c r="JQI163" s="491"/>
      <c r="JQJ163" s="491"/>
      <c r="JQK163" s="491"/>
      <c r="JQL163" s="491"/>
      <c r="JQM163" s="491"/>
      <c r="JQN163" s="491"/>
      <c r="JQO163" s="491"/>
      <c r="JQP163" s="491"/>
      <c r="JQQ163" s="491"/>
      <c r="JQR163" s="491"/>
      <c r="JQS163" s="491"/>
      <c r="JQT163" s="491"/>
      <c r="JQU163" s="491"/>
      <c r="JQV163" s="491"/>
      <c r="JQW163" s="491"/>
      <c r="JQX163" s="491"/>
      <c r="JQY163" s="491"/>
      <c r="JQZ163" s="491"/>
      <c r="JRA163" s="491"/>
      <c r="JRB163" s="491"/>
      <c r="JRC163" s="491"/>
      <c r="JRD163" s="491"/>
      <c r="JRE163" s="491"/>
      <c r="JRF163" s="491"/>
      <c r="JRG163" s="491"/>
      <c r="JRH163" s="491"/>
      <c r="JRI163" s="491"/>
      <c r="JRJ163" s="491"/>
      <c r="JRK163" s="491"/>
      <c r="JRL163" s="491"/>
      <c r="JRM163" s="491"/>
      <c r="JRN163" s="491"/>
      <c r="JRO163" s="491"/>
      <c r="JRP163" s="491"/>
      <c r="JRQ163" s="491"/>
      <c r="JRR163" s="491"/>
      <c r="JRS163" s="491"/>
      <c r="JRT163" s="491"/>
      <c r="JRU163" s="491"/>
      <c r="JRV163" s="491"/>
      <c r="JRW163" s="491"/>
      <c r="JRX163" s="491"/>
      <c r="JRY163" s="491"/>
      <c r="JRZ163" s="491"/>
      <c r="JSA163" s="491"/>
      <c r="JSB163" s="491"/>
      <c r="JSC163" s="491"/>
      <c r="JSD163" s="491"/>
      <c r="JSE163" s="491"/>
      <c r="JSF163" s="491"/>
      <c r="JSG163" s="491"/>
      <c r="JSH163" s="491"/>
      <c r="JSI163" s="491"/>
      <c r="JSJ163" s="491"/>
      <c r="JSK163" s="491"/>
      <c r="JSL163" s="491"/>
      <c r="JSM163" s="491"/>
      <c r="JSN163" s="491"/>
      <c r="JSO163" s="491"/>
      <c r="JSP163" s="491"/>
      <c r="JSQ163" s="491"/>
      <c r="JSR163" s="491"/>
      <c r="JSS163" s="491"/>
      <c r="JST163" s="491"/>
      <c r="JSU163" s="491"/>
      <c r="JSV163" s="491"/>
      <c r="JSW163" s="491"/>
      <c r="JSX163" s="491"/>
      <c r="JSY163" s="491"/>
      <c r="JSZ163" s="491"/>
      <c r="JTA163" s="491"/>
      <c r="JTB163" s="491"/>
      <c r="JTC163" s="491"/>
      <c r="JTD163" s="491"/>
      <c r="JTE163" s="491"/>
      <c r="JTF163" s="491"/>
      <c r="JTG163" s="491"/>
      <c r="JTH163" s="491"/>
      <c r="JTI163" s="491"/>
      <c r="JTJ163" s="491"/>
      <c r="JTK163" s="491"/>
      <c r="JTL163" s="491"/>
      <c r="JTM163" s="491"/>
      <c r="JTN163" s="491"/>
      <c r="JTO163" s="491"/>
      <c r="JTP163" s="491"/>
      <c r="JTQ163" s="491"/>
      <c r="JTR163" s="491"/>
      <c r="JTS163" s="491"/>
      <c r="JTT163" s="491"/>
      <c r="JTU163" s="491"/>
      <c r="JTV163" s="491"/>
      <c r="JTW163" s="491"/>
      <c r="JTX163" s="491"/>
      <c r="JTY163" s="491"/>
      <c r="JTZ163" s="491"/>
      <c r="JUA163" s="491"/>
      <c r="JUB163" s="491"/>
      <c r="JUC163" s="491"/>
      <c r="JUD163" s="491"/>
      <c r="JUE163" s="491"/>
      <c r="JUF163" s="491"/>
      <c r="JUG163" s="491"/>
      <c r="JUH163" s="491"/>
      <c r="JUI163" s="491"/>
      <c r="JUJ163" s="491"/>
      <c r="JUK163" s="491"/>
      <c r="JUL163" s="491"/>
      <c r="JUM163" s="491"/>
      <c r="JUN163" s="491"/>
      <c r="JUO163" s="491"/>
      <c r="JUP163" s="491"/>
      <c r="JUQ163" s="491"/>
      <c r="JUR163" s="491"/>
      <c r="JUS163" s="491"/>
      <c r="JUT163" s="491"/>
      <c r="JUU163" s="491"/>
      <c r="JUV163" s="491"/>
      <c r="JUW163" s="491"/>
      <c r="JUX163" s="491"/>
      <c r="JUY163" s="491"/>
      <c r="JUZ163" s="491"/>
      <c r="JVA163" s="491"/>
      <c r="JVB163" s="491"/>
      <c r="JVC163" s="491"/>
      <c r="JVD163" s="491"/>
      <c r="JVE163" s="491"/>
      <c r="JVF163" s="491"/>
      <c r="JVG163" s="491"/>
      <c r="JVH163" s="491"/>
      <c r="JVI163" s="491"/>
      <c r="JVJ163" s="491"/>
      <c r="JVK163" s="491"/>
      <c r="JVL163" s="491"/>
      <c r="JVM163" s="491"/>
      <c r="JVN163" s="491"/>
      <c r="JVO163" s="491"/>
      <c r="JVP163" s="491"/>
      <c r="JVQ163" s="491"/>
      <c r="JVR163" s="491"/>
      <c r="JVS163" s="491"/>
      <c r="JVT163" s="491"/>
      <c r="JVU163" s="491"/>
      <c r="JVV163" s="491"/>
      <c r="JVW163" s="491"/>
      <c r="JVX163" s="491"/>
      <c r="JVY163" s="491"/>
      <c r="JVZ163" s="491"/>
      <c r="JWA163" s="491"/>
      <c r="JWB163" s="491"/>
      <c r="JWC163" s="491"/>
      <c r="JWD163" s="491"/>
      <c r="JWE163" s="491"/>
      <c r="JWF163" s="491"/>
      <c r="JWG163" s="491"/>
      <c r="JWH163" s="491"/>
      <c r="JWI163" s="491"/>
      <c r="JWJ163" s="491"/>
      <c r="JWK163" s="491"/>
      <c r="JWL163" s="491"/>
      <c r="JWM163" s="491"/>
      <c r="JWN163" s="491"/>
      <c r="JWO163" s="491"/>
      <c r="JWP163" s="491"/>
      <c r="JWQ163" s="491"/>
      <c r="JWR163" s="491"/>
      <c r="JWS163" s="491"/>
      <c r="JWT163" s="491"/>
      <c r="JWU163" s="491"/>
      <c r="JWV163" s="491"/>
      <c r="JWW163" s="491"/>
      <c r="JWX163" s="491"/>
      <c r="JWY163" s="491"/>
      <c r="JWZ163" s="491"/>
      <c r="JXA163" s="491"/>
      <c r="JXB163" s="491"/>
      <c r="JXC163" s="491"/>
      <c r="JXD163" s="491"/>
      <c r="JXE163" s="491"/>
      <c r="JXF163" s="491"/>
      <c r="JXG163" s="491"/>
      <c r="JXH163" s="491"/>
      <c r="JXI163" s="491"/>
      <c r="JXJ163" s="491"/>
      <c r="JXK163" s="491"/>
      <c r="JXL163" s="491"/>
      <c r="JXM163" s="491"/>
      <c r="JXN163" s="491"/>
      <c r="JXO163" s="491"/>
      <c r="JXP163" s="491"/>
      <c r="JXQ163" s="491"/>
      <c r="JXR163" s="491"/>
      <c r="JXS163" s="491"/>
      <c r="JXT163" s="491"/>
      <c r="JXU163" s="491"/>
      <c r="JXV163" s="491"/>
      <c r="JXW163" s="491"/>
      <c r="JXX163" s="491"/>
      <c r="JXY163" s="491"/>
      <c r="JXZ163" s="491"/>
      <c r="JYA163" s="491"/>
      <c r="JYB163" s="491"/>
      <c r="JYC163" s="491"/>
      <c r="JYD163" s="491"/>
      <c r="JYE163" s="491"/>
      <c r="JYF163" s="491"/>
      <c r="JYG163" s="491"/>
      <c r="JYH163" s="491"/>
      <c r="JYI163" s="491"/>
      <c r="JYJ163" s="491"/>
      <c r="JYK163" s="491"/>
      <c r="JYL163" s="491"/>
      <c r="JYM163" s="491"/>
      <c r="JYN163" s="491"/>
      <c r="JYO163" s="491"/>
      <c r="JYP163" s="491"/>
      <c r="JYQ163" s="491"/>
      <c r="JYR163" s="491"/>
      <c r="JYS163" s="491"/>
      <c r="JYT163" s="491"/>
      <c r="JYU163" s="491"/>
      <c r="JYV163" s="491"/>
      <c r="JYW163" s="491"/>
      <c r="JYX163" s="491"/>
      <c r="JYY163" s="491"/>
      <c r="JYZ163" s="491"/>
      <c r="JZA163" s="491"/>
      <c r="JZB163" s="491"/>
      <c r="JZC163" s="491"/>
      <c r="JZD163" s="491"/>
      <c r="JZE163" s="491"/>
      <c r="JZF163" s="491"/>
      <c r="JZG163" s="491"/>
      <c r="JZH163" s="491"/>
      <c r="JZI163" s="491"/>
      <c r="JZJ163" s="491"/>
      <c r="JZK163" s="491"/>
      <c r="JZL163" s="491"/>
      <c r="JZM163" s="491"/>
      <c r="JZN163" s="491"/>
      <c r="JZO163" s="491"/>
      <c r="JZP163" s="491"/>
      <c r="JZQ163" s="491"/>
      <c r="JZR163" s="491"/>
      <c r="JZS163" s="491"/>
      <c r="JZT163" s="491"/>
      <c r="JZU163" s="491"/>
      <c r="JZV163" s="491"/>
      <c r="JZW163" s="491"/>
      <c r="JZX163" s="491"/>
      <c r="JZY163" s="491"/>
      <c r="JZZ163" s="491"/>
      <c r="KAA163" s="491"/>
      <c r="KAB163" s="491"/>
      <c r="KAC163" s="491"/>
      <c r="KAD163" s="491"/>
      <c r="KAE163" s="491"/>
      <c r="KAF163" s="491"/>
      <c r="KAG163" s="491"/>
      <c r="KAH163" s="491"/>
      <c r="KAI163" s="491"/>
      <c r="KAJ163" s="491"/>
      <c r="KAK163" s="491"/>
      <c r="KAL163" s="491"/>
      <c r="KAM163" s="491"/>
      <c r="KAN163" s="491"/>
      <c r="KAO163" s="491"/>
      <c r="KAP163" s="491"/>
      <c r="KAQ163" s="491"/>
      <c r="KAR163" s="491"/>
      <c r="KAS163" s="491"/>
      <c r="KAT163" s="491"/>
      <c r="KAU163" s="491"/>
      <c r="KAV163" s="491"/>
      <c r="KAW163" s="491"/>
      <c r="KAX163" s="491"/>
      <c r="KAY163" s="491"/>
      <c r="KAZ163" s="491"/>
      <c r="KBA163" s="491"/>
      <c r="KBB163" s="491"/>
      <c r="KBC163" s="491"/>
      <c r="KBD163" s="491"/>
      <c r="KBE163" s="491"/>
      <c r="KBF163" s="491"/>
      <c r="KBG163" s="491"/>
      <c r="KBH163" s="491"/>
      <c r="KBI163" s="491"/>
      <c r="KBJ163" s="491"/>
      <c r="KBK163" s="491"/>
      <c r="KBL163" s="491"/>
      <c r="KBM163" s="491"/>
      <c r="KBN163" s="491"/>
      <c r="KBO163" s="491"/>
      <c r="KBP163" s="491"/>
      <c r="KBQ163" s="491"/>
      <c r="KBR163" s="491"/>
      <c r="KBS163" s="491"/>
      <c r="KBT163" s="491"/>
      <c r="KBU163" s="491"/>
      <c r="KBV163" s="491"/>
      <c r="KBW163" s="491"/>
      <c r="KBX163" s="491"/>
      <c r="KBY163" s="491"/>
      <c r="KBZ163" s="491"/>
      <c r="KCA163" s="491"/>
      <c r="KCB163" s="491"/>
      <c r="KCC163" s="491"/>
      <c r="KCD163" s="491"/>
      <c r="KCE163" s="491"/>
      <c r="KCF163" s="491"/>
      <c r="KCG163" s="491"/>
      <c r="KCH163" s="491"/>
      <c r="KCI163" s="491"/>
      <c r="KCJ163" s="491"/>
      <c r="KCK163" s="491"/>
      <c r="KCL163" s="491"/>
      <c r="KCM163" s="491"/>
      <c r="KCN163" s="491"/>
      <c r="KCO163" s="491"/>
      <c r="KCP163" s="491"/>
      <c r="KCQ163" s="491"/>
      <c r="KCR163" s="491"/>
      <c r="KCS163" s="491"/>
      <c r="KCT163" s="491"/>
      <c r="KCU163" s="491"/>
      <c r="KCV163" s="491"/>
      <c r="KCW163" s="491"/>
      <c r="KCX163" s="491"/>
      <c r="KCY163" s="491"/>
      <c r="KCZ163" s="491"/>
      <c r="KDA163" s="491"/>
      <c r="KDB163" s="491"/>
      <c r="KDC163" s="491"/>
      <c r="KDD163" s="491"/>
      <c r="KDE163" s="491"/>
      <c r="KDF163" s="491"/>
      <c r="KDG163" s="491"/>
      <c r="KDH163" s="491"/>
      <c r="KDI163" s="491"/>
      <c r="KDJ163" s="491"/>
      <c r="KDK163" s="491"/>
      <c r="KDL163" s="491"/>
      <c r="KDM163" s="491"/>
      <c r="KDN163" s="491"/>
      <c r="KDO163" s="491"/>
      <c r="KDP163" s="491"/>
      <c r="KDQ163" s="491"/>
      <c r="KDR163" s="491"/>
      <c r="KDS163" s="491"/>
      <c r="KDT163" s="491"/>
      <c r="KDU163" s="491"/>
      <c r="KDV163" s="491"/>
      <c r="KDW163" s="491"/>
      <c r="KDX163" s="491"/>
      <c r="KDY163" s="491"/>
      <c r="KDZ163" s="491"/>
      <c r="KEA163" s="491"/>
      <c r="KEB163" s="491"/>
      <c r="KEC163" s="491"/>
      <c r="KED163" s="491"/>
      <c r="KEE163" s="491"/>
      <c r="KEF163" s="491"/>
      <c r="KEG163" s="491"/>
      <c r="KEH163" s="491"/>
      <c r="KEI163" s="491"/>
      <c r="KEJ163" s="491"/>
      <c r="KEK163" s="491"/>
      <c r="KEL163" s="491"/>
      <c r="KEM163" s="491"/>
      <c r="KEN163" s="491"/>
      <c r="KEO163" s="491"/>
      <c r="KEP163" s="491"/>
      <c r="KEQ163" s="491"/>
      <c r="KER163" s="491"/>
      <c r="KES163" s="491"/>
      <c r="KET163" s="491"/>
      <c r="KEU163" s="491"/>
      <c r="KEV163" s="491"/>
      <c r="KEW163" s="491"/>
      <c r="KEX163" s="491"/>
      <c r="KEY163" s="491"/>
      <c r="KEZ163" s="491"/>
      <c r="KFA163" s="491"/>
      <c r="KFB163" s="491"/>
      <c r="KFC163" s="491"/>
      <c r="KFD163" s="491"/>
      <c r="KFE163" s="491"/>
      <c r="KFF163" s="491"/>
      <c r="KFG163" s="491"/>
      <c r="KFH163" s="491"/>
      <c r="KFI163" s="491"/>
      <c r="KFJ163" s="491"/>
      <c r="KFK163" s="491"/>
      <c r="KFL163" s="491"/>
      <c r="KFM163" s="491"/>
      <c r="KFN163" s="491"/>
      <c r="KFO163" s="491"/>
      <c r="KFP163" s="491"/>
      <c r="KFQ163" s="491"/>
      <c r="KFR163" s="491"/>
      <c r="KFS163" s="491"/>
      <c r="KFT163" s="491"/>
      <c r="KFU163" s="491"/>
      <c r="KFV163" s="491"/>
      <c r="KFW163" s="491"/>
      <c r="KFX163" s="491"/>
      <c r="KFY163" s="491"/>
      <c r="KFZ163" s="491"/>
      <c r="KGA163" s="491"/>
      <c r="KGB163" s="491"/>
      <c r="KGC163" s="491"/>
      <c r="KGD163" s="491"/>
      <c r="KGE163" s="491"/>
      <c r="KGF163" s="491"/>
      <c r="KGG163" s="491"/>
      <c r="KGH163" s="491"/>
      <c r="KGI163" s="491"/>
      <c r="KGJ163" s="491"/>
      <c r="KGK163" s="491"/>
      <c r="KGL163" s="491"/>
      <c r="KGM163" s="491"/>
      <c r="KGN163" s="491"/>
      <c r="KGO163" s="491"/>
      <c r="KGP163" s="491"/>
      <c r="KGQ163" s="491"/>
      <c r="KGR163" s="491"/>
      <c r="KGS163" s="491"/>
      <c r="KGT163" s="491"/>
      <c r="KGU163" s="491"/>
      <c r="KGV163" s="491"/>
      <c r="KGW163" s="491"/>
      <c r="KGX163" s="491"/>
      <c r="KGY163" s="491"/>
      <c r="KGZ163" s="491"/>
      <c r="KHA163" s="491"/>
      <c r="KHB163" s="491"/>
      <c r="KHC163" s="491"/>
      <c r="KHD163" s="491"/>
      <c r="KHE163" s="491"/>
      <c r="KHF163" s="491"/>
      <c r="KHG163" s="491"/>
      <c r="KHH163" s="491"/>
      <c r="KHI163" s="491"/>
      <c r="KHJ163" s="491"/>
      <c r="KHK163" s="491"/>
      <c r="KHL163" s="491"/>
      <c r="KHM163" s="491"/>
      <c r="KHN163" s="491"/>
      <c r="KHO163" s="491"/>
      <c r="KHP163" s="491"/>
      <c r="KHQ163" s="491"/>
      <c r="KHR163" s="491"/>
      <c r="KHS163" s="491"/>
      <c r="KHT163" s="491"/>
      <c r="KHU163" s="491"/>
      <c r="KHV163" s="491"/>
      <c r="KHW163" s="491"/>
      <c r="KHX163" s="491"/>
      <c r="KHY163" s="491"/>
      <c r="KHZ163" s="491"/>
      <c r="KIA163" s="491"/>
      <c r="KIB163" s="491"/>
      <c r="KIC163" s="491"/>
      <c r="KID163" s="491"/>
      <c r="KIE163" s="491"/>
      <c r="KIF163" s="491"/>
      <c r="KIG163" s="491"/>
      <c r="KIH163" s="491"/>
      <c r="KII163" s="491"/>
      <c r="KIJ163" s="491"/>
      <c r="KIK163" s="491"/>
      <c r="KIL163" s="491"/>
      <c r="KIM163" s="491"/>
      <c r="KIN163" s="491"/>
      <c r="KIO163" s="491"/>
      <c r="KIP163" s="491"/>
      <c r="KIQ163" s="491"/>
      <c r="KIR163" s="491"/>
      <c r="KIS163" s="491"/>
      <c r="KIT163" s="491"/>
      <c r="KIU163" s="491"/>
      <c r="KIV163" s="491"/>
      <c r="KIW163" s="491"/>
      <c r="KIX163" s="491"/>
      <c r="KIY163" s="491"/>
      <c r="KIZ163" s="491"/>
      <c r="KJA163" s="491"/>
      <c r="KJB163" s="491"/>
      <c r="KJC163" s="491"/>
      <c r="KJD163" s="491"/>
      <c r="KJE163" s="491"/>
      <c r="KJF163" s="491"/>
      <c r="KJG163" s="491"/>
      <c r="KJH163" s="491"/>
      <c r="KJI163" s="491"/>
      <c r="KJJ163" s="491"/>
      <c r="KJK163" s="491"/>
      <c r="KJL163" s="491"/>
      <c r="KJM163" s="491"/>
      <c r="KJN163" s="491"/>
      <c r="KJO163" s="491"/>
      <c r="KJP163" s="491"/>
      <c r="KJQ163" s="491"/>
      <c r="KJR163" s="491"/>
      <c r="KJS163" s="491"/>
      <c r="KJT163" s="491"/>
      <c r="KJU163" s="491"/>
      <c r="KJV163" s="491"/>
      <c r="KJW163" s="491"/>
      <c r="KJX163" s="491"/>
      <c r="KJY163" s="491"/>
      <c r="KJZ163" s="491"/>
      <c r="KKA163" s="491"/>
      <c r="KKB163" s="491"/>
      <c r="KKC163" s="491"/>
      <c r="KKD163" s="491"/>
      <c r="KKE163" s="491"/>
      <c r="KKF163" s="491"/>
      <c r="KKG163" s="491"/>
      <c r="KKH163" s="491"/>
      <c r="KKI163" s="491"/>
      <c r="KKJ163" s="491"/>
      <c r="KKK163" s="491"/>
      <c r="KKL163" s="491"/>
      <c r="KKM163" s="491"/>
      <c r="KKN163" s="491"/>
      <c r="KKO163" s="491"/>
      <c r="KKP163" s="491"/>
      <c r="KKQ163" s="491"/>
      <c r="KKR163" s="491"/>
      <c r="KKS163" s="491"/>
      <c r="KKT163" s="491"/>
      <c r="KKU163" s="491"/>
      <c r="KKV163" s="491"/>
      <c r="KKW163" s="491"/>
      <c r="KKX163" s="491"/>
      <c r="KKY163" s="491"/>
      <c r="KKZ163" s="491"/>
      <c r="KLA163" s="491"/>
      <c r="KLB163" s="491"/>
      <c r="KLC163" s="491"/>
      <c r="KLD163" s="491"/>
      <c r="KLE163" s="491"/>
      <c r="KLF163" s="491"/>
      <c r="KLG163" s="491"/>
      <c r="KLH163" s="491"/>
      <c r="KLI163" s="491"/>
      <c r="KLJ163" s="491"/>
      <c r="KLK163" s="491"/>
      <c r="KLL163" s="491"/>
      <c r="KLM163" s="491"/>
      <c r="KLN163" s="491"/>
      <c r="KLO163" s="491"/>
      <c r="KLP163" s="491"/>
      <c r="KLQ163" s="491"/>
      <c r="KLR163" s="491"/>
      <c r="KLS163" s="491"/>
      <c r="KLT163" s="491"/>
      <c r="KLU163" s="491"/>
      <c r="KLV163" s="491"/>
      <c r="KLW163" s="491"/>
      <c r="KLX163" s="491"/>
      <c r="KLY163" s="491"/>
      <c r="KLZ163" s="491"/>
      <c r="KMA163" s="491"/>
      <c r="KMB163" s="491"/>
      <c r="KMC163" s="491"/>
      <c r="KMD163" s="491"/>
      <c r="KME163" s="491"/>
      <c r="KMF163" s="491"/>
      <c r="KMG163" s="491"/>
      <c r="KMH163" s="491"/>
      <c r="KMI163" s="491"/>
      <c r="KMJ163" s="491"/>
      <c r="KMK163" s="491"/>
      <c r="KML163" s="491"/>
      <c r="KMM163" s="491"/>
      <c r="KMN163" s="491"/>
      <c r="KMO163" s="491"/>
      <c r="KMP163" s="491"/>
      <c r="KMQ163" s="491"/>
      <c r="KMR163" s="491"/>
      <c r="KMS163" s="491"/>
      <c r="KMT163" s="491"/>
      <c r="KMU163" s="491"/>
      <c r="KMV163" s="491"/>
      <c r="KMW163" s="491"/>
      <c r="KMX163" s="491"/>
      <c r="KMY163" s="491"/>
      <c r="KMZ163" s="491"/>
      <c r="KNA163" s="491"/>
      <c r="KNB163" s="491"/>
      <c r="KNC163" s="491"/>
      <c r="KND163" s="491"/>
      <c r="KNE163" s="491"/>
      <c r="KNF163" s="491"/>
      <c r="KNG163" s="491"/>
      <c r="KNH163" s="491"/>
      <c r="KNI163" s="491"/>
      <c r="KNJ163" s="491"/>
      <c r="KNK163" s="491"/>
      <c r="KNL163" s="491"/>
      <c r="KNM163" s="491"/>
      <c r="KNN163" s="491"/>
      <c r="KNO163" s="491"/>
      <c r="KNP163" s="491"/>
      <c r="KNQ163" s="491"/>
      <c r="KNR163" s="491"/>
      <c r="KNS163" s="491"/>
      <c r="KNT163" s="491"/>
      <c r="KNU163" s="491"/>
      <c r="KNV163" s="491"/>
      <c r="KNW163" s="491"/>
      <c r="KNX163" s="491"/>
      <c r="KNY163" s="491"/>
      <c r="KNZ163" s="491"/>
      <c r="KOA163" s="491"/>
      <c r="KOB163" s="491"/>
      <c r="KOC163" s="491"/>
      <c r="KOD163" s="491"/>
      <c r="KOE163" s="491"/>
      <c r="KOF163" s="491"/>
      <c r="KOG163" s="491"/>
      <c r="KOH163" s="491"/>
      <c r="KOI163" s="491"/>
      <c r="KOJ163" s="491"/>
      <c r="KOK163" s="491"/>
      <c r="KOL163" s="491"/>
      <c r="KOM163" s="491"/>
      <c r="KON163" s="491"/>
      <c r="KOO163" s="491"/>
      <c r="KOP163" s="491"/>
      <c r="KOQ163" s="491"/>
      <c r="KOR163" s="491"/>
      <c r="KOS163" s="491"/>
      <c r="KOT163" s="491"/>
      <c r="KOU163" s="491"/>
      <c r="KOV163" s="491"/>
      <c r="KOW163" s="491"/>
      <c r="KOX163" s="491"/>
      <c r="KOY163" s="491"/>
      <c r="KOZ163" s="491"/>
      <c r="KPA163" s="491"/>
      <c r="KPB163" s="491"/>
      <c r="KPC163" s="491"/>
      <c r="KPD163" s="491"/>
      <c r="KPE163" s="491"/>
      <c r="KPF163" s="491"/>
      <c r="KPG163" s="491"/>
      <c r="KPH163" s="491"/>
      <c r="KPI163" s="491"/>
      <c r="KPJ163" s="491"/>
      <c r="KPK163" s="491"/>
      <c r="KPL163" s="491"/>
      <c r="KPM163" s="491"/>
      <c r="KPN163" s="491"/>
      <c r="KPO163" s="491"/>
      <c r="KPP163" s="491"/>
      <c r="KPQ163" s="491"/>
      <c r="KPR163" s="491"/>
      <c r="KPS163" s="491"/>
      <c r="KPT163" s="491"/>
      <c r="KPU163" s="491"/>
      <c r="KPV163" s="491"/>
      <c r="KPW163" s="491"/>
      <c r="KPX163" s="491"/>
      <c r="KPY163" s="491"/>
      <c r="KPZ163" s="491"/>
      <c r="KQA163" s="491"/>
      <c r="KQB163" s="491"/>
      <c r="KQC163" s="491"/>
      <c r="KQD163" s="491"/>
      <c r="KQE163" s="491"/>
      <c r="KQF163" s="491"/>
      <c r="KQG163" s="491"/>
      <c r="KQH163" s="491"/>
      <c r="KQI163" s="491"/>
      <c r="KQJ163" s="491"/>
      <c r="KQK163" s="491"/>
      <c r="KQL163" s="491"/>
      <c r="KQM163" s="491"/>
      <c r="KQN163" s="491"/>
      <c r="KQO163" s="491"/>
      <c r="KQP163" s="491"/>
      <c r="KQQ163" s="491"/>
      <c r="KQR163" s="491"/>
      <c r="KQS163" s="491"/>
      <c r="KQT163" s="491"/>
      <c r="KQU163" s="491"/>
      <c r="KQV163" s="491"/>
      <c r="KQW163" s="491"/>
      <c r="KQX163" s="491"/>
      <c r="KQY163" s="491"/>
      <c r="KQZ163" s="491"/>
      <c r="KRA163" s="491"/>
      <c r="KRB163" s="491"/>
      <c r="KRC163" s="491"/>
      <c r="KRD163" s="491"/>
      <c r="KRE163" s="491"/>
      <c r="KRF163" s="491"/>
      <c r="KRG163" s="491"/>
      <c r="KRH163" s="491"/>
      <c r="KRI163" s="491"/>
      <c r="KRJ163" s="491"/>
      <c r="KRK163" s="491"/>
      <c r="KRL163" s="491"/>
      <c r="KRM163" s="491"/>
      <c r="KRN163" s="491"/>
      <c r="KRO163" s="491"/>
      <c r="KRP163" s="491"/>
      <c r="KRQ163" s="491"/>
      <c r="KRR163" s="491"/>
      <c r="KRS163" s="491"/>
      <c r="KRT163" s="491"/>
      <c r="KRU163" s="491"/>
      <c r="KRV163" s="491"/>
      <c r="KRW163" s="491"/>
      <c r="KRX163" s="491"/>
      <c r="KRY163" s="491"/>
      <c r="KRZ163" s="491"/>
      <c r="KSA163" s="491"/>
      <c r="KSB163" s="491"/>
      <c r="KSC163" s="491"/>
      <c r="KSD163" s="491"/>
      <c r="KSE163" s="491"/>
      <c r="KSF163" s="491"/>
      <c r="KSG163" s="491"/>
      <c r="KSH163" s="491"/>
      <c r="KSI163" s="491"/>
      <c r="KSJ163" s="491"/>
      <c r="KSK163" s="491"/>
      <c r="KSL163" s="491"/>
      <c r="KSM163" s="491"/>
      <c r="KSN163" s="491"/>
      <c r="KSO163" s="491"/>
      <c r="KSP163" s="491"/>
      <c r="KSQ163" s="491"/>
      <c r="KSR163" s="491"/>
      <c r="KSS163" s="491"/>
      <c r="KST163" s="491"/>
      <c r="KSU163" s="491"/>
      <c r="KSV163" s="491"/>
      <c r="KSW163" s="491"/>
      <c r="KSX163" s="491"/>
      <c r="KSY163" s="491"/>
      <c r="KSZ163" s="491"/>
      <c r="KTA163" s="491"/>
      <c r="KTB163" s="491"/>
      <c r="KTC163" s="491"/>
      <c r="KTD163" s="491"/>
      <c r="KTE163" s="491"/>
      <c r="KTF163" s="491"/>
      <c r="KTG163" s="491"/>
      <c r="KTH163" s="491"/>
      <c r="KTI163" s="491"/>
      <c r="KTJ163" s="491"/>
      <c r="KTK163" s="491"/>
      <c r="KTL163" s="491"/>
      <c r="KTM163" s="491"/>
      <c r="KTN163" s="491"/>
      <c r="KTO163" s="491"/>
      <c r="KTP163" s="491"/>
      <c r="KTQ163" s="491"/>
      <c r="KTR163" s="491"/>
      <c r="KTS163" s="491"/>
      <c r="KTT163" s="491"/>
      <c r="KTU163" s="491"/>
      <c r="KTV163" s="491"/>
      <c r="KTW163" s="491"/>
      <c r="KTX163" s="491"/>
      <c r="KTY163" s="491"/>
      <c r="KTZ163" s="491"/>
      <c r="KUA163" s="491"/>
      <c r="KUB163" s="491"/>
      <c r="KUC163" s="491"/>
      <c r="KUD163" s="491"/>
      <c r="KUE163" s="491"/>
      <c r="KUF163" s="491"/>
      <c r="KUG163" s="491"/>
      <c r="KUH163" s="491"/>
      <c r="KUI163" s="491"/>
      <c r="KUJ163" s="491"/>
      <c r="KUK163" s="491"/>
      <c r="KUL163" s="491"/>
      <c r="KUM163" s="491"/>
      <c r="KUN163" s="491"/>
      <c r="KUO163" s="491"/>
      <c r="KUP163" s="491"/>
      <c r="KUQ163" s="491"/>
      <c r="KUR163" s="491"/>
      <c r="KUS163" s="491"/>
      <c r="KUT163" s="491"/>
      <c r="KUU163" s="491"/>
      <c r="KUV163" s="491"/>
      <c r="KUW163" s="491"/>
      <c r="KUX163" s="491"/>
      <c r="KUY163" s="491"/>
      <c r="KUZ163" s="491"/>
      <c r="KVA163" s="491"/>
      <c r="KVB163" s="491"/>
      <c r="KVC163" s="491"/>
      <c r="KVD163" s="491"/>
      <c r="KVE163" s="491"/>
      <c r="KVF163" s="491"/>
      <c r="KVG163" s="491"/>
      <c r="KVH163" s="491"/>
      <c r="KVI163" s="491"/>
      <c r="KVJ163" s="491"/>
      <c r="KVK163" s="491"/>
      <c r="KVL163" s="491"/>
      <c r="KVM163" s="491"/>
      <c r="KVN163" s="491"/>
      <c r="KVO163" s="491"/>
      <c r="KVP163" s="491"/>
      <c r="KVQ163" s="491"/>
      <c r="KVR163" s="491"/>
      <c r="KVS163" s="491"/>
      <c r="KVT163" s="491"/>
      <c r="KVU163" s="491"/>
      <c r="KVV163" s="491"/>
      <c r="KVW163" s="491"/>
      <c r="KVX163" s="491"/>
      <c r="KVY163" s="491"/>
      <c r="KVZ163" s="491"/>
      <c r="KWA163" s="491"/>
      <c r="KWB163" s="491"/>
      <c r="KWC163" s="491"/>
      <c r="KWD163" s="491"/>
      <c r="KWE163" s="491"/>
      <c r="KWF163" s="491"/>
      <c r="KWG163" s="491"/>
      <c r="KWH163" s="491"/>
      <c r="KWI163" s="491"/>
      <c r="KWJ163" s="491"/>
      <c r="KWK163" s="491"/>
      <c r="KWL163" s="491"/>
      <c r="KWM163" s="491"/>
      <c r="KWN163" s="491"/>
      <c r="KWO163" s="491"/>
      <c r="KWP163" s="491"/>
      <c r="KWQ163" s="491"/>
      <c r="KWR163" s="491"/>
      <c r="KWS163" s="491"/>
      <c r="KWT163" s="491"/>
      <c r="KWU163" s="491"/>
      <c r="KWV163" s="491"/>
      <c r="KWW163" s="491"/>
      <c r="KWX163" s="491"/>
      <c r="KWY163" s="491"/>
      <c r="KWZ163" s="491"/>
      <c r="KXA163" s="491"/>
      <c r="KXB163" s="491"/>
      <c r="KXC163" s="491"/>
      <c r="KXD163" s="491"/>
      <c r="KXE163" s="491"/>
      <c r="KXF163" s="491"/>
      <c r="KXG163" s="491"/>
      <c r="KXH163" s="491"/>
      <c r="KXI163" s="491"/>
      <c r="KXJ163" s="491"/>
      <c r="KXK163" s="491"/>
      <c r="KXL163" s="491"/>
      <c r="KXM163" s="491"/>
      <c r="KXN163" s="491"/>
      <c r="KXO163" s="491"/>
      <c r="KXP163" s="491"/>
      <c r="KXQ163" s="491"/>
      <c r="KXR163" s="491"/>
      <c r="KXS163" s="491"/>
      <c r="KXT163" s="491"/>
      <c r="KXU163" s="491"/>
      <c r="KXV163" s="491"/>
      <c r="KXW163" s="491"/>
      <c r="KXX163" s="491"/>
      <c r="KXY163" s="491"/>
      <c r="KXZ163" s="491"/>
      <c r="KYA163" s="491"/>
      <c r="KYB163" s="491"/>
      <c r="KYC163" s="491"/>
      <c r="KYD163" s="491"/>
      <c r="KYE163" s="491"/>
      <c r="KYF163" s="491"/>
      <c r="KYG163" s="491"/>
      <c r="KYH163" s="491"/>
      <c r="KYI163" s="491"/>
      <c r="KYJ163" s="491"/>
      <c r="KYK163" s="491"/>
      <c r="KYL163" s="491"/>
      <c r="KYM163" s="491"/>
      <c r="KYN163" s="491"/>
      <c r="KYO163" s="491"/>
      <c r="KYP163" s="491"/>
      <c r="KYQ163" s="491"/>
      <c r="KYR163" s="491"/>
      <c r="KYS163" s="491"/>
      <c r="KYT163" s="491"/>
      <c r="KYU163" s="491"/>
      <c r="KYV163" s="491"/>
      <c r="KYW163" s="491"/>
      <c r="KYX163" s="491"/>
      <c r="KYY163" s="491"/>
      <c r="KYZ163" s="491"/>
      <c r="KZA163" s="491"/>
      <c r="KZB163" s="491"/>
      <c r="KZC163" s="491"/>
      <c r="KZD163" s="491"/>
      <c r="KZE163" s="491"/>
      <c r="KZF163" s="491"/>
      <c r="KZG163" s="491"/>
      <c r="KZH163" s="491"/>
      <c r="KZI163" s="491"/>
      <c r="KZJ163" s="491"/>
      <c r="KZK163" s="491"/>
      <c r="KZL163" s="491"/>
      <c r="KZM163" s="491"/>
      <c r="KZN163" s="491"/>
      <c r="KZO163" s="491"/>
      <c r="KZP163" s="491"/>
      <c r="KZQ163" s="491"/>
      <c r="KZR163" s="491"/>
      <c r="KZS163" s="491"/>
      <c r="KZT163" s="491"/>
      <c r="KZU163" s="491"/>
      <c r="KZV163" s="491"/>
      <c r="KZW163" s="491"/>
      <c r="KZX163" s="491"/>
      <c r="KZY163" s="491"/>
      <c r="KZZ163" s="491"/>
      <c r="LAA163" s="491"/>
      <c r="LAB163" s="491"/>
      <c r="LAC163" s="491"/>
      <c r="LAD163" s="491"/>
      <c r="LAE163" s="491"/>
      <c r="LAF163" s="491"/>
      <c r="LAG163" s="491"/>
      <c r="LAH163" s="491"/>
      <c r="LAI163" s="491"/>
      <c r="LAJ163" s="491"/>
      <c r="LAK163" s="491"/>
      <c r="LAL163" s="491"/>
      <c r="LAM163" s="491"/>
      <c r="LAN163" s="491"/>
      <c r="LAO163" s="491"/>
      <c r="LAP163" s="491"/>
      <c r="LAQ163" s="491"/>
      <c r="LAR163" s="491"/>
      <c r="LAS163" s="491"/>
      <c r="LAT163" s="491"/>
      <c r="LAU163" s="491"/>
      <c r="LAV163" s="491"/>
      <c r="LAW163" s="491"/>
      <c r="LAX163" s="491"/>
      <c r="LAY163" s="491"/>
      <c r="LAZ163" s="491"/>
      <c r="LBA163" s="491"/>
      <c r="LBB163" s="491"/>
      <c r="LBC163" s="491"/>
      <c r="LBD163" s="491"/>
      <c r="LBE163" s="491"/>
      <c r="LBF163" s="491"/>
      <c r="LBG163" s="491"/>
      <c r="LBH163" s="491"/>
      <c r="LBI163" s="491"/>
      <c r="LBJ163" s="491"/>
      <c r="LBK163" s="491"/>
      <c r="LBL163" s="491"/>
      <c r="LBM163" s="491"/>
      <c r="LBN163" s="491"/>
      <c r="LBO163" s="491"/>
      <c r="LBP163" s="491"/>
      <c r="LBQ163" s="491"/>
      <c r="LBR163" s="491"/>
      <c r="LBS163" s="491"/>
      <c r="LBT163" s="491"/>
      <c r="LBU163" s="491"/>
      <c r="LBV163" s="491"/>
      <c r="LBW163" s="491"/>
      <c r="LBX163" s="491"/>
      <c r="LBY163" s="491"/>
      <c r="LBZ163" s="491"/>
      <c r="LCA163" s="491"/>
      <c r="LCB163" s="491"/>
      <c r="LCC163" s="491"/>
      <c r="LCD163" s="491"/>
      <c r="LCE163" s="491"/>
      <c r="LCF163" s="491"/>
      <c r="LCG163" s="491"/>
      <c r="LCH163" s="491"/>
      <c r="LCI163" s="491"/>
      <c r="LCJ163" s="491"/>
      <c r="LCK163" s="491"/>
      <c r="LCL163" s="491"/>
      <c r="LCM163" s="491"/>
      <c r="LCN163" s="491"/>
      <c r="LCO163" s="491"/>
      <c r="LCP163" s="491"/>
      <c r="LCQ163" s="491"/>
      <c r="LCR163" s="491"/>
      <c r="LCS163" s="491"/>
      <c r="LCT163" s="491"/>
      <c r="LCU163" s="491"/>
      <c r="LCV163" s="491"/>
      <c r="LCW163" s="491"/>
      <c r="LCX163" s="491"/>
      <c r="LCY163" s="491"/>
      <c r="LCZ163" s="491"/>
      <c r="LDA163" s="491"/>
      <c r="LDB163" s="491"/>
      <c r="LDC163" s="491"/>
      <c r="LDD163" s="491"/>
      <c r="LDE163" s="491"/>
      <c r="LDF163" s="491"/>
      <c r="LDG163" s="491"/>
      <c r="LDH163" s="491"/>
      <c r="LDI163" s="491"/>
      <c r="LDJ163" s="491"/>
      <c r="LDK163" s="491"/>
      <c r="LDL163" s="491"/>
      <c r="LDM163" s="491"/>
      <c r="LDN163" s="491"/>
      <c r="LDO163" s="491"/>
      <c r="LDP163" s="491"/>
      <c r="LDQ163" s="491"/>
      <c r="LDR163" s="491"/>
      <c r="LDS163" s="491"/>
      <c r="LDT163" s="491"/>
      <c r="LDU163" s="491"/>
      <c r="LDV163" s="491"/>
      <c r="LDW163" s="491"/>
      <c r="LDX163" s="491"/>
      <c r="LDY163" s="491"/>
      <c r="LDZ163" s="491"/>
      <c r="LEA163" s="491"/>
      <c r="LEB163" s="491"/>
      <c r="LEC163" s="491"/>
      <c r="LED163" s="491"/>
      <c r="LEE163" s="491"/>
      <c r="LEF163" s="491"/>
      <c r="LEG163" s="491"/>
      <c r="LEH163" s="491"/>
      <c r="LEI163" s="491"/>
      <c r="LEJ163" s="491"/>
      <c r="LEK163" s="491"/>
      <c r="LEL163" s="491"/>
      <c r="LEM163" s="491"/>
      <c r="LEN163" s="491"/>
      <c r="LEO163" s="491"/>
      <c r="LEP163" s="491"/>
      <c r="LEQ163" s="491"/>
      <c r="LER163" s="491"/>
      <c r="LES163" s="491"/>
      <c r="LET163" s="491"/>
      <c r="LEU163" s="491"/>
      <c r="LEV163" s="491"/>
      <c r="LEW163" s="491"/>
      <c r="LEX163" s="491"/>
      <c r="LEY163" s="491"/>
      <c r="LEZ163" s="491"/>
      <c r="LFA163" s="491"/>
      <c r="LFB163" s="491"/>
      <c r="LFC163" s="491"/>
      <c r="LFD163" s="491"/>
      <c r="LFE163" s="491"/>
      <c r="LFF163" s="491"/>
      <c r="LFG163" s="491"/>
      <c r="LFH163" s="491"/>
      <c r="LFI163" s="491"/>
      <c r="LFJ163" s="491"/>
      <c r="LFK163" s="491"/>
      <c r="LFL163" s="491"/>
      <c r="LFM163" s="491"/>
      <c r="LFN163" s="491"/>
      <c r="LFO163" s="491"/>
      <c r="LFP163" s="491"/>
      <c r="LFQ163" s="491"/>
      <c r="LFR163" s="491"/>
      <c r="LFS163" s="491"/>
      <c r="LFT163" s="491"/>
      <c r="LFU163" s="491"/>
      <c r="LFV163" s="491"/>
      <c r="LFW163" s="491"/>
      <c r="LFX163" s="491"/>
      <c r="LFY163" s="491"/>
      <c r="LFZ163" s="491"/>
      <c r="LGA163" s="491"/>
      <c r="LGB163" s="491"/>
      <c r="LGC163" s="491"/>
      <c r="LGD163" s="491"/>
      <c r="LGE163" s="491"/>
      <c r="LGF163" s="491"/>
      <c r="LGG163" s="491"/>
      <c r="LGH163" s="491"/>
      <c r="LGI163" s="491"/>
      <c r="LGJ163" s="491"/>
      <c r="LGK163" s="491"/>
      <c r="LGL163" s="491"/>
      <c r="LGM163" s="491"/>
      <c r="LGN163" s="491"/>
      <c r="LGO163" s="491"/>
      <c r="LGP163" s="491"/>
      <c r="LGQ163" s="491"/>
      <c r="LGR163" s="491"/>
      <c r="LGS163" s="491"/>
      <c r="LGT163" s="491"/>
      <c r="LGU163" s="491"/>
      <c r="LGV163" s="491"/>
      <c r="LGW163" s="491"/>
      <c r="LGX163" s="491"/>
      <c r="LGY163" s="491"/>
      <c r="LGZ163" s="491"/>
      <c r="LHA163" s="491"/>
      <c r="LHB163" s="491"/>
      <c r="LHC163" s="491"/>
      <c r="LHD163" s="491"/>
      <c r="LHE163" s="491"/>
      <c r="LHF163" s="491"/>
      <c r="LHG163" s="491"/>
      <c r="LHH163" s="491"/>
      <c r="LHI163" s="491"/>
      <c r="LHJ163" s="491"/>
      <c r="LHK163" s="491"/>
      <c r="LHL163" s="491"/>
      <c r="LHM163" s="491"/>
      <c r="LHN163" s="491"/>
      <c r="LHO163" s="491"/>
      <c r="LHP163" s="491"/>
      <c r="LHQ163" s="491"/>
      <c r="LHR163" s="491"/>
      <c r="LHS163" s="491"/>
      <c r="LHT163" s="491"/>
      <c r="LHU163" s="491"/>
      <c r="LHV163" s="491"/>
      <c r="LHW163" s="491"/>
      <c r="LHX163" s="491"/>
      <c r="LHY163" s="491"/>
      <c r="LHZ163" s="491"/>
      <c r="LIA163" s="491"/>
      <c r="LIB163" s="491"/>
      <c r="LIC163" s="491"/>
      <c r="LID163" s="491"/>
      <c r="LIE163" s="491"/>
      <c r="LIF163" s="491"/>
      <c r="LIG163" s="491"/>
      <c r="LIH163" s="491"/>
      <c r="LII163" s="491"/>
      <c r="LIJ163" s="491"/>
      <c r="LIK163" s="491"/>
      <c r="LIL163" s="491"/>
      <c r="LIM163" s="491"/>
      <c r="LIN163" s="491"/>
      <c r="LIO163" s="491"/>
      <c r="LIP163" s="491"/>
      <c r="LIQ163" s="491"/>
      <c r="LIR163" s="491"/>
      <c r="LIS163" s="491"/>
      <c r="LIT163" s="491"/>
      <c r="LIU163" s="491"/>
      <c r="LIV163" s="491"/>
      <c r="LIW163" s="491"/>
      <c r="LIX163" s="491"/>
      <c r="LIY163" s="491"/>
      <c r="LIZ163" s="491"/>
      <c r="LJA163" s="491"/>
      <c r="LJB163" s="491"/>
      <c r="LJC163" s="491"/>
      <c r="LJD163" s="491"/>
      <c r="LJE163" s="491"/>
      <c r="LJF163" s="491"/>
      <c r="LJG163" s="491"/>
      <c r="LJH163" s="491"/>
      <c r="LJI163" s="491"/>
      <c r="LJJ163" s="491"/>
      <c r="LJK163" s="491"/>
      <c r="LJL163" s="491"/>
      <c r="LJM163" s="491"/>
      <c r="LJN163" s="491"/>
      <c r="LJO163" s="491"/>
      <c r="LJP163" s="491"/>
      <c r="LJQ163" s="491"/>
      <c r="LJR163" s="491"/>
      <c r="LJS163" s="491"/>
      <c r="LJT163" s="491"/>
      <c r="LJU163" s="491"/>
      <c r="LJV163" s="491"/>
      <c r="LJW163" s="491"/>
      <c r="LJX163" s="491"/>
      <c r="LJY163" s="491"/>
      <c r="LJZ163" s="491"/>
      <c r="LKA163" s="491"/>
      <c r="LKB163" s="491"/>
      <c r="LKC163" s="491"/>
      <c r="LKD163" s="491"/>
      <c r="LKE163" s="491"/>
      <c r="LKF163" s="491"/>
      <c r="LKG163" s="491"/>
      <c r="LKH163" s="491"/>
      <c r="LKI163" s="491"/>
      <c r="LKJ163" s="491"/>
      <c r="LKK163" s="491"/>
      <c r="LKL163" s="491"/>
      <c r="LKM163" s="491"/>
      <c r="LKN163" s="491"/>
      <c r="LKO163" s="491"/>
      <c r="LKP163" s="491"/>
      <c r="LKQ163" s="491"/>
      <c r="LKR163" s="491"/>
      <c r="LKS163" s="491"/>
      <c r="LKT163" s="491"/>
      <c r="LKU163" s="491"/>
      <c r="LKV163" s="491"/>
      <c r="LKW163" s="491"/>
      <c r="LKX163" s="491"/>
      <c r="LKY163" s="491"/>
      <c r="LKZ163" s="491"/>
      <c r="LLA163" s="491"/>
      <c r="LLB163" s="491"/>
      <c r="LLC163" s="491"/>
      <c r="LLD163" s="491"/>
      <c r="LLE163" s="491"/>
      <c r="LLF163" s="491"/>
      <c r="LLG163" s="491"/>
      <c r="LLH163" s="491"/>
      <c r="LLI163" s="491"/>
      <c r="LLJ163" s="491"/>
      <c r="LLK163" s="491"/>
      <c r="LLL163" s="491"/>
      <c r="LLM163" s="491"/>
      <c r="LLN163" s="491"/>
      <c r="LLO163" s="491"/>
      <c r="LLP163" s="491"/>
      <c r="LLQ163" s="491"/>
      <c r="LLR163" s="491"/>
      <c r="LLS163" s="491"/>
      <c r="LLT163" s="491"/>
      <c r="LLU163" s="491"/>
      <c r="LLV163" s="491"/>
      <c r="LLW163" s="491"/>
      <c r="LLX163" s="491"/>
      <c r="LLY163" s="491"/>
      <c r="LLZ163" s="491"/>
      <c r="LMA163" s="491"/>
      <c r="LMB163" s="491"/>
      <c r="LMC163" s="491"/>
      <c r="LMD163" s="491"/>
      <c r="LME163" s="491"/>
      <c r="LMF163" s="491"/>
      <c r="LMG163" s="491"/>
      <c r="LMH163" s="491"/>
      <c r="LMI163" s="491"/>
      <c r="LMJ163" s="491"/>
      <c r="LMK163" s="491"/>
      <c r="LML163" s="491"/>
      <c r="LMM163" s="491"/>
      <c r="LMN163" s="491"/>
      <c r="LMO163" s="491"/>
      <c r="LMP163" s="491"/>
      <c r="LMQ163" s="491"/>
      <c r="LMR163" s="491"/>
      <c r="LMS163" s="491"/>
      <c r="LMT163" s="491"/>
      <c r="LMU163" s="491"/>
      <c r="LMV163" s="491"/>
      <c r="LMW163" s="491"/>
      <c r="LMX163" s="491"/>
      <c r="LMY163" s="491"/>
      <c r="LMZ163" s="491"/>
      <c r="LNA163" s="491"/>
      <c r="LNB163" s="491"/>
      <c r="LNC163" s="491"/>
      <c r="LND163" s="491"/>
      <c r="LNE163" s="491"/>
      <c r="LNF163" s="491"/>
      <c r="LNG163" s="491"/>
      <c r="LNH163" s="491"/>
      <c r="LNI163" s="491"/>
      <c r="LNJ163" s="491"/>
      <c r="LNK163" s="491"/>
      <c r="LNL163" s="491"/>
      <c r="LNM163" s="491"/>
      <c r="LNN163" s="491"/>
      <c r="LNO163" s="491"/>
      <c r="LNP163" s="491"/>
      <c r="LNQ163" s="491"/>
      <c r="LNR163" s="491"/>
      <c r="LNS163" s="491"/>
      <c r="LNT163" s="491"/>
      <c r="LNU163" s="491"/>
      <c r="LNV163" s="491"/>
      <c r="LNW163" s="491"/>
      <c r="LNX163" s="491"/>
      <c r="LNY163" s="491"/>
      <c r="LNZ163" s="491"/>
      <c r="LOA163" s="491"/>
      <c r="LOB163" s="491"/>
      <c r="LOC163" s="491"/>
      <c r="LOD163" s="491"/>
      <c r="LOE163" s="491"/>
      <c r="LOF163" s="491"/>
      <c r="LOG163" s="491"/>
      <c r="LOH163" s="491"/>
      <c r="LOI163" s="491"/>
      <c r="LOJ163" s="491"/>
      <c r="LOK163" s="491"/>
      <c r="LOL163" s="491"/>
      <c r="LOM163" s="491"/>
      <c r="LON163" s="491"/>
      <c r="LOO163" s="491"/>
      <c r="LOP163" s="491"/>
      <c r="LOQ163" s="491"/>
      <c r="LOR163" s="491"/>
      <c r="LOS163" s="491"/>
      <c r="LOT163" s="491"/>
      <c r="LOU163" s="491"/>
      <c r="LOV163" s="491"/>
      <c r="LOW163" s="491"/>
      <c r="LOX163" s="491"/>
      <c r="LOY163" s="491"/>
      <c r="LOZ163" s="491"/>
      <c r="LPA163" s="491"/>
      <c r="LPB163" s="491"/>
      <c r="LPC163" s="491"/>
      <c r="LPD163" s="491"/>
      <c r="LPE163" s="491"/>
      <c r="LPF163" s="491"/>
      <c r="LPG163" s="491"/>
      <c r="LPH163" s="491"/>
      <c r="LPI163" s="491"/>
      <c r="LPJ163" s="491"/>
      <c r="LPK163" s="491"/>
      <c r="LPL163" s="491"/>
      <c r="LPM163" s="491"/>
      <c r="LPN163" s="491"/>
      <c r="LPO163" s="491"/>
      <c r="LPP163" s="491"/>
      <c r="LPQ163" s="491"/>
      <c r="LPR163" s="491"/>
      <c r="LPS163" s="491"/>
      <c r="LPT163" s="491"/>
      <c r="LPU163" s="491"/>
      <c r="LPV163" s="491"/>
      <c r="LPW163" s="491"/>
      <c r="LPX163" s="491"/>
      <c r="LPY163" s="491"/>
      <c r="LPZ163" s="491"/>
      <c r="LQA163" s="491"/>
      <c r="LQB163" s="491"/>
      <c r="LQC163" s="491"/>
      <c r="LQD163" s="491"/>
      <c r="LQE163" s="491"/>
      <c r="LQF163" s="491"/>
      <c r="LQG163" s="491"/>
      <c r="LQH163" s="491"/>
      <c r="LQI163" s="491"/>
      <c r="LQJ163" s="491"/>
      <c r="LQK163" s="491"/>
      <c r="LQL163" s="491"/>
      <c r="LQM163" s="491"/>
      <c r="LQN163" s="491"/>
      <c r="LQO163" s="491"/>
      <c r="LQP163" s="491"/>
      <c r="LQQ163" s="491"/>
      <c r="LQR163" s="491"/>
      <c r="LQS163" s="491"/>
      <c r="LQT163" s="491"/>
      <c r="LQU163" s="491"/>
      <c r="LQV163" s="491"/>
      <c r="LQW163" s="491"/>
      <c r="LQX163" s="491"/>
      <c r="LQY163" s="491"/>
      <c r="LQZ163" s="491"/>
      <c r="LRA163" s="491"/>
      <c r="LRB163" s="491"/>
      <c r="LRC163" s="491"/>
      <c r="LRD163" s="491"/>
      <c r="LRE163" s="491"/>
      <c r="LRF163" s="491"/>
      <c r="LRG163" s="491"/>
      <c r="LRH163" s="491"/>
      <c r="LRI163" s="491"/>
      <c r="LRJ163" s="491"/>
      <c r="LRK163" s="491"/>
      <c r="LRL163" s="491"/>
      <c r="LRM163" s="491"/>
      <c r="LRN163" s="491"/>
      <c r="LRO163" s="491"/>
      <c r="LRP163" s="491"/>
      <c r="LRQ163" s="491"/>
      <c r="LRR163" s="491"/>
      <c r="LRS163" s="491"/>
      <c r="LRT163" s="491"/>
      <c r="LRU163" s="491"/>
      <c r="LRV163" s="491"/>
      <c r="LRW163" s="491"/>
      <c r="LRX163" s="491"/>
      <c r="LRY163" s="491"/>
      <c r="LRZ163" s="491"/>
      <c r="LSA163" s="491"/>
      <c r="LSB163" s="491"/>
      <c r="LSC163" s="491"/>
      <c r="LSD163" s="491"/>
      <c r="LSE163" s="491"/>
      <c r="LSF163" s="491"/>
      <c r="LSG163" s="491"/>
      <c r="LSH163" s="491"/>
      <c r="LSI163" s="491"/>
      <c r="LSJ163" s="491"/>
      <c r="LSK163" s="491"/>
      <c r="LSL163" s="491"/>
      <c r="LSM163" s="491"/>
      <c r="LSN163" s="491"/>
      <c r="LSO163" s="491"/>
      <c r="LSP163" s="491"/>
      <c r="LSQ163" s="491"/>
      <c r="LSR163" s="491"/>
      <c r="LSS163" s="491"/>
      <c r="LST163" s="491"/>
      <c r="LSU163" s="491"/>
      <c r="LSV163" s="491"/>
      <c r="LSW163" s="491"/>
      <c r="LSX163" s="491"/>
      <c r="LSY163" s="491"/>
      <c r="LSZ163" s="491"/>
      <c r="LTA163" s="491"/>
      <c r="LTB163" s="491"/>
      <c r="LTC163" s="491"/>
      <c r="LTD163" s="491"/>
      <c r="LTE163" s="491"/>
      <c r="LTF163" s="491"/>
      <c r="LTG163" s="491"/>
      <c r="LTH163" s="491"/>
      <c r="LTI163" s="491"/>
      <c r="LTJ163" s="491"/>
      <c r="LTK163" s="491"/>
      <c r="LTL163" s="491"/>
      <c r="LTM163" s="491"/>
      <c r="LTN163" s="491"/>
      <c r="LTO163" s="491"/>
      <c r="LTP163" s="491"/>
      <c r="LTQ163" s="491"/>
      <c r="LTR163" s="491"/>
      <c r="LTS163" s="491"/>
      <c r="LTT163" s="491"/>
      <c r="LTU163" s="491"/>
      <c r="LTV163" s="491"/>
      <c r="LTW163" s="491"/>
      <c r="LTX163" s="491"/>
      <c r="LTY163" s="491"/>
      <c r="LTZ163" s="491"/>
      <c r="LUA163" s="491"/>
      <c r="LUB163" s="491"/>
      <c r="LUC163" s="491"/>
      <c r="LUD163" s="491"/>
      <c r="LUE163" s="491"/>
      <c r="LUF163" s="491"/>
      <c r="LUG163" s="491"/>
      <c r="LUH163" s="491"/>
      <c r="LUI163" s="491"/>
      <c r="LUJ163" s="491"/>
      <c r="LUK163" s="491"/>
      <c r="LUL163" s="491"/>
      <c r="LUM163" s="491"/>
      <c r="LUN163" s="491"/>
      <c r="LUO163" s="491"/>
      <c r="LUP163" s="491"/>
      <c r="LUQ163" s="491"/>
      <c r="LUR163" s="491"/>
      <c r="LUS163" s="491"/>
      <c r="LUT163" s="491"/>
      <c r="LUU163" s="491"/>
      <c r="LUV163" s="491"/>
      <c r="LUW163" s="491"/>
      <c r="LUX163" s="491"/>
      <c r="LUY163" s="491"/>
      <c r="LUZ163" s="491"/>
      <c r="LVA163" s="491"/>
      <c r="LVB163" s="491"/>
      <c r="LVC163" s="491"/>
      <c r="LVD163" s="491"/>
      <c r="LVE163" s="491"/>
      <c r="LVF163" s="491"/>
      <c r="LVG163" s="491"/>
      <c r="LVH163" s="491"/>
      <c r="LVI163" s="491"/>
      <c r="LVJ163" s="491"/>
      <c r="LVK163" s="491"/>
      <c r="LVL163" s="491"/>
      <c r="LVM163" s="491"/>
      <c r="LVN163" s="491"/>
      <c r="LVO163" s="491"/>
      <c r="LVP163" s="491"/>
      <c r="LVQ163" s="491"/>
      <c r="LVR163" s="491"/>
      <c r="LVS163" s="491"/>
      <c r="LVT163" s="491"/>
      <c r="LVU163" s="491"/>
      <c r="LVV163" s="491"/>
      <c r="LVW163" s="491"/>
      <c r="LVX163" s="491"/>
      <c r="LVY163" s="491"/>
      <c r="LVZ163" s="491"/>
      <c r="LWA163" s="491"/>
      <c r="LWB163" s="491"/>
      <c r="LWC163" s="491"/>
      <c r="LWD163" s="491"/>
      <c r="LWE163" s="491"/>
      <c r="LWF163" s="491"/>
      <c r="LWG163" s="491"/>
      <c r="LWH163" s="491"/>
      <c r="LWI163" s="491"/>
      <c r="LWJ163" s="491"/>
      <c r="LWK163" s="491"/>
      <c r="LWL163" s="491"/>
      <c r="LWM163" s="491"/>
      <c r="LWN163" s="491"/>
      <c r="LWO163" s="491"/>
      <c r="LWP163" s="491"/>
      <c r="LWQ163" s="491"/>
      <c r="LWR163" s="491"/>
      <c r="LWS163" s="491"/>
      <c r="LWT163" s="491"/>
      <c r="LWU163" s="491"/>
      <c r="LWV163" s="491"/>
      <c r="LWW163" s="491"/>
      <c r="LWX163" s="491"/>
      <c r="LWY163" s="491"/>
      <c r="LWZ163" s="491"/>
      <c r="LXA163" s="491"/>
      <c r="LXB163" s="491"/>
      <c r="LXC163" s="491"/>
      <c r="LXD163" s="491"/>
      <c r="LXE163" s="491"/>
      <c r="LXF163" s="491"/>
      <c r="LXG163" s="491"/>
      <c r="LXH163" s="491"/>
      <c r="LXI163" s="491"/>
      <c r="LXJ163" s="491"/>
      <c r="LXK163" s="491"/>
      <c r="LXL163" s="491"/>
      <c r="LXM163" s="491"/>
      <c r="LXN163" s="491"/>
      <c r="LXO163" s="491"/>
      <c r="LXP163" s="491"/>
      <c r="LXQ163" s="491"/>
      <c r="LXR163" s="491"/>
      <c r="LXS163" s="491"/>
      <c r="LXT163" s="491"/>
      <c r="LXU163" s="491"/>
      <c r="LXV163" s="491"/>
      <c r="LXW163" s="491"/>
      <c r="LXX163" s="491"/>
      <c r="LXY163" s="491"/>
      <c r="LXZ163" s="491"/>
      <c r="LYA163" s="491"/>
      <c r="LYB163" s="491"/>
      <c r="LYC163" s="491"/>
      <c r="LYD163" s="491"/>
      <c r="LYE163" s="491"/>
      <c r="LYF163" s="491"/>
      <c r="LYG163" s="491"/>
      <c r="LYH163" s="491"/>
      <c r="LYI163" s="491"/>
      <c r="LYJ163" s="491"/>
      <c r="LYK163" s="491"/>
      <c r="LYL163" s="491"/>
      <c r="LYM163" s="491"/>
      <c r="LYN163" s="491"/>
      <c r="LYO163" s="491"/>
      <c r="LYP163" s="491"/>
      <c r="LYQ163" s="491"/>
      <c r="LYR163" s="491"/>
      <c r="LYS163" s="491"/>
      <c r="LYT163" s="491"/>
      <c r="LYU163" s="491"/>
      <c r="LYV163" s="491"/>
      <c r="LYW163" s="491"/>
      <c r="LYX163" s="491"/>
      <c r="LYY163" s="491"/>
      <c r="LYZ163" s="491"/>
      <c r="LZA163" s="491"/>
      <c r="LZB163" s="491"/>
      <c r="LZC163" s="491"/>
      <c r="LZD163" s="491"/>
      <c r="LZE163" s="491"/>
      <c r="LZF163" s="491"/>
      <c r="LZG163" s="491"/>
      <c r="LZH163" s="491"/>
      <c r="LZI163" s="491"/>
      <c r="LZJ163" s="491"/>
      <c r="LZK163" s="491"/>
      <c r="LZL163" s="491"/>
      <c r="LZM163" s="491"/>
      <c r="LZN163" s="491"/>
      <c r="LZO163" s="491"/>
      <c r="LZP163" s="491"/>
      <c r="LZQ163" s="491"/>
      <c r="LZR163" s="491"/>
      <c r="LZS163" s="491"/>
      <c r="LZT163" s="491"/>
      <c r="LZU163" s="491"/>
      <c r="LZV163" s="491"/>
      <c r="LZW163" s="491"/>
      <c r="LZX163" s="491"/>
      <c r="LZY163" s="491"/>
      <c r="LZZ163" s="491"/>
      <c r="MAA163" s="491"/>
      <c r="MAB163" s="491"/>
      <c r="MAC163" s="491"/>
      <c r="MAD163" s="491"/>
      <c r="MAE163" s="491"/>
      <c r="MAF163" s="491"/>
      <c r="MAG163" s="491"/>
      <c r="MAH163" s="491"/>
      <c r="MAI163" s="491"/>
      <c r="MAJ163" s="491"/>
      <c r="MAK163" s="491"/>
      <c r="MAL163" s="491"/>
      <c r="MAM163" s="491"/>
      <c r="MAN163" s="491"/>
      <c r="MAO163" s="491"/>
      <c r="MAP163" s="491"/>
      <c r="MAQ163" s="491"/>
      <c r="MAR163" s="491"/>
      <c r="MAS163" s="491"/>
      <c r="MAT163" s="491"/>
      <c r="MAU163" s="491"/>
      <c r="MAV163" s="491"/>
      <c r="MAW163" s="491"/>
      <c r="MAX163" s="491"/>
      <c r="MAY163" s="491"/>
      <c r="MAZ163" s="491"/>
      <c r="MBA163" s="491"/>
      <c r="MBB163" s="491"/>
      <c r="MBC163" s="491"/>
      <c r="MBD163" s="491"/>
      <c r="MBE163" s="491"/>
      <c r="MBF163" s="491"/>
      <c r="MBG163" s="491"/>
      <c r="MBH163" s="491"/>
      <c r="MBI163" s="491"/>
      <c r="MBJ163" s="491"/>
      <c r="MBK163" s="491"/>
      <c r="MBL163" s="491"/>
      <c r="MBM163" s="491"/>
      <c r="MBN163" s="491"/>
      <c r="MBO163" s="491"/>
      <c r="MBP163" s="491"/>
      <c r="MBQ163" s="491"/>
      <c r="MBR163" s="491"/>
      <c r="MBS163" s="491"/>
      <c r="MBT163" s="491"/>
      <c r="MBU163" s="491"/>
      <c r="MBV163" s="491"/>
      <c r="MBW163" s="491"/>
      <c r="MBX163" s="491"/>
      <c r="MBY163" s="491"/>
      <c r="MBZ163" s="491"/>
      <c r="MCA163" s="491"/>
      <c r="MCB163" s="491"/>
      <c r="MCC163" s="491"/>
      <c r="MCD163" s="491"/>
      <c r="MCE163" s="491"/>
      <c r="MCF163" s="491"/>
      <c r="MCG163" s="491"/>
      <c r="MCH163" s="491"/>
      <c r="MCI163" s="491"/>
      <c r="MCJ163" s="491"/>
      <c r="MCK163" s="491"/>
      <c r="MCL163" s="491"/>
      <c r="MCM163" s="491"/>
      <c r="MCN163" s="491"/>
      <c r="MCO163" s="491"/>
      <c r="MCP163" s="491"/>
      <c r="MCQ163" s="491"/>
      <c r="MCR163" s="491"/>
      <c r="MCS163" s="491"/>
      <c r="MCT163" s="491"/>
      <c r="MCU163" s="491"/>
      <c r="MCV163" s="491"/>
      <c r="MCW163" s="491"/>
      <c r="MCX163" s="491"/>
      <c r="MCY163" s="491"/>
      <c r="MCZ163" s="491"/>
      <c r="MDA163" s="491"/>
      <c r="MDB163" s="491"/>
      <c r="MDC163" s="491"/>
      <c r="MDD163" s="491"/>
      <c r="MDE163" s="491"/>
      <c r="MDF163" s="491"/>
      <c r="MDG163" s="491"/>
      <c r="MDH163" s="491"/>
      <c r="MDI163" s="491"/>
      <c r="MDJ163" s="491"/>
      <c r="MDK163" s="491"/>
      <c r="MDL163" s="491"/>
      <c r="MDM163" s="491"/>
      <c r="MDN163" s="491"/>
      <c r="MDO163" s="491"/>
      <c r="MDP163" s="491"/>
      <c r="MDQ163" s="491"/>
      <c r="MDR163" s="491"/>
      <c r="MDS163" s="491"/>
      <c r="MDT163" s="491"/>
      <c r="MDU163" s="491"/>
      <c r="MDV163" s="491"/>
      <c r="MDW163" s="491"/>
      <c r="MDX163" s="491"/>
      <c r="MDY163" s="491"/>
      <c r="MDZ163" s="491"/>
      <c r="MEA163" s="491"/>
      <c r="MEB163" s="491"/>
      <c r="MEC163" s="491"/>
      <c r="MED163" s="491"/>
      <c r="MEE163" s="491"/>
      <c r="MEF163" s="491"/>
      <c r="MEG163" s="491"/>
      <c r="MEH163" s="491"/>
      <c r="MEI163" s="491"/>
      <c r="MEJ163" s="491"/>
      <c r="MEK163" s="491"/>
      <c r="MEL163" s="491"/>
      <c r="MEM163" s="491"/>
      <c r="MEN163" s="491"/>
      <c r="MEO163" s="491"/>
      <c r="MEP163" s="491"/>
      <c r="MEQ163" s="491"/>
      <c r="MER163" s="491"/>
      <c r="MES163" s="491"/>
      <c r="MET163" s="491"/>
      <c r="MEU163" s="491"/>
      <c r="MEV163" s="491"/>
      <c r="MEW163" s="491"/>
      <c r="MEX163" s="491"/>
      <c r="MEY163" s="491"/>
      <c r="MEZ163" s="491"/>
      <c r="MFA163" s="491"/>
      <c r="MFB163" s="491"/>
      <c r="MFC163" s="491"/>
      <c r="MFD163" s="491"/>
      <c r="MFE163" s="491"/>
      <c r="MFF163" s="491"/>
      <c r="MFG163" s="491"/>
      <c r="MFH163" s="491"/>
      <c r="MFI163" s="491"/>
      <c r="MFJ163" s="491"/>
      <c r="MFK163" s="491"/>
      <c r="MFL163" s="491"/>
      <c r="MFM163" s="491"/>
      <c r="MFN163" s="491"/>
      <c r="MFO163" s="491"/>
      <c r="MFP163" s="491"/>
      <c r="MFQ163" s="491"/>
      <c r="MFR163" s="491"/>
      <c r="MFS163" s="491"/>
      <c r="MFT163" s="491"/>
      <c r="MFU163" s="491"/>
      <c r="MFV163" s="491"/>
      <c r="MFW163" s="491"/>
      <c r="MFX163" s="491"/>
      <c r="MFY163" s="491"/>
      <c r="MFZ163" s="491"/>
      <c r="MGA163" s="491"/>
      <c r="MGB163" s="491"/>
      <c r="MGC163" s="491"/>
      <c r="MGD163" s="491"/>
      <c r="MGE163" s="491"/>
      <c r="MGF163" s="491"/>
      <c r="MGG163" s="491"/>
      <c r="MGH163" s="491"/>
      <c r="MGI163" s="491"/>
      <c r="MGJ163" s="491"/>
      <c r="MGK163" s="491"/>
      <c r="MGL163" s="491"/>
      <c r="MGM163" s="491"/>
      <c r="MGN163" s="491"/>
      <c r="MGO163" s="491"/>
      <c r="MGP163" s="491"/>
      <c r="MGQ163" s="491"/>
      <c r="MGR163" s="491"/>
      <c r="MGS163" s="491"/>
      <c r="MGT163" s="491"/>
      <c r="MGU163" s="491"/>
      <c r="MGV163" s="491"/>
      <c r="MGW163" s="491"/>
      <c r="MGX163" s="491"/>
      <c r="MGY163" s="491"/>
      <c r="MGZ163" s="491"/>
      <c r="MHA163" s="491"/>
      <c r="MHB163" s="491"/>
      <c r="MHC163" s="491"/>
      <c r="MHD163" s="491"/>
      <c r="MHE163" s="491"/>
      <c r="MHF163" s="491"/>
      <c r="MHG163" s="491"/>
      <c r="MHH163" s="491"/>
      <c r="MHI163" s="491"/>
      <c r="MHJ163" s="491"/>
      <c r="MHK163" s="491"/>
      <c r="MHL163" s="491"/>
      <c r="MHM163" s="491"/>
      <c r="MHN163" s="491"/>
      <c r="MHO163" s="491"/>
      <c r="MHP163" s="491"/>
      <c r="MHQ163" s="491"/>
      <c r="MHR163" s="491"/>
      <c r="MHS163" s="491"/>
      <c r="MHT163" s="491"/>
      <c r="MHU163" s="491"/>
      <c r="MHV163" s="491"/>
      <c r="MHW163" s="491"/>
      <c r="MHX163" s="491"/>
      <c r="MHY163" s="491"/>
      <c r="MHZ163" s="491"/>
      <c r="MIA163" s="491"/>
      <c r="MIB163" s="491"/>
      <c r="MIC163" s="491"/>
      <c r="MID163" s="491"/>
      <c r="MIE163" s="491"/>
      <c r="MIF163" s="491"/>
      <c r="MIG163" s="491"/>
      <c r="MIH163" s="491"/>
      <c r="MII163" s="491"/>
      <c r="MIJ163" s="491"/>
      <c r="MIK163" s="491"/>
      <c r="MIL163" s="491"/>
      <c r="MIM163" s="491"/>
      <c r="MIN163" s="491"/>
      <c r="MIO163" s="491"/>
      <c r="MIP163" s="491"/>
      <c r="MIQ163" s="491"/>
      <c r="MIR163" s="491"/>
      <c r="MIS163" s="491"/>
      <c r="MIT163" s="491"/>
      <c r="MIU163" s="491"/>
      <c r="MIV163" s="491"/>
      <c r="MIW163" s="491"/>
      <c r="MIX163" s="491"/>
      <c r="MIY163" s="491"/>
      <c r="MIZ163" s="491"/>
      <c r="MJA163" s="491"/>
      <c r="MJB163" s="491"/>
      <c r="MJC163" s="491"/>
      <c r="MJD163" s="491"/>
      <c r="MJE163" s="491"/>
      <c r="MJF163" s="491"/>
      <c r="MJG163" s="491"/>
      <c r="MJH163" s="491"/>
      <c r="MJI163" s="491"/>
      <c r="MJJ163" s="491"/>
      <c r="MJK163" s="491"/>
      <c r="MJL163" s="491"/>
      <c r="MJM163" s="491"/>
      <c r="MJN163" s="491"/>
      <c r="MJO163" s="491"/>
      <c r="MJP163" s="491"/>
      <c r="MJQ163" s="491"/>
      <c r="MJR163" s="491"/>
      <c r="MJS163" s="491"/>
      <c r="MJT163" s="491"/>
      <c r="MJU163" s="491"/>
      <c r="MJV163" s="491"/>
      <c r="MJW163" s="491"/>
      <c r="MJX163" s="491"/>
      <c r="MJY163" s="491"/>
      <c r="MJZ163" s="491"/>
      <c r="MKA163" s="491"/>
      <c r="MKB163" s="491"/>
      <c r="MKC163" s="491"/>
      <c r="MKD163" s="491"/>
      <c r="MKE163" s="491"/>
      <c r="MKF163" s="491"/>
      <c r="MKG163" s="491"/>
      <c r="MKH163" s="491"/>
      <c r="MKI163" s="491"/>
      <c r="MKJ163" s="491"/>
      <c r="MKK163" s="491"/>
      <c r="MKL163" s="491"/>
      <c r="MKM163" s="491"/>
      <c r="MKN163" s="491"/>
      <c r="MKO163" s="491"/>
      <c r="MKP163" s="491"/>
      <c r="MKQ163" s="491"/>
      <c r="MKR163" s="491"/>
      <c r="MKS163" s="491"/>
      <c r="MKT163" s="491"/>
      <c r="MKU163" s="491"/>
      <c r="MKV163" s="491"/>
      <c r="MKW163" s="491"/>
      <c r="MKX163" s="491"/>
      <c r="MKY163" s="491"/>
      <c r="MKZ163" s="491"/>
      <c r="MLA163" s="491"/>
      <c r="MLB163" s="491"/>
      <c r="MLC163" s="491"/>
      <c r="MLD163" s="491"/>
      <c r="MLE163" s="491"/>
      <c r="MLF163" s="491"/>
      <c r="MLG163" s="491"/>
      <c r="MLH163" s="491"/>
      <c r="MLI163" s="491"/>
      <c r="MLJ163" s="491"/>
      <c r="MLK163" s="491"/>
      <c r="MLL163" s="491"/>
      <c r="MLM163" s="491"/>
      <c r="MLN163" s="491"/>
      <c r="MLO163" s="491"/>
      <c r="MLP163" s="491"/>
      <c r="MLQ163" s="491"/>
      <c r="MLR163" s="491"/>
      <c r="MLS163" s="491"/>
      <c r="MLT163" s="491"/>
      <c r="MLU163" s="491"/>
      <c r="MLV163" s="491"/>
      <c r="MLW163" s="491"/>
      <c r="MLX163" s="491"/>
      <c r="MLY163" s="491"/>
      <c r="MLZ163" s="491"/>
      <c r="MMA163" s="491"/>
      <c r="MMB163" s="491"/>
      <c r="MMC163" s="491"/>
      <c r="MMD163" s="491"/>
      <c r="MME163" s="491"/>
      <c r="MMF163" s="491"/>
      <c r="MMG163" s="491"/>
      <c r="MMH163" s="491"/>
      <c r="MMI163" s="491"/>
      <c r="MMJ163" s="491"/>
      <c r="MMK163" s="491"/>
      <c r="MML163" s="491"/>
      <c r="MMM163" s="491"/>
      <c r="MMN163" s="491"/>
      <c r="MMO163" s="491"/>
      <c r="MMP163" s="491"/>
      <c r="MMQ163" s="491"/>
      <c r="MMR163" s="491"/>
      <c r="MMS163" s="491"/>
      <c r="MMT163" s="491"/>
      <c r="MMU163" s="491"/>
      <c r="MMV163" s="491"/>
      <c r="MMW163" s="491"/>
      <c r="MMX163" s="491"/>
      <c r="MMY163" s="491"/>
      <c r="MMZ163" s="491"/>
      <c r="MNA163" s="491"/>
      <c r="MNB163" s="491"/>
      <c r="MNC163" s="491"/>
      <c r="MND163" s="491"/>
      <c r="MNE163" s="491"/>
      <c r="MNF163" s="491"/>
      <c r="MNG163" s="491"/>
      <c r="MNH163" s="491"/>
      <c r="MNI163" s="491"/>
      <c r="MNJ163" s="491"/>
      <c r="MNK163" s="491"/>
      <c r="MNL163" s="491"/>
      <c r="MNM163" s="491"/>
      <c r="MNN163" s="491"/>
      <c r="MNO163" s="491"/>
      <c r="MNP163" s="491"/>
      <c r="MNQ163" s="491"/>
      <c r="MNR163" s="491"/>
      <c r="MNS163" s="491"/>
      <c r="MNT163" s="491"/>
      <c r="MNU163" s="491"/>
      <c r="MNV163" s="491"/>
      <c r="MNW163" s="491"/>
      <c r="MNX163" s="491"/>
      <c r="MNY163" s="491"/>
      <c r="MNZ163" s="491"/>
      <c r="MOA163" s="491"/>
      <c r="MOB163" s="491"/>
      <c r="MOC163" s="491"/>
      <c r="MOD163" s="491"/>
      <c r="MOE163" s="491"/>
      <c r="MOF163" s="491"/>
      <c r="MOG163" s="491"/>
      <c r="MOH163" s="491"/>
      <c r="MOI163" s="491"/>
      <c r="MOJ163" s="491"/>
      <c r="MOK163" s="491"/>
      <c r="MOL163" s="491"/>
      <c r="MOM163" s="491"/>
      <c r="MON163" s="491"/>
      <c r="MOO163" s="491"/>
      <c r="MOP163" s="491"/>
      <c r="MOQ163" s="491"/>
      <c r="MOR163" s="491"/>
      <c r="MOS163" s="491"/>
      <c r="MOT163" s="491"/>
      <c r="MOU163" s="491"/>
      <c r="MOV163" s="491"/>
      <c r="MOW163" s="491"/>
      <c r="MOX163" s="491"/>
      <c r="MOY163" s="491"/>
      <c r="MOZ163" s="491"/>
      <c r="MPA163" s="491"/>
      <c r="MPB163" s="491"/>
      <c r="MPC163" s="491"/>
      <c r="MPD163" s="491"/>
      <c r="MPE163" s="491"/>
      <c r="MPF163" s="491"/>
      <c r="MPG163" s="491"/>
      <c r="MPH163" s="491"/>
      <c r="MPI163" s="491"/>
      <c r="MPJ163" s="491"/>
      <c r="MPK163" s="491"/>
      <c r="MPL163" s="491"/>
      <c r="MPM163" s="491"/>
      <c r="MPN163" s="491"/>
      <c r="MPO163" s="491"/>
      <c r="MPP163" s="491"/>
      <c r="MPQ163" s="491"/>
      <c r="MPR163" s="491"/>
      <c r="MPS163" s="491"/>
      <c r="MPT163" s="491"/>
      <c r="MPU163" s="491"/>
      <c r="MPV163" s="491"/>
      <c r="MPW163" s="491"/>
      <c r="MPX163" s="491"/>
      <c r="MPY163" s="491"/>
      <c r="MPZ163" s="491"/>
      <c r="MQA163" s="491"/>
      <c r="MQB163" s="491"/>
      <c r="MQC163" s="491"/>
      <c r="MQD163" s="491"/>
      <c r="MQE163" s="491"/>
      <c r="MQF163" s="491"/>
      <c r="MQG163" s="491"/>
      <c r="MQH163" s="491"/>
      <c r="MQI163" s="491"/>
      <c r="MQJ163" s="491"/>
      <c r="MQK163" s="491"/>
      <c r="MQL163" s="491"/>
      <c r="MQM163" s="491"/>
      <c r="MQN163" s="491"/>
      <c r="MQO163" s="491"/>
      <c r="MQP163" s="491"/>
      <c r="MQQ163" s="491"/>
      <c r="MQR163" s="491"/>
      <c r="MQS163" s="491"/>
      <c r="MQT163" s="491"/>
      <c r="MQU163" s="491"/>
      <c r="MQV163" s="491"/>
      <c r="MQW163" s="491"/>
      <c r="MQX163" s="491"/>
      <c r="MQY163" s="491"/>
      <c r="MQZ163" s="491"/>
      <c r="MRA163" s="491"/>
      <c r="MRB163" s="491"/>
      <c r="MRC163" s="491"/>
      <c r="MRD163" s="491"/>
      <c r="MRE163" s="491"/>
      <c r="MRF163" s="491"/>
      <c r="MRG163" s="491"/>
      <c r="MRH163" s="491"/>
      <c r="MRI163" s="491"/>
      <c r="MRJ163" s="491"/>
      <c r="MRK163" s="491"/>
      <c r="MRL163" s="491"/>
      <c r="MRM163" s="491"/>
      <c r="MRN163" s="491"/>
      <c r="MRO163" s="491"/>
      <c r="MRP163" s="491"/>
      <c r="MRQ163" s="491"/>
      <c r="MRR163" s="491"/>
      <c r="MRS163" s="491"/>
      <c r="MRT163" s="491"/>
      <c r="MRU163" s="491"/>
      <c r="MRV163" s="491"/>
      <c r="MRW163" s="491"/>
      <c r="MRX163" s="491"/>
      <c r="MRY163" s="491"/>
      <c r="MRZ163" s="491"/>
      <c r="MSA163" s="491"/>
      <c r="MSB163" s="491"/>
      <c r="MSC163" s="491"/>
      <c r="MSD163" s="491"/>
      <c r="MSE163" s="491"/>
      <c r="MSF163" s="491"/>
      <c r="MSG163" s="491"/>
      <c r="MSH163" s="491"/>
      <c r="MSI163" s="491"/>
      <c r="MSJ163" s="491"/>
      <c r="MSK163" s="491"/>
      <c r="MSL163" s="491"/>
      <c r="MSM163" s="491"/>
      <c r="MSN163" s="491"/>
      <c r="MSO163" s="491"/>
      <c r="MSP163" s="491"/>
      <c r="MSQ163" s="491"/>
      <c r="MSR163" s="491"/>
      <c r="MSS163" s="491"/>
      <c r="MST163" s="491"/>
      <c r="MSU163" s="491"/>
      <c r="MSV163" s="491"/>
      <c r="MSW163" s="491"/>
      <c r="MSX163" s="491"/>
      <c r="MSY163" s="491"/>
      <c r="MSZ163" s="491"/>
      <c r="MTA163" s="491"/>
      <c r="MTB163" s="491"/>
      <c r="MTC163" s="491"/>
      <c r="MTD163" s="491"/>
      <c r="MTE163" s="491"/>
      <c r="MTF163" s="491"/>
      <c r="MTG163" s="491"/>
      <c r="MTH163" s="491"/>
      <c r="MTI163" s="491"/>
      <c r="MTJ163" s="491"/>
      <c r="MTK163" s="491"/>
      <c r="MTL163" s="491"/>
      <c r="MTM163" s="491"/>
      <c r="MTN163" s="491"/>
      <c r="MTO163" s="491"/>
      <c r="MTP163" s="491"/>
      <c r="MTQ163" s="491"/>
      <c r="MTR163" s="491"/>
      <c r="MTS163" s="491"/>
      <c r="MTT163" s="491"/>
      <c r="MTU163" s="491"/>
      <c r="MTV163" s="491"/>
      <c r="MTW163" s="491"/>
      <c r="MTX163" s="491"/>
      <c r="MTY163" s="491"/>
      <c r="MTZ163" s="491"/>
      <c r="MUA163" s="491"/>
      <c r="MUB163" s="491"/>
      <c r="MUC163" s="491"/>
      <c r="MUD163" s="491"/>
      <c r="MUE163" s="491"/>
      <c r="MUF163" s="491"/>
      <c r="MUG163" s="491"/>
      <c r="MUH163" s="491"/>
      <c r="MUI163" s="491"/>
      <c r="MUJ163" s="491"/>
      <c r="MUK163" s="491"/>
      <c r="MUL163" s="491"/>
      <c r="MUM163" s="491"/>
      <c r="MUN163" s="491"/>
      <c r="MUO163" s="491"/>
      <c r="MUP163" s="491"/>
      <c r="MUQ163" s="491"/>
      <c r="MUR163" s="491"/>
      <c r="MUS163" s="491"/>
      <c r="MUT163" s="491"/>
      <c r="MUU163" s="491"/>
      <c r="MUV163" s="491"/>
      <c r="MUW163" s="491"/>
      <c r="MUX163" s="491"/>
      <c r="MUY163" s="491"/>
      <c r="MUZ163" s="491"/>
      <c r="MVA163" s="491"/>
      <c r="MVB163" s="491"/>
      <c r="MVC163" s="491"/>
      <c r="MVD163" s="491"/>
      <c r="MVE163" s="491"/>
      <c r="MVF163" s="491"/>
      <c r="MVG163" s="491"/>
      <c r="MVH163" s="491"/>
      <c r="MVI163" s="491"/>
      <c r="MVJ163" s="491"/>
      <c r="MVK163" s="491"/>
      <c r="MVL163" s="491"/>
      <c r="MVM163" s="491"/>
      <c r="MVN163" s="491"/>
      <c r="MVO163" s="491"/>
      <c r="MVP163" s="491"/>
      <c r="MVQ163" s="491"/>
      <c r="MVR163" s="491"/>
      <c r="MVS163" s="491"/>
      <c r="MVT163" s="491"/>
      <c r="MVU163" s="491"/>
      <c r="MVV163" s="491"/>
      <c r="MVW163" s="491"/>
      <c r="MVX163" s="491"/>
      <c r="MVY163" s="491"/>
      <c r="MVZ163" s="491"/>
      <c r="MWA163" s="491"/>
      <c r="MWB163" s="491"/>
      <c r="MWC163" s="491"/>
      <c r="MWD163" s="491"/>
      <c r="MWE163" s="491"/>
      <c r="MWF163" s="491"/>
      <c r="MWG163" s="491"/>
      <c r="MWH163" s="491"/>
      <c r="MWI163" s="491"/>
      <c r="MWJ163" s="491"/>
      <c r="MWK163" s="491"/>
      <c r="MWL163" s="491"/>
      <c r="MWM163" s="491"/>
      <c r="MWN163" s="491"/>
      <c r="MWO163" s="491"/>
      <c r="MWP163" s="491"/>
      <c r="MWQ163" s="491"/>
      <c r="MWR163" s="491"/>
      <c r="MWS163" s="491"/>
      <c r="MWT163" s="491"/>
      <c r="MWU163" s="491"/>
      <c r="MWV163" s="491"/>
      <c r="MWW163" s="491"/>
      <c r="MWX163" s="491"/>
      <c r="MWY163" s="491"/>
      <c r="MWZ163" s="491"/>
      <c r="MXA163" s="491"/>
      <c r="MXB163" s="491"/>
      <c r="MXC163" s="491"/>
      <c r="MXD163" s="491"/>
      <c r="MXE163" s="491"/>
      <c r="MXF163" s="491"/>
      <c r="MXG163" s="491"/>
      <c r="MXH163" s="491"/>
      <c r="MXI163" s="491"/>
      <c r="MXJ163" s="491"/>
      <c r="MXK163" s="491"/>
      <c r="MXL163" s="491"/>
      <c r="MXM163" s="491"/>
      <c r="MXN163" s="491"/>
      <c r="MXO163" s="491"/>
      <c r="MXP163" s="491"/>
      <c r="MXQ163" s="491"/>
      <c r="MXR163" s="491"/>
      <c r="MXS163" s="491"/>
      <c r="MXT163" s="491"/>
      <c r="MXU163" s="491"/>
      <c r="MXV163" s="491"/>
      <c r="MXW163" s="491"/>
      <c r="MXX163" s="491"/>
      <c r="MXY163" s="491"/>
      <c r="MXZ163" s="491"/>
      <c r="MYA163" s="491"/>
      <c r="MYB163" s="491"/>
      <c r="MYC163" s="491"/>
      <c r="MYD163" s="491"/>
      <c r="MYE163" s="491"/>
      <c r="MYF163" s="491"/>
      <c r="MYG163" s="491"/>
      <c r="MYH163" s="491"/>
      <c r="MYI163" s="491"/>
      <c r="MYJ163" s="491"/>
      <c r="MYK163" s="491"/>
      <c r="MYL163" s="491"/>
      <c r="MYM163" s="491"/>
      <c r="MYN163" s="491"/>
      <c r="MYO163" s="491"/>
      <c r="MYP163" s="491"/>
      <c r="MYQ163" s="491"/>
      <c r="MYR163" s="491"/>
      <c r="MYS163" s="491"/>
      <c r="MYT163" s="491"/>
      <c r="MYU163" s="491"/>
      <c r="MYV163" s="491"/>
      <c r="MYW163" s="491"/>
      <c r="MYX163" s="491"/>
      <c r="MYY163" s="491"/>
      <c r="MYZ163" s="491"/>
      <c r="MZA163" s="491"/>
      <c r="MZB163" s="491"/>
      <c r="MZC163" s="491"/>
      <c r="MZD163" s="491"/>
      <c r="MZE163" s="491"/>
      <c r="MZF163" s="491"/>
      <c r="MZG163" s="491"/>
      <c r="MZH163" s="491"/>
      <c r="MZI163" s="491"/>
      <c r="MZJ163" s="491"/>
      <c r="MZK163" s="491"/>
      <c r="MZL163" s="491"/>
      <c r="MZM163" s="491"/>
      <c r="MZN163" s="491"/>
      <c r="MZO163" s="491"/>
      <c r="MZP163" s="491"/>
      <c r="MZQ163" s="491"/>
      <c r="MZR163" s="491"/>
      <c r="MZS163" s="491"/>
      <c r="MZT163" s="491"/>
      <c r="MZU163" s="491"/>
      <c r="MZV163" s="491"/>
      <c r="MZW163" s="491"/>
      <c r="MZX163" s="491"/>
      <c r="MZY163" s="491"/>
      <c r="MZZ163" s="491"/>
      <c r="NAA163" s="491"/>
      <c r="NAB163" s="491"/>
      <c r="NAC163" s="491"/>
      <c r="NAD163" s="491"/>
      <c r="NAE163" s="491"/>
      <c r="NAF163" s="491"/>
      <c r="NAG163" s="491"/>
      <c r="NAH163" s="491"/>
      <c r="NAI163" s="491"/>
      <c r="NAJ163" s="491"/>
      <c r="NAK163" s="491"/>
      <c r="NAL163" s="491"/>
      <c r="NAM163" s="491"/>
      <c r="NAN163" s="491"/>
      <c r="NAO163" s="491"/>
      <c r="NAP163" s="491"/>
      <c r="NAQ163" s="491"/>
      <c r="NAR163" s="491"/>
      <c r="NAS163" s="491"/>
      <c r="NAT163" s="491"/>
      <c r="NAU163" s="491"/>
      <c r="NAV163" s="491"/>
      <c r="NAW163" s="491"/>
      <c r="NAX163" s="491"/>
      <c r="NAY163" s="491"/>
      <c r="NAZ163" s="491"/>
      <c r="NBA163" s="491"/>
      <c r="NBB163" s="491"/>
      <c r="NBC163" s="491"/>
      <c r="NBD163" s="491"/>
      <c r="NBE163" s="491"/>
      <c r="NBF163" s="491"/>
      <c r="NBG163" s="491"/>
      <c r="NBH163" s="491"/>
      <c r="NBI163" s="491"/>
      <c r="NBJ163" s="491"/>
      <c r="NBK163" s="491"/>
      <c r="NBL163" s="491"/>
      <c r="NBM163" s="491"/>
      <c r="NBN163" s="491"/>
      <c r="NBO163" s="491"/>
      <c r="NBP163" s="491"/>
      <c r="NBQ163" s="491"/>
      <c r="NBR163" s="491"/>
      <c r="NBS163" s="491"/>
      <c r="NBT163" s="491"/>
      <c r="NBU163" s="491"/>
      <c r="NBV163" s="491"/>
      <c r="NBW163" s="491"/>
      <c r="NBX163" s="491"/>
      <c r="NBY163" s="491"/>
      <c r="NBZ163" s="491"/>
      <c r="NCA163" s="491"/>
      <c r="NCB163" s="491"/>
      <c r="NCC163" s="491"/>
      <c r="NCD163" s="491"/>
      <c r="NCE163" s="491"/>
      <c r="NCF163" s="491"/>
      <c r="NCG163" s="491"/>
      <c r="NCH163" s="491"/>
      <c r="NCI163" s="491"/>
      <c r="NCJ163" s="491"/>
      <c r="NCK163" s="491"/>
      <c r="NCL163" s="491"/>
      <c r="NCM163" s="491"/>
      <c r="NCN163" s="491"/>
      <c r="NCO163" s="491"/>
      <c r="NCP163" s="491"/>
      <c r="NCQ163" s="491"/>
      <c r="NCR163" s="491"/>
      <c r="NCS163" s="491"/>
      <c r="NCT163" s="491"/>
      <c r="NCU163" s="491"/>
      <c r="NCV163" s="491"/>
      <c r="NCW163" s="491"/>
      <c r="NCX163" s="491"/>
      <c r="NCY163" s="491"/>
      <c r="NCZ163" s="491"/>
      <c r="NDA163" s="491"/>
      <c r="NDB163" s="491"/>
      <c r="NDC163" s="491"/>
      <c r="NDD163" s="491"/>
      <c r="NDE163" s="491"/>
      <c r="NDF163" s="491"/>
      <c r="NDG163" s="491"/>
      <c r="NDH163" s="491"/>
      <c r="NDI163" s="491"/>
      <c r="NDJ163" s="491"/>
      <c r="NDK163" s="491"/>
      <c r="NDL163" s="491"/>
      <c r="NDM163" s="491"/>
      <c r="NDN163" s="491"/>
      <c r="NDO163" s="491"/>
      <c r="NDP163" s="491"/>
      <c r="NDQ163" s="491"/>
      <c r="NDR163" s="491"/>
      <c r="NDS163" s="491"/>
      <c r="NDT163" s="491"/>
      <c r="NDU163" s="491"/>
      <c r="NDV163" s="491"/>
      <c r="NDW163" s="491"/>
      <c r="NDX163" s="491"/>
      <c r="NDY163" s="491"/>
      <c r="NDZ163" s="491"/>
      <c r="NEA163" s="491"/>
      <c r="NEB163" s="491"/>
      <c r="NEC163" s="491"/>
      <c r="NED163" s="491"/>
      <c r="NEE163" s="491"/>
      <c r="NEF163" s="491"/>
      <c r="NEG163" s="491"/>
      <c r="NEH163" s="491"/>
      <c r="NEI163" s="491"/>
      <c r="NEJ163" s="491"/>
      <c r="NEK163" s="491"/>
      <c r="NEL163" s="491"/>
      <c r="NEM163" s="491"/>
      <c r="NEN163" s="491"/>
      <c r="NEO163" s="491"/>
      <c r="NEP163" s="491"/>
      <c r="NEQ163" s="491"/>
      <c r="NER163" s="491"/>
      <c r="NES163" s="491"/>
      <c r="NET163" s="491"/>
      <c r="NEU163" s="491"/>
      <c r="NEV163" s="491"/>
      <c r="NEW163" s="491"/>
      <c r="NEX163" s="491"/>
      <c r="NEY163" s="491"/>
      <c r="NEZ163" s="491"/>
      <c r="NFA163" s="491"/>
      <c r="NFB163" s="491"/>
      <c r="NFC163" s="491"/>
      <c r="NFD163" s="491"/>
      <c r="NFE163" s="491"/>
      <c r="NFF163" s="491"/>
      <c r="NFG163" s="491"/>
      <c r="NFH163" s="491"/>
      <c r="NFI163" s="491"/>
      <c r="NFJ163" s="491"/>
      <c r="NFK163" s="491"/>
      <c r="NFL163" s="491"/>
      <c r="NFM163" s="491"/>
      <c r="NFN163" s="491"/>
      <c r="NFO163" s="491"/>
      <c r="NFP163" s="491"/>
      <c r="NFQ163" s="491"/>
      <c r="NFR163" s="491"/>
      <c r="NFS163" s="491"/>
      <c r="NFT163" s="491"/>
      <c r="NFU163" s="491"/>
      <c r="NFV163" s="491"/>
      <c r="NFW163" s="491"/>
      <c r="NFX163" s="491"/>
      <c r="NFY163" s="491"/>
      <c r="NFZ163" s="491"/>
      <c r="NGA163" s="491"/>
      <c r="NGB163" s="491"/>
      <c r="NGC163" s="491"/>
      <c r="NGD163" s="491"/>
      <c r="NGE163" s="491"/>
      <c r="NGF163" s="491"/>
      <c r="NGG163" s="491"/>
      <c r="NGH163" s="491"/>
      <c r="NGI163" s="491"/>
      <c r="NGJ163" s="491"/>
      <c r="NGK163" s="491"/>
      <c r="NGL163" s="491"/>
      <c r="NGM163" s="491"/>
      <c r="NGN163" s="491"/>
      <c r="NGO163" s="491"/>
      <c r="NGP163" s="491"/>
      <c r="NGQ163" s="491"/>
      <c r="NGR163" s="491"/>
      <c r="NGS163" s="491"/>
      <c r="NGT163" s="491"/>
      <c r="NGU163" s="491"/>
      <c r="NGV163" s="491"/>
      <c r="NGW163" s="491"/>
      <c r="NGX163" s="491"/>
      <c r="NGY163" s="491"/>
      <c r="NGZ163" s="491"/>
      <c r="NHA163" s="491"/>
      <c r="NHB163" s="491"/>
      <c r="NHC163" s="491"/>
      <c r="NHD163" s="491"/>
      <c r="NHE163" s="491"/>
      <c r="NHF163" s="491"/>
      <c r="NHG163" s="491"/>
      <c r="NHH163" s="491"/>
      <c r="NHI163" s="491"/>
      <c r="NHJ163" s="491"/>
      <c r="NHK163" s="491"/>
      <c r="NHL163" s="491"/>
      <c r="NHM163" s="491"/>
      <c r="NHN163" s="491"/>
      <c r="NHO163" s="491"/>
      <c r="NHP163" s="491"/>
      <c r="NHQ163" s="491"/>
      <c r="NHR163" s="491"/>
      <c r="NHS163" s="491"/>
      <c r="NHT163" s="491"/>
      <c r="NHU163" s="491"/>
      <c r="NHV163" s="491"/>
      <c r="NHW163" s="491"/>
      <c r="NHX163" s="491"/>
      <c r="NHY163" s="491"/>
      <c r="NHZ163" s="491"/>
      <c r="NIA163" s="491"/>
      <c r="NIB163" s="491"/>
      <c r="NIC163" s="491"/>
      <c r="NID163" s="491"/>
      <c r="NIE163" s="491"/>
      <c r="NIF163" s="491"/>
      <c r="NIG163" s="491"/>
      <c r="NIH163" s="491"/>
      <c r="NII163" s="491"/>
      <c r="NIJ163" s="491"/>
      <c r="NIK163" s="491"/>
      <c r="NIL163" s="491"/>
      <c r="NIM163" s="491"/>
      <c r="NIN163" s="491"/>
      <c r="NIO163" s="491"/>
      <c r="NIP163" s="491"/>
      <c r="NIQ163" s="491"/>
      <c r="NIR163" s="491"/>
      <c r="NIS163" s="491"/>
      <c r="NIT163" s="491"/>
      <c r="NIU163" s="491"/>
      <c r="NIV163" s="491"/>
      <c r="NIW163" s="491"/>
      <c r="NIX163" s="491"/>
      <c r="NIY163" s="491"/>
      <c r="NIZ163" s="491"/>
      <c r="NJA163" s="491"/>
      <c r="NJB163" s="491"/>
      <c r="NJC163" s="491"/>
      <c r="NJD163" s="491"/>
      <c r="NJE163" s="491"/>
      <c r="NJF163" s="491"/>
      <c r="NJG163" s="491"/>
      <c r="NJH163" s="491"/>
      <c r="NJI163" s="491"/>
      <c r="NJJ163" s="491"/>
      <c r="NJK163" s="491"/>
      <c r="NJL163" s="491"/>
      <c r="NJM163" s="491"/>
      <c r="NJN163" s="491"/>
      <c r="NJO163" s="491"/>
      <c r="NJP163" s="491"/>
      <c r="NJQ163" s="491"/>
      <c r="NJR163" s="491"/>
      <c r="NJS163" s="491"/>
      <c r="NJT163" s="491"/>
      <c r="NJU163" s="491"/>
      <c r="NJV163" s="491"/>
      <c r="NJW163" s="491"/>
      <c r="NJX163" s="491"/>
      <c r="NJY163" s="491"/>
      <c r="NJZ163" s="491"/>
      <c r="NKA163" s="491"/>
      <c r="NKB163" s="491"/>
      <c r="NKC163" s="491"/>
      <c r="NKD163" s="491"/>
      <c r="NKE163" s="491"/>
      <c r="NKF163" s="491"/>
      <c r="NKG163" s="491"/>
      <c r="NKH163" s="491"/>
      <c r="NKI163" s="491"/>
      <c r="NKJ163" s="491"/>
      <c r="NKK163" s="491"/>
      <c r="NKL163" s="491"/>
      <c r="NKM163" s="491"/>
      <c r="NKN163" s="491"/>
      <c r="NKO163" s="491"/>
      <c r="NKP163" s="491"/>
      <c r="NKQ163" s="491"/>
      <c r="NKR163" s="491"/>
      <c r="NKS163" s="491"/>
      <c r="NKT163" s="491"/>
      <c r="NKU163" s="491"/>
      <c r="NKV163" s="491"/>
      <c r="NKW163" s="491"/>
      <c r="NKX163" s="491"/>
      <c r="NKY163" s="491"/>
      <c r="NKZ163" s="491"/>
      <c r="NLA163" s="491"/>
      <c r="NLB163" s="491"/>
      <c r="NLC163" s="491"/>
      <c r="NLD163" s="491"/>
      <c r="NLE163" s="491"/>
      <c r="NLF163" s="491"/>
      <c r="NLG163" s="491"/>
      <c r="NLH163" s="491"/>
      <c r="NLI163" s="491"/>
      <c r="NLJ163" s="491"/>
      <c r="NLK163" s="491"/>
      <c r="NLL163" s="491"/>
      <c r="NLM163" s="491"/>
      <c r="NLN163" s="491"/>
      <c r="NLO163" s="491"/>
      <c r="NLP163" s="491"/>
      <c r="NLQ163" s="491"/>
      <c r="NLR163" s="491"/>
      <c r="NLS163" s="491"/>
      <c r="NLT163" s="491"/>
      <c r="NLU163" s="491"/>
      <c r="NLV163" s="491"/>
      <c r="NLW163" s="491"/>
      <c r="NLX163" s="491"/>
      <c r="NLY163" s="491"/>
      <c r="NLZ163" s="491"/>
      <c r="NMA163" s="491"/>
      <c r="NMB163" s="491"/>
      <c r="NMC163" s="491"/>
      <c r="NMD163" s="491"/>
      <c r="NME163" s="491"/>
      <c r="NMF163" s="491"/>
      <c r="NMG163" s="491"/>
      <c r="NMH163" s="491"/>
      <c r="NMI163" s="491"/>
      <c r="NMJ163" s="491"/>
      <c r="NMK163" s="491"/>
      <c r="NML163" s="491"/>
      <c r="NMM163" s="491"/>
      <c r="NMN163" s="491"/>
      <c r="NMO163" s="491"/>
      <c r="NMP163" s="491"/>
      <c r="NMQ163" s="491"/>
      <c r="NMR163" s="491"/>
      <c r="NMS163" s="491"/>
      <c r="NMT163" s="491"/>
      <c r="NMU163" s="491"/>
      <c r="NMV163" s="491"/>
      <c r="NMW163" s="491"/>
      <c r="NMX163" s="491"/>
      <c r="NMY163" s="491"/>
      <c r="NMZ163" s="491"/>
      <c r="NNA163" s="491"/>
      <c r="NNB163" s="491"/>
      <c r="NNC163" s="491"/>
      <c r="NND163" s="491"/>
      <c r="NNE163" s="491"/>
      <c r="NNF163" s="491"/>
      <c r="NNG163" s="491"/>
      <c r="NNH163" s="491"/>
      <c r="NNI163" s="491"/>
      <c r="NNJ163" s="491"/>
      <c r="NNK163" s="491"/>
      <c r="NNL163" s="491"/>
      <c r="NNM163" s="491"/>
      <c r="NNN163" s="491"/>
      <c r="NNO163" s="491"/>
      <c r="NNP163" s="491"/>
      <c r="NNQ163" s="491"/>
      <c r="NNR163" s="491"/>
      <c r="NNS163" s="491"/>
      <c r="NNT163" s="491"/>
      <c r="NNU163" s="491"/>
      <c r="NNV163" s="491"/>
      <c r="NNW163" s="491"/>
      <c r="NNX163" s="491"/>
      <c r="NNY163" s="491"/>
      <c r="NNZ163" s="491"/>
      <c r="NOA163" s="491"/>
      <c r="NOB163" s="491"/>
      <c r="NOC163" s="491"/>
      <c r="NOD163" s="491"/>
      <c r="NOE163" s="491"/>
      <c r="NOF163" s="491"/>
      <c r="NOG163" s="491"/>
      <c r="NOH163" s="491"/>
      <c r="NOI163" s="491"/>
      <c r="NOJ163" s="491"/>
      <c r="NOK163" s="491"/>
      <c r="NOL163" s="491"/>
      <c r="NOM163" s="491"/>
      <c r="NON163" s="491"/>
      <c r="NOO163" s="491"/>
      <c r="NOP163" s="491"/>
      <c r="NOQ163" s="491"/>
      <c r="NOR163" s="491"/>
      <c r="NOS163" s="491"/>
      <c r="NOT163" s="491"/>
      <c r="NOU163" s="491"/>
      <c r="NOV163" s="491"/>
      <c r="NOW163" s="491"/>
      <c r="NOX163" s="491"/>
      <c r="NOY163" s="491"/>
      <c r="NOZ163" s="491"/>
      <c r="NPA163" s="491"/>
      <c r="NPB163" s="491"/>
      <c r="NPC163" s="491"/>
      <c r="NPD163" s="491"/>
      <c r="NPE163" s="491"/>
      <c r="NPF163" s="491"/>
      <c r="NPG163" s="491"/>
      <c r="NPH163" s="491"/>
      <c r="NPI163" s="491"/>
      <c r="NPJ163" s="491"/>
      <c r="NPK163" s="491"/>
      <c r="NPL163" s="491"/>
      <c r="NPM163" s="491"/>
      <c r="NPN163" s="491"/>
      <c r="NPO163" s="491"/>
      <c r="NPP163" s="491"/>
      <c r="NPQ163" s="491"/>
      <c r="NPR163" s="491"/>
      <c r="NPS163" s="491"/>
      <c r="NPT163" s="491"/>
      <c r="NPU163" s="491"/>
      <c r="NPV163" s="491"/>
      <c r="NPW163" s="491"/>
      <c r="NPX163" s="491"/>
      <c r="NPY163" s="491"/>
      <c r="NPZ163" s="491"/>
      <c r="NQA163" s="491"/>
      <c r="NQB163" s="491"/>
      <c r="NQC163" s="491"/>
      <c r="NQD163" s="491"/>
      <c r="NQE163" s="491"/>
      <c r="NQF163" s="491"/>
      <c r="NQG163" s="491"/>
      <c r="NQH163" s="491"/>
      <c r="NQI163" s="491"/>
      <c r="NQJ163" s="491"/>
      <c r="NQK163" s="491"/>
      <c r="NQL163" s="491"/>
      <c r="NQM163" s="491"/>
      <c r="NQN163" s="491"/>
      <c r="NQO163" s="491"/>
      <c r="NQP163" s="491"/>
      <c r="NQQ163" s="491"/>
      <c r="NQR163" s="491"/>
      <c r="NQS163" s="491"/>
      <c r="NQT163" s="491"/>
      <c r="NQU163" s="491"/>
      <c r="NQV163" s="491"/>
      <c r="NQW163" s="491"/>
      <c r="NQX163" s="491"/>
      <c r="NQY163" s="491"/>
      <c r="NQZ163" s="491"/>
      <c r="NRA163" s="491"/>
      <c r="NRB163" s="491"/>
      <c r="NRC163" s="491"/>
      <c r="NRD163" s="491"/>
      <c r="NRE163" s="491"/>
      <c r="NRF163" s="491"/>
      <c r="NRG163" s="491"/>
      <c r="NRH163" s="491"/>
      <c r="NRI163" s="491"/>
      <c r="NRJ163" s="491"/>
      <c r="NRK163" s="491"/>
      <c r="NRL163" s="491"/>
      <c r="NRM163" s="491"/>
      <c r="NRN163" s="491"/>
      <c r="NRO163" s="491"/>
      <c r="NRP163" s="491"/>
      <c r="NRQ163" s="491"/>
      <c r="NRR163" s="491"/>
      <c r="NRS163" s="491"/>
      <c r="NRT163" s="491"/>
      <c r="NRU163" s="491"/>
      <c r="NRV163" s="491"/>
      <c r="NRW163" s="491"/>
      <c r="NRX163" s="491"/>
      <c r="NRY163" s="491"/>
      <c r="NRZ163" s="491"/>
      <c r="NSA163" s="491"/>
      <c r="NSB163" s="491"/>
      <c r="NSC163" s="491"/>
      <c r="NSD163" s="491"/>
      <c r="NSE163" s="491"/>
      <c r="NSF163" s="491"/>
      <c r="NSG163" s="491"/>
      <c r="NSH163" s="491"/>
      <c r="NSI163" s="491"/>
      <c r="NSJ163" s="491"/>
      <c r="NSK163" s="491"/>
      <c r="NSL163" s="491"/>
      <c r="NSM163" s="491"/>
      <c r="NSN163" s="491"/>
      <c r="NSO163" s="491"/>
      <c r="NSP163" s="491"/>
      <c r="NSQ163" s="491"/>
      <c r="NSR163" s="491"/>
      <c r="NSS163" s="491"/>
      <c r="NST163" s="491"/>
      <c r="NSU163" s="491"/>
      <c r="NSV163" s="491"/>
      <c r="NSW163" s="491"/>
      <c r="NSX163" s="491"/>
      <c r="NSY163" s="491"/>
      <c r="NSZ163" s="491"/>
      <c r="NTA163" s="491"/>
      <c r="NTB163" s="491"/>
      <c r="NTC163" s="491"/>
      <c r="NTD163" s="491"/>
      <c r="NTE163" s="491"/>
      <c r="NTF163" s="491"/>
      <c r="NTG163" s="491"/>
      <c r="NTH163" s="491"/>
      <c r="NTI163" s="491"/>
      <c r="NTJ163" s="491"/>
      <c r="NTK163" s="491"/>
      <c r="NTL163" s="491"/>
      <c r="NTM163" s="491"/>
      <c r="NTN163" s="491"/>
      <c r="NTO163" s="491"/>
      <c r="NTP163" s="491"/>
      <c r="NTQ163" s="491"/>
      <c r="NTR163" s="491"/>
      <c r="NTS163" s="491"/>
      <c r="NTT163" s="491"/>
      <c r="NTU163" s="491"/>
      <c r="NTV163" s="491"/>
      <c r="NTW163" s="491"/>
      <c r="NTX163" s="491"/>
      <c r="NTY163" s="491"/>
      <c r="NTZ163" s="491"/>
      <c r="NUA163" s="491"/>
      <c r="NUB163" s="491"/>
      <c r="NUC163" s="491"/>
      <c r="NUD163" s="491"/>
      <c r="NUE163" s="491"/>
      <c r="NUF163" s="491"/>
      <c r="NUG163" s="491"/>
      <c r="NUH163" s="491"/>
      <c r="NUI163" s="491"/>
      <c r="NUJ163" s="491"/>
      <c r="NUK163" s="491"/>
      <c r="NUL163" s="491"/>
      <c r="NUM163" s="491"/>
      <c r="NUN163" s="491"/>
      <c r="NUO163" s="491"/>
      <c r="NUP163" s="491"/>
      <c r="NUQ163" s="491"/>
      <c r="NUR163" s="491"/>
      <c r="NUS163" s="491"/>
      <c r="NUT163" s="491"/>
      <c r="NUU163" s="491"/>
      <c r="NUV163" s="491"/>
      <c r="NUW163" s="491"/>
      <c r="NUX163" s="491"/>
      <c r="NUY163" s="491"/>
      <c r="NUZ163" s="491"/>
      <c r="NVA163" s="491"/>
      <c r="NVB163" s="491"/>
      <c r="NVC163" s="491"/>
      <c r="NVD163" s="491"/>
      <c r="NVE163" s="491"/>
      <c r="NVF163" s="491"/>
      <c r="NVG163" s="491"/>
      <c r="NVH163" s="491"/>
      <c r="NVI163" s="491"/>
      <c r="NVJ163" s="491"/>
      <c r="NVK163" s="491"/>
      <c r="NVL163" s="491"/>
      <c r="NVM163" s="491"/>
      <c r="NVN163" s="491"/>
      <c r="NVO163" s="491"/>
      <c r="NVP163" s="491"/>
      <c r="NVQ163" s="491"/>
      <c r="NVR163" s="491"/>
      <c r="NVS163" s="491"/>
      <c r="NVT163" s="491"/>
      <c r="NVU163" s="491"/>
      <c r="NVV163" s="491"/>
      <c r="NVW163" s="491"/>
      <c r="NVX163" s="491"/>
      <c r="NVY163" s="491"/>
      <c r="NVZ163" s="491"/>
      <c r="NWA163" s="491"/>
      <c r="NWB163" s="491"/>
      <c r="NWC163" s="491"/>
      <c r="NWD163" s="491"/>
      <c r="NWE163" s="491"/>
      <c r="NWF163" s="491"/>
      <c r="NWG163" s="491"/>
      <c r="NWH163" s="491"/>
      <c r="NWI163" s="491"/>
      <c r="NWJ163" s="491"/>
      <c r="NWK163" s="491"/>
      <c r="NWL163" s="491"/>
      <c r="NWM163" s="491"/>
      <c r="NWN163" s="491"/>
      <c r="NWO163" s="491"/>
      <c r="NWP163" s="491"/>
      <c r="NWQ163" s="491"/>
      <c r="NWR163" s="491"/>
      <c r="NWS163" s="491"/>
      <c r="NWT163" s="491"/>
      <c r="NWU163" s="491"/>
      <c r="NWV163" s="491"/>
      <c r="NWW163" s="491"/>
      <c r="NWX163" s="491"/>
      <c r="NWY163" s="491"/>
      <c r="NWZ163" s="491"/>
      <c r="NXA163" s="491"/>
      <c r="NXB163" s="491"/>
      <c r="NXC163" s="491"/>
      <c r="NXD163" s="491"/>
      <c r="NXE163" s="491"/>
      <c r="NXF163" s="491"/>
      <c r="NXG163" s="491"/>
      <c r="NXH163" s="491"/>
      <c r="NXI163" s="491"/>
      <c r="NXJ163" s="491"/>
      <c r="NXK163" s="491"/>
      <c r="NXL163" s="491"/>
      <c r="NXM163" s="491"/>
      <c r="NXN163" s="491"/>
      <c r="NXO163" s="491"/>
      <c r="NXP163" s="491"/>
      <c r="NXQ163" s="491"/>
      <c r="NXR163" s="491"/>
      <c r="NXS163" s="491"/>
      <c r="NXT163" s="491"/>
      <c r="NXU163" s="491"/>
      <c r="NXV163" s="491"/>
      <c r="NXW163" s="491"/>
      <c r="NXX163" s="491"/>
      <c r="NXY163" s="491"/>
      <c r="NXZ163" s="491"/>
      <c r="NYA163" s="491"/>
      <c r="NYB163" s="491"/>
      <c r="NYC163" s="491"/>
      <c r="NYD163" s="491"/>
      <c r="NYE163" s="491"/>
      <c r="NYF163" s="491"/>
      <c r="NYG163" s="491"/>
      <c r="NYH163" s="491"/>
      <c r="NYI163" s="491"/>
      <c r="NYJ163" s="491"/>
      <c r="NYK163" s="491"/>
      <c r="NYL163" s="491"/>
      <c r="NYM163" s="491"/>
      <c r="NYN163" s="491"/>
      <c r="NYO163" s="491"/>
      <c r="NYP163" s="491"/>
      <c r="NYQ163" s="491"/>
      <c r="NYR163" s="491"/>
      <c r="NYS163" s="491"/>
      <c r="NYT163" s="491"/>
      <c r="NYU163" s="491"/>
      <c r="NYV163" s="491"/>
      <c r="NYW163" s="491"/>
      <c r="NYX163" s="491"/>
      <c r="NYY163" s="491"/>
      <c r="NYZ163" s="491"/>
      <c r="NZA163" s="491"/>
      <c r="NZB163" s="491"/>
      <c r="NZC163" s="491"/>
      <c r="NZD163" s="491"/>
      <c r="NZE163" s="491"/>
      <c r="NZF163" s="491"/>
      <c r="NZG163" s="491"/>
      <c r="NZH163" s="491"/>
      <c r="NZI163" s="491"/>
      <c r="NZJ163" s="491"/>
      <c r="NZK163" s="491"/>
      <c r="NZL163" s="491"/>
      <c r="NZM163" s="491"/>
      <c r="NZN163" s="491"/>
      <c r="NZO163" s="491"/>
      <c r="NZP163" s="491"/>
      <c r="NZQ163" s="491"/>
      <c r="NZR163" s="491"/>
      <c r="NZS163" s="491"/>
      <c r="NZT163" s="491"/>
      <c r="NZU163" s="491"/>
      <c r="NZV163" s="491"/>
      <c r="NZW163" s="491"/>
      <c r="NZX163" s="491"/>
      <c r="NZY163" s="491"/>
      <c r="NZZ163" s="491"/>
      <c r="OAA163" s="491"/>
      <c r="OAB163" s="491"/>
      <c r="OAC163" s="491"/>
      <c r="OAD163" s="491"/>
      <c r="OAE163" s="491"/>
      <c r="OAF163" s="491"/>
      <c r="OAG163" s="491"/>
      <c r="OAH163" s="491"/>
      <c r="OAI163" s="491"/>
      <c r="OAJ163" s="491"/>
      <c r="OAK163" s="491"/>
      <c r="OAL163" s="491"/>
      <c r="OAM163" s="491"/>
      <c r="OAN163" s="491"/>
      <c r="OAO163" s="491"/>
      <c r="OAP163" s="491"/>
      <c r="OAQ163" s="491"/>
      <c r="OAR163" s="491"/>
      <c r="OAS163" s="491"/>
      <c r="OAT163" s="491"/>
      <c r="OAU163" s="491"/>
      <c r="OAV163" s="491"/>
      <c r="OAW163" s="491"/>
      <c r="OAX163" s="491"/>
      <c r="OAY163" s="491"/>
      <c r="OAZ163" s="491"/>
      <c r="OBA163" s="491"/>
      <c r="OBB163" s="491"/>
      <c r="OBC163" s="491"/>
      <c r="OBD163" s="491"/>
      <c r="OBE163" s="491"/>
      <c r="OBF163" s="491"/>
      <c r="OBG163" s="491"/>
      <c r="OBH163" s="491"/>
      <c r="OBI163" s="491"/>
      <c r="OBJ163" s="491"/>
      <c r="OBK163" s="491"/>
      <c r="OBL163" s="491"/>
      <c r="OBM163" s="491"/>
      <c r="OBN163" s="491"/>
      <c r="OBO163" s="491"/>
      <c r="OBP163" s="491"/>
      <c r="OBQ163" s="491"/>
      <c r="OBR163" s="491"/>
      <c r="OBS163" s="491"/>
      <c r="OBT163" s="491"/>
      <c r="OBU163" s="491"/>
      <c r="OBV163" s="491"/>
      <c r="OBW163" s="491"/>
      <c r="OBX163" s="491"/>
      <c r="OBY163" s="491"/>
      <c r="OBZ163" s="491"/>
      <c r="OCA163" s="491"/>
      <c r="OCB163" s="491"/>
      <c r="OCC163" s="491"/>
      <c r="OCD163" s="491"/>
      <c r="OCE163" s="491"/>
      <c r="OCF163" s="491"/>
      <c r="OCG163" s="491"/>
      <c r="OCH163" s="491"/>
      <c r="OCI163" s="491"/>
      <c r="OCJ163" s="491"/>
      <c r="OCK163" s="491"/>
      <c r="OCL163" s="491"/>
      <c r="OCM163" s="491"/>
      <c r="OCN163" s="491"/>
      <c r="OCO163" s="491"/>
      <c r="OCP163" s="491"/>
      <c r="OCQ163" s="491"/>
      <c r="OCR163" s="491"/>
      <c r="OCS163" s="491"/>
      <c r="OCT163" s="491"/>
      <c r="OCU163" s="491"/>
      <c r="OCV163" s="491"/>
      <c r="OCW163" s="491"/>
      <c r="OCX163" s="491"/>
      <c r="OCY163" s="491"/>
      <c r="OCZ163" s="491"/>
      <c r="ODA163" s="491"/>
      <c r="ODB163" s="491"/>
      <c r="ODC163" s="491"/>
      <c r="ODD163" s="491"/>
      <c r="ODE163" s="491"/>
      <c r="ODF163" s="491"/>
      <c r="ODG163" s="491"/>
      <c r="ODH163" s="491"/>
      <c r="ODI163" s="491"/>
      <c r="ODJ163" s="491"/>
      <c r="ODK163" s="491"/>
      <c r="ODL163" s="491"/>
      <c r="ODM163" s="491"/>
      <c r="ODN163" s="491"/>
      <c r="ODO163" s="491"/>
      <c r="ODP163" s="491"/>
      <c r="ODQ163" s="491"/>
      <c r="ODR163" s="491"/>
      <c r="ODS163" s="491"/>
      <c r="ODT163" s="491"/>
      <c r="ODU163" s="491"/>
      <c r="ODV163" s="491"/>
      <c r="ODW163" s="491"/>
      <c r="ODX163" s="491"/>
      <c r="ODY163" s="491"/>
      <c r="ODZ163" s="491"/>
      <c r="OEA163" s="491"/>
      <c r="OEB163" s="491"/>
      <c r="OEC163" s="491"/>
      <c r="OED163" s="491"/>
      <c r="OEE163" s="491"/>
      <c r="OEF163" s="491"/>
      <c r="OEG163" s="491"/>
      <c r="OEH163" s="491"/>
      <c r="OEI163" s="491"/>
      <c r="OEJ163" s="491"/>
      <c r="OEK163" s="491"/>
      <c r="OEL163" s="491"/>
      <c r="OEM163" s="491"/>
      <c r="OEN163" s="491"/>
      <c r="OEO163" s="491"/>
      <c r="OEP163" s="491"/>
      <c r="OEQ163" s="491"/>
      <c r="OER163" s="491"/>
      <c r="OES163" s="491"/>
      <c r="OET163" s="491"/>
      <c r="OEU163" s="491"/>
      <c r="OEV163" s="491"/>
      <c r="OEW163" s="491"/>
      <c r="OEX163" s="491"/>
      <c r="OEY163" s="491"/>
      <c r="OEZ163" s="491"/>
      <c r="OFA163" s="491"/>
      <c r="OFB163" s="491"/>
      <c r="OFC163" s="491"/>
      <c r="OFD163" s="491"/>
      <c r="OFE163" s="491"/>
      <c r="OFF163" s="491"/>
      <c r="OFG163" s="491"/>
      <c r="OFH163" s="491"/>
      <c r="OFI163" s="491"/>
      <c r="OFJ163" s="491"/>
      <c r="OFK163" s="491"/>
      <c r="OFL163" s="491"/>
      <c r="OFM163" s="491"/>
      <c r="OFN163" s="491"/>
      <c r="OFO163" s="491"/>
      <c r="OFP163" s="491"/>
      <c r="OFQ163" s="491"/>
      <c r="OFR163" s="491"/>
      <c r="OFS163" s="491"/>
      <c r="OFT163" s="491"/>
      <c r="OFU163" s="491"/>
      <c r="OFV163" s="491"/>
      <c r="OFW163" s="491"/>
      <c r="OFX163" s="491"/>
      <c r="OFY163" s="491"/>
      <c r="OFZ163" s="491"/>
      <c r="OGA163" s="491"/>
      <c r="OGB163" s="491"/>
      <c r="OGC163" s="491"/>
      <c r="OGD163" s="491"/>
      <c r="OGE163" s="491"/>
      <c r="OGF163" s="491"/>
      <c r="OGG163" s="491"/>
      <c r="OGH163" s="491"/>
      <c r="OGI163" s="491"/>
      <c r="OGJ163" s="491"/>
      <c r="OGK163" s="491"/>
      <c r="OGL163" s="491"/>
      <c r="OGM163" s="491"/>
      <c r="OGN163" s="491"/>
      <c r="OGO163" s="491"/>
      <c r="OGP163" s="491"/>
      <c r="OGQ163" s="491"/>
      <c r="OGR163" s="491"/>
      <c r="OGS163" s="491"/>
      <c r="OGT163" s="491"/>
      <c r="OGU163" s="491"/>
      <c r="OGV163" s="491"/>
      <c r="OGW163" s="491"/>
      <c r="OGX163" s="491"/>
      <c r="OGY163" s="491"/>
      <c r="OGZ163" s="491"/>
      <c r="OHA163" s="491"/>
      <c r="OHB163" s="491"/>
      <c r="OHC163" s="491"/>
      <c r="OHD163" s="491"/>
      <c r="OHE163" s="491"/>
      <c r="OHF163" s="491"/>
      <c r="OHG163" s="491"/>
      <c r="OHH163" s="491"/>
      <c r="OHI163" s="491"/>
      <c r="OHJ163" s="491"/>
      <c r="OHK163" s="491"/>
      <c r="OHL163" s="491"/>
      <c r="OHM163" s="491"/>
      <c r="OHN163" s="491"/>
      <c r="OHO163" s="491"/>
      <c r="OHP163" s="491"/>
      <c r="OHQ163" s="491"/>
      <c r="OHR163" s="491"/>
      <c r="OHS163" s="491"/>
      <c r="OHT163" s="491"/>
      <c r="OHU163" s="491"/>
      <c r="OHV163" s="491"/>
      <c r="OHW163" s="491"/>
      <c r="OHX163" s="491"/>
      <c r="OHY163" s="491"/>
      <c r="OHZ163" s="491"/>
      <c r="OIA163" s="491"/>
      <c r="OIB163" s="491"/>
      <c r="OIC163" s="491"/>
      <c r="OID163" s="491"/>
      <c r="OIE163" s="491"/>
      <c r="OIF163" s="491"/>
      <c r="OIG163" s="491"/>
      <c r="OIH163" s="491"/>
      <c r="OII163" s="491"/>
      <c r="OIJ163" s="491"/>
      <c r="OIK163" s="491"/>
      <c r="OIL163" s="491"/>
      <c r="OIM163" s="491"/>
      <c r="OIN163" s="491"/>
      <c r="OIO163" s="491"/>
      <c r="OIP163" s="491"/>
      <c r="OIQ163" s="491"/>
      <c r="OIR163" s="491"/>
      <c r="OIS163" s="491"/>
      <c r="OIT163" s="491"/>
      <c r="OIU163" s="491"/>
      <c r="OIV163" s="491"/>
      <c r="OIW163" s="491"/>
      <c r="OIX163" s="491"/>
      <c r="OIY163" s="491"/>
      <c r="OIZ163" s="491"/>
      <c r="OJA163" s="491"/>
      <c r="OJB163" s="491"/>
      <c r="OJC163" s="491"/>
      <c r="OJD163" s="491"/>
      <c r="OJE163" s="491"/>
      <c r="OJF163" s="491"/>
      <c r="OJG163" s="491"/>
      <c r="OJH163" s="491"/>
      <c r="OJI163" s="491"/>
      <c r="OJJ163" s="491"/>
      <c r="OJK163" s="491"/>
      <c r="OJL163" s="491"/>
      <c r="OJM163" s="491"/>
      <c r="OJN163" s="491"/>
      <c r="OJO163" s="491"/>
      <c r="OJP163" s="491"/>
      <c r="OJQ163" s="491"/>
      <c r="OJR163" s="491"/>
      <c r="OJS163" s="491"/>
      <c r="OJT163" s="491"/>
      <c r="OJU163" s="491"/>
      <c r="OJV163" s="491"/>
      <c r="OJW163" s="491"/>
      <c r="OJX163" s="491"/>
      <c r="OJY163" s="491"/>
      <c r="OJZ163" s="491"/>
      <c r="OKA163" s="491"/>
      <c r="OKB163" s="491"/>
      <c r="OKC163" s="491"/>
      <c r="OKD163" s="491"/>
      <c r="OKE163" s="491"/>
      <c r="OKF163" s="491"/>
      <c r="OKG163" s="491"/>
      <c r="OKH163" s="491"/>
      <c r="OKI163" s="491"/>
      <c r="OKJ163" s="491"/>
      <c r="OKK163" s="491"/>
      <c r="OKL163" s="491"/>
      <c r="OKM163" s="491"/>
      <c r="OKN163" s="491"/>
      <c r="OKO163" s="491"/>
      <c r="OKP163" s="491"/>
      <c r="OKQ163" s="491"/>
      <c r="OKR163" s="491"/>
      <c r="OKS163" s="491"/>
      <c r="OKT163" s="491"/>
      <c r="OKU163" s="491"/>
      <c r="OKV163" s="491"/>
      <c r="OKW163" s="491"/>
      <c r="OKX163" s="491"/>
      <c r="OKY163" s="491"/>
      <c r="OKZ163" s="491"/>
      <c r="OLA163" s="491"/>
      <c r="OLB163" s="491"/>
      <c r="OLC163" s="491"/>
      <c r="OLD163" s="491"/>
      <c r="OLE163" s="491"/>
      <c r="OLF163" s="491"/>
      <c r="OLG163" s="491"/>
      <c r="OLH163" s="491"/>
      <c r="OLI163" s="491"/>
      <c r="OLJ163" s="491"/>
      <c r="OLK163" s="491"/>
      <c r="OLL163" s="491"/>
      <c r="OLM163" s="491"/>
      <c r="OLN163" s="491"/>
      <c r="OLO163" s="491"/>
      <c r="OLP163" s="491"/>
      <c r="OLQ163" s="491"/>
      <c r="OLR163" s="491"/>
      <c r="OLS163" s="491"/>
      <c r="OLT163" s="491"/>
      <c r="OLU163" s="491"/>
      <c r="OLV163" s="491"/>
      <c r="OLW163" s="491"/>
      <c r="OLX163" s="491"/>
      <c r="OLY163" s="491"/>
      <c r="OLZ163" s="491"/>
      <c r="OMA163" s="491"/>
      <c r="OMB163" s="491"/>
      <c r="OMC163" s="491"/>
      <c r="OMD163" s="491"/>
      <c r="OME163" s="491"/>
      <c r="OMF163" s="491"/>
      <c r="OMG163" s="491"/>
      <c r="OMH163" s="491"/>
      <c r="OMI163" s="491"/>
      <c r="OMJ163" s="491"/>
      <c r="OMK163" s="491"/>
      <c r="OML163" s="491"/>
      <c r="OMM163" s="491"/>
      <c r="OMN163" s="491"/>
      <c r="OMO163" s="491"/>
      <c r="OMP163" s="491"/>
      <c r="OMQ163" s="491"/>
      <c r="OMR163" s="491"/>
      <c r="OMS163" s="491"/>
      <c r="OMT163" s="491"/>
      <c r="OMU163" s="491"/>
      <c r="OMV163" s="491"/>
      <c r="OMW163" s="491"/>
      <c r="OMX163" s="491"/>
      <c r="OMY163" s="491"/>
      <c r="OMZ163" s="491"/>
      <c r="ONA163" s="491"/>
      <c r="ONB163" s="491"/>
      <c r="ONC163" s="491"/>
      <c r="OND163" s="491"/>
      <c r="ONE163" s="491"/>
      <c r="ONF163" s="491"/>
      <c r="ONG163" s="491"/>
      <c r="ONH163" s="491"/>
      <c r="ONI163" s="491"/>
      <c r="ONJ163" s="491"/>
      <c r="ONK163" s="491"/>
      <c r="ONL163" s="491"/>
      <c r="ONM163" s="491"/>
      <c r="ONN163" s="491"/>
      <c r="ONO163" s="491"/>
      <c r="ONP163" s="491"/>
      <c r="ONQ163" s="491"/>
      <c r="ONR163" s="491"/>
      <c r="ONS163" s="491"/>
      <c r="ONT163" s="491"/>
      <c r="ONU163" s="491"/>
      <c r="ONV163" s="491"/>
      <c r="ONW163" s="491"/>
      <c r="ONX163" s="491"/>
      <c r="ONY163" s="491"/>
      <c r="ONZ163" s="491"/>
      <c r="OOA163" s="491"/>
      <c r="OOB163" s="491"/>
      <c r="OOC163" s="491"/>
      <c r="OOD163" s="491"/>
      <c r="OOE163" s="491"/>
      <c r="OOF163" s="491"/>
      <c r="OOG163" s="491"/>
      <c r="OOH163" s="491"/>
      <c r="OOI163" s="491"/>
      <c r="OOJ163" s="491"/>
      <c r="OOK163" s="491"/>
      <c r="OOL163" s="491"/>
      <c r="OOM163" s="491"/>
      <c r="OON163" s="491"/>
      <c r="OOO163" s="491"/>
      <c r="OOP163" s="491"/>
      <c r="OOQ163" s="491"/>
      <c r="OOR163" s="491"/>
      <c r="OOS163" s="491"/>
      <c r="OOT163" s="491"/>
      <c r="OOU163" s="491"/>
      <c r="OOV163" s="491"/>
      <c r="OOW163" s="491"/>
      <c r="OOX163" s="491"/>
      <c r="OOY163" s="491"/>
      <c r="OOZ163" s="491"/>
      <c r="OPA163" s="491"/>
      <c r="OPB163" s="491"/>
      <c r="OPC163" s="491"/>
      <c r="OPD163" s="491"/>
      <c r="OPE163" s="491"/>
      <c r="OPF163" s="491"/>
      <c r="OPG163" s="491"/>
      <c r="OPH163" s="491"/>
      <c r="OPI163" s="491"/>
      <c r="OPJ163" s="491"/>
      <c r="OPK163" s="491"/>
      <c r="OPL163" s="491"/>
      <c r="OPM163" s="491"/>
      <c r="OPN163" s="491"/>
      <c r="OPO163" s="491"/>
      <c r="OPP163" s="491"/>
      <c r="OPQ163" s="491"/>
      <c r="OPR163" s="491"/>
      <c r="OPS163" s="491"/>
      <c r="OPT163" s="491"/>
      <c r="OPU163" s="491"/>
      <c r="OPV163" s="491"/>
      <c r="OPW163" s="491"/>
      <c r="OPX163" s="491"/>
      <c r="OPY163" s="491"/>
      <c r="OPZ163" s="491"/>
      <c r="OQA163" s="491"/>
      <c r="OQB163" s="491"/>
      <c r="OQC163" s="491"/>
      <c r="OQD163" s="491"/>
      <c r="OQE163" s="491"/>
      <c r="OQF163" s="491"/>
      <c r="OQG163" s="491"/>
      <c r="OQH163" s="491"/>
      <c r="OQI163" s="491"/>
      <c r="OQJ163" s="491"/>
      <c r="OQK163" s="491"/>
      <c r="OQL163" s="491"/>
      <c r="OQM163" s="491"/>
      <c r="OQN163" s="491"/>
      <c r="OQO163" s="491"/>
      <c r="OQP163" s="491"/>
      <c r="OQQ163" s="491"/>
      <c r="OQR163" s="491"/>
      <c r="OQS163" s="491"/>
      <c r="OQT163" s="491"/>
      <c r="OQU163" s="491"/>
      <c r="OQV163" s="491"/>
      <c r="OQW163" s="491"/>
      <c r="OQX163" s="491"/>
      <c r="OQY163" s="491"/>
      <c r="OQZ163" s="491"/>
      <c r="ORA163" s="491"/>
      <c r="ORB163" s="491"/>
      <c r="ORC163" s="491"/>
      <c r="ORD163" s="491"/>
      <c r="ORE163" s="491"/>
      <c r="ORF163" s="491"/>
      <c r="ORG163" s="491"/>
      <c r="ORH163" s="491"/>
      <c r="ORI163" s="491"/>
      <c r="ORJ163" s="491"/>
      <c r="ORK163" s="491"/>
      <c r="ORL163" s="491"/>
      <c r="ORM163" s="491"/>
      <c r="ORN163" s="491"/>
      <c r="ORO163" s="491"/>
      <c r="ORP163" s="491"/>
      <c r="ORQ163" s="491"/>
      <c r="ORR163" s="491"/>
      <c r="ORS163" s="491"/>
      <c r="ORT163" s="491"/>
      <c r="ORU163" s="491"/>
      <c r="ORV163" s="491"/>
      <c r="ORW163" s="491"/>
      <c r="ORX163" s="491"/>
      <c r="ORY163" s="491"/>
      <c r="ORZ163" s="491"/>
      <c r="OSA163" s="491"/>
      <c r="OSB163" s="491"/>
      <c r="OSC163" s="491"/>
      <c r="OSD163" s="491"/>
      <c r="OSE163" s="491"/>
      <c r="OSF163" s="491"/>
      <c r="OSG163" s="491"/>
      <c r="OSH163" s="491"/>
      <c r="OSI163" s="491"/>
      <c r="OSJ163" s="491"/>
      <c r="OSK163" s="491"/>
      <c r="OSL163" s="491"/>
      <c r="OSM163" s="491"/>
      <c r="OSN163" s="491"/>
      <c r="OSO163" s="491"/>
      <c r="OSP163" s="491"/>
      <c r="OSQ163" s="491"/>
      <c r="OSR163" s="491"/>
      <c r="OSS163" s="491"/>
      <c r="OST163" s="491"/>
      <c r="OSU163" s="491"/>
      <c r="OSV163" s="491"/>
      <c r="OSW163" s="491"/>
      <c r="OSX163" s="491"/>
      <c r="OSY163" s="491"/>
      <c r="OSZ163" s="491"/>
      <c r="OTA163" s="491"/>
      <c r="OTB163" s="491"/>
      <c r="OTC163" s="491"/>
      <c r="OTD163" s="491"/>
      <c r="OTE163" s="491"/>
      <c r="OTF163" s="491"/>
      <c r="OTG163" s="491"/>
      <c r="OTH163" s="491"/>
      <c r="OTI163" s="491"/>
      <c r="OTJ163" s="491"/>
      <c r="OTK163" s="491"/>
      <c r="OTL163" s="491"/>
      <c r="OTM163" s="491"/>
      <c r="OTN163" s="491"/>
      <c r="OTO163" s="491"/>
      <c r="OTP163" s="491"/>
      <c r="OTQ163" s="491"/>
      <c r="OTR163" s="491"/>
      <c r="OTS163" s="491"/>
      <c r="OTT163" s="491"/>
      <c r="OTU163" s="491"/>
      <c r="OTV163" s="491"/>
      <c r="OTW163" s="491"/>
      <c r="OTX163" s="491"/>
      <c r="OTY163" s="491"/>
      <c r="OTZ163" s="491"/>
      <c r="OUA163" s="491"/>
      <c r="OUB163" s="491"/>
      <c r="OUC163" s="491"/>
      <c r="OUD163" s="491"/>
      <c r="OUE163" s="491"/>
      <c r="OUF163" s="491"/>
      <c r="OUG163" s="491"/>
      <c r="OUH163" s="491"/>
      <c r="OUI163" s="491"/>
      <c r="OUJ163" s="491"/>
      <c r="OUK163" s="491"/>
      <c r="OUL163" s="491"/>
      <c r="OUM163" s="491"/>
      <c r="OUN163" s="491"/>
      <c r="OUO163" s="491"/>
      <c r="OUP163" s="491"/>
      <c r="OUQ163" s="491"/>
      <c r="OUR163" s="491"/>
      <c r="OUS163" s="491"/>
      <c r="OUT163" s="491"/>
      <c r="OUU163" s="491"/>
      <c r="OUV163" s="491"/>
      <c r="OUW163" s="491"/>
      <c r="OUX163" s="491"/>
      <c r="OUY163" s="491"/>
      <c r="OUZ163" s="491"/>
      <c r="OVA163" s="491"/>
      <c r="OVB163" s="491"/>
      <c r="OVC163" s="491"/>
      <c r="OVD163" s="491"/>
      <c r="OVE163" s="491"/>
      <c r="OVF163" s="491"/>
      <c r="OVG163" s="491"/>
      <c r="OVH163" s="491"/>
      <c r="OVI163" s="491"/>
      <c r="OVJ163" s="491"/>
      <c r="OVK163" s="491"/>
      <c r="OVL163" s="491"/>
      <c r="OVM163" s="491"/>
      <c r="OVN163" s="491"/>
      <c r="OVO163" s="491"/>
      <c r="OVP163" s="491"/>
      <c r="OVQ163" s="491"/>
      <c r="OVR163" s="491"/>
      <c r="OVS163" s="491"/>
      <c r="OVT163" s="491"/>
      <c r="OVU163" s="491"/>
      <c r="OVV163" s="491"/>
      <c r="OVW163" s="491"/>
      <c r="OVX163" s="491"/>
      <c r="OVY163" s="491"/>
      <c r="OVZ163" s="491"/>
      <c r="OWA163" s="491"/>
      <c r="OWB163" s="491"/>
      <c r="OWC163" s="491"/>
      <c r="OWD163" s="491"/>
      <c r="OWE163" s="491"/>
      <c r="OWF163" s="491"/>
      <c r="OWG163" s="491"/>
      <c r="OWH163" s="491"/>
      <c r="OWI163" s="491"/>
      <c r="OWJ163" s="491"/>
      <c r="OWK163" s="491"/>
      <c r="OWL163" s="491"/>
      <c r="OWM163" s="491"/>
      <c r="OWN163" s="491"/>
      <c r="OWO163" s="491"/>
      <c r="OWP163" s="491"/>
      <c r="OWQ163" s="491"/>
      <c r="OWR163" s="491"/>
      <c r="OWS163" s="491"/>
      <c r="OWT163" s="491"/>
      <c r="OWU163" s="491"/>
      <c r="OWV163" s="491"/>
      <c r="OWW163" s="491"/>
      <c r="OWX163" s="491"/>
      <c r="OWY163" s="491"/>
      <c r="OWZ163" s="491"/>
      <c r="OXA163" s="491"/>
      <c r="OXB163" s="491"/>
      <c r="OXC163" s="491"/>
      <c r="OXD163" s="491"/>
      <c r="OXE163" s="491"/>
      <c r="OXF163" s="491"/>
      <c r="OXG163" s="491"/>
      <c r="OXH163" s="491"/>
      <c r="OXI163" s="491"/>
      <c r="OXJ163" s="491"/>
      <c r="OXK163" s="491"/>
      <c r="OXL163" s="491"/>
      <c r="OXM163" s="491"/>
      <c r="OXN163" s="491"/>
      <c r="OXO163" s="491"/>
      <c r="OXP163" s="491"/>
      <c r="OXQ163" s="491"/>
      <c r="OXR163" s="491"/>
      <c r="OXS163" s="491"/>
      <c r="OXT163" s="491"/>
      <c r="OXU163" s="491"/>
      <c r="OXV163" s="491"/>
      <c r="OXW163" s="491"/>
      <c r="OXX163" s="491"/>
      <c r="OXY163" s="491"/>
      <c r="OXZ163" s="491"/>
      <c r="OYA163" s="491"/>
      <c r="OYB163" s="491"/>
      <c r="OYC163" s="491"/>
      <c r="OYD163" s="491"/>
      <c r="OYE163" s="491"/>
      <c r="OYF163" s="491"/>
      <c r="OYG163" s="491"/>
      <c r="OYH163" s="491"/>
      <c r="OYI163" s="491"/>
      <c r="OYJ163" s="491"/>
      <c r="OYK163" s="491"/>
      <c r="OYL163" s="491"/>
      <c r="OYM163" s="491"/>
      <c r="OYN163" s="491"/>
      <c r="OYO163" s="491"/>
      <c r="OYP163" s="491"/>
      <c r="OYQ163" s="491"/>
      <c r="OYR163" s="491"/>
      <c r="OYS163" s="491"/>
      <c r="OYT163" s="491"/>
      <c r="OYU163" s="491"/>
      <c r="OYV163" s="491"/>
      <c r="OYW163" s="491"/>
      <c r="OYX163" s="491"/>
      <c r="OYY163" s="491"/>
      <c r="OYZ163" s="491"/>
      <c r="OZA163" s="491"/>
      <c r="OZB163" s="491"/>
      <c r="OZC163" s="491"/>
      <c r="OZD163" s="491"/>
      <c r="OZE163" s="491"/>
      <c r="OZF163" s="491"/>
      <c r="OZG163" s="491"/>
      <c r="OZH163" s="491"/>
      <c r="OZI163" s="491"/>
      <c r="OZJ163" s="491"/>
      <c r="OZK163" s="491"/>
      <c r="OZL163" s="491"/>
      <c r="OZM163" s="491"/>
      <c r="OZN163" s="491"/>
      <c r="OZO163" s="491"/>
      <c r="OZP163" s="491"/>
      <c r="OZQ163" s="491"/>
      <c r="OZR163" s="491"/>
      <c r="OZS163" s="491"/>
      <c r="OZT163" s="491"/>
      <c r="OZU163" s="491"/>
      <c r="OZV163" s="491"/>
      <c r="OZW163" s="491"/>
      <c r="OZX163" s="491"/>
      <c r="OZY163" s="491"/>
      <c r="OZZ163" s="491"/>
      <c r="PAA163" s="491"/>
      <c r="PAB163" s="491"/>
      <c r="PAC163" s="491"/>
      <c r="PAD163" s="491"/>
      <c r="PAE163" s="491"/>
      <c r="PAF163" s="491"/>
      <c r="PAG163" s="491"/>
      <c r="PAH163" s="491"/>
      <c r="PAI163" s="491"/>
      <c r="PAJ163" s="491"/>
      <c r="PAK163" s="491"/>
      <c r="PAL163" s="491"/>
      <c r="PAM163" s="491"/>
      <c r="PAN163" s="491"/>
      <c r="PAO163" s="491"/>
      <c r="PAP163" s="491"/>
      <c r="PAQ163" s="491"/>
      <c r="PAR163" s="491"/>
      <c r="PAS163" s="491"/>
      <c r="PAT163" s="491"/>
      <c r="PAU163" s="491"/>
      <c r="PAV163" s="491"/>
      <c r="PAW163" s="491"/>
      <c r="PAX163" s="491"/>
      <c r="PAY163" s="491"/>
      <c r="PAZ163" s="491"/>
      <c r="PBA163" s="491"/>
      <c r="PBB163" s="491"/>
      <c r="PBC163" s="491"/>
      <c r="PBD163" s="491"/>
      <c r="PBE163" s="491"/>
      <c r="PBF163" s="491"/>
      <c r="PBG163" s="491"/>
      <c r="PBH163" s="491"/>
      <c r="PBI163" s="491"/>
      <c r="PBJ163" s="491"/>
      <c r="PBK163" s="491"/>
      <c r="PBL163" s="491"/>
      <c r="PBM163" s="491"/>
      <c r="PBN163" s="491"/>
      <c r="PBO163" s="491"/>
      <c r="PBP163" s="491"/>
      <c r="PBQ163" s="491"/>
      <c r="PBR163" s="491"/>
      <c r="PBS163" s="491"/>
      <c r="PBT163" s="491"/>
      <c r="PBU163" s="491"/>
      <c r="PBV163" s="491"/>
      <c r="PBW163" s="491"/>
      <c r="PBX163" s="491"/>
      <c r="PBY163" s="491"/>
      <c r="PBZ163" s="491"/>
      <c r="PCA163" s="491"/>
      <c r="PCB163" s="491"/>
      <c r="PCC163" s="491"/>
      <c r="PCD163" s="491"/>
      <c r="PCE163" s="491"/>
      <c r="PCF163" s="491"/>
      <c r="PCG163" s="491"/>
      <c r="PCH163" s="491"/>
      <c r="PCI163" s="491"/>
      <c r="PCJ163" s="491"/>
      <c r="PCK163" s="491"/>
      <c r="PCL163" s="491"/>
      <c r="PCM163" s="491"/>
      <c r="PCN163" s="491"/>
      <c r="PCO163" s="491"/>
      <c r="PCP163" s="491"/>
      <c r="PCQ163" s="491"/>
      <c r="PCR163" s="491"/>
      <c r="PCS163" s="491"/>
      <c r="PCT163" s="491"/>
      <c r="PCU163" s="491"/>
      <c r="PCV163" s="491"/>
      <c r="PCW163" s="491"/>
      <c r="PCX163" s="491"/>
      <c r="PCY163" s="491"/>
      <c r="PCZ163" s="491"/>
      <c r="PDA163" s="491"/>
      <c r="PDB163" s="491"/>
      <c r="PDC163" s="491"/>
      <c r="PDD163" s="491"/>
      <c r="PDE163" s="491"/>
      <c r="PDF163" s="491"/>
      <c r="PDG163" s="491"/>
      <c r="PDH163" s="491"/>
      <c r="PDI163" s="491"/>
      <c r="PDJ163" s="491"/>
      <c r="PDK163" s="491"/>
      <c r="PDL163" s="491"/>
      <c r="PDM163" s="491"/>
      <c r="PDN163" s="491"/>
      <c r="PDO163" s="491"/>
      <c r="PDP163" s="491"/>
      <c r="PDQ163" s="491"/>
      <c r="PDR163" s="491"/>
      <c r="PDS163" s="491"/>
      <c r="PDT163" s="491"/>
      <c r="PDU163" s="491"/>
      <c r="PDV163" s="491"/>
      <c r="PDW163" s="491"/>
      <c r="PDX163" s="491"/>
      <c r="PDY163" s="491"/>
      <c r="PDZ163" s="491"/>
      <c r="PEA163" s="491"/>
      <c r="PEB163" s="491"/>
      <c r="PEC163" s="491"/>
      <c r="PED163" s="491"/>
      <c r="PEE163" s="491"/>
      <c r="PEF163" s="491"/>
      <c r="PEG163" s="491"/>
      <c r="PEH163" s="491"/>
      <c r="PEI163" s="491"/>
      <c r="PEJ163" s="491"/>
      <c r="PEK163" s="491"/>
      <c r="PEL163" s="491"/>
      <c r="PEM163" s="491"/>
      <c r="PEN163" s="491"/>
      <c r="PEO163" s="491"/>
      <c r="PEP163" s="491"/>
      <c r="PEQ163" s="491"/>
      <c r="PER163" s="491"/>
      <c r="PES163" s="491"/>
      <c r="PET163" s="491"/>
      <c r="PEU163" s="491"/>
      <c r="PEV163" s="491"/>
      <c r="PEW163" s="491"/>
      <c r="PEX163" s="491"/>
      <c r="PEY163" s="491"/>
      <c r="PEZ163" s="491"/>
      <c r="PFA163" s="491"/>
      <c r="PFB163" s="491"/>
      <c r="PFC163" s="491"/>
      <c r="PFD163" s="491"/>
      <c r="PFE163" s="491"/>
      <c r="PFF163" s="491"/>
      <c r="PFG163" s="491"/>
      <c r="PFH163" s="491"/>
      <c r="PFI163" s="491"/>
      <c r="PFJ163" s="491"/>
      <c r="PFK163" s="491"/>
      <c r="PFL163" s="491"/>
      <c r="PFM163" s="491"/>
      <c r="PFN163" s="491"/>
      <c r="PFO163" s="491"/>
      <c r="PFP163" s="491"/>
      <c r="PFQ163" s="491"/>
      <c r="PFR163" s="491"/>
      <c r="PFS163" s="491"/>
      <c r="PFT163" s="491"/>
      <c r="PFU163" s="491"/>
      <c r="PFV163" s="491"/>
      <c r="PFW163" s="491"/>
      <c r="PFX163" s="491"/>
      <c r="PFY163" s="491"/>
      <c r="PFZ163" s="491"/>
      <c r="PGA163" s="491"/>
      <c r="PGB163" s="491"/>
      <c r="PGC163" s="491"/>
      <c r="PGD163" s="491"/>
      <c r="PGE163" s="491"/>
      <c r="PGF163" s="491"/>
      <c r="PGG163" s="491"/>
      <c r="PGH163" s="491"/>
      <c r="PGI163" s="491"/>
      <c r="PGJ163" s="491"/>
      <c r="PGK163" s="491"/>
      <c r="PGL163" s="491"/>
      <c r="PGM163" s="491"/>
      <c r="PGN163" s="491"/>
      <c r="PGO163" s="491"/>
      <c r="PGP163" s="491"/>
      <c r="PGQ163" s="491"/>
      <c r="PGR163" s="491"/>
      <c r="PGS163" s="491"/>
      <c r="PGT163" s="491"/>
      <c r="PGU163" s="491"/>
      <c r="PGV163" s="491"/>
      <c r="PGW163" s="491"/>
      <c r="PGX163" s="491"/>
      <c r="PGY163" s="491"/>
      <c r="PGZ163" s="491"/>
      <c r="PHA163" s="491"/>
      <c r="PHB163" s="491"/>
      <c r="PHC163" s="491"/>
      <c r="PHD163" s="491"/>
      <c r="PHE163" s="491"/>
      <c r="PHF163" s="491"/>
      <c r="PHG163" s="491"/>
      <c r="PHH163" s="491"/>
      <c r="PHI163" s="491"/>
      <c r="PHJ163" s="491"/>
      <c r="PHK163" s="491"/>
      <c r="PHL163" s="491"/>
      <c r="PHM163" s="491"/>
      <c r="PHN163" s="491"/>
      <c r="PHO163" s="491"/>
      <c r="PHP163" s="491"/>
      <c r="PHQ163" s="491"/>
      <c r="PHR163" s="491"/>
      <c r="PHS163" s="491"/>
      <c r="PHT163" s="491"/>
      <c r="PHU163" s="491"/>
      <c r="PHV163" s="491"/>
      <c r="PHW163" s="491"/>
      <c r="PHX163" s="491"/>
      <c r="PHY163" s="491"/>
      <c r="PHZ163" s="491"/>
      <c r="PIA163" s="491"/>
      <c r="PIB163" s="491"/>
      <c r="PIC163" s="491"/>
      <c r="PID163" s="491"/>
      <c r="PIE163" s="491"/>
      <c r="PIF163" s="491"/>
      <c r="PIG163" s="491"/>
      <c r="PIH163" s="491"/>
      <c r="PII163" s="491"/>
      <c r="PIJ163" s="491"/>
      <c r="PIK163" s="491"/>
      <c r="PIL163" s="491"/>
      <c r="PIM163" s="491"/>
      <c r="PIN163" s="491"/>
      <c r="PIO163" s="491"/>
      <c r="PIP163" s="491"/>
      <c r="PIQ163" s="491"/>
      <c r="PIR163" s="491"/>
      <c r="PIS163" s="491"/>
      <c r="PIT163" s="491"/>
      <c r="PIU163" s="491"/>
      <c r="PIV163" s="491"/>
      <c r="PIW163" s="491"/>
      <c r="PIX163" s="491"/>
      <c r="PIY163" s="491"/>
      <c r="PIZ163" s="491"/>
      <c r="PJA163" s="491"/>
      <c r="PJB163" s="491"/>
      <c r="PJC163" s="491"/>
      <c r="PJD163" s="491"/>
      <c r="PJE163" s="491"/>
      <c r="PJF163" s="491"/>
      <c r="PJG163" s="491"/>
      <c r="PJH163" s="491"/>
      <c r="PJI163" s="491"/>
      <c r="PJJ163" s="491"/>
      <c r="PJK163" s="491"/>
      <c r="PJL163" s="491"/>
      <c r="PJM163" s="491"/>
      <c r="PJN163" s="491"/>
      <c r="PJO163" s="491"/>
      <c r="PJP163" s="491"/>
      <c r="PJQ163" s="491"/>
      <c r="PJR163" s="491"/>
      <c r="PJS163" s="491"/>
      <c r="PJT163" s="491"/>
      <c r="PJU163" s="491"/>
      <c r="PJV163" s="491"/>
      <c r="PJW163" s="491"/>
      <c r="PJX163" s="491"/>
      <c r="PJY163" s="491"/>
      <c r="PJZ163" s="491"/>
      <c r="PKA163" s="491"/>
      <c r="PKB163" s="491"/>
      <c r="PKC163" s="491"/>
      <c r="PKD163" s="491"/>
      <c r="PKE163" s="491"/>
      <c r="PKF163" s="491"/>
      <c r="PKG163" s="491"/>
      <c r="PKH163" s="491"/>
      <c r="PKI163" s="491"/>
      <c r="PKJ163" s="491"/>
      <c r="PKK163" s="491"/>
      <c r="PKL163" s="491"/>
      <c r="PKM163" s="491"/>
      <c r="PKN163" s="491"/>
      <c r="PKO163" s="491"/>
      <c r="PKP163" s="491"/>
      <c r="PKQ163" s="491"/>
      <c r="PKR163" s="491"/>
      <c r="PKS163" s="491"/>
      <c r="PKT163" s="491"/>
      <c r="PKU163" s="491"/>
      <c r="PKV163" s="491"/>
      <c r="PKW163" s="491"/>
      <c r="PKX163" s="491"/>
      <c r="PKY163" s="491"/>
      <c r="PKZ163" s="491"/>
      <c r="PLA163" s="491"/>
      <c r="PLB163" s="491"/>
      <c r="PLC163" s="491"/>
      <c r="PLD163" s="491"/>
      <c r="PLE163" s="491"/>
      <c r="PLF163" s="491"/>
      <c r="PLG163" s="491"/>
      <c r="PLH163" s="491"/>
      <c r="PLI163" s="491"/>
      <c r="PLJ163" s="491"/>
      <c r="PLK163" s="491"/>
      <c r="PLL163" s="491"/>
      <c r="PLM163" s="491"/>
      <c r="PLN163" s="491"/>
      <c r="PLO163" s="491"/>
      <c r="PLP163" s="491"/>
      <c r="PLQ163" s="491"/>
      <c r="PLR163" s="491"/>
      <c r="PLS163" s="491"/>
      <c r="PLT163" s="491"/>
      <c r="PLU163" s="491"/>
      <c r="PLV163" s="491"/>
      <c r="PLW163" s="491"/>
      <c r="PLX163" s="491"/>
      <c r="PLY163" s="491"/>
      <c r="PLZ163" s="491"/>
      <c r="PMA163" s="491"/>
      <c r="PMB163" s="491"/>
      <c r="PMC163" s="491"/>
      <c r="PMD163" s="491"/>
      <c r="PME163" s="491"/>
      <c r="PMF163" s="491"/>
      <c r="PMG163" s="491"/>
      <c r="PMH163" s="491"/>
      <c r="PMI163" s="491"/>
      <c r="PMJ163" s="491"/>
      <c r="PMK163" s="491"/>
      <c r="PML163" s="491"/>
      <c r="PMM163" s="491"/>
      <c r="PMN163" s="491"/>
      <c r="PMO163" s="491"/>
      <c r="PMP163" s="491"/>
      <c r="PMQ163" s="491"/>
      <c r="PMR163" s="491"/>
      <c r="PMS163" s="491"/>
      <c r="PMT163" s="491"/>
      <c r="PMU163" s="491"/>
      <c r="PMV163" s="491"/>
      <c r="PMW163" s="491"/>
      <c r="PMX163" s="491"/>
      <c r="PMY163" s="491"/>
      <c r="PMZ163" s="491"/>
      <c r="PNA163" s="491"/>
      <c r="PNB163" s="491"/>
      <c r="PNC163" s="491"/>
      <c r="PND163" s="491"/>
      <c r="PNE163" s="491"/>
      <c r="PNF163" s="491"/>
      <c r="PNG163" s="491"/>
      <c r="PNH163" s="491"/>
      <c r="PNI163" s="491"/>
      <c r="PNJ163" s="491"/>
      <c r="PNK163" s="491"/>
      <c r="PNL163" s="491"/>
      <c r="PNM163" s="491"/>
      <c r="PNN163" s="491"/>
      <c r="PNO163" s="491"/>
      <c r="PNP163" s="491"/>
      <c r="PNQ163" s="491"/>
      <c r="PNR163" s="491"/>
      <c r="PNS163" s="491"/>
      <c r="PNT163" s="491"/>
      <c r="PNU163" s="491"/>
      <c r="PNV163" s="491"/>
      <c r="PNW163" s="491"/>
      <c r="PNX163" s="491"/>
      <c r="PNY163" s="491"/>
      <c r="PNZ163" s="491"/>
      <c r="POA163" s="491"/>
      <c r="POB163" s="491"/>
      <c r="POC163" s="491"/>
      <c r="POD163" s="491"/>
      <c r="POE163" s="491"/>
      <c r="POF163" s="491"/>
      <c r="POG163" s="491"/>
      <c r="POH163" s="491"/>
      <c r="POI163" s="491"/>
      <c r="POJ163" s="491"/>
      <c r="POK163" s="491"/>
      <c r="POL163" s="491"/>
      <c r="POM163" s="491"/>
      <c r="PON163" s="491"/>
      <c r="POO163" s="491"/>
      <c r="POP163" s="491"/>
      <c r="POQ163" s="491"/>
      <c r="POR163" s="491"/>
      <c r="POS163" s="491"/>
      <c r="POT163" s="491"/>
      <c r="POU163" s="491"/>
      <c r="POV163" s="491"/>
      <c r="POW163" s="491"/>
      <c r="POX163" s="491"/>
      <c r="POY163" s="491"/>
      <c r="POZ163" s="491"/>
      <c r="PPA163" s="491"/>
      <c r="PPB163" s="491"/>
      <c r="PPC163" s="491"/>
      <c r="PPD163" s="491"/>
      <c r="PPE163" s="491"/>
      <c r="PPF163" s="491"/>
      <c r="PPG163" s="491"/>
      <c r="PPH163" s="491"/>
      <c r="PPI163" s="491"/>
      <c r="PPJ163" s="491"/>
      <c r="PPK163" s="491"/>
      <c r="PPL163" s="491"/>
      <c r="PPM163" s="491"/>
      <c r="PPN163" s="491"/>
      <c r="PPO163" s="491"/>
      <c r="PPP163" s="491"/>
      <c r="PPQ163" s="491"/>
      <c r="PPR163" s="491"/>
      <c r="PPS163" s="491"/>
      <c r="PPT163" s="491"/>
      <c r="PPU163" s="491"/>
      <c r="PPV163" s="491"/>
      <c r="PPW163" s="491"/>
      <c r="PPX163" s="491"/>
      <c r="PPY163" s="491"/>
      <c r="PPZ163" s="491"/>
      <c r="PQA163" s="491"/>
      <c r="PQB163" s="491"/>
      <c r="PQC163" s="491"/>
      <c r="PQD163" s="491"/>
      <c r="PQE163" s="491"/>
      <c r="PQF163" s="491"/>
      <c r="PQG163" s="491"/>
      <c r="PQH163" s="491"/>
      <c r="PQI163" s="491"/>
      <c r="PQJ163" s="491"/>
      <c r="PQK163" s="491"/>
      <c r="PQL163" s="491"/>
      <c r="PQM163" s="491"/>
      <c r="PQN163" s="491"/>
      <c r="PQO163" s="491"/>
      <c r="PQP163" s="491"/>
      <c r="PQQ163" s="491"/>
      <c r="PQR163" s="491"/>
      <c r="PQS163" s="491"/>
      <c r="PQT163" s="491"/>
      <c r="PQU163" s="491"/>
      <c r="PQV163" s="491"/>
      <c r="PQW163" s="491"/>
      <c r="PQX163" s="491"/>
      <c r="PQY163" s="491"/>
      <c r="PQZ163" s="491"/>
      <c r="PRA163" s="491"/>
      <c r="PRB163" s="491"/>
      <c r="PRC163" s="491"/>
      <c r="PRD163" s="491"/>
      <c r="PRE163" s="491"/>
      <c r="PRF163" s="491"/>
      <c r="PRG163" s="491"/>
      <c r="PRH163" s="491"/>
      <c r="PRI163" s="491"/>
      <c r="PRJ163" s="491"/>
      <c r="PRK163" s="491"/>
      <c r="PRL163" s="491"/>
      <c r="PRM163" s="491"/>
      <c r="PRN163" s="491"/>
      <c r="PRO163" s="491"/>
      <c r="PRP163" s="491"/>
      <c r="PRQ163" s="491"/>
      <c r="PRR163" s="491"/>
      <c r="PRS163" s="491"/>
      <c r="PRT163" s="491"/>
      <c r="PRU163" s="491"/>
      <c r="PRV163" s="491"/>
      <c r="PRW163" s="491"/>
      <c r="PRX163" s="491"/>
      <c r="PRY163" s="491"/>
      <c r="PRZ163" s="491"/>
      <c r="PSA163" s="491"/>
      <c r="PSB163" s="491"/>
      <c r="PSC163" s="491"/>
      <c r="PSD163" s="491"/>
      <c r="PSE163" s="491"/>
      <c r="PSF163" s="491"/>
      <c r="PSG163" s="491"/>
      <c r="PSH163" s="491"/>
      <c r="PSI163" s="491"/>
      <c r="PSJ163" s="491"/>
      <c r="PSK163" s="491"/>
      <c r="PSL163" s="491"/>
      <c r="PSM163" s="491"/>
      <c r="PSN163" s="491"/>
      <c r="PSO163" s="491"/>
      <c r="PSP163" s="491"/>
      <c r="PSQ163" s="491"/>
      <c r="PSR163" s="491"/>
      <c r="PSS163" s="491"/>
      <c r="PST163" s="491"/>
      <c r="PSU163" s="491"/>
      <c r="PSV163" s="491"/>
      <c r="PSW163" s="491"/>
      <c r="PSX163" s="491"/>
      <c r="PSY163" s="491"/>
      <c r="PSZ163" s="491"/>
      <c r="PTA163" s="491"/>
      <c r="PTB163" s="491"/>
      <c r="PTC163" s="491"/>
      <c r="PTD163" s="491"/>
      <c r="PTE163" s="491"/>
      <c r="PTF163" s="491"/>
      <c r="PTG163" s="491"/>
      <c r="PTH163" s="491"/>
      <c r="PTI163" s="491"/>
      <c r="PTJ163" s="491"/>
      <c r="PTK163" s="491"/>
      <c r="PTL163" s="491"/>
      <c r="PTM163" s="491"/>
      <c r="PTN163" s="491"/>
      <c r="PTO163" s="491"/>
      <c r="PTP163" s="491"/>
      <c r="PTQ163" s="491"/>
      <c r="PTR163" s="491"/>
      <c r="PTS163" s="491"/>
      <c r="PTT163" s="491"/>
      <c r="PTU163" s="491"/>
      <c r="PTV163" s="491"/>
      <c r="PTW163" s="491"/>
      <c r="PTX163" s="491"/>
      <c r="PTY163" s="491"/>
      <c r="PTZ163" s="491"/>
      <c r="PUA163" s="491"/>
      <c r="PUB163" s="491"/>
      <c r="PUC163" s="491"/>
      <c r="PUD163" s="491"/>
      <c r="PUE163" s="491"/>
      <c r="PUF163" s="491"/>
      <c r="PUG163" s="491"/>
      <c r="PUH163" s="491"/>
      <c r="PUI163" s="491"/>
      <c r="PUJ163" s="491"/>
      <c r="PUK163" s="491"/>
      <c r="PUL163" s="491"/>
      <c r="PUM163" s="491"/>
      <c r="PUN163" s="491"/>
      <c r="PUO163" s="491"/>
      <c r="PUP163" s="491"/>
      <c r="PUQ163" s="491"/>
      <c r="PUR163" s="491"/>
      <c r="PUS163" s="491"/>
      <c r="PUT163" s="491"/>
      <c r="PUU163" s="491"/>
      <c r="PUV163" s="491"/>
      <c r="PUW163" s="491"/>
      <c r="PUX163" s="491"/>
      <c r="PUY163" s="491"/>
      <c r="PUZ163" s="491"/>
      <c r="PVA163" s="491"/>
      <c r="PVB163" s="491"/>
      <c r="PVC163" s="491"/>
      <c r="PVD163" s="491"/>
      <c r="PVE163" s="491"/>
      <c r="PVF163" s="491"/>
      <c r="PVG163" s="491"/>
      <c r="PVH163" s="491"/>
      <c r="PVI163" s="491"/>
      <c r="PVJ163" s="491"/>
      <c r="PVK163" s="491"/>
      <c r="PVL163" s="491"/>
      <c r="PVM163" s="491"/>
      <c r="PVN163" s="491"/>
      <c r="PVO163" s="491"/>
      <c r="PVP163" s="491"/>
      <c r="PVQ163" s="491"/>
      <c r="PVR163" s="491"/>
      <c r="PVS163" s="491"/>
      <c r="PVT163" s="491"/>
      <c r="PVU163" s="491"/>
      <c r="PVV163" s="491"/>
      <c r="PVW163" s="491"/>
      <c r="PVX163" s="491"/>
      <c r="PVY163" s="491"/>
      <c r="PVZ163" s="491"/>
      <c r="PWA163" s="491"/>
      <c r="PWB163" s="491"/>
      <c r="PWC163" s="491"/>
      <c r="PWD163" s="491"/>
      <c r="PWE163" s="491"/>
      <c r="PWF163" s="491"/>
      <c r="PWG163" s="491"/>
      <c r="PWH163" s="491"/>
      <c r="PWI163" s="491"/>
      <c r="PWJ163" s="491"/>
      <c r="PWK163" s="491"/>
      <c r="PWL163" s="491"/>
      <c r="PWM163" s="491"/>
      <c r="PWN163" s="491"/>
      <c r="PWO163" s="491"/>
      <c r="PWP163" s="491"/>
      <c r="PWQ163" s="491"/>
      <c r="PWR163" s="491"/>
      <c r="PWS163" s="491"/>
      <c r="PWT163" s="491"/>
      <c r="PWU163" s="491"/>
      <c r="PWV163" s="491"/>
      <c r="PWW163" s="491"/>
      <c r="PWX163" s="491"/>
      <c r="PWY163" s="491"/>
      <c r="PWZ163" s="491"/>
      <c r="PXA163" s="491"/>
      <c r="PXB163" s="491"/>
      <c r="PXC163" s="491"/>
      <c r="PXD163" s="491"/>
      <c r="PXE163" s="491"/>
      <c r="PXF163" s="491"/>
      <c r="PXG163" s="491"/>
      <c r="PXH163" s="491"/>
      <c r="PXI163" s="491"/>
      <c r="PXJ163" s="491"/>
      <c r="PXK163" s="491"/>
      <c r="PXL163" s="491"/>
      <c r="PXM163" s="491"/>
      <c r="PXN163" s="491"/>
      <c r="PXO163" s="491"/>
      <c r="PXP163" s="491"/>
      <c r="PXQ163" s="491"/>
      <c r="PXR163" s="491"/>
      <c r="PXS163" s="491"/>
      <c r="PXT163" s="491"/>
      <c r="PXU163" s="491"/>
      <c r="PXV163" s="491"/>
      <c r="PXW163" s="491"/>
      <c r="PXX163" s="491"/>
      <c r="PXY163" s="491"/>
      <c r="PXZ163" s="491"/>
      <c r="PYA163" s="491"/>
      <c r="PYB163" s="491"/>
      <c r="PYC163" s="491"/>
      <c r="PYD163" s="491"/>
      <c r="PYE163" s="491"/>
      <c r="PYF163" s="491"/>
      <c r="PYG163" s="491"/>
      <c r="PYH163" s="491"/>
      <c r="PYI163" s="491"/>
      <c r="PYJ163" s="491"/>
      <c r="PYK163" s="491"/>
      <c r="PYL163" s="491"/>
      <c r="PYM163" s="491"/>
      <c r="PYN163" s="491"/>
      <c r="PYO163" s="491"/>
      <c r="PYP163" s="491"/>
      <c r="PYQ163" s="491"/>
      <c r="PYR163" s="491"/>
      <c r="PYS163" s="491"/>
      <c r="PYT163" s="491"/>
      <c r="PYU163" s="491"/>
      <c r="PYV163" s="491"/>
      <c r="PYW163" s="491"/>
      <c r="PYX163" s="491"/>
      <c r="PYY163" s="491"/>
      <c r="PYZ163" s="491"/>
      <c r="PZA163" s="491"/>
      <c r="PZB163" s="491"/>
      <c r="PZC163" s="491"/>
      <c r="PZD163" s="491"/>
      <c r="PZE163" s="491"/>
      <c r="PZF163" s="491"/>
      <c r="PZG163" s="491"/>
      <c r="PZH163" s="491"/>
      <c r="PZI163" s="491"/>
      <c r="PZJ163" s="491"/>
      <c r="PZK163" s="491"/>
      <c r="PZL163" s="491"/>
      <c r="PZM163" s="491"/>
      <c r="PZN163" s="491"/>
      <c r="PZO163" s="491"/>
      <c r="PZP163" s="491"/>
      <c r="PZQ163" s="491"/>
      <c r="PZR163" s="491"/>
      <c r="PZS163" s="491"/>
      <c r="PZT163" s="491"/>
      <c r="PZU163" s="491"/>
      <c r="PZV163" s="491"/>
      <c r="PZW163" s="491"/>
      <c r="PZX163" s="491"/>
      <c r="PZY163" s="491"/>
      <c r="PZZ163" s="491"/>
      <c r="QAA163" s="491"/>
      <c r="QAB163" s="491"/>
      <c r="QAC163" s="491"/>
      <c r="QAD163" s="491"/>
      <c r="QAE163" s="491"/>
      <c r="QAF163" s="491"/>
      <c r="QAG163" s="491"/>
      <c r="QAH163" s="491"/>
      <c r="QAI163" s="491"/>
      <c r="QAJ163" s="491"/>
      <c r="QAK163" s="491"/>
      <c r="QAL163" s="491"/>
      <c r="QAM163" s="491"/>
      <c r="QAN163" s="491"/>
      <c r="QAO163" s="491"/>
      <c r="QAP163" s="491"/>
      <c r="QAQ163" s="491"/>
      <c r="QAR163" s="491"/>
      <c r="QAS163" s="491"/>
      <c r="QAT163" s="491"/>
      <c r="QAU163" s="491"/>
      <c r="QAV163" s="491"/>
      <c r="QAW163" s="491"/>
      <c r="QAX163" s="491"/>
      <c r="QAY163" s="491"/>
      <c r="QAZ163" s="491"/>
      <c r="QBA163" s="491"/>
      <c r="QBB163" s="491"/>
      <c r="QBC163" s="491"/>
      <c r="QBD163" s="491"/>
      <c r="QBE163" s="491"/>
      <c r="QBF163" s="491"/>
      <c r="QBG163" s="491"/>
      <c r="QBH163" s="491"/>
      <c r="QBI163" s="491"/>
      <c r="QBJ163" s="491"/>
      <c r="QBK163" s="491"/>
      <c r="QBL163" s="491"/>
      <c r="QBM163" s="491"/>
      <c r="QBN163" s="491"/>
      <c r="QBO163" s="491"/>
      <c r="QBP163" s="491"/>
      <c r="QBQ163" s="491"/>
      <c r="QBR163" s="491"/>
      <c r="QBS163" s="491"/>
      <c r="QBT163" s="491"/>
      <c r="QBU163" s="491"/>
      <c r="QBV163" s="491"/>
      <c r="QBW163" s="491"/>
      <c r="QBX163" s="491"/>
      <c r="QBY163" s="491"/>
      <c r="QBZ163" s="491"/>
      <c r="QCA163" s="491"/>
      <c r="QCB163" s="491"/>
      <c r="QCC163" s="491"/>
      <c r="QCD163" s="491"/>
      <c r="QCE163" s="491"/>
      <c r="QCF163" s="491"/>
      <c r="QCG163" s="491"/>
      <c r="QCH163" s="491"/>
      <c r="QCI163" s="491"/>
      <c r="QCJ163" s="491"/>
      <c r="QCK163" s="491"/>
      <c r="QCL163" s="491"/>
      <c r="QCM163" s="491"/>
      <c r="QCN163" s="491"/>
      <c r="QCO163" s="491"/>
      <c r="QCP163" s="491"/>
      <c r="QCQ163" s="491"/>
      <c r="QCR163" s="491"/>
      <c r="QCS163" s="491"/>
      <c r="QCT163" s="491"/>
      <c r="QCU163" s="491"/>
      <c r="QCV163" s="491"/>
      <c r="QCW163" s="491"/>
      <c r="QCX163" s="491"/>
      <c r="QCY163" s="491"/>
      <c r="QCZ163" s="491"/>
      <c r="QDA163" s="491"/>
      <c r="QDB163" s="491"/>
      <c r="QDC163" s="491"/>
      <c r="QDD163" s="491"/>
      <c r="QDE163" s="491"/>
      <c r="QDF163" s="491"/>
      <c r="QDG163" s="491"/>
      <c r="QDH163" s="491"/>
      <c r="QDI163" s="491"/>
      <c r="QDJ163" s="491"/>
      <c r="QDK163" s="491"/>
      <c r="QDL163" s="491"/>
      <c r="QDM163" s="491"/>
      <c r="QDN163" s="491"/>
      <c r="QDO163" s="491"/>
      <c r="QDP163" s="491"/>
      <c r="QDQ163" s="491"/>
      <c r="QDR163" s="491"/>
      <c r="QDS163" s="491"/>
      <c r="QDT163" s="491"/>
      <c r="QDU163" s="491"/>
      <c r="QDV163" s="491"/>
      <c r="QDW163" s="491"/>
      <c r="QDX163" s="491"/>
      <c r="QDY163" s="491"/>
      <c r="QDZ163" s="491"/>
      <c r="QEA163" s="491"/>
      <c r="QEB163" s="491"/>
      <c r="QEC163" s="491"/>
      <c r="QED163" s="491"/>
      <c r="QEE163" s="491"/>
      <c r="QEF163" s="491"/>
      <c r="QEG163" s="491"/>
      <c r="QEH163" s="491"/>
      <c r="QEI163" s="491"/>
      <c r="QEJ163" s="491"/>
      <c r="QEK163" s="491"/>
      <c r="QEL163" s="491"/>
      <c r="QEM163" s="491"/>
      <c r="QEN163" s="491"/>
      <c r="QEO163" s="491"/>
      <c r="QEP163" s="491"/>
      <c r="QEQ163" s="491"/>
      <c r="QER163" s="491"/>
      <c r="QES163" s="491"/>
      <c r="QET163" s="491"/>
      <c r="QEU163" s="491"/>
      <c r="QEV163" s="491"/>
      <c r="QEW163" s="491"/>
      <c r="QEX163" s="491"/>
      <c r="QEY163" s="491"/>
      <c r="QEZ163" s="491"/>
      <c r="QFA163" s="491"/>
      <c r="QFB163" s="491"/>
      <c r="QFC163" s="491"/>
      <c r="QFD163" s="491"/>
      <c r="QFE163" s="491"/>
      <c r="QFF163" s="491"/>
      <c r="QFG163" s="491"/>
      <c r="QFH163" s="491"/>
      <c r="QFI163" s="491"/>
      <c r="QFJ163" s="491"/>
      <c r="QFK163" s="491"/>
      <c r="QFL163" s="491"/>
      <c r="QFM163" s="491"/>
      <c r="QFN163" s="491"/>
      <c r="QFO163" s="491"/>
      <c r="QFP163" s="491"/>
      <c r="QFQ163" s="491"/>
      <c r="QFR163" s="491"/>
      <c r="QFS163" s="491"/>
      <c r="QFT163" s="491"/>
      <c r="QFU163" s="491"/>
      <c r="QFV163" s="491"/>
      <c r="QFW163" s="491"/>
      <c r="QFX163" s="491"/>
      <c r="QFY163" s="491"/>
      <c r="QFZ163" s="491"/>
      <c r="QGA163" s="491"/>
      <c r="QGB163" s="491"/>
      <c r="QGC163" s="491"/>
      <c r="QGD163" s="491"/>
      <c r="QGE163" s="491"/>
      <c r="QGF163" s="491"/>
      <c r="QGG163" s="491"/>
      <c r="QGH163" s="491"/>
      <c r="QGI163" s="491"/>
      <c r="QGJ163" s="491"/>
      <c r="QGK163" s="491"/>
      <c r="QGL163" s="491"/>
      <c r="QGM163" s="491"/>
      <c r="QGN163" s="491"/>
      <c r="QGO163" s="491"/>
      <c r="QGP163" s="491"/>
      <c r="QGQ163" s="491"/>
      <c r="QGR163" s="491"/>
      <c r="QGS163" s="491"/>
      <c r="QGT163" s="491"/>
      <c r="QGU163" s="491"/>
      <c r="QGV163" s="491"/>
      <c r="QGW163" s="491"/>
      <c r="QGX163" s="491"/>
      <c r="QGY163" s="491"/>
      <c r="QGZ163" s="491"/>
      <c r="QHA163" s="491"/>
      <c r="QHB163" s="491"/>
      <c r="QHC163" s="491"/>
      <c r="QHD163" s="491"/>
      <c r="QHE163" s="491"/>
      <c r="QHF163" s="491"/>
      <c r="QHG163" s="491"/>
      <c r="QHH163" s="491"/>
      <c r="QHI163" s="491"/>
      <c r="QHJ163" s="491"/>
      <c r="QHK163" s="491"/>
      <c r="QHL163" s="491"/>
      <c r="QHM163" s="491"/>
      <c r="QHN163" s="491"/>
      <c r="QHO163" s="491"/>
      <c r="QHP163" s="491"/>
      <c r="QHQ163" s="491"/>
      <c r="QHR163" s="491"/>
      <c r="QHS163" s="491"/>
      <c r="QHT163" s="491"/>
      <c r="QHU163" s="491"/>
      <c r="QHV163" s="491"/>
      <c r="QHW163" s="491"/>
      <c r="QHX163" s="491"/>
      <c r="QHY163" s="491"/>
      <c r="QHZ163" s="491"/>
      <c r="QIA163" s="491"/>
      <c r="QIB163" s="491"/>
      <c r="QIC163" s="491"/>
      <c r="QID163" s="491"/>
      <c r="QIE163" s="491"/>
      <c r="QIF163" s="491"/>
      <c r="QIG163" s="491"/>
      <c r="QIH163" s="491"/>
      <c r="QII163" s="491"/>
      <c r="QIJ163" s="491"/>
      <c r="QIK163" s="491"/>
      <c r="QIL163" s="491"/>
      <c r="QIM163" s="491"/>
      <c r="QIN163" s="491"/>
      <c r="QIO163" s="491"/>
      <c r="QIP163" s="491"/>
      <c r="QIQ163" s="491"/>
      <c r="QIR163" s="491"/>
      <c r="QIS163" s="491"/>
      <c r="QIT163" s="491"/>
      <c r="QIU163" s="491"/>
      <c r="QIV163" s="491"/>
      <c r="QIW163" s="491"/>
      <c r="QIX163" s="491"/>
      <c r="QIY163" s="491"/>
      <c r="QIZ163" s="491"/>
      <c r="QJA163" s="491"/>
      <c r="QJB163" s="491"/>
      <c r="QJC163" s="491"/>
      <c r="QJD163" s="491"/>
      <c r="QJE163" s="491"/>
      <c r="QJF163" s="491"/>
      <c r="QJG163" s="491"/>
      <c r="QJH163" s="491"/>
      <c r="QJI163" s="491"/>
      <c r="QJJ163" s="491"/>
      <c r="QJK163" s="491"/>
      <c r="QJL163" s="491"/>
      <c r="QJM163" s="491"/>
      <c r="QJN163" s="491"/>
      <c r="QJO163" s="491"/>
      <c r="QJP163" s="491"/>
      <c r="QJQ163" s="491"/>
      <c r="QJR163" s="491"/>
      <c r="QJS163" s="491"/>
      <c r="QJT163" s="491"/>
      <c r="QJU163" s="491"/>
      <c r="QJV163" s="491"/>
      <c r="QJW163" s="491"/>
      <c r="QJX163" s="491"/>
      <c r="QJY163" s="491"/>
      <c r="QJZ163" s="491"/>
      <c r="QKA163" s="491"/>
      <c r="QKB163" s="491"/>
      <c r="QKC163" s="491"/>
      <c r="QKD163" s="491"/>
      <c r="QKE163" s="491"/>
      <c r="QKF163" s="491"/>
      <c r="QKG163" s="491"/>
      <c r="QKH163" s="491"/>
      <c r="QKI163" s="491"/>
      <c r="QKJ163" s="491"/>
      <c r="QKK163" s="491"/>
      <c r="QKL163" s="491"/>
      <c r="QKM163" s="491"/>
      <c r="QKN163" s="491"/>
      <c r="QKO163" s="491"/>
      <c r="QKP163" s="491"/>
      <c r="QKQ163" s="491"/>
      <c r="QKR163" s="491"/>
      <c r="QKS163" s="491"/>
      <c r="QKT163" s="491"/>
      <c r="QKU163" s="491"/>
      <c r="QKV163" s="491"/>
      <c r="QKW163" s="491"/>
      <c r="QKX163" s="491"/>
      <c r="QKY163" s="491"/>
      <c r="QKZ163" s="491"/>
      <c r="QLA163" s="491"/>
      <c r="QLB163" s="491"/>
      <c r="QLC163" s="491"/>
      <c r="QLD163" s="491"/>
      <c r="QLE163" s="491"/>
      <c r="QLF163" s="491"/>
      <c r="QLG163" s="491"/>
      <c r="QLH163" s="491"/>
      <c r="QLI163" s="491"/>
      <c r="QLJ163" s="491"/>
      <c r="QLK163" s="491"/>
      <c r="QLL163" s="491"/>
      <c r="QLM163" s="491"/>
      <c r="QLN163" s="491"/>
      <c r="QLO163" s="491"/>
      <c r="QLP163" s="491"/>
      <c r="QLQ163" s="491"/>
      <c r="QLR163" s="491"/>
      <c r="QLS163" s="491"/>
      <c r="QLT163" s="491"/>
      <c r="QLU163" s="491"/>
      <c r="QLV163" s="491"/>
      <c r="QLW163" s="491"/>
      <c r="QLX163" s="491"/>
      <c r="QLY163" s="491"/>
      <c r="QLZ163" s="491"/>
      <c r="QMA163" s="491"/>
      <c r="QMB163" s="491"/>
      <c r="QMC163" s="491"/>
      <c r="QMD163" s="491"/>
      <c r="QME163" s="491"/>
      <c r="QMF163" s="491"/>
      <c r="QMG163" s="491"/>
      <c r="QMH163" s="491"/>
      <c r="QMI163" s="491"/>
      <c r="QMJ163" s="491"/>
      <c r="QMK163" s="491"/>
      <c r="QML163" s="491"/>
      <c r="QMM163" s="491"/>
      <c r="QMN163" s="491"/>
      <c r="QMO163" s="491"/>
      <c r="QMP163" s="491"/>
      <c r="QMQ163" s="491"/>
      <c r="QMR163" s="491"/>
      <c r="QMS163" s="491"/>
      <c r="QMT163" s="491"/>
      <c r="QMU163" s="491"/>
      <c r="QMV163" s="491"/>
      <c r="QMW163" s="491"/>
      <c r="QMX163" s="491"/>
      <c r="QMY163" s="491"/>
      <c r="QMZ163" s="491"/>
      <c r="QNA163" s="491"/>
      <c r="QNB163" s="491"/>
      <c r="QNC163" s="491"/>
      <c r="QND163" s="491"/>
      <c r="QNE163" s="491"/>
      <c r="QNF163" s="491"/>
      <c r="QNG163" s="491"/>
      <c r="QNH163" s="491"/>
      <c r="QNI163" s="491"/>
      <c r="QNJ163" s="491"/>
      <c r="QNK163" s="491"/>
      <c r="QNL163" s="491"/>
      <c r="QNM163" s="491"/>
      <c r="QNN163" s="491"/>
      <c r="QNO163" s="491"/>
      <c r="QNP163" s="491"/>
      <c r="QNQ163" s="491"/>
      <c r="QNR163" s="491"/>
      <c r="QNS163" s="491"/>
      <c r="QNT163" s="491"/>
      <c r="QNU163" s="491"/>
      <c r="QNV163" s="491"/>
      <c r="QNW163" s="491"/>
      <c r="QNX163" s="491"/>
      <c r="QNY163" s="491"/>
      <c r="QNZ163" s="491"/>
      <c r="QOA163" s="491"/>
      <c r="QOB163" s="491"/>
      <c r="QOC163" s="491"/>
      <c r="QOD163" s="491"/>
      <c r="QOE163" s="491"/>
      <c r="QOF163" s="491"/>
      <c r="QOG163" s="491"/>
      <c r="QOH163" s="491"/>
      <c r="QOI163" s="491"/>
      <c r="QOJ163" s="491"/>
      <c r="QOK163" s="491"/>
      <c r="QOL163" s="491"/>
      <c r="QOM163" s="491"/>
      <c r="QON163" s="491"/>
      <c r="QOO163" s="491"/>
      <c r="QOP163" s="491"/>
      <c r="QOQ163" s="491"/>
      <c r="QOR163" s="491"/>
      <c r="QOS163" s="491"/>
      <c r="QOT163" s="491"/>
      <c r="QOU163" s="491"/>
      <c r="QOV163" s="491"/>
      <c r="QOW163" s="491"/>
      <c r="QOX163" s="491"/>
      <c r="QOY163" s="491"/>
      <c r="QOZ163" s="491"/>
      <c r="QPA163" s="491"/>
      <c r="QPB163" s="491"/>
      <c r="QPC163" s="491"/>
      <c r="QPD163" s="491"/>
      <c r="QPE163" s="491"/>
      <c r="QPF163" s="491"/>
      <c r="QPG163" s="491"/>
      <c r="QPH163" s="491"/>
      <c r="QPI163" s="491"/>
      <c r="QPJ163" s="491"/>
      <c r="QPK163" s="491"/>
      <c r="QPL163" s="491"/>
      <c r="QPM163" s="491"/>
      <c r="QPN163" s="491"/>
      <c r="QPO163" s="491"/>
      <c r="QPP163" s="491"/>
      <c r="QPQ163" s="491"/>
      <c r="QPR163" s="491"/>
      <c r="QPS163" s="491"/>
      <c r="QPT163" s="491"/>
      <c r="QPU163" s="491"/>
      <c r="QPV163" s="491"/>
      <c r="QPW163" s="491"/>
      <c r="QPX163" s="491"/>
      <c r="QPY163" s="491"/>
      <c r="QPZ163" s="491"/>
      <c r="QQA163" s="491"/>
      <c r="QQB163" s="491"/>
      <c r="QQC163" s="491"/>
      <c r="QQD163" s="491"/>
      <c r="QQE163" s="491"/>
      <c r="QQF163" s="491"/>
      <c r="QQG163" s="491"/>
      <c r="QQH163" s="491"/>
      <c r="QQI163" s="491"/>
      <c r="QQJ163" s="491"/>
      <c r="QQK163" s="491"/>
      <c r="QQL163" s="491"/>
      <c r="QQM163" s="491"/>
      <c r="QQN163" s="491"/>
      <c r="QQO163" s="491"/>
      <c r="QQP163" s="491"/>
      <c r="QQQ163" s="491"/>
      <c r="QQR163" s="491"/>
      <c r="QQS163" s="491"/>
      <c r="QQT163" s="491"/>
      <c r="QQU163" s="491"/>
      <c r="QQV163" s="491"/>
      <c r="QQW163" s="491"/>
      <c r="QQX163" s="491"/>
      <c r="QQY163" s="491"/>
      <c r="QQZ163" s="491"/>
      <c r="QRA163" s="491"/>
      <c r="QRB163" s="491"/>
      <c r="QRC163" s="491"/>
      <c r="QRD163" s="491"/>
      <c r="QRE163" s="491"/>
      <c r="QRF163" s="491"/>
      <c r="QRG163" s="491"/>
      <c r="QRH163" s="491"/>
      <c r="QRI163" s="491"/>
      <c r="QRJ163" s="491"/>
      <c r="QRK163" s="491"/>
      <c r="QRL163" s="491"/>
      <c r="QRM163" s="491"/>
      <c r="QRN163" s="491"/>
      <c r="QRO163" s="491"/>
      <c r="QRP163" s="491"/>
      <c r="QRQ163" s="491"/>
      <c r="QRR163" s="491"/>
      <c r="QRS163" s="491"/>
      <c r="QRT163" s="491"/>
      <c r="QRU163" s="491"/>
      <c r="QRV163" s="491"/>
      <c r="QRW163" s="491"/>
      <c r="QRX163" s="491"/>
      <c r="QRY163" s="491"/>
      <c r="QRZ163" s="491"/>
      <c r="QSA163" s="491"/>
      <c r="QSB163" s="491"/>
      <c r="QSC163" s="491"/>
      <c r="QSD163" s="491"/>
      <c r="QSE163" s="491"/>
      <c r="QSF163" s="491"/>
      <c r="QSG163" s="491"/>
      <c r="QSH163" s="491"/>
      <c r="QSI163" s="491"/>
      <c r="QSJ163" s="491"/>
      <c r="QSK163" s="491"/>
      <c r="QSL163" s="491"/>
      <c r="QSM163" s="491"/>
      <c r="QSN163" s="491"/>
      <c r="QSO163" s="491"/>
      <c r="QSP163" s="491"/>
      <c r="QSQ163" s="491"/>
      <c r="QSR163" s="491"/>
      <c r="QSS163" s="491"/>
      <c r="QST163" s="491"/>
      <c r="QSU163" s="491"/>
      <c r="QSV163" s="491"/>
      <c r="QSW163" s="491"/>
      <c r="QSX163" s="491"/>
      <c r="QSY163" s="491"/>
      <c r="QSZ163" s="491"/>
      <c r="QTA163" s="491"/>
      <c r="QTB163" s="491"/>
      <c r="QTC163" s="491"/>
      <c r="QTD163" s="491"/>
      <c r="QTE163" s="491"/>
      <c r="QTF163" s="491"/>
      <c r="QTG163" s="491"/>
      <c r="QTH163" s="491"/>
      <c r="QTI163" s="491"/>
      <c r="QTJ163" s="491"/>
      <c r="QTK163" s="491"/>
      <c r="QTL163" s="491"/>
      <c r="QTM163" s="491"/>
      <c r="QTN163" s="491"/>
      <c r="QTO163" s="491"/>
      <c r="QTP163" s="491"/>
      <c r="QTQ163" s="491"/>
      <c r="QTR163" s="491"/>
      <c r="QTS163" s="491"/>
      <c r="QTT163" s="491"/>
      <c r="QTU163" s="491"/>
      <c r="QTV163" s="491"/>
      <c r="QTW163" s="491"/>
      <c r="QTX163" s="491"/>
      <c r="QTY163" s="491"/>
      <c r="QTZ163" s="491"/>
      <c r="QUA163" s="491"/>
      <c r="QUB163" s="491"/>
      <c r="QUC163" s="491"/>
      <c r="QUD163" s="491"/>
      <c r="QUE163" s="491"/>
      <c r="QUF163" s="491"/>
      <c r="QUG163" s="491"/>
      <c r="QUH163" s="491"/>
      <c r="QUI163" s="491"/>
      <c r="QUJ163" s="491"/>
      <c r="QUK163" s="491"/>
      <c r="QUL163" s="491"/>
      <c r="QUM163" s="491"/>
      <c r="QUN163" s="491"/>
      <c r="QUO163" s="491"/>
      <c r="QUP163" s="491"/>
      <c r="QUQ163" s="491"/>
      <c r="QUR163" s="491"/>
      <c r="QUS163" s="491"/>
      <c r="QUT163" s="491"/>
      <c r="QUU163" s="491"/>
      <c r="QUV163" s="491"/>
      <c r="QUW163" s="491"/>
      <c r="QUX163" s="491"/>
      <c r="QUY163" s="491"/>
      <c r="QUZ163" s="491"/>
      <c r="QVA163" s="491"/>
      <c r="QVB163" s="491"/>
      <c r="QVC163" s="491"/>
      <c r="QVD163" s="491"/>
      <c r="QVE163" s="491"/>
      <c r="QVF163" s="491"/>
      <c r="QVG163" s="491"/>
      <c r="QVH163" s="491"/>
      <c r="QVI163" s="491"/>
      <c r="QVJ163" s="491"/>
      <c r="QVK163" s="491"/>
      <c r="QVL163" s="491"/>
      <c r="QVM163" s="491"/>
      <c r="QVN163" s="491"/>
      <c r="QVO163" s="491"/>
      <c r="QVP163" s="491"/>
      <c r="QVQ163" s="491"/>
      <c r="QVR163" s="491"/>
      <c r="QVS163" s="491"/>
      <c r="QVT163" s="491"/>
      <c r="QVU163" s="491"/>
      <c r="QVV163" s="491"/>
      <c r="QVW163" s="491"/>
      <c r="QVX163" s="491"/>
      <c r="QVY163" s="491"/>
      <c r="QVZ163" s="491"/>
      <c r="QWA163" s="491"/>
      <c r="QWB163" s="491"/>
      <c r="QWC163" s="491"/>
      <c r="QWD163" s="491"/>
      <c r="QWE163" s="491"/>
      <c r="QWF163" s="491"/>
      <c r="QWG163" s="491"/>
      <c r="QWH163" s="491"/>
      <c r="QWI163" s="491"/>
      <c r="QWJ163" s="491"/>
      <c r="QWK163" s="491"/>
      <c r="QWL163" s="491"/>
      <c r="QWM163" s="491"/>
      <c r="QWN163" s="491"/>
      <c r="QWO163" s="491"/>
      <c r="QWP163" s="491"/>
      <c r="QWQ163" s="491"/>
      <c r="QWR163" s="491"/>
      <c r="QWS163" s="491"/>
      <c r="QWT163" s="491"/>
      <c r="QWU163" s="491"/>
      <c r="QWV163" s="491"/>
      <c r="QWW163" s="491"/>
      <c r="QWX163" s="491"/>
      <c r="QWY163" s="491"/>
      <c r="QWZ163" s="491"/>
      <c r="QXA163" s="491"/>
      <c r="QXB163" s="491"/>
      <c r="QXC163" s="491"/>
      <c r="QXD163" s="491"/>
      <c r="QXE163" s="491"/>
      <c r="QXF163" s="491"/>
      <c r="QXG163" s="491"/>
      <c r="QXH163" s="491"/>
      <c r="QXI163" s="491"/>
      <c r="QXJ163" s="491"/>
      <c r="QXK163" s="491"/>
      <c r="QXL163" s="491"/>
      <c r="QXM163" s="491"/>
      <c r="QXN163" s="491"/>
      <c r="QXO163" s="491"/>
      <c r="QXP163" s="491"/>
      <c r="QXQ163" s="491"/>
      <c r="QXR163" s="491"/>
      <c r="QXS163" s="491"/>
      <c r="QXT163" s="491"/>
      <c r="QXU163" s="491"/>
      <c r="QXV163" s="491"/>
      <c r="QXW163" s="491"/>
      <c r="QXX163" s="491"/>
      <c r="QXY163" s="491"/>
      <c r="QXZ163" s="491"/>
      <c r="QYA163" s="491"/>
      <c r="QYB163" s="491"/>
      <c r="QYC163" s="491"/>
      <c r="QYD163" s="491"/>
      <c r="QYE163" s="491"/>
      <c r="QYF163" s="491"/>
      <c r="QYG163" s="491"/>
      <c r="QYH163" s="491"/>
      <c r="QYI163" s="491"/>
      <c r="QYJ163" s="491"/>
      <c r="QYK163" s="491"/>
      <c r="QYL163" s="491"/>
      <c r="QYM163" s="491"/>
      <c r="QYN163" s="491"/>
      <c r="QYO163" s="491"/>
      <c r="QYP163" s="491"/>
      <c r="QYQ163" s="491"/>
      <c r="QYR163" s="491"/>
      <c r="QYS163" s="491"/>
      <c r="QYT163" s="491"/>
      <c r="QYU163" s="491"/>
      <c r="QYV163" s="491"/>
      <c r="QYW163" s="491"/>
      <c r="QYX163" s="491"/>
      <c r="QYY163" s="491"/>
      <c r="QYZ163" s="491"/>
      <c r="QZA163" s="491"/>
      <c r="QZB163" s="491"/>
      <c r="QZC163" s="491"/>
      <c r="QZD163" s="491"/>
      <c r="QZE163" s="491"/>
      <c r="QZF163" s="491"/>
      <c r="QZG163" s="491"/>
      <c r="QZH163" s="491"/>
      <c r="QZI163" s="491"/>
      <c r="QZJ163" s="491"/>
      <c r="QZK163" s="491"/>
      <c r="QZL163" s="491"/>
      <c r="QZM163" s="491"/>
      <c r="QZN163" s="491"/>
      <c r="QZO163" s="491"/>
      <c r="QZP163" s="491"/>
      <c r="QZQ163" s="491"/>
      <c r="QZR163" s="491"/>
      <c r="QZS163" s="491"/>
      <c r="QZT163" s="491"/>
      <c r="QZU163" s="491"/>
      <c r="QZV163" s="491"/>
      <c r="QZW163" s="491"/>
      <c r="QZX163" s="491"/>
      <c r="QZY163" s="491"/>
      <c r="QZZ163" s="491"/>
      <c r="RAA163" s="491"/>
      <c r="RAB163" s="491"/>
      <c r="RAC163" s="491"/>
      <c r="RAD163" s="491"/>
      <c r="RAE163" s="491"/>
      <c r="RAF163" s="491"/>
      <c r="RAG163" s="491"/>
      <c r="RAH163" s="491"/>
      <c r="RAI163" s="491"/>
      <c r="RAJ163" s="491"/>
      <c r="RAK163" s="491"/>
      <c r="RAL163" s="491"/>
      <c r="RAM163" s="491"/>
      <c r="RAN163" s="491"/>
      <c r="RAO163" s="491"/>
      <c r="RAP163" s="491"/>
      <c r="RAQ163" s="491"/>
      <c r="RAR163" s="491"/>
      <c r="RAS163" s="491"/>
      <c r="RAT163" s="491"/>
      <c r="RAU163" s="491"/>
      <c r="RAV163" s="491"/>
      <c r="RAW163" s="491"/>
      <c r="RAX163" s="491"/>
      <c r="RAY163" s="491"/>
      <c r="RAZ163" s="491"/>
      <c r="RBA163" s="491"/>
      <c r="RBB163" s="491"/>
      <c r="RBC163" s="491"/>
      <c r="RBD163" s="491"/>
      <c r="RBE163" s="491"/>
      <c r="RBF163" s="491"/>
      <c r="RBG163" s="491"/>
      <c r="RBH163" s="491"/>
      <c r="RBI163" s="491"/>
      <c r="RBJ163" s="491"/>
      <c r="RBK163" s="491"/>
      <c r="RBL163" s="491"/>
      <c r="RBM163" s="491"/>
      <c r="RBN163" s="491"/>
      <c r="RBO163" s="491"/>
      <c r="RBP163" s="491"/>
      <c r="RBQ163" s="491"/>
      <c r="RBR163" s="491"/>
      <c r="RBS163" s="491"/>
      <c r="RBT163" s="491"/>
      <c r="RBU163" s="491"/>
      <c r="RBV163" s="491"/>
      <c r="RBW163" s="491"/>
      <c r="RBX163" s="491"/>
      <c r="RBY163" s="491"/>
      <c r="RBZ163" s="491"/>
      <c r="RCA163" s="491"/>
      <c r="RCB163" s="491"/>
      <c r="RCC163" s="491"/>
      <c r="RCD163" s="491"/>
      <c r="RCE163" s="491"/>
      <c r="RCF163" s="491"/>
      <c r="RCG163" s="491"/>
      <c r="RCH163" s="491"/>
      <c r="RCI163" s="491"/>
      <c r="RCJ163" s="491"/>
      <c r="RCK163" s="491"/>
      <c r="RCL163" s="491"/>
      <c r="RCM163" s="491"/>
      <c r="RCN163" s="491"/>
      <c r="RCO163" s="491"/>
      <c r="RCP163" s="491"/>
      <c r="RCQ163" s="491"/>
      <c r="RCR163" s="491"/>
      <c r="RCS163" s="491"/>
      <c r="RCT163" s="491"/>
      <c r="RCU163" s="491"/>
      <c r="RCV163" s="491"/>
      <c r="RCW163" s="491"/>
      <c r="RCX163" s="491"/>
      <c r="RCY163" s="491"/>
      <c r="RCZ163" s="491"/>
      <c r="RDA163" s="491"/>
      <c r="RDB163" s="491"/>
      <c r="RDC163" s="491"/>
      <c r="RDD163" s="491"/>
      <c r="RDE163" s="491"/>
      <c r="RDF163" s="491"/>
      <c r="RDG163" s="491"/>
      <c r="RDH163" s="491"/>
      <c r="RDI163" s="491"/>
      <c r="RDJ163" s="491"/>
      <c r="RDK163" s="491"/>
      <c r="RDL163" s="491"/>
      <c r="RDM163" s="491"/>
      <c r="RDN163" s="491"/>
      <c r="RDO163" s="491"/>
      <c r="RDP163" s="491"/>
      <c r="RDQ163" s="491"/>
      <c r="RDR163" s="491"/>
      <c r="RDS163" s="491"/>
      <c r="RDT163" s="491"/>
      <c r="RDU163" s="491"/>
      <c r="RDV163" s="491"/>
      <c r="RDW163" s="491"/>
      <c r="RDX163" s="491"/>
      <c r="RDY163" s="491"/>
      <c r="RDZ163" s="491"/>
      <c r="REA163" s="491"/>
      <c r="REB163" s="491"/>
      <c r="REC163" s="491"/>
      <c r="RED163" s="491"/>
      <c r="REE163" s="491"/>
      <c r="REF163" s="491"/>
      <c r="REG163" s="491"/>
      <c r="REH163" s="491"/>
      <c r="REI163" s="491"/>
      <c r="REJ163" s="491"/>
      <c r="REK163" s="491"/>
      <c r="REL163" s="491"/>
      <c r="REM163" s="491"/>
      <c r="REN163" s="491"/>
      <c r="REO163" s="491"/>
      <c r="REP163" s="491"/>
      <c r="REQ163" s="491"/>
      <c r="RER163" s="491"/>
      <c r="RES163" s="491"/>
      <c r="RET163" s="491"/>
      <c r="REU163" s="491"/>
      <c r="REV163" s="491"/>
      <c r="REW163" s="491"/>
      <c r="REX163" s="491"/>
      <c r="REY163" s="491"/>
      <c r="REZ163" s="491"/>
      <c r="RFA163" s="491"/>
      <c r="RFB163" s="491"/>
      <c r="RFC163" s="491"/>
      <c r="RFD163" s="491"/>
      <c r="RFE163" s="491"/>
      <c r="RFF163" s="491"/>
      <c r="RFG163" s="491"/>
      <c r="RFH163" s="491"/>
      <c r="RFI163" s="491"/>
      <c r="RFJ163" s="491"/>
      <c r="RFK163" s="491"/>
      <c r="RFL163" s="491"/>
      <c r="RFM163" s="491"/>
      <c r="RFN163" s="491"/>
      <c r="RFO163" s="491"/>
      <c r="RFP163" s="491"/>
      <c r="RFQ163" s="491"/>
      <c r="RFR163" s="491"/>
      <c r="RFS163" s="491"/>
      <c r="RFT163" s="491"/>
      <c r="RFU163" s="491"/>
      <c r="RFV163" s="491"/>
      <c r="RFW163" s="491"/>
      <c r="RFX163" s="491"/>
      <c r="RFY163" s="491"/>
      <c r="RFZ163" s="491"/>
      <c r="RGA163" s="491"/>
      <c r="RGB163" s="491"/>
      <c r="RGC163" s="491"/>
      <c r="RGD163" s="491"/>
      <c r="RGE163" s="491"/>
      <c r="RGF163" s="491"/>
      <c r="RGG163" s="491"/>
      <c r="RGH163" s="491"/>
      <c r="RGI163" s="491"/>
      <c r="RGJ163" s="491"/>
      <c r="RGK163" s="491"/>
      <c r="RGL163" s="491"/>
      <c r="RGM163" s="491"/>
      <c r="RGN163" s="491"/>
      <c r="RGO163" s="491"/>
      <c r="RGP163" s="491"/>
      <c r="RGQ163" s="491"/>
      <c r="RGR163" s="491"/>
      <c r="RGS163" s="491"/>
      <c r="RGT163" s="491"/>
      <c r="RGU163" s="491"/>
      <c r="RGV163" s="491"/>
      <c r="RGW163" s="491"/>
      <c r="RGX163" s="491"/>
      <c r="RGY163" s="491"/>
      <c r="RGZ163" s="491"/>
      <c r="RHA163" s="491"/>
      <c r="RHB163" s="491"/>
      <c r="RHC163" s="491"/>
      <c r="RHD163" s="491"/>
      <c r="RHE163" s="491"/>
      <c r="RHF163" s="491"/>
      <c r="RHG163" s="491"/>
      <c r="RHH163" s="491"/>
      <c r="RHI163" s="491"/>
      <c r="RHJ163" s="491"/>
      <c r="RHK163" s="491"/>
      <c r="RHL163" s="491"/>
      <c r="RHM163" s="491"/>
      <c r="RHN163" s="491"/>
      <c r="RHO163" s="491"/>
      <c r="RHP163" s="491"/>
      <c r="RHQ163" s="491"/>
      <c r="RHR163" s="491"/>
      <c r="RHS163" s="491"/>
      <c r="RHT163" s="491"/>
      <c r="RHU163" s="491"/>
      <c r="RHV163" s="491"/>
      <c r="RHW163" s="491"/>
      <c r="RHX163" s="491"/>
      <c r="RHY163" s="491"/>
      <c r="RHZ163" s="491"/>
      <c r="RIA163" s="491"/>
      <c r="RIB163" s="491"/>
      <c r="RIC163" s="491"/>
      <c r="RID163" s="491"/>
      <c r="RIE163" s="491"/>
      <c r="RIF163" s="491"/>
      <c r="RIG163" s="491"/>
      <c r="RIH163" s="491"/>
      <c r="RII163" s="491"/>
      <c r="RIJ163" s="491"/>
      <c r="RIK163" s="491"/>
      <c r="RIL163" s="491"/>
      <c r="RIM163" s="491"/>
      <c r="RIN163" s="491"/>
      <c r="RIO163" s="491"/>
      <c r="RIP163" s="491"/>
      <c r="RIQ163" s="491"/>
      <c r="RIR163" s="491"/>
      <c r="RIS163" s="491"/>
      <c r="RIT163" s="491"/>
      <c r="RIU163" s="491"/>
      <c r="RIV163" s="491"/>
      <c r="RIW163" s="491"/>
      <c r="RIX163" s="491"/>
      <c r="RIY163" s="491"/>
      <c r="RIZ163" s="491"/>
      <c r="RJA163" s="491"/>
      <c r="RJB163" s="491"/>
      <c r="RJC163" s="491"/>
      <c r="RJD163" s="491"/>
      <c r="RJE163" s="491"/>
      <c r="RJF163" s="491"/>
      <c r="RJG163" s="491"/>
      <c r="RJH163" s="491"/>
      <c r="RJI163" s="491"/>
      <c r="RJJ163" s="491"/>
      <c r="RJK163" s="491"/>
      <c r="RJL163" s="491"/>
      <c r="RJM163" s="491"/>
      <c r="RJN163" s="491"/>
      <c r="RJO163" s="491"/>
      <c r="RJP163" s="491"/>
      <c r="RJQ163" s="491"/>
      <c r="RJR163" s="491"/>
      <c r="RJS163" s="491"/>
      <c r="RJT163" s="491"/>
      <c r="RJU163" s="491"/>
      <c r="RJV163" s="491"/>
      <c r="RJW163" s="491"/>
      <c r="RJX163" s="491"/>
      <c r="RJY163" s="491"/>
      <c r="RJZ163" s="491"/>
      <c r="RKA163" s="491"/>
      <c r="RKB163" s="491"/>
      <c r="RKC163" s="491"/>
      <c r="RKD163" s="491"/>
      <c r="RKE163" s="491"/>
      <c r="RKF163" s="491"/>
      <c r="RKG163" s="491"/>
      <c r="RKH163" s="491"/>
      <c r="RKI163" s="491"/>
      <c r="RKJ163" s="491"/>
      <c r="RKK163" s="491"/>
      <c r="RKL163" s="491"/>
      <c r="RKM163" s="491"/>
      <c r="RKN163" s="491"/>
      <c r="RKO163" s="491"/>
      <c r="RKP163" s="491"/>
      <c r="RKQ163" s="491"/>
      <c r="RKR163" s="491"/>
      <c r="RKS163" s="491"/>
      <c r="RKT163" s="491"/>
      <c r="RKU163" s="491"/>
      <c r="RKV163" s="491"/>
      <c r="RKW163" s="491"/>
      <c r="RKX163" s="491"/>
      <c r="RKY163" s="491"/>
      <c r="RKZ163" s="491"/>
      <c r="RLA163" s="491"/>
      <c r="RLB163" s="491"/>
      <c r="RLC163" s="491"/>
      <c r="RLD163" s="491"/>
      <c r="RLE163" s="491"/>
      <c r="RLF163" s="491"/>
      <c r="RLG163" s="491"/>
      <c r="RLH163" s="491"/>
      <c r="RLI163" s="491"/>
      <c r="RLJ163" s="491"/>
      <c r="RLK163" s="491"/>
      <c r="RLL163" s="491"/>
      <c r="RLM163" s="491"/>
      <c r="RLN163" s="491"/>
      <c r="RLO163" s="491"/>
      <c r="RLP163" s="491"/>
      <c r="RLQ163" s="491"/>
      <c r="RLR163" s="491"/>
      <c r="RLS163" s="491"/>
      <c r="RLT163" s="491"/>
      <c r="RLU163" s="491"/>
      <c r="RLV163" s="491"/>
      <c r="RLW163" s="491"/>
      <c r="RLX163" s="491"/>
      <c r="RLY163" s="491"/>
      <c r="RLZ163" s="491"/>
      <c r="RMA163" s="491"/>
      <c r="RMB163" s="491"/>
      <c r="RMC163" s="491"/>
      <c r="RMD163" s="491"/>
      <c r="RME163" s="491"/>
      <c r="RMF163" s="491"/>
      <c r="RMG163" s="491"/>
      <c r="RMH163" s="491"/>
      <c r="RMI163" s="491"/>
      <c r="RMJ163" s="491"/>
      <c r="RMK163" s="491"/>
      <c r="RML163" s="491"/>
      <c r="RMM163" s="491"/>
      <c r="RMN163" s="491"/>
      <c r="RMO163" s="491"/>
      <c r="RMP163" s="491"/>
      <c r="RMQ163" s="491"/>
      <c r="RMR163" s="491"/>
      <c r="RMS163" s="491"/>
      <c r="RMT163" s="491"/>
      <c r="RMU163" s="491"/>
      <c r="RMV163" s="491"/>
      <c r="RMW163" s="491"/>
      <c r="RMX163" s="491"/>
      <c r="RMY163" s="491"/>
      <c r="RMZ163" s="491"/>
      <c r="RNA163" s="491"/>
      <c r="RNB163" s="491"/>
      <c r="RNC163" s="491"/>
      <c r="RND163" s="491"/>
      <c r="RNE163" s="491"/>
      <c r="RNF163" s="491"/>
      <c r="RNG163" s="491"/>
      <c r="RNH163" s="491"/>
      <c r="RNI163" s="491"/>
      <c r="RNJ163" s="491"/>
      <c r="RNK163" s="491"/>
      <c r="RNL163" s="491"/>
      <c r="RNM163" s="491"/>
      <c r="RNN163" s="491"/>
      <c r="RNO163" s="491"/>
      <c r="RNP163" s="491"/>
      <c r="RNQ163" s="491"/>
      <c r="RNR163" s="491"/>
      <c r="RNS163" s="491"/>
      <c r="RNT163" s="491"/>
      <c r="RNU163" s="491"/>
      <c r="RNV163" s="491"/>
      <c r="RNW163" s="491"/>
      <c r="RNX163" s="491"/>
      <c r="RNY163" s="491"/>
      <c r="RNZ163" s="491"/>
      <c r="ROA163" s="491"/>
      <c r="ROB163" s="491"/>
      <c r="ROC163" s="491"/>
      <c r="ROD163" s="491"/>
      <c r="ROE163" s="491"/>
      <c r="ROF163" s="491"/>
      <c r="ROG163" s="491"/>
      <c r="ROH163" s="491"/>
      <c r="ROI163" s="491"/>
      <c r="ROJ163" s="491"/>
      <c r="ROK163" s="491"/>
      <c r="ROL163" s="491"/>
      <c r="ROM163" s="491"/>
      <c r="RON163" s="491"/>
      <c r="ROO163" s="491"/>
      <c r="ROP163" s="491"/>
      <c r="ROQ163" s="491"/>
      <c r="ROR163" s="491"/>
      <c r="ROS163" s="491"/>
      <c r="ROT163" s="491"/>
      <c r="ROU163" s="491"/>
      <c r="ROV163" s="491"/>
      <c r="ROW163" s="491"/>
      <c r="ROX163" s="491"/>
      <c r="ROY163" s="491"/>
      <c r="ROZ163" s="491"/>
      <c r="RPA163" s="491"/>
      <c r="RPB163" s="491"/>
      <c r="RPC163" s="491"/>
      <c r="RPD163" s="491"/>
      <c r="RPE163" s="491"/>
      <c r="RPF163" s="491"/>
      <c r="RPG163" s="491"/>
      <c r="RPH163" s="491"/>
      <c r="RPI163" s="491"/>
      <c r="RPJ163" s="491"/>
      <c r="RPK163" s="491"/>
      <c r="RPL163" s="491"/>
      <c r="RPM163" s="491"/>
      <c r="RPN163" s="491"/>
      <c r="RPO163" s="491"/>
      <c r="RPP163" s="491"/>
      <c r="RPQ163" s="491"/>
      <c r="RPR163" s="491"/>
      <c r="RPS163" s="491"/>
      <c r="RPT163" s="491"/>
      <c r="RPU163" s="491"/>
      <c r="RPV163" s="491"/>
      <c r="RPW163" s="491"/>
      <c r="RPX163" s="491"/>
      <c r="RPY163" s="491"/>
      <c r="RPZ163" s="491"/>
      <c r="RQA163" s="491"/>
      <c r="RQB163" s="491"/>
      <c r="RQC163" s="491"/>
      <c r="RQD163" s="491"/>
      <c r="RQE163" s="491"/>
      <c r="RQF163" s="491"/>
      <c r="RQG163" s="491"/>
      <c r="RQH163" s="491"/>
      <c r="RQI163" s="491"/>
      <c r="RQJ163" s="491"/>
      <c r="RQK163" s="491"/>
      <c r="RQL163" s="491"/>
      <c r="RQM163" s="491"/>
      <c r="RQN163" s="491"/>
      <c r="RQO163" s="491"/>
      <c r="RQP163" s="491"/>
      <c r="RQQ163" s="491"/>
      <c r="RQR163" s="491"/>
      <c r="RQS163" s="491"/>
      <c r="RQT163" s="491"/>
      <c r="RQU163" s="491"/>
      <c r="RQV163" s="491"/>
      <c r="RQW163" s="491"/>
      <c r="RQX163" s="491"/>
      <c r="RQY163" s="491"/>
      <c r="RQZ163" s="491"/>
      <c r="RRA163" s="491"/>
      <c r="RRB163" s="491"/>
      <c r="RRC163" s="491"/>
      <c r="RRD163" s="491"/>
      <c r="RRE163" s="491"/>
      <c r="RRF163" s="491"/>
      <c r="RRG163" s="491"/>
      <c r="RRH163" s="491"/>
      <c r="RRI163" s="491"/>
      <c r="RRJ163" s="491"/>
      <c r="RRK163" s="491"/>
      <c r="RRL163" s="491"/>
      <c r="RRM163" s="491"/>
      <c r="RRN163" s="491"/>
      <c r="RRO163" s="491"/>
      <c r="RRP163" s="491"/>
      <c r="RRQ163" s="491"/>
      <c r="RRR163" s="491"/>
      <c r="RRS163" s="491"/>
      <c r="RRT163" s="491"/>
      <c r="RRU163" s="491"/>
      <c r="RRV163" s="491"/>
      <c r="RRW163" s="491"/>
      <c r="RRX163" s="491"/>
      <c r="RRY163" s="491"/>
      <c r="RRZ163" s="491"/>
      <c r="RSA163" s="491"/>
      <c r="RSB163" s="491"/>
      <c r="RSC163" s="491"/>
      <c r="RSD163" s="491"/>
      <c r="RSE163" s="491"/>
      <c r="RSF163" s="491"/>
      <c r="RSG163" s="491"/>
      <c r="RSH163" s="491"/>
      <c r="RSI163" s="491"/>
      <c r="RSJ163" s="491"/>
      <c r="RSK163" s="491"/>
      <c r="RSL163" s="491"/>
      <c r="RSM163" s="491"/>
      <c r="RSN163" s="491"/>
      <c r="RSO163" s="491"/>
      <c r="RSP163" s="491"/>
      <c r="RSQ163" s="491"/>
      <c r="RSR163" s="491"/>
      <c r="RSS163" s="491"/>
      <c r="RST163" s="491"/>
      <c r="RSU163" s="491"/>
      <c r="RSV163" s="491"/>
      <c r="RSW163" s="491"/>
      <c r="RSX163" s="491"/>
      <c r="RSY163" s="491"/>
      <c r="RSZ163" s="491"/>
      <c r="RTA163" s="491"/>
      <c r="RTB163" s="491"/>
      <c r="RTC163" s="491"/>
      <c r="RTD163" s="491"/>
      <c r="RTE163" s="491"/>
      <c r="RTF163" s="491"/>
      <c r="RTG163" s="491"/>
      <c r="RTH163" s="491"/>
      <c r="RTI163" s="491"/>
      <c r="RTJ163" s="491"/>
      <c r="RTK163" s="491"/>
      <c r="RTL163" s="491"/>
      <c r="RTM163" s="491"/>
      <c r="RTN163" s="491"/>
      <c r="RTO163" s="491"/>
      <c r="RTP163" s="491"/>
      <c r="RTQ163" s="491"/>
      <c r="RTR163" s="491"/>
      <c r="RTS163" s="491"/>
      <c r="RTT163" s="491"/>
      <c r="RTU163" s="491"/>
      <c r="RTV163" s="491"/>
      <c r="RTW163" s="491"/>
      <c r="RTX163" s="491"/>
      <c r="RTY163" s="491"/>
      <c r="RTZ163" s="491"/>
      <c r="RUA163" s="491"/>
      <c r="RUB163" s="491"/>
      <c r="RUC163" s="491"/>
      <c r="RUD163" s="491"/>
      <c r="RUE163" s="491"/>
      <c r="RUF163" s="491"/>
      <c r="RUG163" s="491"/>
      <c r="RUH163" s="491"/>
      <c r="RUI163" s="491"/>
      <c r="RUJ163" s="491"/>
      <c r="RUK163" s="491"/>
      <c r="RUL163" s="491"/>
      <c r="RUM163" s="491"/>
      <c r="RUN163" s="491"/>
      <c r="RUO163" s="491"/>
      <c r="RUP163" s="491"/>
      <c r="RUQ163" s="491"/>
      <c r="RUR163" s="491"/>
      <c r="RUS163" s="491"/>
      <c r="RUT163" s="491"/>
      <c r="RUU163" s="491"/>
      <c r="RUV163" s="491"/>
      <c r="RUW163" s="491"/>
      <c r="RUX163" s="491"/>
      <c r="RUY163" s="491"/>
      <c r="RUZ163" s="491"/>
      <c r="RVA163" s="491"/>
      <c r="RVB163" s="491"/>
      <c r="RVC163" s="491"/>
      <c r="RVD163" s="491"/>
      <c r="RVE163" s="491"/>
      <c r="RVF163" s="491"/>
      <c r="RVG163" s="491"/>
      <c r="RVH163" s="491"/>
      <c r="RVI163" s="491"/>
      <c r="RVJ163" s="491"/>
      <c r="RVK163" s="491"/>
      <c r="RVL163" s="491"/>
      <c r="RVM163" s="491"/>
      <c r="RVN163" s="491"/>
      <c r="RVO163" s="491"/>
      <c r="RVP163" s="491"/>
      <c r="RVQ163" s="491"/>
      <c r="RVR163" s="491"/>
      <c r="RVS163" s="491"/>
      <c r="RVT163" s="491"/>
      <c r="RVU163" s="491"/>
      <c r="RVV163" s="491"/>
      <c r="RVW163" s="491"/>
      <c r="RVX163" s="491"/>
      <c r="RVY163" s="491"/>
      <c r="RVZ163" s="491"/>
      <c r="RWA163" s="491"/>
      <c r="RWB163" s="491"/>
      <c r="RWC163" s="491"/>
      <c r="RWD163" s="491"/>
      <c r="RWE163" s="491"/>
      <c r="RWF163" s="491"/>
      <c r="RWG163" s="491"/>
      <c r="RWH163" s="491"/>
      <c r="RWI163" s="491"/>
      <c r="RWJ163" s="491"/>
      <c r="RWK163" s="491"/>
      <c r="RWL163" s="491"/>
      <c r="RWM163" s="491"/>
      <c r="RWN163" s="491"/>
      <c r="RWO163" s="491"/>
      <c r="RWP163" s="491"/>
      <c r="RWQ163" s="491"/>
      <c r="RWR163" s="491"/>
      <c r="RWS163" s="491"/>
      <c r="RWT163" s="491"/>
      <c r="RWU163" s="491"/>
      <c r="RWV163" s="491"/>
      <c r="RWW163" s="491"/>
      <c r="RWX163" s="491"/>
      <c r="RWY163" s="491"/>
      <c r="RWZ163" s="491"/>
      <c r="RXA163" s="491"/>
      <c r="RXB163" s="491"/>
      <c r="RXC163" s="491"/>
      <c r="RXD163" s="491"/>
      <c r="RXE163" s="491"/>
      <c r="RXF163" s="491"/>
      <c r="RXG163" s="491"/>
      <c r="RXH163" s="491"/>
      <c r="RXI163" s="491"/>
      <c r="RXJ163" s="491"/>
      <c r="RXK163" s="491"/>
      <c r="RXL163" s="491"/>
      <c r="RXM163" s="491"/>
      <c r="RXN163" s="491"/>
      <c r="RXO163" s="491"/>
      <c r="RXP163" s="491"/>
      <c r="RXQ163" s="491"/>
      <c r="RXR163" s="491"/>
      <c r="RXS163" s="491"/>
      <c r="RXT163" s="491"/>
      <c r="RXU163" s="491"/>
      <c r="RXV163" s="491"/>
      <c r="RXW163" s="491"/>
      <c r="RXX163" s="491"/>
      <c r="RXY163" s="491"/>
      <c r="RXZ163" s="491"/>
      <c r="RYA163" s="491"/>
      <c r="RYB163" s="491"/>
      <c r="RYC163" s="491"/>
      <c r="RYD163" s="491"/>
      <c r="RYE163" s="491"/>
      <c r="RYF163" s="491"/>
      <c r="RYG163" s="491"/>
      <c r="RYH163" s="491"/>
      <c r="RYI163" s="491"/>
      <c r="RYJ163" s="491"/>
      <c r="RYK163" s="491"/>
      <c r="RYL163" s="491"/>
      <c r="RYM163" s="491"/>
      <c r="RYN163" s="491"/>
      <c r="RYO163" s="491"/>
      <c r="RYP163" s="491"/>
      <c r="RYQ163" s="491"/>
      <c r="RYR163" s="491"/>
      <c r="RYS163" s="491"/>
      <c r="RYT163" s="491"/>
      <c r="RYU163" s="491"/>
      <c r="RYV163" s="491"/>
      <c r="RYW163" s="491"/>
      <c r="RYX163" s="491"/>
      <c r="RYY163" s="491"/>
      <c r="RYZ163" s="491"/>
      <c r="RZA163" s="491"/>
      <c r="RZB163" s="491"/>
      <c r="RZC163" s="491"/>
      <c r="RZD163" s="491"/>
      <c r="RZE163" s="491"/>
      <c r="RZF163" s="491"/>
      <c r="RZG163" s="491"/>
      <c r="RZH163" s="491"/>
      <c r="RZI163" s="491"/>
      <c r="RZJ163" s="491"/>
      <c r="RZK163" s="491"/>
      <c r="RZL163" s="491"/>
      <c r="RZM163" s="491"/>
      <c r="RZN163" s="491"/>
      <c r="RZO163" s="491"/>
      <c r="RZP163" s="491"/>
      <c r="RZQ163" s="491"/>
      <c r="RZR163" s="491"/>
      <c r="RZS163" s="491"/>
      <c r="RZT163" s="491"/>
      <c r="RZU163" s="491"/>
      <c r="RZV163" s="491"/>
      <c r="RZW163" s="491"/>
      <c r="RZX163" s="491"/>
      <c r="RZY163" s="491"/>
      <c r="RZZ163" s="491"/>
      <c r="SAA163" s="491"/>
      <c r="SAB163" s="491"/>
      <c r="SAC163" s="491"/>
      <c r="SAD163" s="491"/>
      <c r="SAE163" s="491"/>
      <c r="SAF163" s="491"/>
      <c r="SAG163" s="491"/>
      <c r="SAH163" s="491"/>
      <c r="SAI163" s="491"/>
      <c r="SAJ163" s="491"/>
      <c r="SAK163" s="491"/>
      <c r="SAL163" s="491"/>
      <c r="SAM163" s="491"/>
      <c r="SAN163" s="491"/>
      <c r="SAO163" s="491"/>
      <c r="SAP163" s="491"/>
      <c r="SAQ163" s="491"/>
      <c r="SAR163" s="491"/>
      <c r="SAS163" s="491"/>
      <c r="SAT163" s="491"/>
      <c r="SAU163" s="491"/>
      <c r="SAV163" s="491"/>
      <c r="SAW163" s="491"/>
      <c r="SAX163" s="491"/>
      <c r="SAY163" s="491"/>
      <c r="SAZ163" s="491"/>
      <c r="SBA163" s="491"/>
      <c r="SBB163" s="491"/>
      <c r="SBC163" s="491"/>
      <c r="SBD163" s="491"/>
      <c r="SBE163" s="491"/>
      <c r="SBF163" s="491"/>
      <c r="SBG163" s="491"/>
      <c r="SBH163" s="491"/>
      <c r="SBI163" s="491"/>
      <c r="SBJ163" s="491"/>
      <c r="SBK163" s="491"/>
      <c r="SBL163" s="491"/>
      <c r="SBM163" s="491"/>
      <c r="SBN163" s="491"/>
      <c r="SBO163" s="491"/>
      <c r="SBP163" s="491"/>
      <c r="SBQ163" s="491"/>
      <c r="SBR163" s="491"/>
      <c r="SBS163" s="491"/>
      <c r="SBT163" s="491"/>
      <c r="SBU163" s="491"/>
      <c r="SBV163" s="491"/>
      <c r="SBW163" s="491"/>
      <c r="SBX163" s="491"/>
      <c r="SBY163" s="491"/>
      <c r="SBZ163" s="491"/>
      <c r="SCA163" s="491"/>
      <c r="SCB163" s="491"/>
      <c r="SCC163" s="491"/>
      <c r="SCD163" s="491"/>
      <c r="SCE163" s="491"/>
      <c r="SCF163" s="491"/>
      <c r="SCG163" s="491"/>
      <c r="SCH163" s="491"/>
      <c r="SCI163" s="491"/>
      <c r="SCJ163" s="491"/>
      <c r="SCK163" s="491"/>
      <c r="SCL163" s="491"/>
      <c r="SCM163" s="491"/>
      <c r="SCN163" s="491"/>
      <c r="SCO163" s="491"/>
      <c r="SCP163" s="491"/>
      <c r="SCQ163" s="491"/>
      <c r="SCR163" s="491"/>
      <c r="SCS163" s="491"/>
      <c r="SCT163" s="491"/>
      <c r="SCU163" s="491"/>
      <c r="SCV163" s="491"/>
      <c r="SCW163" s="491"/>
      <c r="SCX163" s="491"/>
      <c r="SCY163" s="491"/>
      <c r="SCZ163" s="491"/>
      <c r="SDA163" s="491"/>
      <c r="SDB163" s="491"/>
      <c r="SDC163" s="491"/>
      <c r="SDD163" s="491"/>
      <c r="SDE163" s="491"/>
      <c r="SDF163" s="491"/>
      <c r="SDG163" s="491"/>
      <c r="SDH163" s="491"/>
      <c r="SDI163" s="491"/>
      <c r="SDJ163" s="491"/>
      <c r="SDK163" s="491"/>
      <c r="SDL163" s="491"/>
      <c r="SDM163" s="491"/>
      <c r="SDN163" s="491"/>
      <c r="SDO163" s="491"/>
      <c r="SDP163" s="491"/>
      <c r="SDQ163" s="491"/>
      <c r="SDR163" s="491"/>
      <c r="SDS163" s="491"/>
      <c r="SDT163" s="491"/>
      <c r="SDU163" s="491"/>
      <c r="SDV163" s="491"/>
      <c r="SDW163" s="491"/>
      <c r="SDX163" s="491"/>
      <c r="SDY163" s="491"/>
      <c r="SDZ163" s="491"/>
      <c r="SEA163" s="491"/>
      <c r="SEB163" s="491"/>
      <c r="SEC163" s="491"/>
      <c r="SED163" s="491"/>
      <c r="SEE163" s="491"/>
      <c r="SEF163" s="491"/>
      <c r="SEG163" s="491"/>
      <c r="SEH163" s="491"/>
      <c r="SEI163" s="491"/>
      <c r="SEJ163" s="491"/>
      <c r="SEK163" s="491"/>
      <c r="SEL163" s="491"/>
      <c r="SEM163" s="491"/>
      <c r="SEN163" s="491"/>
      <c r="SEO163" s="491"/>
      <c r="SEP163" s="491"/>
      <c r="SEQ163" s="491"/>
      <c r="SER163" s="491"/>
      <c r="SES163" s="491"/>
      <c r="SET163" s="491"/>
      <c r="SEU163" s="491"/>
      <c r="SEV163" s="491"/>
      <c r="SEW163" s="491"/>
      <c r="SEX163" s="491"/>
      <c r="SEY163" s="491"/>
      <c r="SEZ163" s="491"/>
      <c r="SFA163" s="491"/>
      <c r="SFB163" s="491"/>
      <c r="SFC163" s="491"/>
      <c r="SFD163" s="491"/>
      <c r="SFE163" s="491"/>
      <c r="SFF163" s="491"/>
      <c r="SFG163" s="491"/>
      <c r="SFH163" s="491"/>
      <c r="SFI163" s="491"/>
      <c r="SFJ163" s="491"/>
      <c r="SFK163" s="491"/>
      <c r="SFL163" s="491"/>
      <c r="SFM163" s="491"/>
      <c r="SFN163" s="491"/>
      <c r="SFO163" s="491"/>
      <c r="SFP163" s="491"/>
      <c r="SFQ163" s="491"/>
      <c r="SFR163" s="491"/>
      <c r="SFS163" s="491"/>
      <c r="SFT163" s="491"/>
      <c r="SFU163" s="491"/>
      <c r="SFV163" s="491"/>
      <c r="SFW163" s="491"/>
      <c r="SFX163" s="491"/>
      <c r="SFY163" s="491"/>
      <c r="SFZ163" s="491"/>
      <c r="SGA163" s="491"/>
      <c r="SGB163" s="491"/>
      <c r="SGC163" s="491"/>
      <c r="SGD163" s="491"/>
      <c r="SGE163" s="491"/>
      <c r="SGF163" s="491"/>
      <c r="SGG163" s="491"/>
      <c r="SGH163" s="491"/>
      <c r="SGI163" s="491"/>
      <c r="SGJ163" s="491"/>
      <c r="SGK163" s="491"/>
      <c r="SGL163" s="491"/>
      <c r="SGM163" s="491"/>
      <c r="SGN163" s="491"/>
      <c r="SGO163" s="491"/>
      <c r="SGP163" s="491"/>
      <c r="SGQ163" s="491"/>
      <c r="SGR163" s="491"/>
      <c r="SGS163" s="491"/>
      <c r="SGT163" s="491"/>
      <c r="SGU163" s="491"/>
      <c r="SGV163" s="491"/>
      <c r="SGW163" s="491"/>
      <c r="SGX163" s="491"/>
      <c r="SGY163" s="491"/>
      <c r="SGZ163" s="491"/>
      <c r="SHA163" s="491"/>
      <c r="SHB163" s="491"/>
      <c r="SHC163" s="491"/>
      <c r="SHD163" s="491"/>
      <c r="SHE163" s="491"/>
      <c r="SHF163" s="491"/>
      <c r="SHG163" s="491"/>
      <c r="SHH163" s="491"/>
      <c r="SHI163" s="491"/>
      <c r="SHJ163" s="491"/>
      <c r="SHK163" s="491"/>
      <c r="SHL163" s="491"/>
      <c r="SHM163" s="491"/>
      <c r="SHN163" s="491"/>
      <c r="SHO163" s="491"/>
      <c r="SHP163" s="491"/>
      <c r="SHQ163" s="491"/>
      <c r="SHR163" s="491"/>
      <c r="SHS163" s="491"/>
      <c r="SHT163" s="491"/>
      <c r="SHU163" s="491"/>
      <c r="SHV163" s="491"/>
      <c r="SHW163" s="491"/>
      <c r="SHX163" s="491"/>
      <c r="SHY163" s="491"/>
      <c r="SHZ163" s="491"/>
      <c r="SIA163" s="491"/>
      <c r="SIB163" s="491"/>
      <c r="SIC163" s="491"/>
      <c r="SID163" s="491"/>
      <c r="SIE163" s="491"/>
      <c r="SIF163" s="491"/>
      <c r="SIG163" s="491"/>
      <c r="SIH163" s="491"/>
      <c r="SII163" s="491"/>
      <c r="SIJ163" s="491"/>
      <c r="SIK163" s="491"/>
      <c r="SIL163" s="491"/>
      <c r="SIM163" s="491"/>
      <c r="SIN163" s="491"/>
      <c r="SIO163" s="491"/>
      <c r="SIP163" s="491"/>
      <c r="SIQ163" s="491"/>
      <c r="SIR163" s="491"/>
      <c r="SIS163" s="491"/>
      <c r="SIT163" s="491"/>
      <c r="SIU163" s="491"/>
      <c r="SIV163" s="491"/>
      <c r="SIW163" s="491"/>
      <c r="SIX163" s="491"/>
      <c r="SIY163" s="491"/>
      <c r="SIZ163" s="491"/>
      <c r="SJA163" s="491"/>
      <c r="SJB163" s="491"/>
      <c r="SJC163" s="491"/>
      <c r="SJD163" s="491"/>
      <c r="SJE163" s="491"/>
      <c r="SJF163" s="491"/>
      <c r="SJG163" s="491"/>
      <c r="SJH163" s="491"/>
      <c r="SJI163" s="491"/>
      <c r="SJJ163" s="491"/>
      <c r="SJK163" s="491"/>
      <c r="SJL163" s="491"/>
      <c r="SJM163" s="491"/>
      <c r="SJN163" s="491"/>
      <c r="SJO163" s="491"/>
      <c r="SJP163" s="491"/>
      <c r="SJQ163" s="491"/>
      <c r="SJR163" s="491"/>
      <c r="SJS163" s="491"/>
      <c r="SJT163" s="491"/>
      <c r="SJU163" s="491"/>
      <c r="SJV163" s="491"/>
      <c r="SJW163" s="491"/>
      <c r="SJX163" s="491"/>
      <c r="SJY163" s="491"/>
      <c r="SJZ163" s="491"/>
      <c r="SKA163" s="491"/>
      <c r="SKB163" s="491"/>
      <c r="SKC163" s="491"/>
      <c r="SKD163" s="491"/>
      <c r="SKE163" s="491"/>
      <c r="SKF163" s="491"/>
      <c r="SKG163" s="491"/>
      <c r="SKH163" s="491"/>
      <c r="SKI163" s="491"/>
      <c r="SKJ163" s="491"/>
      <c r="SKK163" s="491"/>
      <c r="SKL163" s="491"/>
      <c r="SKM163" s="491"/>
      <c r="SKN163" s="491"/>
      <c r="SKO163" s="491"/>
      <c r="SKP163" s="491"/>
      <c r="SKQ163" s="491"/>
      <c r="SKR163" s="491"/>
      <c r="SKS163" s="491"/>
      <c r="SKT163" s="491"/>
      <c r="SKU163" s="491"/>
      <c r="SKV163" s="491"/>
      <c r="SKW163" s="491"/>
      <c r="SKX163" s="491"/>
      <c r="SKY163" s="491"/>
      <c r="SKZ163" s="491"/>
      <c r="SLA163" s="491"/>
      <c r="SLB163" s="491"/>
      <c r="SLC163" s="491"/>
      <c r="SLD163" s="491"/>
      <c r="SLE163" s="491"/>
      <c r="SLF163" s="491"/>
      <c r="SLG163" s="491"/>
      <c r="SLH163" s="491"/>
      <c r="SLI163" s="491"/>
      <c r="SLJ163" s="491"/>
      <c r="SLK163" s="491"/>
      <c r="SLL163" s="491"/>
      <c r="SLM163" s="491"/>
      <c r="SLN163" s="491"/>
      <c r="SLO163" s="491"/>
      <c r="SLP163" s="491"/>
      <c r="SLQ163" s="491"/>
      <c r="SLR163" s="491"/>
      <c r="SLS163" s="491"/>
      <c r="SLT163" s="491"/>
      <c r="SLU163" s="491"/>
      <c r="SLV163" s="491"/>
      <c r="SLW163" s="491"/>
      <c r="SLX163" s="491"/>
      <c r="SLY163" s="491"/>
      <c r="SLZ163" s="491"/>
      <c r="SMA163" s="491"/>
      <c r="SMB163" s="491"/>
      <c r="SMC163" s="491"/>
      <c r="SMD163" s="491"/>
      <c r="SME163" s="491"/>
      <c r="SMF163" s="491"/>
      <c r="SMG163" s="491"/>
      <c r="SMH163" s="491"/>
      <c r="SMI163" s="491"/>
      <c r="SMJ163" s="491"/>
      <c r="SMK163" s="491"/>
      <c r="SML163" s="491"/>
      <c r="SMM163" s="491"/>
      <c r="SMN163" s="491"/>
      <c r="SMO163" s="491"/>
      <c r="SMP163" s="491"/>
      <c r="SMQ163" s="491"/>
      <c r="SMR163" s="491"/>
      <c r="SMS163" s="491"/>
      <c r="SMT163" s="491"/>
      <c r="SMU163" s="491"/>
      <c r="SMV163" s="491"/>
      <c r="SMW163" s="491"/>
      <c r="SMX163" s="491"/>
      <c r="SMY163" s="491"/>
      <c r="SMZ163" s="491"/>
      <c r="SNA163" s="491"/>
      <c r="SNB163" s="491"/>
      <c r="SNC163" s="491"/>
      <c r="SND163" s="491"/>
      <c r="SNE163" s="491"/>
      <c r="SNF163" s="491"/>
      <c r="SNG163" s="491"/>
      <c r="SNH163" s="491"/>
      <c r="SNI163" s="491"/>
      <c r="SNJ163" s="491"/>
      <c r="SNK163" s="491"/>
      <c r="SNL163" s="491"/>
      <c r="SNM163" s="491"/>
      <c r="SNN163" s="491"/>
      <c r="SNO163" s="491"/>
      <c r="SNP163" s="491"/>
      <c r="SNQ163" s="491"/>
      <c r="SNR163" s="491"/>
      <c r="SNS163" s="491"/>
      <c r="SNT163" s="491"/>
      <c r="SNU163" s="491"/>
      <c r="SNV163" s="491"/>
      <c r="SNW163" s="491"/>
      <c r="SNX163" s="491"/>
      <c r="SNY163" s="491"/>
      <c r="SNZ163" s="491"/>
      <c r="SOA163" s="491"/>
      <c r="SOB163" s="491"/>
      <c r="SOC163" s="491"/>
      <c r="SOD163" s="491"/>
      <c r="SOE163" s="491"/>
      <c r="SOF163" s="491"/>
      <c r="SOG163" s="491"/>
      <c r="SOH163" s="491"/>
      <c r="SOI163" s="491"/>
      <c r="SOJ163" s="491"/>
      <c r="SOK163" s="491"/>
      <c r="SOL163" s="491"/>
      <c r="SOM163" s="491"/>
      <c r="SON163" s="491"/>
      <c r="SOO163" s="491"/>
      <c r="SOP163" s="491"/>
      <c r="SOQ163" s="491"/>
      <c r="SOR163" s="491"/>
      <c r="SOS163" s="491"/>
      <c r="SOT163" s="491"/>
      <c r="SOU163" s="491"/>
      <c r="SOV163" s="491"/>
      <c r="SOW163" s="491"/>
      <c r="SOX163" s="491"/>
      <c r="SOY163" s="491"/>
      <c r="SOZ163" s="491"/>
      <c r="SPA163" s="491"/>
      <c r="SPB163" s="491"/>
      <c r="SPC163" s="491"/>
      <c r="SPD163" s="491"/>
      <c r="SPE163" s="491"/>
      <c r="SPF163" s="491"/>
      <c r="SPG163" s="491"/>
      <c r="SPH163" s="491"/>
      <c r="SPI163" s="491"/>
      <c r="SPJ163" s="491"/>
      <c r="SPK163" s="491"/>
      <c r="SPL163" s="491"/>
      <c r="SPM163" s="491"/>
      <c r="SPN163" s="491"/>
      <c r="SPO163" s="491"/>
      <c r="SPP163" s="491"/>
      <c r="SPQ163" s="491"/>
      <c r="SPR163" s="491"/>
      <c r="SPS163" s="491"/>
      <c r="SPT163" s="491"/>
      <c r="SPU163" s="491"/>
      <c r="SPV163" s="491"/>
      <c r="SPW163" s="491"/>
      <c r="SPX163" s="491"/>
      <c r="SPY163" s="491"/>
      <c r="SPZ163" s="491"/>
      <c r="SQA163" s="491"/>
      <c r="SQB163" s="491"/>
      <c r="SQC163" s="491"/>
      <c r="SQD163" s="491"/>
      <c r="SQE163" s="491"/>
      <c r="SQF163" s="491"/>
      <c r="SQG163" s="491"/>
      <c r="SQH163" s="491"/>
      <c r="SQI163" s="491"/>
      <c r="SQJ163" s="491"/>
      <c r="SQK163" s="491"/>
      <c r="SQL163" s="491"/>
      <c r="SQM163" s="491"/>
      <c r="SQN163" s="491"/>
      <c r="SQO163" s="491"/>
      <c r="SQP163" s="491"/>
      <c r="SQQ163" s="491"/>
      <c r="SQR163" s="491"/>
      <c r="SQS163" s="491"/>
      <c r="SQT163" s="491"/>
      <c r="SQU163" s="491"/>
      <c r="SQV163" s="491"/>
      <c r="SQW163" s="491"/>
      <c r="SQX163" s="491"/>
      <c r="SQY163" s="491"/>
      <c r="SQZ163" s="491"/>
      <c r="SRA163" s="491"/>
      <c r="SRB163" s="491"/>
      <c r="SRC163" s="491"/>
      <c r="SRD163" s="491"/>
      <c r="SRE163" s="491"/>
      <c r="SRF163" s="491"/>
      <c r="SRG163" s="491"/>
      <c r="SRH163" s="491"/>
      <c r="SRI163" s="491"/>
      <c r="SRJ163" s="491"/>
      <c r="SRK163" s="491"/>
      <c r="SRL163" s="491"/>
      <c r="SRM163" s="491"/>
      <c r="SRN163" s="491"/>
      <c r="SRO163" s="491"/>
      <c r="SRP163" s="491"/>
      <c r="SRQ163" s="491"/>
      <c r="SRR163" s="491"/>
      <c r="SRS163" s="491"/>
      <c r="SRT163" s="491"/>
      <c r="SRU163" s="491"/>
      <c r="SRV163" s="491"/>
      <c r="SRW163" s="491"/>
      <c r="SRX163" s="491"/>
      <c r="SRY163" s="491"/>
      <c r="SRZ163" s="491"/>
      <c r="SSA163" s="491"/>
      <c r="SSB163" s="491"/>
      <c r="SSC163" s="491"/>
      <c r="SSD163" s="491"/>
      <c r="SSE163" s="491"/>
      <c r="SSF163" s="491"/>
      <c r="SSG163" s="491"/>
      <c r="SSH163" s="491"/>
      <c r="SSI163" s="491"/>
      <c r="SSJ163" s="491"/>
      <c r="SSK163" s="491"/>
      <c r="SSL163" s="491"/>
      <c r="SSM163" s="491"/>
      <c r="SSN163" s="491"/>
      <c r="SSO163" s="491"/>
      <c r="SSP163" s="491"/>
      <c r="SSQ163" s="491"/>
      <c r="SSR163" s="491"/>
      <c r="SSS163" s="491"/>
      <c r="SST163" s="491"/>
      <c r="SSU163" s="491"/>
      <c r="SSV163" s="491"/>
      <c r="SSW163" s="491"/>
      <c r="SSX163" s="491"/>
      <c r="SSY163" s="491"/>
      <c r="SSZ163" s="491"/>
      <c r="STA163" s="491"/>
      <c r="STB163" s="491"/>
      <c r="STC163" s="491"/>
      <c r="STD163" s="491"/>
      <c r="STE163" s="491"/>
      <c r="STF163" s="491"/>
      <c r="STG163" s="491"/>
      <c r="STH163" s="491"/>
      <c r="STI163" s="491"/>
      <c r="STJ163" s="491"/>
      <c r="STK163" s="491"/>
      <c r="STL163" s="491"/>
      <c r="STM163" s="491"/>
      <c r="STN163" s="491"/>
      <c r="STO163" s="491"/>
      <c r="STP163" s="491"/>
      <c r="STQ163" s="491"/>
      <c r="STR163" s="491"/>
      <c r="STS163" s="491"/>
      <c r="STT163" s="491"/>
      <c r="STU163" s="491"/>
      <c r="STV163" s="491"/>
      <c r="STW163" s="491"/>
      <c r="STX163" s="491"/>
      <c r="STY163" s="491"/>
      <c r="STZ163" s="491"/>
      <c r="SUA163" s="491"/>
      <c r="SUB163" s="491"/>
      <c r="SUC163" s="491"/>
      <c r="SUD163" s="491"/>
      <c r="SUE163" s="491"/>
      <c r="SUF163" s="491"/>
      <c r="SUG163" s="491"/>
      <c r="SUH163" s="491"/>
      <c r="SUI163" s="491"/>
      <c r="SUJ163" s="491"/>
      <c r="SUK163" s="491"/>
      <c r="SUL163" s="491"/>
      <c r="SUM163" s="491"/>
      <c r="SUN163" s="491"/>
      <c r="SUO163" s="491"/>
      <c r="SUP163" s="491"/>
      <c r="SUQ163" s="491"/>
      <c r="SUR163" s="491"/>
      <c r="SUS163" s="491"/>
      <c r="SUT163" s="491"/>
      <c r="SUU163" s="491"/>
      <c r="SUV163" s="491"/>
      <c r="SUW163" s="491"/>
      <c r="SUX163" s="491"/>
      <c r="SUY163" s="491"/>
      <c r="SUZ163" s="491"/>
      <c r="SVA163" s="491"/>
      <c r="SVB163" s="491"/>
      <c r="SVC163" s="491"/>
      <c r="SVD163" s="491"/>
      <c r="SVE163" s="491"/>
      <c r="SVF163" s="491"/>
      <c r="SVG163" s="491"/>
      <c r="SVH163" s="491"/>
      <c r="SVI163" s="491"/>
      <c r="SVJ163" s="491"/>
      <c r="SVK163" s="491"/>
      <c r="SVL163" s="491"/>
      <c r="SVM163" s="491"/>
      <c r="SVN163" s="491"/>
      <c r="SVO163" s="491"/>
      <c r="SVP163" s="491"/>
      <c r="SVQ163" s="491"/>
      <c r="SVR163" s="491"/>
      <c r="SVS163" s="491"/>
      <c r="SVT163" s="491"/>
      <c r="SVU163" s="491"/>
      <c r="SVV163" s="491"/>
      <c r="SVW163" s="491"/>
      <c r="SVX163" s="491"/>
      <c r="SVY163" s="491"/>
      <c r="SVZ163" s="491"/>
      <c r="SWA163" s="491"/>
      <c r="SWB163" s="491"/>
      <c r="SWC163" s="491"/>
      <c r="SWD163" s="491"/>
      <c r="SWE163" s="491"/>
      <c r="SWF163" s="491"/>
      <c r="SWG163" s="491"/>
      <c r="SWH163" s="491"/>
      <c r="SWI163" s="491"/>
      <c r="SWJ163" s="491"/>
      <c r="SWK163" s="491"/>
      <c r="SWL163" s="491"/>
      <c r="SWM163" s="491"/>
      <c r="SWN163" s="491"/>
      <c r="SWO163" s="491"/>
      <c r="SWP163" s="491"/>
      <c r="SWQ163" s="491"/>
      <c r="SWR163" s="491"/>
      <c r="SWS163" s="491"/>
      <c r="SWT163" s="491"/>
      <c r="SWU163" s="491"/>
      <c r="SWV163" s="491"/>
      <c r="SWW163" s="491"/>
      <c r="SWX163" s="491"/>
      <c r="SWY163" s="491"/>
      <c r="SWZ163" s="491"/>
      <c r="SXA163" s="491"/>
      <c r="SXB163" s="491"/>
      <c r="SXC163" s="491"/>
      <c r="SXD163" s="491"/>
      <c r="SXE163" s="491"/>
      <c r="SXF163" s="491"/>
      <c r="SXG163" s="491"/>
      <c r="SXH163" s="491"/>
      <c r="SXI163" s="491"/>
      <c r="SXJ163" s="491"/>
      <c r="SXK163" s="491"/>
      <c r="SXL163" s="491"/>
      <c r="SXM163" s="491"/>
      <c r="SXN163" s="491"/>
      <c r="SXO163" s="491"/>
      <c r="SXP163" s="491"/>
      <c r="SXQ163" s="491"/>
      <c r="SXR163" s="491"/>
      <c r="SXS163" s="491"/>
      <c r="SXT163" s="491"/>
      <c r="SXU163" s="491"/>
      <c r="SXV163" s="491"/>
      <c r="SXW163" s="491"/>
      <c r="SXX163" s="491"/>
      <c r="SXY163" s="491"/>
      <c r="SXZ163" s="491"/>
      <c r="SYA163" s="491"/>
      <c r="SYB163" s="491"/>
      <c r="SYC163" s="491"/>
      <c r="SYD163" s="491"/>
      <c r="SYE163" s="491"/>
      <c r="SYF163" s="491"/>
      <c r="SYG163" s="491"/>
      <c r="SYH163" s="491"/>
      <c r="SYI163" s="491"/>
      <c r="SYJ163" s="491"/>
      <c r="SYK163" s="491"/>
      <c r="SYL163" s="491"/>
      <c r="SYM163" s="491"/>
      <c r="SYN163" s="491"/>
      <c r="SYO163" s="491"/>
      <c r="SYP163" s="491"/>
      <c r="SYQ163" s="491"/>
      <c r="SYR163" s="491"/>
      <c r="SYS163" s="491"/>
      <c r="SYT163" s="491"/>
      <c r="SYU163" s="491"/>
      <c r="SYV163" s="491"/>
      <c r="SYW163" s="491"/>
      <c r="SYX163" s="491"/>
      <c r="SYY163" s="491"/>
      <c r="SYZ163" s="491"/>
      <c r="SZA163" s="491"/>
      <c r="SZB163" s="491"/>
      <c r="SZC163" s="491"/>
      <c r="SZD163" s="491"/>
      <c r="SZE163" s="491"/>
      <c r="SZF163" s="491"/>
      <c r="SZG163" s="491"/>
      <c r="SZH163" s="491"/>
      <c r="SZI163" s="491"/>
      <c r="SZJ163" s="491"/>
      <c r="SZK163" s="491"/>
      <c r="SZL163" s="491"/>
      <c r="SZM163" s="491"/>
      <c r="SZN163" s="491"/>
      <c r="SZO163" s="491"/>
      <c r="SZP163" s="491"/>
      <c r="SZQ163" s="491"/>
      <c r="SZR163" s="491"/>
      <c r="SZS163" s="491"/>
      <c r="SZT163" s="491"/>
      <c r="SZU163" s="491"/>
      <c r="SZV163" s="491"/>
      <c r="SZW163" s="491"/>
      <c r="SZX163" s="491"/>
      <c r="SZY163" s="491"/>
      <c r="SZZ163" s="491"/>
      <c r="TAA163" s="491"/>
      <c r="TAB163" s="491"/>
      <c r="TAC163" s="491"/>
      <c r="TAD163" s="491"/>
      <c r="TAE163" s="491"/>
      <c r="TAF163" s="491"/>
      <c r="TAG163" s="491"/>
      <c r="TAH163" s="491"/>
      <c r="TAI163" s="491"/>
      <c r="TAJ163" s="491"/>
      <c r="TAK163" s="491"/>
      <c r="TAL163" s="491"/>
      <c r="TAM163" s="491"/>
      <c r="TAN163" s="491"/>
      <c r="TAO163" s="491"/>
      <c r="TAP163" s="491"/>
      <c r="TAQ163" s="491"/>
      <c r="TAR163" s="491"/>
      <c r="TAS163" s="491"/>
      <c r="TAT163" s="491"/>
      <c r="TAU163" s="491"/>
      <c r="TAV163" s="491"/>
      <c r="TAW163" s="491"/>
      <c r="TAX163" s="491"/>
      <c r="TAY163" s="491"/>
      <c r="TAZ163" s="491"/>
      <c r="TBA163" s="491"/>
      <c r="TBB163" s="491"/>
      <c r="TBC163" s="491"/>
      <c r="TBD163" s="491"/>
      <c r="TBE163" s="491"/>
      <c r="TBF163" s="491"/>
      <c r="TBG163" s="491"/>
      <c r="TBH163" s="491"/>
      <c r="TBI163" s="491"/>
      <c r="TBJ163" s="491"/>
      <c r="TBK163" s="491"/>
      <c r="TBL163" s="491"/>
      <c r="TBM163" s="491"/>
      <c r="TBN163" s="491"/>
      <c r="TBO163" s="491"/>
      <c r="TBP163" s="491"/>
      <c r="TBQ163" s="491"/>
      <c r="TBR163" s="491"/>
      <c r="TBS163" s="491"/>
      <c r="TBT163" s="491"/>
      <c r="TBU163" s="491"/>
      <c r="TBV163" s="491"/>
      <c r="TBW163" s="491"/>
      <c r="TBX163" s="491"/>
      <c r="TBY163" s="491"/>
      <c r="TBZ163" s="491"/>
      <c r="TCA163" s="491"/>
      <c r="TCB163" s="491"/>
      <c r="TCC163" s="491"/>
      <c r="TCD163" s="491"/>
      <c r="TCE163" s="491"/>
      <c r="TCF163" s="491"/>
      <c r="TCG163" s="491"/>
      <c r="TCH163" s="491"/>
      <c r="TCI163" s="491"/>
      <c r="TCJ163" s="491"/>
      <c r="TCK163" s="491"/>
      <c r="TCL163" s="491"/>
      <c r="TCM163" s="491"/>
      <c r="TCN163" s="491"/>
      <c r="TCO163" s="491"/>
      <c r="TCP163" s="491"/>
      <c r="TCQ163" s="491"/>
      <c r="TCR163" s="491"/>
      <c r="TCS163" s="491"/>
      <c r="TCT163" s="491"/>
      <c r="TCU163" s="491"/>
      <c r="TCV163" s="491"/>
      <c r="TCW163" s="491"/>
      <c r="TCX163" s="491"/>
      <c r="TCY163" s="491"/>
      <c r="TCZ163" s="491"/>
      <c r="TDA163" s="491"/>
      <c r="TDB163" s="491"/>
      <c r="TDC163" s="491"/>
      <c r="TDD163" s="491"/>
      <c r="TDE163" s="491"/>
      <c r="TDF163" s="491"/>
      <c r="TDG163" s="491"/>
      <c r="TDH163" s="491"/>
      <c r="TDI163" s="491"/>
      <c r="TDJ163" s="491"/>
      <c r="TDK163" s="491"/>
      <c r="TDL163" s="491"/>
      <c r="TDM163" s="491"/>
      <c r="TDN163" s="491"/>
      <c r="TDO163" s="491"/>
      <c r="TDP163" s="491"/>
      <c r="TDQ163" s="491"/>
      <c r="TDR163" s="491"/>
      <c r="TDS163" s="491"/>
      <c r="TDT163" s="491"/>
      <c r="TDU163" s="491"/>
      <c r="TDV163" s="491"/>
      <c r="TDW163" s="491"/>
      <c r="TDX163" s="491"/>
      <c r="TDY163" s="491"/>
      <c r="TDZ163" s="491"/>
      <c r="TEA163" s="491"/>
      <c r="TEB163" s="491"/>
      <c r="TEC163" s="491"/>
      <c r="TED163" s="491"/>
      <c r="TEE163" s="491"/>
      <c r="TEF163" s="491"/>
      <c r="TEG163" s="491"/>
      <c r="TEH163" s="491"/>
      <c r="TEI163" s="491"/>
      <c r="TEJ163" s="491"/>
      <c r="TEK163" s="491"/>
      <c r="TEL163" s="491"/>
      <c r="TEM163" s="491"/>
      <c r="TEN163" s="491"/>
      <c r="TEO163" s="491"/>
      <c r="TEP163" s="491"/>
      <c r="TEQ163" s="491"/>
      <c r="TER163" s="491"/>
      <c r="TES163" s="491"/>
      <c r="TET163" s="491"/>
      <c r="TEU163" s="491"/>
      <c r="TEV163" s="491"/>
      <c r="TEW163" s="491"/>
      <c r="TEX163" s="491"/>
      <c r="TEY163" s="491"/>
      <c r="TEZ163" s="491"/>
      <c r="TFA163" s="491"/>
      <c r="TFB163" s="491"/>
      <c r="TFC163" s="491"/>
      <c r="TFD163" s="491"/>
      <c r="TFE163" s="491"/>
      <c r="TFF163" s="491"/>
      <c r="TFG163" s="491"/>
      <c r="TFH163" s="491"/>
      <c r="TFI163" s="491"/>
      <c r="TFJ163" s="491"/>
      <c r="TFK163" s="491"/>
      <c r="TFL163" s="491"/>
      <c r="TFM163" s="491"/>
      <c r="TFN163" s="491"/>
      <c r="TFO163" s="491"/>
      <c r="TFP163" s="491"/>
      <c r="TFQ163" s="491"/>
      <c r="TFR163" s="491"/>
      <c r="TFS163" s="491"/>
      <c r="TFT163" s="491"/>
      <c r="TFU163" s="491"/>
      <c r="TFV163" s="491"/>
      <c r="TFW163" s="491"/>
      <c r="TFX163" s="491"/>
      <c r="TFY163" s="491"/>
      <c r="TFZ163" s="491"/>
      <c r="TGA163" s="491"/>
      <c r="TGB163" s="491"/>
      <c r="TGC163" s="491"/>
      <c r="TGD163" s="491"/>
      <c r="TGE163" s="491"/>
      <c r="TGF163" s="491"/>
      <c r="TGG163" s="491"/>
      <c r="TGH163" s="491"/>
      <c r="TGI163" s="491"/>
      <c r="TGJ163" s="491"/>
      <c r="TGK163" s="491"/>
      <c r="TGL163" s="491"/>
      <c r="TGM163" s="491"/>
      <c r="TGN163" s="491"/>
      <c r="TGO163" s="491"/>
      <c r="TGP163" s="491"/>
      <c r="TGQ163" s="491"/>
      <c r="TGR163" s="491"/>
      <c r="TGS163" s="491"/>
      <c r="TGT163" s="491"/>
      <c r="TGU163" s="491"/>
      <c r="TGV163" s="491"/>
      <c r="TGW163" s="491"/>
      <c r="TGX163" s="491"/>
      <c r="TGY163" s="491"/>
      <c r="TGZ163" s="491"/>
      <c r="THA163" s="491"/>
      <c r="THB163" s="491"/>
      <c r="THC163" s="491"/>
      <c r="THD163" s="491"/>
      <c r="THE163" s="491"/>
      <c r="THF163" s="491"/>
      <c r="THG163" s="491"/>
      <c r="THH163" s="491"/>
      <c r="THI163" s="491"/>
      <c r="THJ163" s="491"/>
      <c r="THK163" s="491"/>
      <c r="THL163" s="491"/>
      <c r="THM163" s="491"/>
      <c r="THN163" s="491"/>
      <c r="THO163" s="491"/>
      <c r="THP163" s="491"/>
      <c r="THQ163" s="491"/>
      <c r="THR163" s="491"/>
      <c r="THS163" s="491"/>
      <c r="THT163" s="491"/>
      <c r="THU163" s="491"/>
      <c r="THV163" s="491"/>
      <c r="THW163" s="491"/>
      <c r="THX163" s="491"/>
      <c r="THY163" s="491"/>
      <c r="THZ163" s="491"/>
      <c r="TIA163" s="491"/>
      <c r="TIB163" s="491"/>
      <c r="TIC163" s="491"/>
      <c r="TID163" s="491"/>
      <c r="TIE163" s="491"/>
      <c r="TIF163" s="491"/>
      <c r="TIG163" s="491"/>
      <c r="TIH163" s="491"/>
      <c r="TII163" s="491"/>
      <c r="TIJ163" s="491"/>
      <c r="TIK163" s="491"/>
      <c r="TIL163" s="491"/>
      <c r="TIM163" s="491"/>
      <c r="TIN163" s="491"/>
      <c r="TIO163" s="491"/>
      <c r="TIP163" s="491"/>
      <c r="TIQ163" s="491"/>
      <c r="TIR163" s="491"/>
      <c r="TIS163" s="491"/>
      <c r="TIT163" s="491"/>
      <c r="TIU163" s="491"/>
      <c r="TIV163" s="491"/>
      <c r="TIW163" s="491"/>
      <c r="TIX163" s="491"/>
      <c r="TIY163" s="491"/>
      <c r="TIZ163" s="491"/>
      <c r="TJA163" s="491"/>
      <c r="TJB163" s="491"/>
      <c r="TJC163" s="491"/>
      <c r="TJD163" s="491"/>
      <c r="TJE163" s="491"/>
      <c r="TJF163" s="491"/>
      <c r="TJG163" s="491"/>
      <c r="TJH163" s="491"/>
      <c r="TJI163" s="491"/>
      <c r="TJJ163" s="491"/>
      <c r="TJK163" s="491"/>
      <c r="TJL163" s="491"/>
      <c r="TJM163" s="491"/>
      <c r="TJN163" s="491"/>
      <c r="TJO163" s="491"/>
      <c r="TJP163" s="491"/>
      <c r="TJQ163" s="491"/>
      <c r="TJR163" s="491"/>
      <c r="TJS163" s="491"/>
      <c r="TJT163" s="491"/>
      <c r="TJU163" s="491"/>
      <c r="TJV163" s="491"/>
      <c r="TJW163" s="491"/>
      <c r="TJX163" s="491"/>
      <c r="TJY163" s="491"/>
      <c r="TJZ163" s="491"/>
      <c r="TKA163" s="491"/>
      <c r="TKB163" s="491"/>
      <c r="TKC163" s="491"/>
      <c r="TKD163" s="491"/>
      <c r="TKE163" s="491"/>
      <c r="TKF163" s="491"/>
      <c r="TKG163" s="491"/>
      <c r="TKH163" s="491"/>
      <c r="TKI163" s="491"/>
      <c r="TKJ163" s="491"/>
      <c r="TKK163" s="491"/>
      <c r="TKL163" s="491"/>
      <c r="TKM163" s="491"/>
      <c r="TKN163" s="491"/>
      <c r="TKO163" s="491"/>
      <c r="TKP163" s="491"/>
      <c r="TKQ163" s="491"/>
      <c r="TKR163" s="491"/>
      <c r="TKS163" s="491"/>
      <c r="TKT163" s="491"/>
      <c r="TKU163" s="491"/>
      <c r="TKV163" s="491"/>
      <c r="TKW163" s="491"/>
      <c r="TKX163" s="491"/>
      <c r="TKY163" s="491"/>
      <c r="TKZ163" s="491"/>
      <c r="TLA163" s="491"/>
      <c r="TLB163" s="491"/>
      <c r="TLC163" s="491"/>
      <c r="TLD163" s="491"/>
      <c r="TLE163" s="491"/>
      <c r="TLF163" s="491"/>
      <c r="TLG163" s="491"/>
      <c r="TLH163" s="491"/>
      <c r="TLI163" s="491"/>
      <c r="TLJ163" s="491"/>
      <c r="TLK163" s="491"/>
      <c r="TLL163" s="491"/>
      <c r="TLM163" s="491"/>
      <c r="TLN163" s="491"/>
      <c r="TLO163" s="491"/>
      <c r="TLP163" s="491"/>
      <c r="TLQ163" s="491"/>
      <c r="TLR163" s="491"/>
      <c r="TLS163" s="491"/>
      <c r="TLT163" s="491"/>
      <c r="TLU163" s="491"/>
      <c r="TLV163" s="491"/>
      <c r="TLW163" s="491"/>
      <c r="TLX163" s="491"/>
      <c r="TLY163" s="491"/>
      <c r="TLZ163" s="491"/>
      <c r="TMA163" s="491"/>
      <c r="TMB163" s="491"/>
      <c r="TMC163" s="491"/>
      <c r="TMD163" s="491"/>
      <c r="TME163" s="491"/>
      <c r="TMF163" s="491"/>
      <c r="TMG163" s="491"/>
      <c r="TMH163" s="491"/>
      <c r="TMI163" s="491"/>
      <c r="TMJ163" s="491"/>
      <c r="TMK163" s="491"/>
      <c r="TML163" s="491"/>
      <c r="TMM163" s="491"/>
      <c r="TMN163" s="491"/>
      <c r="TMO163" s="491"/>
      <c r="TMP163" s="491"/>
      <c r="TMQ163" s="491"/>
      <c r="TMR163" s="491"/>
      <c r="TMS163" s="491"/>
      <c r="TMT163" s="491"/>
      <c r="TMU163" s="491"/>
      <c r="TMV163" s="491"/>
      <c r="TMW163" s="491"/>
      <c r="TMX163" s="491"/>
      <c r="TMY163" s="491"/>
      <c r="TMZ163" s="491"/>
      <c r="TNA163" s="491"/>
      <c r="TNB163" s="491"/>
      <c r="TNC163" s="491"/>
      <c r="TND163" s="491"/>
      <c r="TNE163" s="491"/>
      <c r="TNF163" s="491"/>
      <c r="TNG163" s="491"/>
      <c r="TNH163" s="491"/>
      <c r="TNI163" s="491"/>
      <c r="TNJ163" s="491"/>
      <c r="TNK163" s="491"/>
      <c r="TNL163" s="491"/>
      <c r="TNM163" s="491"/>
      <c r="TNN163" s="491"/>
      <c r="TNO163" s="491"/>
      <c r="TNP163" s="491"/>
      <c r="TNQ163" s="491"/>
      <c r="TNR163" s="491"/>
      <c r="TNS163" s="491"/>
      <c r="TNT163" s="491"/>
      <c r="TNU163" s="491"/>
      <c r="TNV163" s="491"/>
      <c r="TNW163" s="491"/>
      <c r="TNX163" s="491"/>
      <c r="TNY163" s="491"/>
      <c r="TNZ163" s="491"/>
      <c r="TOA163" s="491"/>
      <c r="TOB163" s="491"/>
      <c r="TOC163" s="491"/>
      <c r="TOD163" s="491"/>
      <c r="TOE163" s="491"/>
      <c r="TOF163" s="491"/>
      <c r="TOG163" s="491"/>
      <c r="TOH163" s="491"/>
      <c r="TOI163" s="491"/>
      <c r="TOJ163" s="491"/>
      <c r="TOK163" s="491"/>
      <c r="TOL163" s="491"/>
      <c r="TOM163" s="491"/>
      <c r="TON163" s="491"/>
      <c r="TOO163" s="491"/>
      <c r="TOP163" s="491"/>
      <c r="TOQ163" s="491"/>
      <c r="TOR163" s="491"/>
      <c r="TOS163" s="491"/>
      <c r="TOT163" s="491"/>
      <c r="TOU163" s="491"/>
      <c r="TOV163" s="491"/>
      <c r="TOW163" s="491"/>
      <c r="TOX163" s="491"/>
      <c r="TOY163" s="491"/>
      <c r="TOZ163" s="491"/>
      <c r="TPA163" s="491"/>
      <c r="TPB163" s="491"/>
      <c r="TPC163" s="491"/>
      <c r="TPD163" s="491"/>
      <c r="TPE163" s="491"/>
      <c r="TPF163" s="491"/>
      <c r="TPG163" s="491"/>
      <c r="TPH163" s="491"/>
      <c r="TPI163" s="491"/>
      <c r="TPJ163" s="491"/>
      <c r="TPK163" s="491"/>
      <c r="TPL163" s="491"/>
      <c r="TPM163" s="491"/>
      <c r="TPN163" s="491"/>
      <c r="TPO163" s="491"/>
      <c r="TPP163" s="491"/>
      <c r="TPQ163" s="491"/>
      <c r="TPR163" s="491"/>
      <c r="TPS163" s="491"/>
      <c r="TPT163" s="491"/>
      <c r="TPU163" s="491"/>
      <c r="TPV163" s="491"/>
      <c r="TPW163" s="491"/>
      <c r="TPX163" s="491"/>
      <c r="TPY163" s="491"/>
      <c r="TPZ163" s="491"/>
      <c r="TQA163" s="491"/>
      <c r="TQB163" s="491"/>
      <c r="TQC163" s="491"/>
      <c r="TQD163" s="491"/>
      <c r="TQE163" s="491"/>
      <c r="TQF163" s="491"/>
      <c r="TQG163" s="491"/>
      <c r="TQH163" s="491"/>
      <c r="TQI163" s="491"/>
      <c r="TQJ163" s="491"/>
      <c r="TQK163" s="491"/>
      <c r="TQL163" s="491"/>
      <c r="TQM163" s="491"/>
      <c r="TQN163" s="491"/>
      <c r="TQO163" s="491"/>
      <c r="TQP163" s="491"/>
      <c r="TQQ163" s="491"/>
      <c r="TQR163" s="491"/>
      <c r="TQS163" s="491"/>
      <c r="TQT163" s="491"/>
      <c r="TQU163" s="491"/>
      <c r="TQV163" s="491"/>
      <c r="TQW163" s="491"/>
      <c r="TQX163" s="491"/>
      <c r="TQY163" s="491"/>
      <c r="TQZ163" s="491"/>
      <c r="TRA163" s="491"/>
      <c r="TRB163" s="491"/>
      <c r="TRC163" s="491"/>
      <c r="TRD163" s="491"/>
      <c r="TRE163" s="491"/>
      <c r="TRF163" s="491"/>
      <c r="TRG163" s="491"/>
      <c r="TRH163" s="491"/>
      <c r="TRI163" s="491"/>
      <c r="TRJ163" s="491"/>
      <c r="TRK163" s="491"/>
      <c r="TRL163" s="491"/>
      <c r="TRM163" s="491"/>
      <c r="TRN163" s="491"/>
      <c r="TRO163" s="491"/>
      <c r="TRP163" s="491"/>
      <c r="TRQ163" s="491"/>
      <c r="TRR163" s="491"/>
      <c r="TRS163" s="491"/>
      <c r="TRT163" s="491"/>
      <c r="TRU163" s="491"/>
      <c r="TRV163" s="491"/>
      <c r="TRW163" s="491"/>
      <c r="TRX163" s="491"/>
      <c r="TRY163" s="491"/>
      <c r="TRZ163" s="491"/>
      <c r="TSA163" s="491"/>
      <c r="TSB163" s="491"/>
      <c r="TSC163" s="491"/>
      <c r="TSD163" s="491"/>
      <c r="TSE163" s="491"/>
      <c r="TSF163" s="491"/>
      <c r="TSG163" s="491"/>
      <c r="TSH163" s="491"/>
      <c r="TSI163" s="491"/>
      <c r="TSJ163" s="491"/>
      <c r="TSK163" s="491"/>
      <c r="TSL163" s="491"/>
      <c r="TSM163" s="491"/>
      <c r="TSN163" s="491"/>
      <c r="TSO163" s="491"/>
      <c r="TSP163" s="491"/>
      <c r="TSQ163" s="491"/>
      <c r="TSR163" s="491"/>
      <c r="TSS163" s="491"/>
      <c r="TST163" s="491"/>
      <c r="TSU163" s="491"/>
      <c r="TSV163" s="491"/>
      <c r="TSW163" s="491"/>
      <c r="TSX163" s="491"/>
      <c r="TSY163" s="491"/>
      <c r="TSZ163" s="491"/>
      <c r="TTA163" s="491"/>
      <c r="TTB163" s="491"/>
      <c r="TTC163" s="491"/>
      <c r="TTD163" s="491"/>
      <c r="TTE163" s="491"/>
      <c r="TTF163" s="491"/>
      <c r="TTG163" s="491"/>
      <c r="TTH163" s="491"/>
      <c r="TTI163" s="491"/>
      <c r="TTJ163" s="491"/>
      <c r="TTK163" s="491"/>
      <c r="TTL163" s="491"/>
      <c r="TTM163" s="491"/>
      <c r="TTN163" s="491"/>
      <c r="TTO163" s="491"/>
      <c r="TTP163" s="491"/>
      <c r="TTQ163" s="491"/>
      <c r="TTR163" s="491"/>
      <c r="TTS163" s="491"/>
      <c r="TTT163" s="491"/>
      <c r="TTU163" s="491"/>
      <c r="TTV163" s="491"/>
      <c r="TTW163" s="491"/>
      <c r="TTX163" s="491"/>
      <c r="TTY163" s="491"/>
      <c r="TTZ163" s="491"/>
      <c r="TUA163" s="491"/>
      <c r="TUB163" s="491"/>
      <c r="TUC163" s="491"/>
      <c r="TUD163" s="491"/>
      <c r="TUE163" s="491"/>
      <c r="TUF163" s="491"/>
      <c r="TUG163" s="491"/>
      <c r="TUH163" s="491"/>
      <c r="TUI163" s="491"/>
      <c r="TUJ163" s="491"/>
      <c r="TUK163" s="491"/>
      <c r="TUL163" s="491"/>
      <c r="TUM163" s="491"/>
      <c r="TUN163" s="491"/>
      <c r="TUO163" s="491"/>
      <c r="TUP163" s="491"/>
      <c r="TUQ163" s="491"/>
      <c r="TUR163" s="491"/>
      <c r="TUS163" s="491"/>
      <c r="TUT163" s="491"/>
      <c r="TUU163" s="491"/>
      <c r="TUV163" s="491"/>
      <c r="TUW163" s="491"/>
      <c r="TUX163" s="491"/>
      <c r="TUY163" s="491"/>
      <c r="TUZ163" s="491"/>
      <c r="TVA163" s="491"/>
      <c r="TVB163" s="491"/>
      <c r="TVC163" s="491"/>
      <c r="TVD163" s="491"/>
      <c r="TVE163" s="491"/>
      <c r="TVF163" s="491"/>
      <c r="TVG163" s="491"/>
      <c r="TVH163" s="491"/>
      <c r="TVI163" s="491"/>
      <c r="TVJ163" s="491"/>
      <c r="TVK163" s="491"/>
      <c r="TVL163" s="491"/>
      <c r="TVM163" s="491"/>
      <c r="TVN163" s="491"/>
      <c r="TVO163" s="491"/>
      <c r="TVP163" s="491"/>
      <c r="TVQ163" s="491"/>
      <c r="TVR163" s="491"/>
      <c r="TVS163" s="491"/>
      <c r="TVT163" s="491"/>
      <c r="TVU163" s="491"/>
      <c r="TVV163" s="491"/>
      <c r="TVW163" s="491"/>
      <c r="TVX163" s="491"/>
      <c r="TVY163" s="491"/>
      <c r="TVZ163" s="491"/>
      <c r="TWA163" s="491"/>
      <c r="TWB163" s="491"/>
      <c r="TWC163" s="491"/>
      <c r="TWD163" s="491"/>
      <c r="TWE163" s="491"/>
      <c r="TWF163" s="491"/>
      <c r="TWG163" s="491"/>
      <c r="TWH163" s="491"/>
      <c r="TWI163" s="491"/>
      <c r="TWJ163" s="491"/>
      <c r="TWK163" s="491"/>
      <c r="TWL163" s="491"/>
      <c r="TWM163" s="491"/>
      <c r="TWN163" s="491"/>
      <c r="TWO163" s="491"/>
      <c r="TWP163" s="491"/>
      <c r="TWQ163" s="491"/>
      <c r="TWR163" s="491"/>
      <c r="TWS163" s="491"/>
      <c r="TWT163" s="491"/>
      <c r="TWU163" s="491"/>
      <c r="TWV163" s="491"/>
      <c r="TWW163" s="491"/>
      <c r="TWX163" s="491"/>
      <c r="TWY163" s="491"/>
      <c r="TWZ163" s="491"/>
      <c r="TXA163" s="491"/>
      <c r="TXB163" s="491"/>
      <c r="TXC163" s="491"/>
      <c r="TXD163" s="491"/>
      <c r="TXE163" s="491"/>
      <c r="TXF163" s="491"/>
      <c r="TXG163" s="491"/>
      <c r="TXH163" s="491"/>
      <c r="TXI163" s="491"/>
      <c r="TXJ163" s="491"/>
      <c r="TXK163" s="491"/>
      <c r="TXL163" s="491"/>
      <c r="TXM163" s="491"/>
      <c r="TXN163" s="491"/>
      <c r="TXO163" s="491"/>
      <c r="TXP163" s="491"/>
      <c r="TXQ163" s="491"/>
      <c r="TXR163" s="491"/>
      <c r="TXS163" s="491"/>
      <c r="TXT163" s="491"/>
      <c r="TXU163" s="491"/>
      <c r="TXV163" s="491"/>
      <c r="TXW163" s="491"/>
      <c r="TXX163" s="491"/>
      <c r="TXY163" s="491"/>
      <c r="TXZ163" s="491"/>
      <c r="TYA163" s="491"/>
      <c r="TYB163" s="491"/>
      <c r="TYC163" s="491"/>
      <c r="TYD163" s="491"/>
      <c r="TYE163" s="491"/>
      <c r="TYF163" s="491"/>
      <c r="TYG163" s="491"/>
      <c r="TYH163" s="491"/>
      <c r="TYI163" s="491"/>
      <c r="TYJ163" s="491"/>
      <c r="TYK163" s="491"/>
      <c r="TYL163" s="491"/>
      <c r="TYM163" s="491"/>
      <c r="TYN163" s="491"/>
      <c r="TYO163" s="491"/>
      <c r="TYP163" s="491"/>
      <c r="TYQ163" s="491"/>
      <c r="TYR163" s="491"/>
      <c r="TYS163" s="491"/>
      <c r="TYT163" s="491"/>
      <c r="TYU163" s="491"/>
      <c r="TYV163" s="491"/>
      <c r="TYW163" s="491"/>
      <c r="TYX163" s="491"/>
      <c r="TYY163" s="491"/>
      <c r="TYZ163" s="491"/>
      <c r="TZA163" s="491"/>
      <c r="TZB163" s="491"/>
      <c r="TZC163" s="491"/>
      <c r="TZD163" s="491"/>
      <c r="TZE163" s="491"/>
      <c r="TZF163" s="491"/>
      <c r="TZG163" s="491"/>
      <c r="TZH163" s="491"/>
      <c r="TZI163" s="491"/>
      <c r="TZJ163" s="491"/>
      <c r="TZK163" s="491"/>
      <c r="TZL163" s="491"/>
      <c r="TZM163" s="491"/>
      <c r="TZN163" s="491"/>
      <c r="TZO163" s="491"/>
      <c r="TZP163" s="491"/>
      <c r="TZQ163" s="491"/>
      <c r="TZR163" s="491"/>
      <c r="TZS163" s="491"/>
      <c r="TZT163" s="491"/>
      <c r="TZU163" s="491"/>
      <c r="TZV163" s="491"/>
      <c r="TZW163" s="491"/>
      <c r="TZX163" s="491"/>
      <c r="TZY163" s="491"/>
      <c r="TZZ163" s="491"/>
      <c r="UAA163" s="491"/>
      <c r="UAB163" s="491"/>
      <c r="UAC163" s="491"/>
      <c r="UAD163" s="491"/>
      <c r="UAE163" s="491"/>
      <c r="UAF163" s="491"/>
      <c r="UAG163" s="491"/>
      <c r="UAH163" s="491"/>
      <c r="UAI163" s="491"/>
      <c r="UAJ163" s="491"/>
      <c r="UAK163" s="491"/>
      <c r="UAL163" s="491"/>
      <c r="UAM163" s="491"/>
      <c r="UAN163" s="491"/>
      <c r="UAO163" s="491"/>
      <c r="UAP163" s="491"/>
      <c r="UAQ163" s="491"/>
      <c r="UAR163" s="491"/>
      <c r="UAS163" s="491"/>
      <c r="UAT163" s="491"/>
      <c r="UAU163" s="491"/>
      <c r="UAV163" s="491"/>
      <c r="UAW163" s="491"/>
      <c r="UAX163" s="491"/>
      <c r="UAY163" s="491"/>
      <c r="UAZ163" s="491"/>
      <c r="UBA163" s="491"/>
      <c r="UBB163" s="491"/>
      <c r="UBC163" s="491"/>
      <c r="UBD163" s="491"/>
      <c r="UBE163" s="491"/>
      <c r="UBF163" s="491"/>
      <c r="UBG163" s="491"/>
      <c r="UBH163" s="491"/>
      <c r="UBI163" s="491"/>
      <c r="UBJ163" s="491"/>
      <c r="UBK163" s="491"/>
      <c r="UBL163" s="491"/>
      <c r="UBM163" s="491"/>
      <c r="UBN163" s="491"/>
      <c r="UBO163" s="491"/>
      <c r="UBP163" s="491"/>
      <c r="UBQ163" s="491"/>
      <c r="UBR163" s="491"/>
      <c r="UBS163" s="491"/>
      <c r="UBT163" s="491"/>
      <c r="UBU163" s="491"/>
      <c r="UBV163" s="491"/>
      <c r="UBW163" s="491"/>
      <c r="UBX163" s="491"/>
      <c r="UBY163" s="491"/>
      <c r="UBZ163" s="491"/>
      <c r="UCA163" s="491"/>
      <c r="UCB163" s="491"/>
      <c r="UCC163" s="491"/>
      <c r="UCD163" s="491"/>
      <c r="UCE163" s="491"/>
      <c r="UCF163" s="491"/>
      <c r="UCG163" s="491"/>
      <c r="UCH163" s="491"/>
      <c r="UCI163" s="491"/>
      <c r="UCJ163" s="491"/>
      <c r="UCK163" s="491"/>
      <c r="UCL163" s="491"/>
      <c r="UCM163" s="491"/>
      <c r="UCN163" s="491"/>
      <c r="UCO163" s="491"/>
      <c r="UCP163" s="491"/>
      <c r="UCQ163" s="491"/>
      <c r="UCR163" s="491"/>
      <c r="UCS163" s="491"/>
      <c r="UCT163" s="491"/>
      <c r="UCU163" s="491"/>
      <c r="UCV163" s="491"/>
      <c r="UCW163" s="491"/>
      <c r="UCX163" s="491"/>
      <c r="UCY163" s="491"/>
      <c r="UCZ163" s="491"/>
      <c r="UDA163" s="491"/>
      <c r="UDB163" s="491"/>
      <c r="UDC163" s="491"/>
      <c r="UDD163" s="491"/>
      <c r="UDE163" s="491"/>
      <c r="UDF163" s="491"/>
      <c r="UDG163" s="491"/>
      <c r="UDH163" s="491"/>
      <c r="UDI163" s="491"/>
      <c r="UDJ163" s="491"/>
      <c r="UDK163" s="491"/>
      <c r="UDL163" s="491"/>
      <c r="UDM163" s="491"/>
      <c r="UDN163" s="491"/>
      <c r="UDO163" s="491"/>
      <c r="UDP163" s="491"/>
      <c r="UDQ163" s="491"/>
      <c r="UDR163" s="491"/>
      <c r="UDS163" s="491"/>
      <c r="UDT163" s="491"/>
      <c r="UDU163" s="491"/>
      <c r="UDV163" s="491"/>
      <c r="UDW163" s="491"/>
      <c r="UDX163" s="491"/>
      <c r="UDY163" s="491"/>
      <c r="UDZ163" s="491"/>
      <c r="UEA163" s="491"/>
      <c r="UEB163" s="491"/>
      <c r="UEC163" s="491"/>
      <c r="UED163" s="491"/>
      <c r="UEE163" s="491"/>
      <c r="UEF163" s="491"/>
      <c r="UEG163" s="491"/>
      <c r="UEH163" s="491"/>
      <c r="UEI163" s="491"/>
      <c r="UEJ163" s="491"/>
      <c r="UEK163" s="491"/>
      <c r="UEL163" s="491"/>
      <c r="UEM163" s="491"/>
      <c r="UEN163" s="491"/>
      <c r="UEO163" s="491"/>
      <c r="UEP163" s="491"/>
      <c r="UEQ163" s="491"/>
      <c r="UER163" s="491"/>
      <c r="UES163" s="491"/>
      <c r="UET163" s="491"/>
      <c r="UEU163" s="491"/>
      <c r="UEV163" s="491"/>
      <c r="UEW163" s="491"/>
      <c r="UEX163" s="491"/>
      <c r="UEY163" s="491"/>
      <c r="UEZ163" s="491"/>
      <c r="UFA163" s="491"/>
      <c r="UFB163" s="491"/>
      <c r="UFC163" s="491"/>
      <c r="UFD163" s="491"/>
      <c r="UFE163" s="491"/>
      <c r="UFF163" s="491"/>
      <c r="UFG163" s="491"/>
      <c r="UFH163" s="491"/>
      <c r="UFI163" s="491"/>
      <c r="UFJ163" s="491"/>
      <c r="UFK163" s="491"/>
      <c r="UFL163" s="491"/>
      <c r="UFM163" s="491"/>
      <c r="UFN163" s="491"/>
      <c r="UFO163" s="491"/>
      <c r="UFP163" s="491"/>
      <c r="UFQ163" s="491"/>
      <c r="UFR163" s="491"/>
      <c r="UFS163" s="491"/>
      <c r="UFT163" s="491"/>
      <c r="UFU163" s="491"/>
      <c r="UFV163" s="491"/>
      <c r="UFW163" s="491"/>
      <c r="UFX163" s="491"/>
      <c r="UFY163" s="491"/>
      <c r="UFZ163" s="491"/>
      <c r="UGA163" s="491"/>
      <c r="UGB163" s="491"/>
      <c r="UGC163" s="491"/>
      <c r="UGD163" s="491"/>
      <c r="UGE163" s="491"/>
      <c r="UGF163" s="491"/>
      <c r="UGG163" s="491"/>
      <c r="UGH163" s="491"/>
      <c r="UGI163" s="491"/>
      <c r="UGJ163" s="491"/>
      <c r="UGK163" s="491"/>
      <c r="UGL163" s="491"/>
      <c r="UGM163" s="491"/>
      <c r="UGN163" s="491"/>
      <c r="UGO163" s="491"/>
      <c r="UGP163" s="491"/>
      <c r="UGQ163" s="491"/>
      <c r="UGR163" s="491"/>
      <c r="UGS163" s="491"/>
      <c r="UGT163" s="491"/>
      <c r="UGU163" s="491"/>
      <c r="UGV163" s="491"/>
      <c r="UGW163" s="491"/>
      <c r="UGX163" s="491"/>
      <c r="UGY163" s="491"/>
      <c r="UGZ163" s="491"/>
      <c r="UHA163" s="491"/>
      <c r="UHB163" s="491"/>
      <c r="UHC163" s="491"/>
      <c r="UHD163" s="491"/>
      <c r="UHE163" s="491"/>
      <c r="UHF163" s="491"/>
      <c r="UHG163" s="491"/>
      <c r="UHH163" s="491"/>
      <c r="UHI163" s="491"/>
      <c r="UHJ163" s="491"/>
      <c r="UHK163" s="491"/>
      <c r="UHL163" s="491"/>
      <c r="UHM163" s="491"/>
      <c r="UHN163" s="491"/>
      <c r="UHO163" s="491"/>
      <c r="UHP163" s="491"/>
      <c r="UHQ163" s="491"/>
      <c r="UHR163" s="491"/>
      <c r="UHS163" s="491"/>
      <c r="UHT163" s="491"/>
      <c r="UHU163" s="491"/>
      <c r="UHV163" s="491"/>
      <c r="UHW163" s="491"/>
      <c r="UHX163" s="491"/>
      <c r="UHY163" s="491"/>
      <c r="UHZ163" s="491"/>
      <c r="UIA163" s="491"/>
      <c r="UIB163" s="491"/>
      <c r="UIC163" s="491"/>
      <c r="UID163" s="491"/>
      <c r="UIE163" s="491"/>
      <c r="UIF163" s="491"/>
      <c r="UIG163" s="491"/>
      <c r="UIH163" s="491"/>
      <c r="UII163" s="491"/>
      <c r="UIJ163" s="491"/>
      <c r="UIK163" s="491"/>
      <c r="UIL163" s="491"/>
      <c r="UIM163" s="491"/>
      <c r="UIN163" s="491"/>
      <c r="UIO163" s="491"/>
      <c r="UIP163" s="491"/>
      <c r="UIQ163" s="491"/>
      <c r="UIR163" s="491"/>
      <c r="UIS163" s="491"/>
      <c r="UIT163" s="491"/>
      <c r="UIU163" s="491"/>
      <c r="UIV163" s="491"/>
      <c r="UIW163" s="491"/>
      <c r="UIX163" s="491"/>
      <c r="UIY163" s="491"/>
      <c r="UIZ163" s="491"/>
      <c r="UJA163" s="491"/>
      <c r="UJB163" s="491"/>
      <c r="UJC163" s="491"/>
      <c r="UJD163" s="491"/>
      <c r="UJE163" s="491"/>
      <c r="UJF163" s="491"/>
      <c r="UJG163" s="491"/>
      <c r="UJH163" s="491"/>
      <c r="UJI163" s="491"/>
      <c r="UJJ163" s="491"/>
      <c r="UJK163" s="491"/>
      <c r="UJL163" s="491"/>
      <c r="UJM163" s="491"/>
      <c r="UJN163" s="491"/>
      <c r="UJO163" s="491"/>
      <c r="UJP163" s="491"/>
      <c r="UJQ163" s="491"/>
      <c r="UJR163" s="491"/>
      <c r="UJS163" s="491"/>
      <c r="UJT163" s="491"/>
      <c r="UJU163" s="491"/>
      <c r="UJV163" s="491"/>
      <c r="UJW163" s="491"/>
      <c r="UJX163" s="491"/>
      <c r="UJY163" s="491"/>
      <c r="UJZ163" s="491"/>
      <c r="UKA163" s="491"/>
      <c r="UKB163" s="491"/>
      <c r="UKC163" s="491"/>
      <c r="UKD163" s="491"/>
      <c r="UKE163" s="491"/>
      <c r="UKF163" s="491"/>
      <c r="UKG163" s="491"/>
      <c r="UKH163" s="491"/>
      <c r="UKI163" s="491"/>
      <c r="UKJ163" s="491"/>
      <c r="UKK163" s="491"/>
      <c r="UKL163" s="491"/>
      <c r="UKM163" s="491"/>
      <c r="UKN163" s="491"/>
      <c r="UKO163" s="491"/>
      <c r="UKP163" s="491"/>
      <c r="UKQ163" s="491"/>
      <c r="UKR163" s="491"/>
      <c r="UKS163" s="491"/>
      <c r="UKT163" s="491"/>
      <c r="UKU163" s="491"/>
      <c r="UKV163" s="491"/>
      <c r="UKW163" s="491"/>
      <c r="UKX163" s="491"/>
      <c r="UKY163" s="491"/>
      <c r="UKZ163" s="491"/>
      <c r="ULA163" s="491"/>
      <c r="ULB163" s="491"/>
      <c r="ULC163" s="491"/>
      <c r="ULD163" s="491"/>
      <c r="ULE163" s="491"/>
      <c r="ULF163" s="491"/>
      <c r="ULG163" s="491"/>
      <c r="ULH163" s="491"/>
      <c r="ULI163" s="491"/>
      <c r="ULJ163" s="491"/>
      <c r="ULK163" s="491"/>
      <c r="ULL163" s="491"/>
      <c r="ULM163" s="491"/>
      <c r="ULN163" s="491"/>
      <c r="ULO163" s="491"/>
      <c r="ULP163" s="491"/>
      <c r="ULQ163" s="491"/>
      <c r="ULR163" s="491"/>
      <c r="ULS163" s="491"/>
      <c r="ULT163" s="491"/>
      <c r="ULU163" s="491"/>
      <c r="ULV163" s="491"/>
      <c r="ULW163" s="491"/>
      <c r="ULX163" s="491"/>
      <c r="ULY163" s="491"/>
      <c r="ULZ163" s="491"/>
      <c r="UMA163" s="491"/>
      <c r="UMB163" s="491"/>
      <c r="UMC163" s="491"/>
      <c r="UMD163" s="491"/>
      <c r="UME163" s="491"/>
      <c r="UMF163" s="491"/>
      <c r="UMG163" s="491"/>
      <c r="UMH163" s="491"/>
      <c r="UMI163" s="491"/>
      <c r="UMJ163" s="491"/>
      <c r="UMK163" s="491"/>
      <c r="UML163" s="491"/>
      <c r="UMM163" s="491"/>
      <c r="UMN163" s="491"/>
      <c r="UMO163" s="491"/>
      <c r="UMP163" s="491"/>
      <c r="UMQ163" s="491"/>
      <c r="UMR163" s="491"/>
      <c r="UMS163" s="491"/>
      <c r="UMT163" s="491"/>
      <c r="UMU163" s="491"/>
      <c r="UMV163" s="491"/>
      <c r="UMW163" s="491"/>
      <c r="UMX163" s="491"/>
      <c r="UMY163" s="491"/>
      <c r="UMZ163" s="491"/>
      <c r="UNA163" s="491"/>
      <c r="UNB163" s="491"/>
      <c r="UNC163" s="491"/>
      <c r="UND163" s="491"/>
      <c r="UNE163" s="491"/>
      <c r="UNF163" s="491"/>
      <c r="UNG163" s="491"/>
      <c r="UNH163" s="491"/>
      <c r="UNI163" s="491"/>
      <c r="UNJ163" s="491"/>
      <c r="UNK163" s="491"/>
      <c r="UNL163" s="491"/>
      <c r="UNM163" s="491"/>
      <c r="UNN163" s="491"/>
      <c r="UNO163" s="491"/>
      <c r="UNP163" s="491"/>
      <c r="UNQ163" s="491"/>
      <c r="UNR163" s="491"/>
      <c r="UNS163" s="491"/>
      <c r="UNT163" s="491"/>
      <c r="UNU163" s="491"/>
      <c r="UNV163" s="491"/>
      <c r="UNW163" s="491"/>
      <c r="UNX163" s="491"/>
      <c r="UNY163" s="491"/>
      <c r="UNZ163" s="491"/>
      <c r="UOA163" s="491"/>
      <c r="UOB163" s="491"/>
      <c r="UOC163" s="491"/>
      <c r="UOD163" s="491"/>
      <c r="UOE163" s="491"/>
      <c r="UOF163" s="491"/>
      <c r="UOG163" s="491"/>
      <c r="UOH163" s="491"/>
      <c r="UOI163" s="491"/>
      <c r="UOJ163" s="491"/>
      <c r="UOK163" s="491"/>
      <c r="UOL163" s="491"/>
      <c r="UOM163" s="491"/>
      <c r="UON163" s="491"/>
      <c r="UOO163" s="491"/>
      <c r="UOP163" s="491"/>
      <c r="UOQ163" s="491"/>
      <c r="UOR163" s="491"/>
      <c r="UOS163" s="491"/>
      <c r="UOT163" s="491"/>
      <c r="UOU163" s="491"/>
      <c r="UOV163" s="491"/>
      <c r="UOW163" s="491"/>
      <c r="UOX163" s="491"/>
      <c r="UOY163" s="491"/>
      <c r="UOZ163" s="491"/>
      <c r="UPA163" s="491"/>
      <c r="UPB163" s="491"/>
      <c r="UPC163" s="491"/>
      <c r="UPD163" s="491"/>
      <c r="UPE163" s="491"/>
      <c r="UPF163" s="491"/>
      <c r="UPG163" s="491"/>
      <c r="UPH163" s="491"/>
      <c r="UPI163" s="491"/>
      <c r="UPJ163" s="491"/>
      <c r="UPK163" s="491"/>
      <c r="UPL163" s="491"/>
      <c r="UPM163" s="491"/>
      <c r="UPN163" s="491"/>
      <c r="UPO163" s="491"/>
      <c r="UPP163" s="491"/>
      <c r="UPQ163" s="491"/>
      <c r="UPR163" s="491"/>
      <c r="UPS163" s="491"/>
      <c r="UPT163" s="491"/>
      <c r="UPU163" s="491"/>
      <c r="UPV163" s="491"/>
      <c r="UPW163" s="491"/>
      <c r="UPX163" s="491"/>
      <c r="UPY163" s="491"/>
      <c r="UPZ163" s="491"/>
      <c r="UQA163" s="491"/>
      <c r="UQB163" s="491"/>
      <c r="UQC163" s="491"/>
      <c r="UQD163" s="491"/>
      <c r="UQE163" s="491"/>
      <c r="UQF163" s="491"/>
      <c r="UQG163" s="491"/>
      <c r="UQH163" s="491"/>
      <c r="UQI163" s="491"/>
      <c r="UQJ163" s="491"/>
      <c r="UQK163" s="491"/>
      <c r="UQL163" s="491"/>
      <c r="UQM163" s="491"/>
      <c r="UQN163" s="491"/>
      <c r="UQO163" s="491"/>
      <c r="UQP163" s="491"/>
      <c r="UQQ163" s="491"/>
      <c r="UQR163" s="491"/>
      <c r="UQS163" s="491"/>
      <c r="UQT163" s="491"/>
      <c r="UQU163" s="491"/>
      <c r="UQV163" s="491"/>
      <c r="UQW163" s="491"/>
      <c r="UQX163" s="491"/>
      <c r="UQY163" s="491"/>
      <c r="UQZ163" s="491"/>
      <c r="URA163" s="491"/>
      <c r="URB163" s="491"/>
      <c r="URC163" s="491"/>
      <c r="URD163" s="491"/>
      <c r="URE163" s="491"/>
      <c r="URF163" s="491"/>
      <c r="URG163" s="491"/>
      <c r="URH163" s="491"/>
      <c r="URI163" s="491"/>
      <c r="URJ163" s="491"/>
      <c r="URK163" s="491"/>
      <c r="URL163" s="491"/>
      <c r="URM163" s="491"/>
      <c r="URN163" s="491"/>
      <c r="URO163" s="491"/>
      <c r="URP163" s="491"/>
      <c r="URQ163" s="491"/>
      <c r="URR163" s="491"/>
      <c r="URS163" s="491"/>
      <c r="URT163" s="491"/>
      <c r="URU163" s="491"/>
      <c r="URV163" s="491"/>
      <c r="URW163" s="491"/>
      <c r="URX163" s="491"/>
      <c r="URY163" s="491"/>
      <c r="URZ163" s="491"/>
      <c r="USA163" s="491"/>
      <c r="USB163" s="491"/>
      <c r="USC163" s="491"/>
      <c r="USD163" s="491"/>
      <c r="USE163" s="491"/>
      <c r="USF163" s="491"/>
      <c r="USG163" s="491"/>
      <c r="USH163" s="491"/>
      <c r="USI163" s="491"/>
      <c r="USJ163" s="491"/>
      <c r="USK163" s="491"/>
      <c r="USL163" s="491"/>
      <c r="USM163" s="491"/>
      <c r="USN163" s="491"/>
      <c r="USO163" s="491"/>
      <c r="USP163" s="491"/>
      <c r="USQ163" s="491"/>
      <c r="USR163" s="491"/>
      <c r="USS163" s="491"/>
      <c r="UST163" s="491"/>
      <c r="USU163" s="491"/>
      <c r="USV163" s="491"/>
      <c r="USW163" s="491"/>
      <c r="USX163" s="491"/>
      <c r="USY163" s="491"/>
      <c r="USZ163" s="491"/>
      <c r="UTA163" s="491"/>
      <c r="UTB163" s="491"/>
      <c r="UTC163" s="491"/>
      <c r="UTD163" s="491"/>
      <c r="UTE163" s="491"/>
      <c r="UTF163" s="491"/>
      <c r="UTG163" s="491"/>
      <c r="UTH163" s="491"/>
      <c r="UTI163" s="491"/>
      <c r="UTJ163" s="491"/>
      <c r="UTK163" s="491"/>
      <c r="UTL163" s="491"/>
      <c r="UTM163" s="491"/>
      <c r="UTN163" s="491"/>
      <c r="UTO163" s="491"/>
      <c r="UTP163" s="491"/>
      <c r="UTQ163" s="491"/>
      <c r="UTR163" s="491"/>
      <c r="UTS163" s="491"/>
      <c r="UTT163" s="491"/>
      <c r="UTU163" s="491"/>
      <c r="UTV163" s="491"/>
      <c r="UTW163" s="491"/>
      <c r="UTX163" s="491"/>
      <c r="UTY163" s="491"/>
      <c r="UTZ163" s="491"/>
      <c r="UUA163" s="491"/>
      <c r="UUB163" s="491"/>
      <c r="UUC163" s="491"/>
      <c r="UUD163" s="491"/>
      <c r="UUE163" s="491"/>
      <c r="UUF163" s="491"/>
      <c r="UUG163" s="491"/>
      <c r="UUH163" s="491"/>
      <c r="UUI163" s="491"/>
      <c r="UUJ163" s="491"/>
      <c r="UUK163" s="491"/>
      <c r="UUL163" s="491"/>
      <c r="UUM163" s="491"/>
      <c r="UUN163" s="491"/>
      <c r="UUO163" s="491"/>
      <c r="UUP163" s="491"/>
      <c r="UUQ163" s="491"/>
      <c r="UUR163" s="491"/>
      <c r="UUS163" s="491"/>
      <c r="UUT163" s="491"/>
      <c r="UUU163" s="491"/>
      <c r="UUV163" s="491"/>
      <c r="UUW163" s="491"/>
      <c r="UUX163" s="491"/>
      <c r="UUY163" s="491"/>
      <c r="UUZ163" s="491"/>
      <c r="UVA163" s="491"/>
      <c r="UVB163" s="491"/>
      <c r="UVC163" s="491"/>
      <c r="UVD163" s="491"/>
      <c r="UVE163" s="491"/>
      <c r="UVF163" s="491"/>
      <c r="UVG163" s="491"/>
      <c r="UVH163" s="491"/>
      <c r="UVI163" s="491"/>
      <c r="UVJ163" s="491"/>
      <c r="UVK163" s="491"/>
      <c r="UVL163" s="491"/>
      <c r="UVM163" s="491"/>
      <c r="UVN163" s="491"/>
      <c r="UVO163" s="491"/>
      <c r="UVP163" s="491"/>
      <c r="UVQ163" s="491"/>
      <c r="UVR163" s="491"/>
      <c r="UVS163" s="491"/>
      <c r="UVT163" s="491"/>
      <c r="UVU163" s="491"/>
      <c r="UVV163" s="491"/>
      <c r="UVW163" s="491"/>
      <c r="UVX163" s="491"/>
      <c r="UVY163" s="491"/>
      <c r="UVZ163" s="491"/>
      <c r="UWA163" s="491"/>
      <c r="UWB163" s="491"/>
      <c r="UWC163" s="491"/>
      <c r="UWD163" s="491"/>
      <c r="UWE163" s="491"/>
      <c r="UWF163" s="491"/>
      <c r="UWG163" s="491"/>
      <c r="UWH163" s="491"/>
      <c r="UWI163" s="491"/>
      <c r="UWJ163" s="491"/>
      <c r="UWK163" s="491"/>
      <c r="UWL163" s="491"/>
      <c r="UWM163" s="491"/>
      <c r="UWN163" s="491"/>
      <c r="UWO163" s="491"/>
      <c r="UWP163" s="491"/>
      <c r="UWQ163" s="491"/>
      <c r="UWR163" s="491"/>
      <c r="UWS163" s="491"/>
      <c r="UWT163" s="491"/>
      <c r="UWU163" s="491"/>
      <c r="UWV163" s="491"/>
      <c r="UWW163" s="491"/>
      <c r="UWX163" s="491"/>
      <c r="UWY163" s="491"/>
      <c r="UWZ163" s="491"/>
      <c r="UXA163" s="491"/>
      <c r="UXB163" s="491"/>
      <c r="UXC163" s="491"/>
      <c r="UXD163" s="491"/>
      <c r="UXE163" s="491"/>
      <c r="UXF163" s="491"/>
      <c r="UXG163" s="491"/>
      <c r="UXH163" s="491"/>
      <c r="UXI163" s="491"/>
      <c r="UXJ163" s="491"/>
      <c r="UXK163" s="491"/>
      <c r="UXL163" s="491"/>
      <c r="UXM163" s="491"/>
      <c r="UXN163" s="491"/>
      <c r="UXO163" s="491"/>
      <c r="UXP163" s="491"/>
      <c r="UXQ163" s="491"/>
      <c r="UXR163" s="491"/>
      <c r="UXS163" s="491"/>
      <c r="UXT163" s="491"/>
      <c r="UXU163" s="491"/>
      <c r="UXV163" s="491"/>
      <c r="UXW163" s="491"/>
      <c r="UXX163" s="491"/>
      <c r="UXY163" s="491"/>
      <c r="UXZ163" s="491"/>
      <c r="UYA163" s="491"/>
      <c r="UYB163" s="491"/>
      <c r="UYC163" s="491"/>
      <c r="UYD163" s="491"/>
      <c r="UYE163" s="491"/>
      <c r="UYF163" s="491"/>
      <c r="UYG163" s="491"/>
      <c r="UYH163" s="491"/>
      <c r="UYI163" s="491"/>
      <c r="UYJ163" s="491"/>
      <c r="UYK163" s="491"/>
      <c r="UYL163" s="491"/>
      <c r="UYM163" s="491"/>
      <c r="UYN163" s="491"/>
      <c r="UYO163" s="491"/>
      <c r="UYP163" s="491"/>
      <c r="UYQ163" s="491"/>
      <c r="UYR163" s="491"/>
      <c r="UYS163" s="491"/>
      <c r="UYT163" s="491"/>
      <c r="UYU163" s="491"/>
      <c r="UYV163" s="491"/>
      <c r="UYW163" s="491"/>
      <c r="UYX163" s="491"/>
      <c r="UYY163" s="491"/>
      <c r="UYZ163" s="491"/>
      <c r="UZA163" s="491"/>
      <c r="UZB163" s="491"/>
      <c r="UZC163" s="491"/>
      <c r="UZD163" s="491"/>
      <c r="UZE163" s="491"/>
      <c r="UZF163" s="491"/>
      <c r="UZG163" s="491"/>
      <c r="UZH163" s="491"/>
      <c r="UZI163" s="491"/>
      <c r="UZJ163" s="491"/>
      <c r="UZK163" s="491"/>
      <c r="UZL163" s="491"/>
      <c r="UZM163" s="491"/>
      <c r="UZN163" s="491"/>
      <c r="UZO163" s="491"/>
      <c r="UZP163" s="491"/>
      <c r="UZQ163" s="491"/>
      <c r="UZR163" s="491"/>
      <c r="UZS163" s="491"/>
      <c r="UZT163" s="491"/>
      <c r="UZU163" s="491"/>
      <c r="UZV163" s="491"/>
      <c r="UZW163" s="491"/>
      <c r="UZX163" s="491"/>
      <c r="UZY163" s="491"/>
      <c r="UZZ163" s="491"/>
      <c r="VAA163" s="491"/>
      <c r="VAB163" s="491"/>
      <c r="VAC163" s="491"/>
      <c r="VAD163" s="491"/>
      <c r="VAE163" s="491"/>
      <c r="VAF163" s="491"/>
      <c r="VAG163" s="491"/>
      <c r="VAH163" s="491"/>
      <c r="VAI163" s="491"/>
      <c r="VAJ163" s="491"/>
      <c r="VAK163" s="491"/>
      <c r="VAL163" s="491"/>
      <c r="VAM163" s="491"/>
      <c r="VAN163" s="491"/>
      <c r="VAO163" s="491"/>
      <c r="VAP163" s="491"/>
      <c r="VAQ163" s="491"/>
      <c r="VAR163" s="491"/>
      <c r="VAS163" s="491"/>
      <c r="VAT163" s="491"/>
      <c r="VAU163" s="491"/>
      <c r="VAV163" s="491"/>
      <c r="VAW163" s="491"/>
      <c r="VAX163" s="491"/>
      <c r="VAY163" s="491"/>
      <c r="VAZ163" s="491"/>
      <c r="VBA163" s="491"/>
      <c r="VBB163" s="491"/>
      <c r="VBC163" s="491"/>
      <c r="VBD163" s="491"/>
      <c r="VBE163" s="491"/>
      <c r="VBF163" s="491"/>
      <c r="VBG163" s="491"/>
      <c r="VBH163" s="491"/>
      <c r="VBI163" s="491"/>
      <c r="VBJ163" s="491"/>
      <c r="VBK163" s="491"/>
      <c r="VBL163" s="491"/>
      <c r="VBM163" s="491"/>
      <c r="VBN163" s="491"/>
      <c r="VBO163" s="491"/>
      <c r="VBP163" s="491"/>
      <c r="VBQ163" s="491"/>
      <c r="VBR163" s="491"/>
      <c r="VBS163" s="491"/>
      <c r="VBT163" s="491"/>
      <c r="VBU163" s="491"/>
      <c r="VBV163" s="491"/>
      <c r="VBW163" s="491"/>
      <c r="VBX163" s="491"/>
      <c r="VBY163" s="491"/>
      <c r="VBZ163" s="491"/>
      <c r="VCA163" s="491"/>
      <c r="VCB163" s="491"/>
      <c r="VCC163" s="491"/>
      <c r="VCD163" s="491"/>
      <c r="VCE163" s="491"/>
      <c r="VCF163" s="491"/>
      <c r="VCG163" s="491"/>
      <c r="VCH163" s="491"/>
      <c r="VCI163" s="491"/>
      <c r="VCJ163" s="491"/>
      <c r="VCK163" s="491"/>
      <c r="VCL163" s="491"/>
      <c r="VCM163" s="491"/>
      <c r="VCN163" s="491"/>
      <c r="VCO163" s="491"/>
      <c r="VCP163" s="491"/>
      <c r="VCQ163" s="491"/>
      <c r="VCR163" s="491"/>
      <c r="VCS163" s="491"/>
      <c r="VCT163" s="491"/>
      <c r="VCU163" s="491"/>
      <c r="VCV163" s="491"/>
      <c r="VCW163" s="491"/>
      <c r="VCX163" s="491"/>
      <c r="VCY163" s="491"/>
      <c r="VCZ163" s="491"/>
      <c r="VDA163" s="491"/>
      <c r="VDB163" s="491"/>
      <c r="VDC163" s="491"/>
      <c r="VDD163" s="491"/>
      <c r="VDE163" s="491"/>
      <c r="VDF163" s="491"/>
      <c r="VDG163" s="491"/>
      <c r="VDH163" s="491"/>
      <c r="VDI163" s="491"/>
      <c r="VDJ163" s="491"/>
      <c r="VDK163" s="491"/>
      <c r="VDL163" s="491"/>
      <c r="VDM163" s="491"/>
      <c r="VDN163" s="491"/>
      <c r="VDO163" s="491"/>
      <c r="VDP163" s="491"/>
      <c r="VDQ163" s="491"/>
      <c r="VDR163" s="491"/>
      <c r="VDS163" s="491"/>
      <c r="VDT163" s="491"/>
      <c r="VDU163" s="491"/>
      <c r="VDV163" s="491"/>
      <c r="VDW163" s="491"/>
      <c r="VDX163" s="491"/>
      <c r="VDY163" s="491"/>
      <c r="VDZ163" s="491"/>
      <c r="VEA163" s="491"/>
      <c r="VEB163" s="491"/>
      <c r="VEC163" s="491"/>
      <c r="VED163" s="491"/>
      <c r="VEE163" s="491"/>
      <c r="VEF163" s="491"/>
      <c r="VEG163" s="491"/>
      <c r="VEH163" s="491"/>
      <c r="VEI163" s="491"/>
      <c r="VEJ163" s="491"/>
      <c r="VEK163" s="491"/>
      <c r="VEL163" s="491"/>
      <c r="VEM163" s="491"/>
      <c r="VEN163" s="491"/>
      <c r="VEO163" s="491"/>
      <c r="VEP163" s="491"/>
      <c r="VEQ163" s="491"/>
      <c r="VER163" s="491"/>
      <c r="VES163" s="491"/>
      <c r="VET163" s="491"/>
      <c r="VEU163" s="491"/>
      <c r="VEV163" s="491"/>
      <c r="VEW163" s="491"/>
      <c r="VEX163" s="491"/>
      <c r="VEY163" s="491"/>
      <c r="VEZ163" s="491"/>
      <c r="VFA163" s="491"/>
      <c r="VFB163" s="491"/>
      <c r="VFC163" s="491"/>
      <c r="VFD163" s="491"/>
      <c r="VFE163" s="491"/>
      <c r="VFF163" s="491"/>
      <c r="VFG163" s="491"/>
      <c r="VFH163" s="491"/>
      <c r="VFI163" s="491"/>
      <c r="VFJ163" s="491"/>
      <c r="VFK163" s="491"/>
      <c r="VFL163" s="491"/>
      <c r="VFM163" s="491"/>
      <c r="VFN163" s="491"/>
      <c r="VFO163" s="491"/>
      <c r="VFP163" s="491"/>
      <c r="VFQ163" s="491"/>
      <c r="VFR163" s="491"/>
      <c r="VFS163" s="491"/>
      <c r="VFT163" s="491"/>
      <c r="VFU163" s="491"/>
      <c r="VFV163" s="491"/>
      <c r="VFW163" s="491"/>
      <c r="VFX163" s="491"/>
      <c r="VFY163" s="491"/>
      <c r="VFZ163" s="491"/>
      <c r="VGA163" s="491"/>
      <c r="VGB163" s="491"/>
      <c r="VGC163" s="491"/>
      <c r="VGD163" s="491"/>
      <c r="VGE163" s="491"/>
      <c r="VGF163" s="491"/>
      <c r="VGG163" s="491"/>
      <c r="VGH163" s="491"/>
      <c r="VGI163" s="491"/>
      <c r="VGJ163" s="491"/>
      <c r="VGK163" s="491"/>
      <c r="VGL163" s="491"/>
      <c r="VGM163" s="491"/>
      <c r="VGN163" s="491"/>
      <c r="VGO163" s="491"/>
      <c r="VGP163" s="491"/>
      <c r="VGQ163" s="491"/>
      <c r="VGR163" s="491"/>
      <c r="VGS163" s="491"/>
      <c r="VGT163" s="491"/>
      <c r="VGU163" s="491"/>
      <c r="VGV163" s="491"/>
      <c r="VGW163" s="491"/>
      <c r="VGX163" s="491"/>
      <c r="VGY163" s="491"/>
      <c r="VGZ163" s="491"/>
      <c r="VHA163" s="491"/>
      <c r="VHB163" s="491"/>
      <c r="VHC163" s="491"/>
      <c r="VHD163" s="491"/>
      <c r="VHE163" s="491"/>
      <c r="VHF163" s="491"/>
      <c r="VHG163" s="491"/>
      <c r="VHH163" s="491"/>
      <c r="VHI163" s="491"/>
      <c r="VHJ163" s="491"/>
      <c r="VHK163" s="491"/>
      <c r="VHL163" s="491"/>
      <c r="VHM163" s="491"/>
      <c r="VHN163" s="491"/>
      <c r="VHO163" s="491"/>
      <c r="VHP163" s="491"/>
      <c r="VHQ163" s="491"/>
      <c r="VHR163" s="491"/>
      <c r="VHS163" s="491"/>
      <c r="VHT163" s="491"/>
      <c r="VHU163" s="491"/>
      <c r="VHV163" s="491"/>
      <c r="VHW163" s="491"/>
      <c r="VHX163" s="491"/>
      <c r="VHY163" s="491"/>
      <c r="VHZ163" s="491"/>
      <c r="VIA163" s="491"/>
      <c r="VIB163" s="491"/>
      <c r="VIC163" s="491"/>
      <c r="VID163" s="491"/>
      <c r="VIE163" s="491"/>
      <c r="VIF163" s="491"/>
      <c r="VIG163" s="491"/>
      <c r="VIH163" s="491"/>
      <c r="VII163" s="491"/>
      <c r="VIJ163" s="491"/>
      <c r="VIK163" s="491"/>
      <c r="VIL163" s="491"/>
      <c r="VIM163" s="491"/>
      <c r="VIN163" s="491"/>
      <c r="VIO163" s="491"/>
      <c r="VIP163" s="491"/>
      <c r="VIQ163" s="491"/>
      <c r="VIR163" s="491"/>
      <c r="VIS163" s="491"/>
      <c r="VIT163" s="491"/>
      <c r="VIU163" s="491"/>
      <c r="VIV163" s="491"/>
      <c r="VIW163" s="491"/>
      <c r="VIX163" s="491"/>
      <c r="VIY163" s="491"/>
      <c r="VIZ163" s="491"/>
      <c r="VJA163" s="491"/>
      <c r="VJB163" s="491"/>
      <c r="VJC163" s="491"/>
      <c r="VJD163" s="491"/>
      <c r="VJE163" s="491"/>
      <c r="VJF163" s="491"/>
      <c r="VJG163" s="491"/>
      <c r="VJH163" s="491"/>
      <c r="VJI163" s="491"/>
      <c r="VJJ163" s="491"/>
      <c r="VJK163" s="491"/>
      <c r="VJL163" s="491"/>
      <c r="VJM163" s="491"/>
      <c r="VJN163" s="491"/>
      <c r="VJO163" s="491"/>
      <c r="VJP163" s="491"/>
      <c r="VJQ163" s="491"/>
      <c r="VJR163" s="491"/>
      <c r="VJS163" s="491"/>
      <c r="VJT163" s="491"/>
      <c r="VJU163" s="491"/>
      <c r="VJV163" s="491"/>
      <c r="VJW163" s="491"/>
      <c r="VJX163" s="491"/>
      <c r="VJY163" s="491"/>
      <c r="VJZ163" s="491"/>
      <c r="VKA163" s="491"/>
      <c r="VKB163" s="491"/>
      <c r="VKC163" s="491"/>
      <c r="VKD163" s="491"/>
      <c r="VKE163" s="491"/>
      <c r="VKF163" s="491"/>
      <c r="VKG163" s="491"/>
      <c r="VKH163" s="491"/>
      <c r="VKI163" s="491"/>
      <c r="VKJ163" s="491"/>
      <c r="VKK163" s="491"/>
      <c r="VKL163" s="491"/>
      <c r="VKM163" s="491"/>
      <c r="VKN163" s="491"/>
      <c r="VKO163" s="491"/>
      <c r="VKP163" s="491"/>
      <c r="VKQ163" s="491"/>
      <c r="VKR163" s="491"/>
      <c r="VKS163" s="491"/>
      <c r="VKT163" s="491"/>
      <c r="VKU163" s="491"/>
      <c r="VKV163" s="491"/>
      <c r="VKW163" s="491"/>
      <c r="VKX163" s="491"/>
      <c r="VKY163" s="491"/>
      <c r="VKZ163" s="491"/>
      <c r="VLA163" s="491"/>
      <c r="VLB163" s="491"/>
      <c r="VLC163" s="491"/>
      <c r="VLD163" s="491"/>
      <c r="VLE163" s="491"/>
      <c r="VLF163" s="491"/>
      <c r="VLG163" s="491"/>
      <c r="VLH163" s="491"/>
      <c r="VLI163" s="491"/>
      <c r="VLJ163" s="491"/>
      <c r="VLK163" s="491"/>
      <c r="VLL163" s="491"/>
      <c r="VLM163" s="491"/>
      <c r="VLN163" s="491"/>
      <c r="VLO163" s="491"/>
      <c r="VLP163" s="491"/>
      <c r="VLQ163" s="491"/>
      <c r="VLR163" s="491"/>
      <c r="VLS163" s="491"/>
      <c r="VLT163" s="491"/>
      <c r="VLU163" s="491"/>
      <c r="VLV163" s="491"/>
      <c r="VLW163" s="491"/>
      <c r="VLX163" s="491"/>
      <c r="VLY163" s="491"/>
      <c r="VLZ163" s="491"/>
      <c r="VMA163" s="491"/>
      <c r="VMB163" s="491"/>
      <c r="VMC163" s="491"/>
      <c r="VMD163" s="491"/>
      <c r="VME163" s="491"/>
      <c r="VMF163" s="491"/>
      <c r="VMG163" s="491"/>
      <c r="VMH163" s="491"/>
      <c r="VMI163" s="491"/>
      <c r="VMJ163" s="491"/>
      <c r="VMK163" s="491"/>
      <c r="VML163" s="491"/>
      <c r="VMM163" s="491"/>
      <c r="VMN163" s="491"/>
      <c r="VMO163" s="491"/>
      <c r="VMP163" s="491"/>
      <c r="VMQ163" s="491"/>
      <c r="VMR163" s="491"/>
      <c r="VMS163" s="491"/>
      <c r="VMT163" s="491"/>
      <c r="VMU163" s="491"/>
      <c r="VMV163" s="491"/>
      <c r="VMW163" s="491"/>
      <c r="VMX163" s="491"/>
      <c r="VMY163" s="491"/>
      <c r="VMZ163" s="491"/>
      <c r="VNA163" s="491"/>
      <c r="VNB163" s="491"/>
      <c r="VNC163" s="491"/>
      <c r="VND163" s="491"/>
      <c r="VNE163" s="491"/>
      <c r="VNF163" s="491"/>
      <c r="VNG163" s="491"/>
      <c r="VNH163" s="491"/>
      <c r="VNI163" s="491"/>
      <c r="VNJ163" s="491"/>
      <c r="VNK163" s="491"/>
      <c r="VNL163" s="491"/>
      <c r="VNM163" s="491"/>
      <c r="VNN163" s="491"/>
      <c r="VNO163" s="491"/>
      <c r="VNP163" s="491"/>
      <c r="VNQ163" s="491"/>
      <c r="VNR163" s="491"/>
      <c r="VNS163" s="491"/>
      <c r="VNT163" s="491"/>
      <c r="VNU163" s="491"/>
      <c r="VNV163" s="491"/>
      <c r="VNW163" s="491"/>
      <c r="VNX163" s="491"/>
      <c r="VNY163" s="491"/>
      <c r="VNZ163" s="491"/>
      <c r="VOA163" s="491"/>
      <c r="VOB163" s="491"/>
      <c r="VOC163" s="491"/>
      <c r="VOD163" s="491"/>
      <c r="VOE163" s="491"/>
      <c r="VOF163" s="491"/>
      <c r="VOG163" s="491"/>
      <c r="VOH163" s="491"/>
      <c r="VOI163" s="491"/>
      <c r="VOJ163" s="491"/>
      <c r="VOK163" s="491"/>
      <c r="VOL163" s="491"/>
      <c r="VOM163" s="491"/>
      <c r="VON163" s="491"/>
      <c r="VOO163" s="491"/>
      <c r="VOP163" s="491"/>
      <c r="VOQ163" s="491"/>
      <c r="VOR163" s="491"/>
      <c r="VOS163" s="491"/>
      <c r="VOT163" s="491"/>
      <c r="VOU163" s="491"/>
      <c r="VOV163" s="491"/>
      <c r="VOW163" s="491"/>
      <c r="VOX163" s="491"/>
      <c r="VOY163" s="491"/>
      <c r="VOZ163" s="491"/>
      <c r="VPA163" s="491"/>
      <c r="VPB163" s="491"/>
      <c r="VPC163" s="491"/>
      <c r="VPD163" s="491"/>
      <c r="VPE163" s="491"/>
      <c r="VPF163" s="491"/>
      <c r="VPG163" s="491"/>
      <c r="VPH163" s="491"/>
      <c r="VPI163" s="491"/>
      <c r="VPJ163" s="491"/>
      <c r="VPK163" s="491"/>
      <c r="VPL163" s="491"/>
      <c r="VPM163" s="491"/>
      <c r="VPN163" s="491"/>
      <c r="VPO163" s="491"/>
      <c r="VPP163" s="491"/>
      <c r="VPQ163" s="491"/>
      <c r="VPR163" s="491"/>
      <c r="VPS163" s="491"/>
      <c r="VPT163" s="491"/>
      <c r="VPU163" s="491"/>
      <c r="VPV163" s="491"/>
      <c r="VPW163" s="491"/>
      <c r="VPX163" s="491"/>
      <c r="VPY163" s="491"/>
      <c r="VPZ163" s="491"/>
      <c r="VQA163" s="491"/>
      <c r="VQB163" s="491"/>
      <c r="VQC163" s="491"/>
      <c r="VQD163" s="491"/>
      <c r="VQE163" s="491"/>
      <c r="VQF163" s="491"/>
      <c r="VQG163" s="491"/>
      <c r="VQH163" s="491"/>
      <c r="VQI163" s="491"/>
      <c r="VQJ163" s="491"/>
      <c r="VQK163" s="491"/>
      <c r="VQL163" s="491"/>
      <c r="VQM163" s="491"/>
      <c r="VQN163" s="491"/>
      <c r="VQO163" s="491"/>
      <c r="VQP163" s="491"/>
      <c r="VQQ163" s="491"/>
      <c r="VQR163" s="491"/>
      <c r="VQS163" s="491"/>
      <c r="VQT163" s="491"/>
      <c r="VQU163" s="491"/>
      <c r="VQV163" s="491"/>
      <c r="VQW163" s="491"/>
      <c r="VQX163" s="491"/>
      <c r="VQY163" s="491"/>
      <c r="VQZ163" s="491"/>
      <c r="VRA163" s="491"/>
      <c r="VRB163" s="491"/>
      <c r="VRC163" s="491"/>
      <c r="VRD163" s="491"/>
      <c r="VRE163" s="491"/>
      <c r="VRF163" s="491"/>
      <c r="VRG163" s="491"/>
      <c r="VRH163" s="491"/>
      <c r="VRI163" s="491"/>
      <c r="VRJ163" s="491"/>
      <c r="VRK163" s="491"/>
      <c r="VRL163" s="491"/>
      <c r="VRM163" s="491"/>
      <c r="VRN163" s="491"/>
      <c r="VRO163" s="491"/>
      <c r="VRP163" s="491"/>
      <c r="VRQ163" s="491"/>
      <c r="VRR163" s="491"/>
      <c r="VRS163" s="491"/>
      <c r="VRT163" s="491"/>
      <c r="VRU163" s="491"/>
      <c r="VRV163" s="491"/>
      <c r="VRW163" s="491"/>
      <c r="VRX163" s="491"/>
      <c r="VRY163" s="491"/>
      <c r="VRZ163" s="491"/>
      <c r="VSA163" s="491"/>
      <c r="VSB163" s="491"/>
      <c r="VSC163" s="491"/>
      <c r="VSD163" s="491"/>
      <c r="VSE163" s="491"/>
      <c r="VSF163" s="491"/>
      <c r="VSG163" s="491"/>
      <c r="VSH163" s="491"/>
      <c r="VSI163" s="491"/>
      <c r="VSJ163" s="491"/>
      <c r="VSK163" s="491"/>
      <c r="VSL163" s="491"/>
      <c r="VSM163" s="491"/>
      <c r="VSN163" s="491"/>
      <c r="VSO163" s="491"/>
      <c r="VSP163" s="491"/>
      <c r="VSQ163" s="491"/>
      <c r="VSR163" s="491"/>
      <c r="VSS163" s="491"/>
      <c r="VST163" s="491"/>
      <c r="VSU163" s="491"/>
      <c r="VSV163" s="491"/>
      <c r="VSW163" s="491"/>
      <c r="VSX163" s="491"/>
      <c r="VSY163" s="491"/>
      <c r="VSZ163" s="491"/>
      <c r="VTA163" s="491"/>
      <c r="VTB163" s="491"/>
      <c r="VTC163" s="491"/>
      <c r="VTD163" s="491"/>
      <c r="VTE163" s="491"/>
      <c r="VTF163" s="491"/>
      <c r="VTG163" s="491"/>
      <c r="VTH163" s="491"/>
      <c r="VTI163" s="491"/>
      <c r="VTJ163" s="491"/>
      <c r="VTK163" s="491"/>
      <c r="VTL163" s="491"/>
      <c r="VTM163" s="491"/>
      <c r="VTN163" s="491"/>
      <c r="VTO163" s="491"/>
      <c r="VTP163" s="491"/>
      <c r="VTQ163" s="491"/>
      <c r="VTR163" s="491"/>
      <c r="VTS163" s="491"/>
      <c r="VTT163" s="491"/>
      <c r="VTU163" s="491"/>
      <c r="VTV163" s="491"/>
      <c r="VTW163" s="491"/>
      <c r="VTX163" s="491"/>
      <c r="VTY163" s="491"/>
      <c r="VTZ163" s="491"/>
      <c r="VUA163" s="491"/>
      <c r="VUB163" s="491"/>
      <c r="VUC163" s="491"/>
      <c r="VUD163" s="491"/>
      <c r="VUE163" s="491"/>
      <c r="VUF163" s="491"/>
      <c r="VUG163" s="491"/>
      <c r="VUH163" s="491"/>
      <c r="VUI163" s="491"/>
      <c r="VUJ163" s="491"/>
      <c r="VUK163" s="491"/>
      <c r="VUL163" s="491"/>
      <c r="VUM163" s="491"/>
      <c r="VUN163" s="491"/>
      <c r="VUO163" s="491"/>
      <c r="VUP163" s="491"/>
      <c r="VUQ163" s="491"/>
      <c r="VUR163" s="491"/>
      <c r="VUS163" s="491"/>
      <c r="VUT163" s="491"/>
      <c r="VUU163" s="491"/>
      <c r="VUV163" s="491"/>
      <c r="VUW163" s="491"/>
      <c r="VUX163" s="491"/>
      <c r="VUY163" s="491"/>
      <c r="VUZ163" s="491"/>
      <c r="VVA163" s="491"/>
      <c r="VVB163" s="491"/>
      <c r="VVC163" s="491"/>
      <c r="VVD163" s="491"/>
      <c r="VVE163" s="491"/>
      <c r="VVF163" s="491"/>
      <c r="VVG163" s="491"/>
      <c r="VVH163" s="491"/>
      <c r="VVI163" s="491"/>
      <c r="VVJ163" s="491"/>
      <c r="VVK163" s="491"/>
      <c r="VVL163" s="491"/>
      <c r="VVM163" s="491"/>
      <c r="VVN163" s="491"/>
      <c r="VVO163" s="491"/>
      <c r="VVP163" s="491"/>
      <c r="VVQ163" s="491"/>
      <c r="VVR163" s="491"/>
      <c r="VVS163" s="491"/>
      <c r="VVT163" s="491"/>
      <c r="VVU163" s="491"/>
      <c r="VVV163" s="491"/>
      <c r="VVW163" s="491"/>
      <c r="VVX163" s="491"/>
      <c r="VVY163" s="491"/>
      <c r="VVZ163" s="491"/>
      <c r="VWA163" s="491"/>
      <c r="VWB163" s="491"/>
      <c r="VWC163" s="491"/>
      <c r="VWD163" s="491"/>
      <c r="VWE163" s="491"/>
      <c r="VWF163" s="491"/>
      <c r="VWG163" s="491"/>
      <c r="VWH163" s="491"/>
      <c r="VWI163" s="491"/>
      <c r="VWJ163" s="491"/>
      <c r="VWK163" s="491"/>
      <c r="VWL163" s="491"/>
      <c r="VWM163" s="491"/>
      <c r="VWN163" s="491"/>
      <c r="VWO163" s="491"/>
      <c r="VWP163" s="491"/>
      <c r="VWQ163" s="491"/>
      <c r="VWR163" s="491"/>
      <c r="VWS163" s="491"/>
      <c r="VWT163" s="491"/>
      <c r="VWU163" s="491"/>
      <c r="VWV163" s="491"/>
      <c r="VWW163" s="491"/>
      <c r="VWX163" s="491"/>
      <c r="VWY163" s="491"/>
      <c r="VWZ163" s="491"/>
      <c r="VXA163" s="491"/>
      <c r="VXB163" s="491"/>
      <c r="VXC163" s="491"/>
      <c r="VXD163" s="491"/>
      <c r="VXE163" s="491"/>
      <c r="VXF163" s="491"/>
      <c r="VXG163" s="491"/>
      <c r="VXH163" s="491"/>
      <c r="VXI163" s="491"/>
      <c r="VXJ163" s="491"/>
      <c r="VXK163" s="491"/>
      <c r="VXL163" s="491"/>
      <c r="VXM163" s="491"/>
      <c r="VXN163" s="491"/>
      <c r="VXO163" s="491"/>
      <c r="VXP163" s="491"/>
      <c r="VXQ163" s="491"/>
      <c r="VXR163" s="491"/>
      <c r="VXS163" s="491"/>
      <c r="VXT163" s="491"/>
      <c r="VXU163" s="491"/>
      <c r="VXV163" s="491"/>
      <c r="VXW163" s="491"/>
      <c r="VXX163" s="491"/>
      <c r="VXY163" s="491"/>
      <c r="VXZ163" s="491"/>
      <c r="VYA163" s="491"/>
      <c r="VYB163" s="491"/>
      <c r="VYC163" s="491"/>
      <c r="VYD163" s="491"/>
      <c r="VYE163" s="491"/>
      <c r="VYF163" s="491"/>
      <c r="VYG163" s="491"/>
      <c r="VYH163" s="491"/>
      <c r="VYI163" s="491"/>
      <c r="VYJ163" s="491"/>
      <c r="VYK163" s="491"/>
      <c r="VYL163" s="491"/>
      <c r="VYM163" s="491"/>
      <c r="VYN163" s="491"/>
      <c r="VYO163" s="491"/>
      <c r="VYP163" s="491"/>
      <c r="VYQ163" s="491"/>
      <c r="VYR163" s="491"/>
      <c r="VYS163" s="491"/>
      <c r="VYT163" s="491"/>
      <c r="VYU163" s="491"/>
      <c r="VYV163" s="491"/>
      <c r="VYW163" s="491"/>
      <c r="VYX163" s="491"/>
      <c r="VYY163" s="491"/>
      <c r="VYZ163" s="491"/>
      <c r="VZA163" s="491"/>
      <c r="VZB163" s="491"/>
      <c r="VZC163" s="491"/>
      <c r="VZD163" s="491"/>
      <c r="VZE163" s="491"/>
      <c r="VZF163" s="491"/>
      <c r="VZG163" s="491"/>
      <c r="VZH163" s="491"/>
      <c r="VZI163" s="491"/>
      <c r="VZJ163" s="491"/>
      <c r="VZK163" s="491"/>
      <c r="VZL163" s="491"/>
      <c r="VZM163" s="491"/>
      <c r="VZN163" s="491"/>
      <c r="VZO163" s="491"/>
      <c r="VZP163" s="491"/>
      <c r="VZQ163" s="491"/>
      <c r="VZR163" s="491"/>
      <c r="VZS163" s="491"/>
      <c r="VZT163" s="491"/>
      <c r="VZU163" s="491"/>
      <c r="VZV163" s="491"/>
      <c r="VZW163" s="491"/>
      <c r="VZX163" s="491"/>
      <c r="VZY163" s="491"/>
      <c r="VZZ163" s="491"/>
      <c r="WAA163" s="491"/>
      <c r="WAB163" s="491"/>
      <c r="WAC163" s="491"/>
      <c r="WAD163" s="491"/>
      <c r="WAE163" s="491"/>
      <c r="WAF163" s="491"/>
      <c r="WAG163" s="491"/>
      <c r="WAH163" s="491"/>
      <c r="WAI163" s="491"/>
      <c r="WAJ163" s="491"/>
      <c r="WAK163" s="491"/>
      <c r="WAL163" s="491"/>
      <c r="WAM163" s="491"/>
      <c r="WAN163" s="491"/>
      <c r="WAO163" s="491"/>
      <c r="WAP163" s="491"/>
      <c r="WAQ163" s="491"/>
      <c r="WAR163" s="491"/>
      <c r="WAS163" s="491"/>
      <c r="WAT163" s="491"/>
      <c r="WAU163" s="491"/>
      <c r="WAV163" s="491"/>
      <c r="WAW163" s="491"/>
      <c r="WAX163" s="491"/>
      <c r="WAY163" s="491"/>
      <c r="WAZ163" s="491"/>
      <c r="WBA163" s="491"/>
      <c r="WBB163" s="491"/>
      <c r="WBC163" s="491"/>
      <c r="WBD163" s="491"/>
      <c r="WBE163" s="491"/>
      <c r="WBF163" s="491"/>
      <c r="WBG163" s="491"/>
      <c r="WBH163" s="491"/>
      <c r="WBI163" s="491"/>
      <c r="WBJ163" s="491"/>
      <c r="WBK163" s="491"/>
      <c r="WBL163" s="491"/>
      <c r="WBM163" s="491"/>
      <c r="WBN163" s="491"/>
      <c r="WBO163" s="491"/>
      <c r="WBP163" s="491"/>
      <c r="WBQ163" s="491"/>
      <c r="WBR163" s="491"/>
      <c r="WBS163" s="491"/>
      <c r="WBT163" s="491"/>
      <c r="WBU163" s="491"/>
      <c r="WBV163" s="491"/>
      <c r="WBW163" s="491"/>
      <c r="WBX163" s="491"/>
      <c r="WBY163" s="491"/>
      <c r="WBZ163" s="491"/>
      <c r="WCA163" s="491"/>
      <c r="WCB163" s="491"/>
      <c r="WCC163" s="491"/>
      <c r="WCD163" s="491"/>
      <c r="WCE163" s="491"/>
      <c r="WCF163" s="491"/>
      <c r="WCG163" s="491"/>
      <c r="WCH163" s="491"/>
      <c r="WCI163" s="491"/>
      <c r="WCJ163" s="491"/>
      <c r="WCK163" s="491"/>
      <c r="WCL163" s="491"/>
      <c r="WCM163" s="491"/>
      <c r="WCN163" s="491"/>
      <c r="WCO163" s="491"/>
      <c r="WCP163" s="491"/>
      <c r="WCQ163" s="491"/>
      <c r="WCR163" s="491"/>
      <c r="WCS163" s="491"/>
      <c r="WCT163" s="491"/>
      <c r="WCU163" s="491"/>
      <c r="WCV163" s="491"/>
      <c r="WCW163" s="491"/>
      <c r="WCX163" s="491"/>
      <c r="WCY163" s="491"/>
      <c r="WCZ163" s="491"/>
      <c r="WDA163" s="491"/>
      <c r="WDB163" s="491"/>
      <c r="WDC163" s="491"/>
      <c r="WDD163" s="491"/>
      <c r="WDE163" s="491"/>
      <c r="WDF163" s="491"/>
      <c r="WDG163" s="491"/>
      <c r="WDH163" s="491"/>
      <c r="WDI163" s="491"/>
      <c r="WDJ163" s="491"/>
      <c r="WDK163" s="491"/>
      <c r="WDL163" s="491"/>
      <c r="WDM163" s="491"/>
      <c r="WDN163" s="491"/>
      <c r="WDO163" s="491"/>
      <c r="WDP163" s="491"/>
      <c r="WDQ163" s="491"/>
      <c r="WDR163" s="491"/>
      <c r="WDS163" s="491"/>
      <c r="WDT163" s="491"/>
      <c r="WDU163" s="491"/>
      <c r="WDV163" s="491"/>
      <c r="WDW163" s="491"/>
      <c r="WDX163" s="491"/>
      <c r="WDY163" s="491"/>
      <c r="WDZ163" s="491"/>
      <c r="WEA163" s="491"/>
      <c r="WEB163" s="491"/>
      <c r="WEC163" s="491"/>
      <c r="WED163" s="491"/>
      <c r="WEE163" s="491"/>
      <c r="WEF163" s="491"/>
      <c r="WEG163" s="491"/>
      <c r="WEH163" s="491"/>
      <c r="WEI163" s="491"/>
      <c r="WEJ163" s="491"/>
      <c r="WEK163" s="491"/>
      <c r="WEL163" s="491"/>
      <c r="WEM163" s="491"/>
      <c r="WEN163" s="491"/>
      <c r="WEO163" s="491"/>
      <c r="WEP163" s="491"/>
      <c r="WEQ163" s="491"/>
      <c r="WER163" s="491"/>
      <c r="WES163" s="491"/>
      <c r="WET163" s="491"/>
      <c r="WEU163" s="491"/>
      <c r="WEV163" s="491"/>
      <c r="WEW163" s="491"/>
      <c r="WEX163" s="491"/>
      <c r="WEY163" s="491"/>
      <c r="WEZ163" s="491"/>
      <c r="WFA163" s="491"/>
      <c r="WFB163" s="491"/>
      <c r="WFC163" s="491"/>
      <c r="WFD163" s="491"/>
      <c r="WFE163" s="491"/>
      <c r="WFF163" s="491"/>
      <c r="WFG163" s="491"/>
      <c r="WFH163" s="491"/>
      <c r="WFI163" s="491"/>
      <c r="WFJ163" s="491"/>
      <c r="WFK163" s="491"/>
      <c r="WFL163" s="491"/>
      <c r="WFM163" s="491"/>
      <c r="WFN163" s="491"/>
      <c r="WFO163" s="491"/>
      <c r="WFP163" s="491"/>
      <c r="WFQ163" s="491"/>
      <c r="WFR163" s="491"/>
      <c r="WFS163" s="491"/>
      <c r="WFT163" s="491"/>
      <c r="WFU163" s="491"/>
      <c r="WFV163" s="491"/>
      <c r="WFW163" s="491"/>
      <c r="WFX163" s="491"/>
      <c r="WFY163" s="491"/>
      <c r="WFZ163" s="491"/>
      <c r="WGA163" s="491"/>
      <c r="WGB163" s="491"/>
      <c r="WGC163" s="491"/>
      <c r="WGD163" s="491"/>
      <c r="WGE163" s="491"/>
      <c r="WGF163" s="491"/>
      <c r="WGG163" s="491"/>
      <c r="WGH163" s="491"/>
      <c r="WGI163" s="491"/>
      <c r="WGJ163" s="491"/>
      <c r="WGK163" s="491"/>
      <c r="WGL163" s="491"/>
      <c r="WGM163" s="491"/>
      <c r="WGN163" s="491"/>
      <c r="WGO163" s="491"/>
      <c r="WGP163" s="491"/>
      <c r="WGQ163" s="491"/>
      <c r="WGR163" s="491"/>
      <c r="WGS163" s="491"/>
      <c r="WGT163" s="491"/>
      <c r="WGU163" s="491"/>
      <c r="WGV163" s="491"/>
      <c r="WGW163" s="491"/>
      <c r="WGX163" s="491"/>
      <c r="WGY163" s="491"/>
      <c r="WGZ163" s="491"/>
      <c r="WHA163" s="491"/>
      <c r="WHB163" s="491"/>
      <c r="WHC163" s="491"/>
      <c r="WHD163" s="491"/>
      <c r="WHE163" s="491"/>
      <c r="WHF163" s="491"/>
      <c r="WHG163" s="491"/>
      <c r="WHH163" s="491"/>
      <c r="WHI163" s="491"/>
      <c r="WHJ163" s="491"/>
      <c r="WHK163" s="491"/>
      <c r="WHL163" s="491"/>
      <c r="WHM163" s="491"/>
      <c r="WHN163" s="491"/>
      <c r="WHO163" s="491"/>
      <c r="WHP163" s="491"/>
      <c r="WHQ163" s="491"/>
      <c r="WHR163" s="491"/>
      <c r="WHS163" s="491"/>
      <c r="WHT163" s="491"/>
      <c r="WHU163" s="491"/>
      <c r="WHV163" s="491"/>
      <c r="WHW163" s="491"/>
      <c r="WHX163" s="491"/>
      <c r="WHY163" s="491"/>
      <c r="WHZ163" s="491"/>
      <c r="WIA163" s="491"/>
      <c r="WIB163" s="491"/>
      <c r="WIC163" s="491"/>
      <c r="WID163" s="491"/>
      <c r="WIE163" s="491"/>
      <c r="WIF163" s="491"/>
      <c r="WIG163" s="491"/>
      <c r="WIH163" s="491"/>
      <c r="WII163" s="491"/>
      <c r="WIJ163" s="491"/>
      <c r="WIK163" s="491"/>
      <c r="WIL163" s="491"/>
      <c r="WIM163" s="491"/>
      <c r="WIN163" s="491"/>
      <c r="WIO163" s="491"/>
      <c r="WIP163" s="491"/>
      <c r="WIQ163" s="491"/>
      <c r="WIR163" s="491"/>
      <c r="WIS163" s="491"/>
      <c r="WIT163" s="491"/>
      <c r="WIU163" s="491"/>
      <c r="WIV163" s="491"/>
      <c r="WIW163" s="491"/>
      <c r="WIX163" s="491"/>
      <c r="WIY163" s="491"/>
      <c r="WIZ163" s="491"/>
      <c r="WJA163" s="491"/>
      <c r="WJB163" s="491"/>
      <c r="WJC163" s="491"/>
      <c r="WJD163" s="491"/>
      <c r="WJE163" s="491"/>
      <c r="WJF163" s="491"/>
      <c r="WJG163" s="491"/>
      <c r="WJH163" s="491"/>
      <c r="WJI163" s="491"/>
      <c r="WJJ163" s="491"/>
      <c r="WJK163" s="491"/>
      <c r="WJL163" s="491"/>
      <c r="WJM163" s="491"/>
      <c r="WJN163" s="491"/>
      <c r="WJO163" s="491"/>
      <c r="WJP163" s="491"/>
      <c r="WJQ163" s="491"/>
      <c r="WJR163" s="491"/>
      <c r="WJS163" s="491"/>
      <c r="WJT163" s="491"/>
      <c r="WJU163" s="491"/>
      <c r="WJV163" s="491"/>
      <c r="WJW163" s="491"/>
      <c r="WJX163" s="491"/>
      <c r="WJY163" s="491"/>
      <c r="WJZ163" s="491"/>
      <c r="WKA163" s="491"/>
      <c r="WKB163" s="491"/>
      <c r="WKC163" s="491"/>
      <c r="WKD163" s="491"/>
      <c r="WKE163" s="491"/>
      <c r="WKF163" s="491"/>
      <c r="WKG163" s="491"/>
      <c r="WKH163" s="491"/>
      <c r="WKI163" s="491"/>
      <c r="WKJ163" s="491"/>
      <c r="WKK163" s="491"/>
      <c r="WKL163" s="491"/>
      <c r="WKM163" s="491"/>
      <c r="WKN163" s="491"/>
      <c r="WKO163" s="491"/>
      <c r="WKP163" s="491"/>
      <c r="WKQ163" s="491"/>
      <c r="WKR163" s="491"/>
      <c r="WKS163" s="491"/>
      <c r="WKT163" s="491"/>
      <c r="WKU163" s="491"/>
      <c r="WKV163" s="491"/>
      <c r="WKW163" s="491"/>
      <c r="WKX163" s="491"/>
      <c r="WKY163" s="491"/>
      <c r="WKZ163" s="491"/>
      <c r="WLA163" s="491"/>
      <c r="WLB163" s="491"/>
      <c r="WLC163" s="491"/>
      <c r="WLD163" s="491"/>
      <c r="WLE163" s="491"/>
      <c r="WLF163" s="491"/>
      <c r="WLG163" s="491"/>
      <c r="WLH163" s="491"/>
      <c r="WLI163" s="491"/>
      <c r="WLJ163" s="491"/>
      <c r="WLK163" s="491"/>
      <c r="WLL163" s="491"/>
      <c r="WLM163" s="491"/>
      <c r="WLN163" s="491"/>
      <c r="WLO163" s="491"/>
      <c r="WLP163" s="491"/>
      <c r="WLQ163" s="491"/>
      <c r="WLR163" s="491"/>
      <c r="WLS163" s="491"/>
      <c r="WLT163" s="491"/>
      <c r="WLU163" s="491"/>
      <c r="WLV163" s="491"/>
      <c r="WLW163" s="491"/>
      <c r="WLX163" s="491"/>
      <c r="WLY163" s="491"/>
      <c r="WLZ163" s="491"/>
      <c r="WMA163" s="491"/>
      <c r="WMB163" s="491"/>
      <c r="WMC163" s="491"/>
      <c r="WMD163" s="491"/>
      <c r="WME163" s="491"/>
      <c r="WMF163" s="491"/>
      <c r="WMG163" s="491"/>
      <c r="WMH163" s="491"/>
      <c r="WMI163" s="491"/>
      <c r="WMJ163" s="491"/>
      <c r="WMK163" s="491"/>
      <c r="WML163" s="491"/>
      <c r="WMM163" s="491"/>
      <c r="WMN163" s="491"/>
      <c r="WMO163" s="491"/>
      <c r="WMP163" s="491"/>
      <c r="WMQ163" s="491"/>
      <c r="WMR163" s="491"/>
      <c r="WMS163" s="491"/>
      <c r="WMT163" s="491"/>
      <c r="WMU163" s="491"/>
      <c r="WMV163" s="491"/>
      <c r="WMW163" s="491"/>
      <c r="WMX163" s="491"/>
      <c r="WMY163" s="491"/>
      <c r="WMZ163" s="491"/>
      <c r="WNA163" s="491"/>
      <c r="WNB163" s="491"/>
      <c r="WNC163" s="491"/>
      <c r="WND163" s="491"/>
      <c r="WNE163" s="491"/>
      <c r="WNF163" s="491"/>
      <c r="WNG163" s="491"/>
      <c r="WNH163" s="491"/>
      <c r="WNI163" s="491"/>
      <c r="WNJ163" s="491"/>
      <c r="WNK163" s="491"/>
      <c r="WNL163" s="491"/>
      <c r="WNM163" s="491"/>
      <c r="WNN163" s="491"/>
      <c r="WNO163" s="491"/>
      <c r="WNP163" s="491"/>
      <c r="WNQ163" s="491"/>
      <c r="WNR163" s="491"/>
      <c r="WNS163" s="491"/>
      <c r="WNT163" s="491"/>
      <c r="WNU163" s="491"/>
      <c r="WNV163" s="491"/>
      <c r="WNW163" s="491"/>
      <c r="WNX163" s="491"/>
      <c r="WNY163" s="491"/>
      <c r="WNZ163" s="491"/>
      <c r="WOA163" s="491"/>
      <c r="WOB163" s="491"/>
      <c r="WOC163" s="491"/>
      <c r="WOD163" s="491"/>
      <c r="WOE163" s="491"/>
      <c r="WOF163" s="491"/>
      <c r="WOG163" s="491"/>
      <c r="WOH163" s="491"/>
      <c r="WOI163" s="491"/>
      <c r="WOJ163" s="491"/>
      <c r="WOK163" s="491"/>
      <c r="WOL163" s="491"/>
      <c r="WOM163" s="491"/>
      <c r="WON163" s="491"/>
      <c r="WOO163" s="491"/>
      <c r="WOP163" s="491"/>
      <c r="WOQ163" s="491"/>
      <c r="WOR163" s="491"/>
      <c r="WOS163" s="491"/>
      <c r="WOT163" s="491"/>
      <c r="WOU163" s="491"/>
      <c r="WOV163" s="491"/>
      <c r="WOW163" s="491"/>
      <c r="WOX163" s="491"/>
      <c r="WOY163" s="491"/>
      <c r="WOZ163" s="491"/>
      <c r="WPA163" s="491"/>
      <c r="WPB163" s="491"/>
      <c r="WPC163" s="491"/>
      <c r="WPD163" s="491"/>
      <c r="WPE163" s="491"/>
      <c r="WPF163" s="491"/>
      <c r="WPG163" s="491"/>
      <c r="WPH163" s="491"/>
      <c r="WPI163" s="491"/>
      <c r="WPJ163" s="491"/>
      <c r="WPK163" s="491"/>
      <c r="WPL163" s="491"/>
      <c r="WPM163" s="491"/>
      <c r="WPN163" s="491"/>
      <c r="WPO163" s="491"/>
      <c r="WPP163" s="491"/>
      <c r="WPQ163" s="491"/>
      <c r="WPR163" s="491"/>
      <c r="WPS163" s="491"/>
      <c r="WPT163" s="491"/>
      <c r="WPU163" s="491"/>
      <c r="WPV163" s="491"/>
      <c r="WPW163" s="491"/>
      <c r="WPX163" s="491"/>
      <c r="WPY163" s="491"/>
      <c r="WPZ163" s="491"/>
      <c r="WQA163" s="491"/>
      <c r="WQB163" s="491"/>
      <c r="WQC163" s="491"/>
      <c r="WQD163" s="491"/>
      <c r="WQE163" s="491"/>
      <c r="WQF163" s="491"/>
      <c r="WQG163" s="491"/>
      <c r="WQH163" s="491"/>
      <c r="WQI163" s="491"/>
      <c r="WQJ163" s="491"/>
      <c r="WQK163" s="491"/>
      <c r="WQL163" s="491"/>
      <c r="WQM163" s="491"/>
      <c r="WQN163" s="491"/>
      <c r="WQO163" s="491"/>
      <c r="WQP163" s="491"/>
      <c r="WQQ163" s="491"/>
      <c r="WQR163" s="491"/>
      <c r="WQS163" s="491"/>
      <c r="WQT163" s="491"/>
      <c r="WQU163" s="491"/>
      <c r="WQV163" s="491"/>
      <c r="WQW163" s="491"/>
      <c r="WQX163" s="491"/>
      <c r="WQY163" s="491"/>
      <c r="WQZ163" s="491"/>
      <c r="WRA163" s="491"/>
      <c r="WRB163" s="491"/>
      <c r="WRC163" s="491"/>
      <c r="WRD163" s="491"/>
      <c r="WRE163" s="491"/>
      <c r="WRF163" s="491"/>
      <c r="WRG163" s="491"/>
      <c r="WRH163" s="491"/>
      <c r="WRI163" s="491"/>
      <c r="WRJ163" s="491"/>
      <c r="WRK163" s="491"/>
      <c r="WRL163" s="491"/>
      <c r="WRM163" s="491"/>
      <c r="WRN163" s="491"/>
      <c r="WRO163" s="491"/>
      <c r="WRP163" s="491"/>
      <c r="WRQ163" s="491"/>
      <c r="WRR163" s="491"/>
      <c r="WRS163" s="491"/>
      <c r="WRT163" s="491"/>
      <c r="WRU163" s="491"/>
      <c r="WRV163" s="491"/>
      <c r="WRW163" s="491"/>
      <c r="WRX163" s="491"/>
      <c r="WRY163" s="491"/>
      <c r="WRZ163" s="491"/>
      <c r="WSA163" s="491"/>
      <c r="WSB163" s="491"/>
      <c r="WSC163" s="491"/>
      <c r="WSD163" s="491"/>
      <c r="WSE163" s="491"/>
      <c r="WSF163" s="491"/>
      <c r="WSG163" s="491"/>
      <c r="WSH163" s="491"/>
      <c r="WSI163" s="491"/>
      <c r="WSJ163" s="491"/>
      <c r="WSK163" s="491"/>
      <c r="WSL163" s="491"/>
      <c r="WSM163" s="491"/>
      <c r="WSN163" s="491"/>
      <c r="WSO163" s="491"/>
      <c r="WSP163" s="491"/>
      <c r="WSQ163" s="491"/>
      <c r="WSR163" s="491"/>
      <c r="WSS163" s="491"/>
      <c r="WST163" s="491"/>
      <c r="WSU163" s="491"/>
      <c r="WSV163" s="491"/>
      <c r="WSW163" s="491"/>
      <c r="WSX163" s="491"/>
      <c r="WSY163" s="491"/>
      <c r="WSZ163" s="491"/>
      <c r="WTA163" s="491"/>
      <c r="WTB163" s="491"/>
      <c r="WTC163" s="491"/>
      <c r="WTD163" s="491"/>
      <c r="WTE163" s="491"/>
      <c r="WTF163" s="491"/>
      <c r="WTG163" s="491"/>
      <c r="WTH163" s="491"/>
      <c r="WTI163" s="491"/>
      <c r="WTJ163" s="491"/>
      <c r="WTK163" s="491"/>
      <c r="WTL163" s="491"/>
      <c r="WTM163" s="491"/>
      <c r="WTN163" s="491"/>
      <c r="WTO163" s="491"/>
      <c r="WTP163" s="491"/>
      <c r="WTQ163" s="491"/>
      <c r="WTR163" s="491"/>
      <c r="WTS163" s="491"/>
      <c r="WTT163" s="491"/>
      <c r="WTU163" s="491"/>
      <c r="WTV163" s="491"/>
      <c r="WTW163" s="491"/>
      <c r="WTX163" s="491"/>
      <c r="WTY163" s="491"/>
      <c r="WTZ163" s="491"/>
      <c r="WUA163" s="491"/>
      <c r="WUB163" s="491"/>
      <c r="WUC163" s="491"/>
      <c r="WUD163" s="491"/>
      <c r="WUE163" s="491"/>
      <c r="WUF163" s="491"/>
      <c r="WUG163" s="491"/>
      <c r="WUH163" s="491"/>
      <c r="WUI163" s="491"/>
      <c r="WUJ163" s="491"/>
      <c r="WUK163" s="491"/>
      <c r="WUL163" s="491"/>
      <c r="WUM163" s="491"/>
      <c r="WUN163" s="491"/>
      <c r="WUO163" s="491"/>
      <c r="WUP163" s="491"/>
      <c r="WUQ163" s="491"/>
      <c r="WUR163" s="491"/>
      <c r="WUS163" s="491"/>
      <c r="WUT163" s="491"/>
      <c r="WUU163" s="491"/>
      <c r="WUV163" s="491"/>
      <c r="WUW163" s="491"/>
      <c r="WUX163" s="491"/>
      <c r="WUY163" s="491"/>
      <c r="WUZ163" s="491"/>
      <c r="WVA163" s="491"/>
      <c r="WVB163" s="491"/>
      <c r="WVC163" s="491"/>
      <c r="WVD163" s="491"/>
      <c r="WVE163" s="491"/>
      <c r="WVF163" s="491"/>
      <c r="WVG163" s="491"/>
      <c r="WVH163" s="491"/>
      <c r="WVI163" s="491"/>
      <c r="WVJ163" s="491"/>
      <c r="WVK163" s="491"/>
      <c r="WVL163" s="491"/>
      <c r="WVM163" s="491"/>
      <c r="WVN163" s="491"/>
      <c r="WVO163" s="491"/>
      <c r="WVP163" s="491"/>
      <c r="WVQ163" s="491"/>
      <c r="WVR163" s="491"/>
      <c r="WVS163" s="491"/>
      <c r="WVT163" s="491"/>
      <c r="WVU163" s="491"/>
      <c r="WVV163" s="491"/>
      <c r="WVW163" s="491"/>
      <c r="WVX163" s="491"/>
      <c r="WVY163" s="491"/>
      <c r="WVZ163" s="491"/>
      <c r="WWA163" s="491"/>
      <c r="WWB163" s="491"/>
      <c r="WWC163" s="491"/>
      <c r="WWD163" s="491"/>
      <c r="WWE163" s="491"/>
      <c r="WWF163" s="491"/>
      <c r="WWG163" s="491"/>
      <c r="WWH163" s="491"/>
      <c r="WWI163" s="491"/>
      <c r="WWJ163" s="491"/>
      <c r="WWK163" s="491"/>
      <c r="WWL163" s="491"/>
      <c r="WWM163" s="491"/>
      <c r="WWN163" s="491"/>
      <c r="WWO163" s="491"/>
      <c r="WWP163" s="491"/>
      <c r="WWQ163" s="491"/>
      <c r="WWR163" s="491"/>
      <c r="WWS163" s="491"/>
      <c r="WWT163" s="491"/>
      <c r="WWU163" s="491"/>
      <c r="WWV163" s="491"/>
      <c r="WWW163" s="491"/>
      <c r="WWX163" s="491"/>
      <c r="WWY163" s="491"/>
      <c r="WWZ163" s="491"/>
      <c r="WXA163" s="491"/>
      <c r="WXB163" s="491"/>
      <c r="WXC163" s="491"/>
      <c r="WXD163" s="491"/>
      <c r="WXE163" s="491"/>
      <c r="WXF163" s="491"/>
      <c r="WXG163" s="491"/>
      <c r="WXH163" s="491"/>
      <c r="WXI163" s="491"/>
      <c r="WXJ163" s="491"/>
      <c r="WXK163" s="491"/>
      <c r="WXL163" s="491"/>
      <c r="WXM163" s="491"/>
      <c r="WXN163" s="491"/>
      <c r="WXO163" s="491"/>
      <c r="WXP163" s="491"/>
      <c r="WXQ163" s="491"/>
      <c r="WXR163" s="491"/>
      <c r="WXS163" s="491"/>
      <c r="WXT163" s="491"/>
      <c r="WXU163" s="491"/>
      <c r="WXV163" s="491"/>
      <c r="WXW163" s="491"/>
      <c r="WXX163" s="491"/>
      <c r="WXY163" s="491"/>
      <c r="WXZ163" s="491"/>
      <c r="WYA163" s="491"/>
      <c r="WYB163" s="491"/>
      <c r="WYC163" s="491"/>
      <c r="WYD163" s="491"/>
      <c r="WYE163" s="491"/>
      <c r="WYF163" s="491"/>
      <c r="WYG163" s="491"/>
      <c r="WYH163" s="491"/>
      <c r="WYI163" s="491"/>
      <c r="WYJ163" s="491"/>
      <c r="WYK163" s="491"/>
      <c r="WYL163" s="491"/>
      <c r="WYM163" s="491"/>
      <c r="WYN163" s="491"/>
      <c r="WYO163" s="491"/>
      <c r="WYP163" s="491"/>
      <c r="WYQ163" s="491"/>
      <c r="WYR163" s="491"/>
      <c r="WYS163" s="491"/>
      <c r="WYT163" s="491"/>
      <c r="WYU163" s="491"/>
      <c r="WYV163" s="491"/>
      <c r="WYW163" s="491"/>
      <c r="WYX163" s="491"/>
      <c r="WYY163" s="491"/>
      <c r="WYZ163" s="491"/>
      <c r="WZA163" s="491"/>
      <c r="WZB163" s="491"/>
      <c r="WZC163" s="491"/>
      <c r="WZD163" s="491"/>
      <c r="WZE163" s="491"/>
      <c r="WZF163" s="491"/>
      <c r="WZG163" s="491"/>
      <c r="WZH163" s="491"/>
      <c r="WZI163" s="491"/>
      <c r="WZJ163" s="491"/>
      <c r="WZK163" s="491"/>
      <c r="WZL163" s="491"/>
      <c r="WZM163" s="491"/>
      <c r="WZN163" s="491"/>
      <c r="WZO163" s="491"/>
      <c r="WZP163" s="491"/>
      <c r="WZQ163" s="491"/>
      <c r="WZR163" s="491"/>
      <c r="WZS163" s="491"/>
      <c r="WZT163" s="491"/>
      <c r="WZU163" s="491"/>
      <c r="WZV163" s="491"/>
      <c r="WZW163" s="491"/>
      <c r="WZX163" s="491"/>
      <c r="WZY163" s="491"/>
      <c r="WZZ163" s="491"/>
      <c r="XAA163" s="491"/>
      <c r="XAB163" s="491"/>
      <c r="XAC163" s="491"/>
      <c r="XAD163" s="491"/>
      <c r="XAE163" s="491"/>
      <c r="XAF163" s="491"/>
      <c r="XAG163" s="491"/>
      <c r="XAH163" s="491"/>
      <c r="XAI163" s="491"/>
      <c r="XAJ163" s="491"/>
      <c r="XAK163" s="491"/>
      <c r="XAL163" s="491"/>
      <c r="XAM163" s="491"/>
      <c r="XAN163" s="491"/>
      <c r="XAO163" s="491"/>
      <c r="XAP163" s="491"/>
      <c r="XAQ163" s="491"/>
      <c r="XAR163" s="491"/>
      <c r="XAS163" s="491"/>
      <c r="XAT163" s="491"/>
      <c r="XAU163" s="491"/>
      <c r="XAV163" s="491"/>
      <c r="XAW163" s="491"/>
      <c r="XAX163" s="491"/>
      <c r="XAY163" s="491"/>
      <c r="XAZ163" s="491"/>
      <c r="XBA163" s="491"/>
      <c r="XBB163" s="491"/>
      <c r="XBC163" s="491"/>
      <c r="XBD163" s="491"/>
      <c r="XBE163" s="491"/>
      <c r="XBF163" s="491"/>
      <c r="XBG163" s="491"/>
      <c r="XBH163" s="491"/>
      <c r="XBI163" s="491"/>
      <c r="XBJ163" s="491"/>
      <c r="XBK163" s="491"/>
      <c r="XBL163" s="491"/>
      <c r="XBM163" s="491"/>
      <c r="XBN163" s="491"/>
      <c r="XBO163" s="491"/>
      <c r="XBP163" s="491"/>
      <c r="XBQ163" s="491"/>
      <c r="XBR163" s="491"/>
      <c r="XBS163" s="491"/>
      <c r="XBT163" s="491"/>
      <c r="XBU163" s="491"/>
      <c r="XBV163" s="491"/>
      <c r="XBW163" s="491"/>
      <c r="XBX163" s="491"/>
      <c r="XBY163" s="491"/>
      <c r="XBZ163" s="491"/>
      <c r="XCA163" s="491"/>
      <c r="XCB163" s="491"/>
      <c r="XCC163" s="491"/>
      <c r="XCD163" s="491"/>
      <c r="XCE163" s="491"/>
      <c r="XCF163" s="491"/>
      <c r="XCG163" s="491"/>
      <c r="XCH163" s="491"/>
      <c r="XCI163" s="491"/>
      <c r="XCJ163" s="491"/>
      <c r="XCK163" s="491"/>
      <c r="XCL163" s="491"/>
      <c r="XCM163" s="491"/>
      <c r="XCN163" s="491"/>
      <c r="XCO163" s="491"/>
      <c r="XCP163" s="491"/>
      <c r="XCQ163" s="491"/>
      <c r="XCR163" s="491"/>
      <c r="XCS163" s="491"/>
      <c r="XCT163" s="491"/>
      <c r="XCU163" s="491"/>
      <c r="XCV163" s="491"/>
      <c r="XCW163" s="491"/>
      <c r="XCX163" s="491"/>
      <c r="XCY163" s="491"/>
      <c r="XCZ163" s="491"/>
      <c r="XDA163" s="491"/>
      <c r="XDB163" s="491"/>
      <c r="XDC163" s="491"/>
      <c r="XDD163" s="491"/>
      <c r="XDE163" s="491"/>
      <c r="XDF163" s="491"/>
      <c r="XDG163" s="491"/>
      <c r="XDH163" s="491"/>
      <c r="XDI163" s="491"/>
      <c r="XDJ163" s="491"/>
      <c r="XDK163" s="491"/>
      <c r="XDL163" s="491"/>
      <c r="XDM163" s="491"/>
      <c r="XDN163" s="491"/>
      <c r="XDO163" s="491"/>
      <c r="XDP163" s="491"/>
      <c r="XDQ163" s="491"/>
      <c r="XDR163" s="491"/>
      <c r="XDS163" s="491"/>
      <c r="XDT163" s="491"/>
      <c r="XDU163" s="491"/>
      <c r="XDV163" s="491"/>
      <c r="XDW163" s="491"/>
      <c r="XDX163" s="491"/>
      <c r="XDY163" s="491"/>
      <c r="XDZ163" s="491"/>
      <c r="XEA163" s="491"/>
      <c r="XEB163" s="491"/>
      <c r="XEC163" s="491"/>
      <c r="XED163" s="491"/>
      <c r="XEE163" s="491"/>
      <c r="XEF163" s="491"/>
      <c r="XEG163" s="491"/>
      <c r="XEH163" s="491"/>
      <c r="XEI163" s="491"/>
      <c r="XEJ163" s="491"/>
      <c r="XEK163" s="491"/>
      <c r="XEL163" s="491"/>
      <c r="XEM163" s="491"/>
    </row>
    <row r="164" spans="1:16367" s="447" customFormat="1" x14ac:dyDescent="0.25">
      <c r="A164" s="476">
        <f t="shared" ref="A164:J164" si="122">SUM(A6:A153)</f>
        <v>6</v>
      </c>
      <c r="B164" s="476">
        <f t="shared" si="122"/>
        <v>38</v>
      </c>
      <c r="C164" s="476">
        <f t="shared" si="122"/>
        <v>126</v>
      </c>
      <c r="D164" s="476">
        <f t="shared" si="122"/>
        <v>27</v>
      </c>
      <c r="E164" s="476">
        <f t="shared" si="122"/>
        <v>48</v>
      </c>
      <c r="F164" s="476">
        <f t="shared" si="122"/>
        <v>5</v>
      </c>
      <c r="G164" s="476">
        <f t="shared" si="122"/>
        <v>3</v>
      </c>
      <c r="H164" s="476">
        <f t="shared" si="122"/>
        <v>34</v>
      </c>
      <c r="I164" s="476">
        <f t="shared" si="122"/>
        <v>29</v>
      </c>
      <c r="J164" s="476">
        <f t="shared" si="122"/>
        <v>14</v>
      </c>
      <c r="K164" s="476">
        <f>SUM(K6:K159)</f>
        <v>9</v>
      </c>
      <c r="L164" s="476">
        <f>SUM(L6:L153)</f>
        <v>21</v>
      </c>
      <c r="M164" s="476">
        <f>SUM(M6:M153)</f>
        <v>6</v>
      </c>
      <c r="N164" s="476">
        <f>SUM(N6:N153)</f>
        <v>7</v>
      </c>
      <c r="O164" s="476">
        <f>SUM(O6:O153)</f>
        <v>1</v>
      </c>
      <c r="P164" s="476">
        <f>SUM(D164+E164+F164+I164+K164+L164+M164)</f>
        <v>145</v>
      </c>
      <c r="Q164" s="472"/>
      <c r="R164" s="472" t="s">
        <v>1514</v>
      </c>
      <c r="S164" s="597"/>
      <c r="T164" s="471" t="s">
        <v>1651</v>
      </c>
      <c r="U164" s="470"/>
      <c r="V164" s="485"/>
      <c r="W164" s="475"/>
      <c r="Y164" s="470"/>
      <c r="Z164" s="439"/>
      <c r="AA164" s="474"/>
      <c r="AB164" s="470"/>
      <c r="AC164" s="439"/>
      <c r="AD164" s="470"/>
      <c r="AE164" s="618"/>
      <c r="AF164" s="479"/>
      <c r="AG164" s="479"/>
      <c r="AH164" s="479"/>
      <c r="AI164" s="483" t="s">
        <v>382</v>
      </c>
      <c r="AJ164" s="482" t="s">
        <v>385</v>
      </c>
      <c r="AK164" s="435"/>
      <c r="AL164" s="435"/>
      <c r="AM164" s="435"/>
      <c r="AN164" s="435"/>
      <c r="AO164" s="435"/>
      <c r="AP164" s="435"/>
      <c r="AQ164" s="435"/>
      <c r="AR164" s="435"/>
      <c r="AS164" s="435"/>
      <c r="AT164" s="435"/>
      <c r="AU164" s="435"/>
      <c r="AV164" s="435"/>
      <c r="AW164" s="435"/>
      <c r="AX164" s="435"/>
      <c r="AY164" s="435"/>
      <c r="AZ164" s="435"/>
      <c r="BA164" s="435"/>
      <c r="BB164" s="435"/>
      <c r="BC164" s="435"/>
      <c r="BD164" s="435"/>
      <c r="BE164" s="435"/>
      <c r="BF164" s="435"/>
      <c r="BG164" s="435"/>
      <c r="BH164" s="435"/>
      <c r="BI164" s="435"/>
      <c r="BJ164" s="435"/>
      <c r="BK164" s="435"/>
      <c r="BL164" s="435"/>
      <c r="BM164" s="435"/>
      <c r="BN164" s="435"/>
      <c r="BO164" s="435"/>
      <c r="BP164" s="435"/>
      <c r="BQ164" s="435"/>
      <c r="BR164" s="435"/>
      <c r="BS164" s="435"/>
      <c r="BT164" s="435"/>
      <c r="BU164" s="435"/>
      <c r="BV164" s="435"/>
      <c r="BW164" s="435"/>
      <c r="BX164" s="435"/>
      <c r="BY164" s="435"/>
      <c r="BZ164" s="435"/>
      <c r="CA164" s="435"/>
      <c r="CB164" s="435"/>
      <c r="CC164" s="435"/>
      <c r="CD164" s="435"/>
      <c r="CE164" s="435"/>
      <c r="CF164" s="435"/>
      <c r="CG164" s="435"/>
      <c r="CH164" s="435"/>
      <c r="CI164" s="435"/>
      <c r="CJ164" s="435"/>
      <c r="CK164" s="435"/>
      <c r="CL164" s="471"/>
      <c r="CM164" s="471" t="str">
        <f t="shared" ref="CM164:CM170" si="123">IF(CQ164=CR164,"","anders")</f>
        <v/>
      </c>
      <c r="CN164" s="435"/>
      <c r="CO164" s="435"/>
      <c r="CP164" s="435"/>
      <c r="CQ164" s="435"/>
      <c r="CR164" s="445"/>
      <c r="CS164" s="435"/>
      <c r="CT164" s="448"/>
      <c r="CU164" s="448"/>
      <c r="CV164" s="435"/>
      <c r="CW164" s="448"/>
      <c r="CX164" s="448"/>
      <c r="CY164" s="435"/>
      <c r="CZ164" s="448"/>
      <c r="DA164" s="448"/>
      <c r="DB164" s="435"/>
      <c r="DC164" s="448"/>
      <c r="DD164" s="448"/>
      <c r="DE164" s="435"/>
      <c r="DF164" s="448"/>
      <c r="DG164" s="448"/>
      <c r="DH164" s="435"/>
      <c r="DI164" s="435"/>
      <c r="DJ164" s="445"/>
      <c r="DK164" s="445"/>
      <c r="DL164" s="435"/>
      <c r="DO164" s="435"/>
      <c r="DP164" s="435"/>
      <c r="DQ164" s="435"/>
      <c r="DX164" s="471"/>
      <c r="EV164" s="435"/>
      <c r="EW164" s="435"/>
    </row>
    <row r="165" spans="1:16367" s="447" customFormat="1" x14ac:dyDescent="0.25">
      <c r="A165" s="471">
        <f t="shared" ref="A165:J165" si="124">SUBTOTAL(9,A6:A153)</f>
        <v>2</v>
      </c>
      <c r="B165" s="471">
        <f t="shared" si="124"/>
        <v>5</v>
      </c>
      <c r="C165" s="471">
        <f t="shared" si="124"/>
        <v>13</v>
      </c>
      <c r="D165" s="471">
        <f t="shared" si="124"/>
        <v>6</v>
      </c>
      <c r="E165" s="471">
        <f t="shared" si="124"/>
        <v>2</v>
      </c>
      <c r="F165" s="471">
        <f t="shared" si="124"/>
        <v>1</v>
      </c>
      <c r="G165" s="471">
        <f t="shared" si="124"/>
        <v>0</v>
      </c>
      <c r="H165" s="471">
        <f t="shared" si="124"/>
        <v>4</v>
      </c>
      <c r="I165" s="471">
        <f t="shared" si="124"/>
        <v>1</v>
      </c>
      <c r="J165" s="471">
        <f t="shared" si="124"/>
        <v>0</v>
      </c>
      <c r="K165" s="471">
        <f>SUBTOTAL(9,K6:K159)</f>
        <v>3</v>
      </c>
      <c r="L165" s="471">
        <f>SUBTOTAL(9,L6:L153)</f>
        <v>1</v>
      </c>
      <c r="M165" s="471">
        <f>SUBTOTAL(9,M6:M153)</f>
        <v>2</v>
      </c>
      <c r="N165" s="471">
        <f>SUBTOTAL(9,N6:N153)</f>
        <v>0</v>
      </c>
      <c r="O165" s="471">
        <f>SUBTOTAL(9,O6:O153)</f>
        <v>1</v>
      </c>
      <c r="P165" s="476">
        <f>SUM(D165+E165+F165+I165+K165+L165+M165)</f>
        <v>16</v>
      </c>
      <c r="Q165" s="472"/>
      <c r="R165" s="472" t="s">
        <v>1603</v>
      </c>
      <c r="S165" s="597"/>
      <c r="T165" s="471" t="s">
        <v>1652</v>
      </c>
      <c r="U165" s="470"/>
      <c r="V165" s="485"/>
      <c r="W165" s="475"/>
      <c r="Y165" s="470"/>
      <c r="Z165" s="439"/>
      <c r="AA165" s="474"/>
      <c r="AB165" s="470"/>
      <c r="AC165" s="439"/>
      <c r="AD165" s="470"/>
      <c r="AE165" s="618"/>
      <c r="AF165" s="479"/>
      <c r="AG165" s="479"/>
      <c r="AH165" s="479"/>
      <c r="AI165" s="483" t="s">
        <v>373</v>
      </c>
      <c r="AJ165" s="482" t="s">
        <v>97</v>
      </c>
      <c r="AK165" s="435"/>
      <c r="AL165" s="435"/>
      <c r="AM165" s="435"/>
      <c r="AN165" s="435"/>
      <c r="AO165" s="435"/>
      <c r="AP165" s="435"/>
      <c r="AQ165" s="435"/>
      <c r="AR165" s="435"/>
      <c r="AS165" s="435"/>
      <c r="AT165" s="435"/>
      <c r="AU165" s="435"/>
      <c r="AV165" s="435"/>
      <c r="AW165" s="435"/>
      <c r="AX165" s="435"/>
      <c r="AY165" s="435"/>
      <c r="AZ165" s="435"/>
      <c r="BA165" s="435"/>
      <c r="BB165" s="435"/>
      <c r="BC165" s="435"/>
      <c r="BD165" s="435"/>
      <c r="BE165" s="435"/>
      <c r="BF165" s="435"/>
      <c r="BG165" s="435"/>
      <c r="BH165" s="435"/>
      <c r="BI165" s="435"/>
      <c r="BJ165" s="435"/>
      <c r="BK165" s="435"/>
      <c r="BL165" s="435"/>
      <c r="BM165" s="435"/>
      <c r="BN165" s="435"/>
      <c r="BO165" s="435"/>
      <c r="BP165" s="435"/>
      <c r="BQ165" s="435"/>
      <c r="BR165" s="435"/>
      <c r="BS165" s="435"/>
      <c r="BT165" s="435"/>
      <c r="BU165" s="435"/>
      <c r="BV165" s="435"/>
      <c r="BW165" s="435"/>
      <c r="BX165" s="435"/>
      <c r="BY165" s="435"/>
      <c r="BZ165" s="435"/>
      <c r="CA165" s="435"/>
      <c r="CB165" s="435"/>
      <c r="CC165" s="435"/>
      <c r="CD165" s="435"/>
      <c r="CE165" s="435"/>
      <c r="CF165" s="435"/>
      <c r="CG165" s="435"/>
      <c r="CH165" s="435"/>
      <c r="CI165" s="435"/>
      <c r="CJ165" s="435"/>
      <c r="CK165" s="435"/>
      <c r="CL165" s="471"/>
      <c r="CM165" s="471" t="str">
        <f t="shared" si="123"/>
        <v/>
      </c>
      <c r="CN165" s="435"/>
      <c r="CO165" s="435"/>
      <c r="CP165" s="435"/>
      <c r="CQ165" s="435"/>
      <c r="CR165" s="445"/>
      <c r="CS165" s="435"/>
      <c r="CT165" s="448"/>
      <c r="CU165" s="448"/>
      <c r="CV165" s="435"/>
      <c r="CW165" s="448"/>
      <c r="CX165" s="448"/>
      <c r="CY165" s="435"/>
      <c r="CZ165" s="448"/>
      <c r="DA165" s="448"/>
      <c r="DB165" s="435"/>
      <c r="DC165" s="448"/>
      <c r="DD165" s="448"/>
      <c r="DE165" s="435"/>
      <c r="DF165" s="448"/>
      <c r="DG165" s="448"/>
      <c r="DH165" s="435"/>
      <c r="DI165" s="435"/>
      <c r="DJ165" s="445"/>
      <c r="DK165" s="445"/>
      <c r="DL165" s="435"/>
      <c r="DO165" s="435"/>
      <c r="DP165" s="435"/>
      <c r="DQ165" s="435"/>
      <c r="DR165" s="473" t="s">
        <v>980</v>
      </c>
      <c r="DX165" s="471"/>
      <c r="EV165" s="435"/>
      <c r="EW165" s="435"/>
    </row>
    <row r="166" spans="1:16367" s="447" customFormat="1" x14ac:dyDescent="0.25">
      <c r="A166" s="471"/>
      <c r="B166" s="471"/>
      <c r="C166" s="471"/>
      <c r="D166" s="479"/>
      <c r="E166" s="479"/>
      <c r="F166" s="477"/>
      <c r="G166" s="478"/>
      <c r="H166" s="478"/>
      <c r="I166" s="477"/>
      <c r="J166" s="471"/>
      <c r="K166" s="477"/>
      <c r="L166" s="477"/>
      <c r="M166" s="477"/>
      <c r="N166" s="477"/>
      <c r="O166" s="477"/>
      <c r="P166" s="476"/>
      <c r="Q166" s="486"/>
      <c r="R166" s="472" t="s">
        <v>369</v>
      </c>
      <c r="S166" s="597"/>
      <c r="U166" s="470"/>
      <c r="V166" s="485"/>
      <c r="W166" s="475"/>
      <c r="Y166" s="470"/>
      <c r="Z166" s="439"/>
      <c r="AA166" s="474"/>
      <c r="AB166" s="470"/>
      <c r="AC166" s="439"/>
      <c r="AD166" s="470"/>
      <c r="AE166" s="618"/>
      <c r="AF166" s="479"/>
      <c r="AG166" s="479"/>
      <c r="AH166" s="479"/>
      <c r="AI166" s="483" t="s">
        <v>376</v>
      </c>
      <c r="AJ166" s="482" t="s">
        <v>110</v>
      </c>
      <c r="AK166" s="435"/>
      <c r="AL166" s="435"/>
      <c r="AM166" s="435"/>
      <c r="AN166" s="435"/>
      <c r="AO166" s="435"/>
      <c r="AP166" s="435"/>
      <c r="AQ166" s="435"/>
      <c r="AR166" s="435"/>
      <c r="AS166" s="435"/>
      <c r="AT166" s="435"/>
      <c r="AU166" s="435"/>
      <c r="AV166" s="435"/>
      <c r="AW166" s="435"/>
      <c r="AX166" s="435"/>
      <c r="AY166" s="435"/>
      <c r="AZ166" s="435"/>
      <c r="BA166" s="435"/>
      <c r="BB166" s="435"/>
      <c r="BC166" s="435"/>
      <c r="BD166" s="435"/>
      <c r="BE166" s="435"/>
      <c r="BF166" s="435"/>
      <c r="BG166" s="435"/>
      <c r="BH166" s="435"/>
      <c r="BI166" s="435"/>
      <c r="BJ166" s="435"/>
      <c r="BK166" s="435"/>
      <c r="BL166" s="435"/>
      <c r="BM166" s="435"/>
      <c r="BN166" s="435"/>
      <c r="BO166" s="435"/>
      <c r="BP166" s="435"/>
      <c r="BQ166" s="435"/>
      <c r="BR166" s="435"/>
      <c r="BS166" s="435"/>
      <c r="BT166" s="435"/>
      <c r="BU166" s="435"/>
      <c r="BV166" s="435"/>
      <c r="BW166" s="435"/>
      <c r="BX166" s="435"/>
      <c r="BY166" s="435"/>
      <c r="BZ166" s="435"/>
      <c r="CA166" s="435"/>
      <c r="CB166" s="435"/>
      <c r="CC166" s="435"/>
      <c r="CD166" s="435"/>
      <c r="CE166" s="435"/>
      <c r="CF166" s="435"/>
      <c r="CG166" s="435"/>
      <c r="CH166" s="435"/>
      <c r="CI166" s="435"/>
      <c r="CJ166" s="435"/>
      <c r="CK166" s="435"/>
      <c r="CL166" s="471"/>
      <c r="CM166" s="471" t="str">
        <f t="shared" si="123"/>
        <v/>
      </c>
      <c r="CN166" s="435"/>
      <c r="CO166" s="435"/>
      <c r="CP166" s="435"/>
      <c r="CQ166" s="435"/>
      <c r="CR166" s="445"/>
      <c r="CS166" s="435"/>
      <c r="CT166" s="448"/>
      <c r="CU166" s="448"/>
      <c r="CV166" s="435"/>
      <c r="CW166" s="448"/>
      <c r="CX166" s="448"/>
      <c r="CY166" s="435"/>
      <c r="CZ166" s="448"/>
      <c r="DA166" s="448"/>
      <c r="DB166" s="435"/>
      <c r="DC166" s="448"/>
      <c r="DD166" s="448"/>
      <c r="DE166" s="435"/>
      <c r="DF166" s="448"/>
      <c r="DG166" s="448"/>
      <c r="DH166" s="435"/>
      <c r="DI166" s="435"/>
      <c r="DJ166" s="445"/>
      <c r="DK166" s="445"/>
      <c r="DL166" s="435"/>
      <c r="DO166" s="435"/>
      <c r="DP166" s="435"/>
      <c r="DQ166" s="435"/>
      <c r="DR166" s="435" t="s">
        <v>987</v>
      </c>
      <c r="DX166" s="471"/>
      <c r="EM166" s="435"/>
      <c r="EV166" s="435"/>
      <c r="EW166" s="435"/>
    </row>
    <row r="167" spans="1:16367" s="435" customFormat="1" x14ac:dyDescent="0.25">
      <c r="A167" s="471"/>
      <c r="B167" s="471"/>
      <c r="C167" s="471"/>
      <c r="D167" s="479"/>
      <c r="E167" s="479"/>
      <c r="F167" s="477"/>
      <c r="G167" s="478"/>
      <c r="H167" s="478"/>
      <c r="I167" s="477"/>
      <c r="J167" s="471"/>
      <c r="K167" s="477"/>
      <c r="L167" s="477"/>
      <c r="M167" s="477"/>
      <c r="N167" s="477"/>
      <c r="O167" s="477"/>
      <c r="P167" s="476"/>
      <c r="Q167" s="472"/>
      <c r="R167" s="485" t="s">
        <v>341</v>
      </c>
      <c r="S167" s="601"/>
      <c r="T167" s="471"/>
      <c r="U167" s="470"/>
      <c r="V167" s="593"/>
      <c r="W167" s="475"/>
      <c r="X167" s="447"/>
      <c r="Y167" s="470"/>
      <c r="Z167" s="439"/>
      <c r="AA167" s="474"/>
      <c r="AB167" s="470"/>
      <c r="AC167" s="439"/>
      <c r="AD167" s="470"/>
      <c r="AE167" s="618"/>
      <c r="AF167" s="479"/>
      <c r="AG167" s="479"/>
      <c r="AH167" s="479"/>
      <c r="AI167" s="483" t="s">
        <v>379</v>
      </c>
      <c r="AJ167" s="482" t="s">
        <v>387</v>
      </c>
      <c r="CL167" s="471"/>
      <c r="CM167" s="471" t="str">
        <f t="shared" si="123"/>
        <v/>
      </c>
      <c r="CR167" s="445"/>
      <c r="CT167" s="448"/>
      <c r="CU167" s="448"/>
      <c r="CW167" s="448"/>
      <c r="CX167" s="448"/>
      <c r="CZ167" s="448"/>
      <c r="DA167" s="448"/>
      <c r="DC167" s="448"/>
      <c r="DD167" s="448"/>
      <c r="DF167" s="448"/>
      <c r="DG167" s="448"/>
      <c r="DJ167" s="445"/>
      <c r="DK167" s="445"/>
      <c r="DM167" s="447"/>
      <c r="DN167" s="447"/>
      <c r="DR167" s="435" t="s">
        <v>988</v>
      </c>
      <c r="DS167" s="447"/>
      <c r="DT167" s="447"/>
      <c r="DU167" s="447"/>
      <c r="DV167" s="447"/>
      <c r="DW167" s="447"/>
      <c r="DX167" s="471"/>
      <c r="DY167" s="447"/>
      <c r="DZ167" s="447"/>
      <c r="EA167" s="447"/>
      <c r="EB167" s="447"/>
      <c r="EC167" s="447"/>
      <c r="ED167" s="447"/>
      <c r="EE167" s="447"/>
      <c r="EF167" s="447"/>
      <c r="EG167" s="447"/>
      <c r="EH167" s="447"/>
      <c r="EI167" s="447"/>
      <c r="EJ167" s="447"/>
      <c r="EK167" s="447"/>
      <c r="EL167" s="447"/>
      <c r="EN167" s="447"/>
      <c r="EO167" s="447"/>
      <c r="EP167" s="447"/>
      <c r="EQ167" s="447"/>
      <c r="ER167" s="447"/>
      <c r="ES167" s="447"/>
      <c r="ET167" s="447"/>
      <c r="EU167" s="447"/>
      <c r="EX167" s="447"/>
      <c r="EY167" s="447"/>
      <c r="EZ167" s="447"/>
      <c r="FA167" s="447"/>
      <c r="FB167" s="447"/>
      <c r="FC167" s="447"/>
      <c r="FD167" s="447"/>
      <c r="FE167" s="447"/>
      <c r="FF167" s="447"/>
      <c r="FG167" s="447"/>
      <c r="FH167" s="447"/>
      <c r="FI167" s="447"/>
      <c r="FJ167" s="447"/>
      <c r="FK167" s="447"/>
      <c r="FL167" s="447"/>
      <c r="FM167" s="447"/>
      <c r="FN167" s="447"/>
      <c r="FO167" s="447"/>
      <c r="FP167" s="447"/>
      <c r="FQ167" s="447"/>
      <c r="FR167" s="447"/>
      <c r="FS167" s="447"/>
      <c r="FT167" s="447"/>
      <c r="FU167" s="447"/>
      <c r="FV167" s="447"/>
      <c r="FW167" s="447"/>
      <c r="FX167" s="447"/>
      <c r="FY167" s="447"/>
      <c r="FZ167" s="447"/>
      <c r="GA167" s="447"/>
      <c r="GB167" s="447"/>
      <c r="GC167" s="447"/>
      <c r="GD167" s="447"/>
      <c r="GE167" s="447"/>
      <c r="GF167" s="447"/>
      <c r="GG167" s="447"/>
      <c r="GH167" s="447"/>
      <c r="GI167" s="447"/>
      <c r="GJ167" s="447"/>
      <c r="GK167" s="447"/>
      <c r="GL167" s="447"/>
      <c r="GM167" s="447"/>
      <c r="GN167" s="447"/>
      <c r="GO167" s="447"/>
      <c r="GP167" s="447"/>
      <c r="GQ167" s="447"/>
      <c r="GR167" s="447"/>
      <c r="GS167" s="447"/>
      <c r="GT167" s="447"/>
      <c r="GU167" s="447"/>
      <c r="GV167" s="447"/>
      <c r="GW167" s="447"/>
      <c r="GX167" s="447"/>
      <c r="GY167" s="447"/>
      <c r="GZ167" s="447"/>
      <c r="HA167" s="447"/>
      <c r="HB167" s="447"/>
      <c r="HC167" s="447"/>
      <c r="HD167" s="447"/>
      <c r="HE167" s="447"/>
      <c r="HF167" s="447"/>
      <c r="HG167" s="447"/>
      <c r="HH167" s="447"/>
      <c r="HI167" s="447"/>
      <c r="HJ167" s="447"/>
      <c r="HK167" s="447"/>
      <c r="HL167" s="447"/>
      <c r="HM167" s="447"/>
      <c r="HN167" s="447"/>
      <c r="HO167" s="447"/>
      <c r="HP167" s="447"/>
      <c r="HQ167" s="447"/>
      <c r="HR167" s="447"/>
      <c r="HS167" s="447"/>
      <c r="HT167" s="447"/>
      <c r="HU167" s="447"/>
      <c r="HV167" s="447"/>
      <c r="HW167" s="447"/>
      <c r="HX167" s="447"/>
      <c r="HY167" s="447"/>
      <c r="HZ167" s="447"/>
      <c r="IA167" s="447"/>
      <c r="IB167" s="447"/>
      <c r="IC167" s="447"/>
      <c r="ID167" s="447"/>
      <c r="IE167" s="447"/>
      <c r="IF167" s="447"/>
      <c r="IG167" s="447"/>
      <c r="IH167" s="447"/>
      <c r="II167" s="447"/>
      <c r="IJ167" s="447"/>
      <c r="IK167" s="447"/>
      <c r="IL167" s="447"/>
      <c r="IM167" s="447"/>
      <c r="IN167" s="447"/>
      <c r="IO167" s="447"/>
      <c r="IP167" s="447"/>
      <c r="IQ167" s="447"/>
      <c r="IR167" s="447"/>
      <c r="IS167" s="447"/>
      <c r="IT167" s="447"/>
      <c r="IU167" s="447"/>
      <c r="IV167" s="447"/>
      <c r="IW167" s="447"/>
      <c r="IX167" s="447"/>
      <c r="IY167" s="447"/>
      <c r="IZ167" s="447"/>
      <c r="JA167" s="447"/>
      <c r="JB167" s="447"/>
      <c r="JC167" s="447"/>
      <c r="JD167" s="447"/>
      <c r="JE167" s="447"/>
      <c r="JF167" s="447"/>
      <c r="JG167" s="447"/>
      <c r="JH167" s="447"/>
      <c r="JI167" s="447"/>
      <c r="JJ167" s="447"/>
      <c r="JK167" s="447"/>
      <c r="JL167" s="447"/>
      <c r="JM167" s="447"/>
      <c r="JN167" s="447"/>
      <c r="JO167" s="447"/>
      <c r="JP167" s="447"/>
      <c r="JQ167" s="447"/>
      <c r="JR167" s="447"/>
      <c r="JS167" s="447"/>
      <c r="JT167" s="447"/>
      <c r="JU167" s="447"/>
      <c r="JV167" s="447"/>
      <c r="JW167" s="447"/>
      <c r="JX167" s="447"/>
      <c r="JY167" s="447"/>
      <c r="JZ167" s="447"/>
      <c r="KA167" s="447"/>
      <c r="KB167" s="447"/>
      <c r="KC167" s="447"/>
      <c r="KD167" s="447"/>
      <c r="KE167" s="447"/>
      <c r="KF167" s="447"/>
      <c r="KG167" s="447"/>
      <c r="KH167" s="447"/>
      <c r="KI167" s="447"/>
      <c r="KJ167" s="447"/>
      <c r="KK167" s="447"/>
      <c r="KL167" s="447"/>
      <c r="KM167" s="447"/>
      <c r="KN167" s="447"/>
      <c r="KO167" s="447"/>
      <c r="KP167" s="447"/>
      <c r="KQ167" s="447"/>
      <c r="KR167" s="447"/>
      <c r="KS167" s="447"/>
      <c r="KT167" s="447"/>
      <c r="KU167" s="447"/>
      <c r="KV167" s="447"/>
      <c r="KW167" s="447"/>
      <c r="KX167" s="447"/>
      <c r="KY167" s="447"/>
      <c r="KZ167" s="447"/>
      <c r="LA167" s="447"/>
      <c r="LB167" s="447"/>
      <c r="LC167" s="447"/>
      <c r="LD167" s="447"/>
      <c r="LE167" s="447"/>
      <c r="LF167" s="447"/>
      <c r="LG167" s="447"/>
      <c r="LH167" s="447"/>
      <c r="LI167" s="447"/>
      <c r="LJ167" s="447"/>
      <c r="LK167" s="447"/>
      <c r="LL167" s="447"/>
      <c r="LM167" s="447"/>
      <c r="LN167" s="447"/>
      <c r="LO167" s="447"/>
      <c r="LP167" s="447"/>
      <c r="LQ167" s="447"/>
      <c r="LR167" s="447"/>
      <c r="LS167" s="447"/>
      <c r="LT167" s="447"/>
      <c r="LU167" s="447"/>
      <c r="LV167" s="447"/>
      <c r="LW167" s="447"/>
      <c r="LX167" s="447"/>
      <c r="LY167" s="447"/>
      <c r="LZ167" s="447"/>
      <c r="MA167" s="447"/>
      <c r="MB167" s="447"/>
      <c r="MC167" s="447"/>
      <c r="MD167" s="447"/>
      <c r="ME167" s="447"/>
      <c r="MF167" s="447"/>
      <c r="MG167" s="447"/>
      <c r="MH167" s="447"/>
      <c r="MI167" s="447"/>
      <c r="MJ167" s="447"/>
      <c r="MK167" s="447"/>
      <c r="ML167" s="447"/>
      <c r="MM167" s="447"/>
      <c r="MN167" s="447"/>
      <c r="MO167" s="447"/>
      <c r="MP167" s="447"/>
      <c r="MQ167" s="447"/>
      <c r="MR167" s="447"/>
      <c r="MS167" s="447"/>
      <c r="MT167" s="447"/>
      <c r="MU167" s="447"/>
      <c r="MV167" s="447"/>
      <c r="MW167" s="447"/>
      <c r="MX167" s="447"/>
      <c r="MY167" s="447"/>
      <c r="MZ167" s="447"/>
      <c r="NA167" s="447"/>
      <c r="NB167" s="447"/>
      <c r="NC167" s="447"/>
      <c r="ND167" s="447"/>
      <c r="NE167" s="447"/>
      <c r="NF167" s="447"/>
      <c r="NG167" s="447"/>
      <c r="NH167" s="447"/>
      <c r="NI167" s="447"/>
      <c r="NJ167" s="447"/>
      <c r="NK167" s="447"/>
      <c r="NL167" s="447"/>
      <c r="NM167" s="447"/>
      <c r="NN167" s="447"/>
      <c r="NO167" s="447"/>
      <c r="NP167" s="447"/>
      <c r="NQ167" s="447"/>
      <c r="NR167" s="447"/>
      <c r="NS167" s="447"/>
      <c r="NT167" s="447"/>
      <c r="NU167" s="447"/>
      <c r="NV167" s="447"/>
      <c r="NW167" s="447"/>
      <c r="NX167" s="447"/>
      <c r="NY167" s="447"/>
      <c r="NZ167" s="447"/>
      <c r="OA167" s="447"/>
      <c r="OB167" s="447"/>
      <c r="OC167" s="447"/>
      <c r="OD167" s="447"/>
      <c r="OE167" s="447"/>
      <c r="OF167" s="447"/>
      <c r="OG167" s="447"/>
      <c r="OH167" s="447"/>
      <c r="OI167" s="447"/>
      <c r="OJ167" s="447"/>
      <c r="OK167" s="447"/>
      <c r="OL167" s="447"/>
      <c r="OM167" s="447"/>
      <c r="ON167" s="447"/>
      <c r="OO167" s="447"/>
      <c r="OP167" s="447"/>
      <c r="OQ167" s="447"/>
      <c r="OR167" s="447"/>
      <c r="OS167" s="447"/>
      <c r="OT167" s="447"/>
      <c r="OU167" s="447"/>
      <c r="OV167" s="447"/>
      <c r="OW167" s="447"/>
      <c r="OX167" s="447"/>
      <c r="OY167" s="447"/>
      <c r="OZ167" s="447"/>
      <c r="PA167" s="447"/>
      <c r="PB167" s="447"/>
      <c r="PC167" s="447"/>
      <c r="PD167" s="447"/>
      <c r="PE167" s="447"/>
      <c r="PF167" s="447"/>
      <c r="PG167" s="447"/>
      <c r="PH167" s="447"/>
      <c r="PI167" s="447"/>
      <c r="PJ167" s="447"/>
      <c r="PK167" s="447"/>
      <c r="PL167" s="447"/>
      <c r="PM167" s="447"/>
      <c r="PN167" s="447"/>
      <c r="PO167" s="447"/>
      <c r="PP167" s="447"/>
      <c r="PQ167" s="447"/>
      <c r="PR167" s="447"/>
      <c r="PS167" s="447"/>
      <c r="PT167" s="447"/>
      <c r="PU167" s="447"/>
      <c r="PV167" s="447"/>
      <c r="PW167" s="447"/>
      <c r="PX167" s="447"/>
      <c r="PY167" s="447"/>
      <c r="PZ167" s="447"/>
      <c r="QA167" s="447"/>
      <c r="QB167" s="447"/>
      <c r="QC167" s="447"/>
      <c r="QD167" s="447"/>
      <c r="QE167" s="447"/>
      <c r="QF167" s="447"/>
      <c r="QG167" s="447"/>
      <c r="QH167" s="447"/>
      <c r="QI167" s="447"/>
      <c r="QJ167" s="447"/>
      <c r="QK167" s="447"/>
      <c r="QL167" s="447"/>
      <c r="QM167" s="447"/>
      <c r="QN167" s="447"/>
      <c r="QO167" s="447"/>
      <c r="QP167" s="447"/>
      <c r="QQ167" s="447"/>
      <c r="QR167" s="447"/>
      <c r="QS167" s="447"/>
      <c r="QT167" s="447"/>
      <c r="QU167" s="447"/>
      <c r="QV167" s="447"/>
      <c r="QW167" s="447"/>
      <c r="QX167" s="447"/>
      <c r="QY167" s="447"/>
      <c r="QZ167" s="447"/>
      <c r="RA167" s="447"/>
      <c r="RB167" s="447"/>
      <c r="RC167" s="447"/>
      <c r="RD167" s="447"/>
      <c r="RE167" s="447"/>
      <c r="RF167" s="447"/>
      <c r="RG167" s="447"/>
      <c r="RH167" s="447"/>
      <c r="RI167" s="447"/>
      <c r="RJ167" s="447"/>
      <c r="RK167" s="447"/>
      <c r="RL167" s="447"/>
      <c r="RM167" s="447"/>
      <c r="RN167" s="447"/>
      <c r="RO167" s="447"/>
      <c r="RP167" s="447"/>
      <c r="RQ167" s="447"/>
      <c r="RR167" s="447"/>
      <c r="RS167" s="447"/>
      <c r="RT167" s="447"/>
      <c r="RU167" s="447"/>
      <c r="RV167" s="447"/>
      <c r="RW167" s="447"/>
      <c r="RX167" s="447"/>
      <c r="RY167" s="447"/>
      <c r="RZ167" s="447"/>
      <c r="SA167" s="447"/>
      <c r="SB167" s="447"/>
      <c r="SC167" s="447"/>
      <c r="SD167" s="447"/>
      <c r="SE167" s="447"/>
      <c r="SF167" s="447"/>
      <c r="SG167" s="447"/>
      <c r="SH167" s="447"/>
      <c r="SI167" s="447"/>
      <c r="SJ167" s="447"/>
      <c r="SK167" s="447"/>
      <c r="SL167" s="447"/>
      <c r="SM167" s="447"/>
      <c r="SN167" s="447"/>
      <c r="SO167" s="447"/>
      <c r="SP167" s="447"/>
      <c r="SQ167" s="447"/>
      <c r="SR167" s="447"/>
      <c r="SS167" s="447"/>
      <c r="ST167" s="447"/>
      <c r="SU167" s="447"/>
      <c r="SV167" s="447"/>
      <c r="SW167" s="447"/>
      <c r="SX167" s="447"/>
      <c r="SY167" s="447"/>
      <c r="SZ167" s="447"/>
      <c r="TA167" s="447"/>
      <c r="TB167" s="447"/>
      <c r="TC167" s="447"/>
      <c r="TD167" s="447"/>
      <c r="TE167" s="447"/>
      <c r="TF167" s="447"/>
      <c r="TG167" s="447"/>
      <c r="TH167" s="447"/>
      <c r="TI167" s="447"/>
      <c r="TJ167" s="447"/>
      <c r="TK167" s="447"/>
      <c r="TL167" s="447"/>
      <c r="TM167" s="447"/>
      <c r="TN167" s="447"/>
      <c r="TO167" s="447"/>
      <c r="TP167" s="447"/>
      <c r="TQ167" s="447"/>
      <c r="TR167" s="447"/>
      <c r="TS167" s="447"/>
      <c r="TT167" s="447"/>
      <c r="TU167" s="447"/>
      <c r="TV167" s="447"/>
      <c r="TW167" s="447"/>
      <c r="TX167" s="447"/>
      <c r="TY167" s="447"/>
      <c r="TZ167" s="447"/>
      <c r="UA167" s="447"/>
      <c r="UB167" s="447"/>
      <c r="UC167" s="447"/>
      <c r="UD167" s="447"/>
      <c r="UE167" s="447"/>
      <c r="UF167" s="447"/>
      <c r="UG167" s="447"/>
      <c r="UH167" s="447"/>
      <c r="UI167" s="447"/>
      <c r="UJ167" s="447"/>
      <c r="UK167" s="447"/>
      <c r="UL167" s="447"/>
      <c r="UM167" s="447"/>
      <c r="UN167" s="447"/>
      <c r="UO167" s="447"/>
      <c r="UP167" s="447"/>
      <c r="UQ167" s="447"/>
      <c r="UR167" s="447"/>
      <c r="US167" s="447"/>
      <c r="UT167" s="447"/>
      <c r="UU167" s="447"/>
      <c r="UV167" s="447"/>
      <c r="UW167" s="447"/>
      <c r="UX167" s="447"/>
      <c r="UY167" s="447"/>
      <c r="UZ167" s="447"/>
      <c r="VA167" s="447"/>
      <c r="VB167" s="447"/>
      <c r="VC167" s="447"/>
      <c r="VD167" s="447"/>
      <c r="VE167" s="447"/>
      <c r="VF167" s="447"/>
      <c r="VG167" s="447"/>
      <c r="VH167" s="447"/>
      <c r="VI167" s="447"/>
      <c r="VJ167" s="447"/>
      <c r="VK167" s="447"/>
      <c r="VL167" s="447"/>
      <c r="VM167" s="447"/>
      <c r="VN167" s="447"/>
      <c r="VO167" s="447"/>
      <c r="VP167" s="447"/>
      <c r="VQ167" s="447"/>
      <c r="VR167" s="447"/>
      <c r="VS167" s="447"/>
      <c r="VT167" s="447"/>
      <c r="VU167" s="447"/>
      <c r="VV167" s="447"/>
      <c r="VW167" s="447"/>
      <c r="VX167" s="447"/>
      <c r="VY167" s="447"/>
      <c r="VZ167" s="447"/>
      <c r="WA167" s="447"/>
      <c r="WB167" s="447"/>
      <c r="WC167" s="447"/>
      <c r="WD167" s="447"/>
      <c r="WE167" s="447"/>
      <c r="WF167" s="447"/>
      <c r="WG167" s="447"/>
      <c r="WH167" s="447"/>
      <c r="WI167" s="447"/>
      <c r="WJ167" s="447"/>
      <c r="WK167" s="447"/>
      <c r="WL167" s="447"/>
      <c r="WM167" s="447"/>
      <c r="WN167" s="447"/>
      <c r="WO167" s="447"/>
      <c r="WP167" s="447"/>
      <c r="WQ167" s="447"/>
      <c r="WR167" s="447"/>
      <c r="WS167" s="447"/>
      <c r="WT167" s="447"/>
      <c r="WU167" s="447"/>
      <c r="WV167" s="447"/>
      <c r="WW167" s="447"/>
      <c r="WX167" s="447"/>
      <c r="WY167" s="447"/>
      <c r="WZ167" s="447"/>
      <c r="XA167" s="447"/>
      <c r="XB167" s="447"/>
      <c r="XC167" s="447"/>
      <c r="XD167" s="447"/>
      <c r="XE167" s="447"/>
      <c r="XF167" s="447"/>
      <c r="XG167" s="447"/>
      <c r="XH167" s="447"/>
      <c r="XI167" s="447"/>
      <c r="XJ167" s="447"/>
      <c r="XK167" s="447"/>
      <c r="XL167" s="447"/>
      <c r="XM167" s="447"/>
      <c r="XN167" s="447"/>
      <c r="XO167" s="447"/>
      <c r="XP167" s="447"/>
      <c r="XQ167" s="447"/>
      <c r="XR167" s="447"/>
      <c r="XS167" s="447"/>
      <c r="XT167" s="447"/>
      <c r="XU167" s="447"/>
      <c r="XV167" s="447"/>
      <c r="XW167" s="447"/>
      <c r="XX167" s="447"/>
      <c r="XY167" s="447"/>
      <c r="XZ167" s="447"/>
      <c r="YA167" s="447"/>
      <c r="YB167" s="447"/>
      <c r="YC167" s="447"/>
      <c r="YD167" s="447"/>
      <c r="YE167" s="447"/>
      <c r="YF167" s="447"/>
      <c r="YG167" s="447"/>
      <c r="YH167" s="447"/>
      <c r="YI167" s="447"/>
      <c r="YJ167" s="447"/>
      <c r="YK167" s="447"/>
      <c r="YL167" s="447"/>
      <c r="YM167" s="447"/>
      <c r="YN167" s="447"/>
      <c r="YO167" s="447"/>
      <c r="YP167" s="447"/>
      <c r="YQ167" s="447"/>
      <c r="YR167" s="447"/>
      <c r="YS167" s="447"/>
      <c r="YT167" s="447"/>
      <c r="YU167" s="447"/>
      <c r="YV167" s="447"/>
      <c r="YW167" s="447"/>
      <c r="YX167" s="447"/>
      <c r="YY167" s="447"/>
      <c r="YZ167" s="447"/>
      <c r="ZA167" s="447"/>
      <c r="ZB167" s="447"/>
      <c r="ZC167" s="447"/>
      <c r="ZD167" s="447"/>
      <c r="ZE167" s="447"/>
      <c r="ZF167" s="447"/>
      <c r="ZG167" s="447"/>
      <c r="ZH167" s="447"/>
      <c r="ZI167" s="447"/>
      <c r="ZJ167" s="447"/>
      <c r="ZK167" s="447"/>
      <c r="ZL167" s="447"/>
      <c r="ZM167" s="447"/>
      <c r="ZN167" s="447"/>
      <c r="ZO167" s="447"/>
      <c r="ZP167" s="447"/>
      <c r="ZQ167" s="447"/>
      <c r="ZR167" s="447"/>
      <c r="ZS167" s="447"/>
      <c r="ZT167" s="447"/>
      <c r="ZU167" s="447"/>
      <c r="ZV167" s="447"/>
      <c r="ZW167" s="447"/>
      <c r="ZX167" s="447"/>
      <c r="ZY167" s="447"/>
      <c r="ZZ167" s="447"/>
      <c r="AAA167" s="447"/>
      <c r="AAB167" s="447"/>
      <c r="AAC167" s="447"/>
      <c r="AAD167" s="447"/>
      <c r="AAE167" s="447"/>
      <c r="AAF167" s="447"/>
      <c r="AAG167" s="447"/>
      <c r="AAH167" s="447"/>
      <c r="AAI167" s="447"/>
      <c r="AAJ167" s="447"/>
      <c r="AAK167" s="447"/>
      <c r="AAL167" s="447"/>
      <c r="AAM167" s="447"/>
      <c r="AAN167" s="447"/>
      <c r="AAO167" s="447"/>
      <c r="AAP167" s="447"/>
      <c r="AAQ167" s="447"/>
      <c r="AAR167" s="447"/>
      <c r="AAS167" s="447"/>
      <c r="AAT167" s="447"/>
      <c r="AAU167" s="447"/>
      <c r="AAV167" s="447"/>
      <c r="AAW167" s="447"/>
      <c r="AAX167" s="447"/>
      <c r="AAY167" s="447"/>
      <c r="AAZ167" s="447"/>
      <c r="ABA167" s="447"/>
      <c r="ABB167" s="447"/>
      <c r="ABC167" s="447"/>
      <c r="ABD167" s="447"/>
      <c r="ABE167" s="447"/>
      <c r="ABF167" s="447"/>
      <c r="ABG167" s="447"/>
      <c r="ABH167" s="447"/>
      <c r="ABI167" s="447"/>
      <c r="ABJ167" s="447"/>
      <c r="ABK167" s="447"/>
      <c r="ABL167" s="447"/>
      <c r="ABM167" s="447"/>
      <c r="ABN167" s="447"/>
      <c r="ABO167" s="447"/>
      <c r="ABP167" s="447"/>
      <c r="ABQ167" s="447"/>
      <c r="ABR167" s="447"/>
      <c r="ABS167" s="447"/>
      <c r="ABT167" s="447"/>
      <c r="ABU167" s="447"/>
      <c r="ABV167" s="447"/>
      <c r="ABW167" s="447"/>
      <c r="ABX167" s="447"/>
      <c r="ABY167" s="447"/>
      <c r="ABZ167" s="447"/>
      <c r="ACA167" s="447"/>
      <c r="ACB167" s="447"/>
      <c r="ACC167" s="447"/>
      <c r="ACD167" s="447"/>
      <c r="ACE167" s="447"/>
      <c r="ACF167" s="447"/>
      <c r="ACG167" s="447"/>
      <c r="ACH167" s="447"/>
      <c r="ACI167" s="447"/>
      <c r="ACJ167" s="447"/>
      <c r="ACK167" s="447"/>
      <c r="ACL167" s="447"/>
      <c r="ACM167" s="447"/>
      <c r="ACN167" s="447"/>
      <c r="ACO167" s="447"/>
      <c r="ACP167" s="447"/>
      <c r="ACQ167" s="447"/>
      <c r="ACR167" s="447"/>
      <c r="ACS167" s="447"/>
      <c r="ACT167" s="447"/>
      <c r="ACU167" s="447"/>
      <c r="ACV167" s="447"/>
      <c r="ACW167" s="447"/>
      <c r="ACX167" s="447"/>
      <c r="ACY167" s="447"/>
      <c r="ACZ167" s="447"/>
      <c r="ADA167" s="447"/>
      <c r="ADB167" s="447"/>
      <c r="ADC167" s="447"/>
      <c r="ADD167" s="447"/>
      <c r="ADE167" s="447"/>
      <c r="ADF167" s="447"/>
      <c r="ADG167" s="447"/>
      <c r="ADH167" s="447"/>
      <c r="ADI167" s="447"/>
      <c r="ADJ167" s="447"/>
      <c r="ADK167" s="447"/>
      <c r="ADL167" s="447"/>
      <c r="ADM167" s="447"/>
      <c r="ADN167" s="447"/>
      <c r="ADO167" s="447"/>
      <c r="ADP167" s="447"/>
      <c r="ADQ167" s="447"/>
      <c r="ADR167" s="447"/>
      <c r="ADS167" s="447"/>
      <c r="ADT167" s="447"/>
      <c r="ADU167" s="447"/>
      <c r="ADV167" s="447"/>
      <c r="ADW167" s="447"/>
      <c r="ADX167" s="447"/>
      <c r="ADY167" s="447"/>
      <c r="ADZ167" s="447"/>
      <c r="AEA167" s="447"/>
      <c r="AEB167" s="447"/>
      <c r="AEC167" s="447"/>
      <c r="AED167" s="447"/>
      <c r="AEE167" s="447"/>
      <c r="AEF167" s="447"/>
      <c r="AEG167" s="447"/>
      <c r="AEH167" s="447"/>
      <c r="AEI167" s="447"/>
      <c r="AEJ167" s="447"/>
      <c r="AEK167" s="447"/>
      <c r="AEL167" s="447"/>
      <c r="AEM167" s="447"/>
      <c r="AEN167" s="447"/>
      <c r="AEO167" s="447"/>
      <c r="AEP167" s="447"/>
      <c r="AEQ167" s="447"/>
      <c r="AER167" s="447"/>
      <c r="AES167" s="447"/>
      <c r="AET167" s="447"/>
      <c r="AEU167" s="447"/>
      <c r="AEV167" s="447"/>
      <c r="AEW167" s="447"/>
      <c r="AEX167" s="447"/>
      <c r="AEY167" s="447"/>
      <c r="AEZ167" s="447"/>
      <c r="AFA167" s="447"/>
      <c r="AFB167" s="447"/>
      <c r="AFC167" s="447"/>
      <c r="AFD167" s="447"/>
      <c r="AFE167" s="447"/>
      <c r="AFF167" s="447"/>
      <c r="AFG167" s="447"/>
      <c r="AFH167" s="447"/>
      <c r="AFI167" s="447"/>
      <c r="AFJ167" s="447"/>
      <c r="AFK167" s="447"/>
      <c r="AFL167" s="447"/>
      <c r="AFM167" s="447"/>
      <c r="AFN167" s="447"/>
      <c r="AFO167" s="447"/>
      <c r="AFP167" s="447"/>
      <c r="AFQ167" s="447"/>
      <c r="AFR167" s="447"/>
      <c r="AFS167" s="447"/>
      <c r="AFT167" s="447"/>
      <c r="AFU167" s="447"/>
      <c r="AFV167" s="447"/>
      <c r="AFW167" s="447"/>
      <c r="AFX167" s="447"/>
      <c r="AFY167" s="447"/>
      <c r="AFZ167" s="447"/>
      <c r="AGA167" s="447"/>
      <c r="AGB167" s="447"/>
      <c r="AGC167" s="447"/>
      <c r="AGD167" s="447"/>
      <c r="AGE167" s="447"/>
      <c r="AGF167" s="447"/>
      <c r="AGG167" s="447"/>
      <c r="AGH167" s="447"/>
      <c r="AGI167" s="447"/>
      <c r="AGJ167" s="447"/>
      <c r="AGK167" s="447"/>
      <c r="AGL167" s="447"/>
      <c r="AGM167" s="447"/>
      <c r="AGN167" s="447"/>
      <c r="AGO167" s="447"/>
      <c r="AGP167" s="447"/>
      <c r="AGQ167" s="447"/>
      <c r="AGR167" s="447"/>
      <c r="AGS167" s="447"/>
      <c r="AGT167" s="447"/>
      <c r="AGU167" s="447"/>
      <c r="AGV167" s="447"/>
      <c r="AGW167" s="447"/>
      <c r="AGX167" s="447"/>
      <c r="AGY167" s="447"/>
      <c r="AGZ167" s="447"/>
      <c r="AHA167" s="447"/>
      <c r="AHB167" s="447"/>
      <c r="AHC167" s="447"/>
      <c r="AHD167" s="447"/>
      <c r="AHE167" s="447"/>
      <c r="AHF167" s="447"/>
      <c r="AHG167" s="447"/>
      <c r="AHH167" s="447"/>
      <c r="AHI167" s="447"/>
      <c r="AHJ167" s="447"/>
      <c r="AHK167" s="447"/>
      <c r="AHL167" s="447"/>
      <c r="AHM167" s="447"/>
      <c r="AHN167" s="447"/>
      <c r="AHO167" s="447"/>
      <c r="AHP167" s="447"/>
      <c r="AHQ167" s="447"/>
      <c r="AHR167" s="447"/>
      <c r="AHS167" s="447"/>
      <c r="AHT167" s="447"/>
      <c r="AHU167" s="447"/>
      <c r="AHV167" s="447"/>
      <c r="AHW167" s="447"/>
      <c r="AHX167" s="447"/>
      <c r="AHY167" s="447"/>
      <c r="AHZ167" s="447"/>
      <c r="AIA167" s="447"/>
      <c r="AIB167" s="447"/>
      <c r="AIC167" s="447"/>
      <c r="AID167" s="447"/>
      <c r="AIE167" s="447"/>
      <c r="AIF167" s="447"/>
      <c r="AIG167" s="447"/>
      <c r="AIH167" s="447"/>
      <c r="AII167" s="447"/>
      <c r="AIJ167" s="447"/>
      <c r="AIK167" s="447"/>
      <c r="AIL167" s="447"/>
      <c r="AIM167" s="447"/>
      <c r="AIN167" s="447"/>
      <c r="AIO167" s="447"/>
      <c r="AIP167" s="447"/>
      <c r="AIQ167" s="447"/>
      <c r="AIR167" s="447"/>
      <c r="AIS167" s="447"/>
      <c r="AIT167" s="447"/>
      <c r="AIU167" s="447"/>
      <c r="AIV167" s="447"/>
      <c r="AIW167" s="447"/>
      <c r="AIX167" s="447"/>
      <c r="AIY167" s="447"/>
      <c r="AIZ167" s="447"/>
      <c r="AJA167" s="447"/>
      <c r="AJB167" s="447"/>
      <c r="AJC167" s="447"/>
      <c r="AJD167" s="447"/>
      <c r="AJE167" s="447"/>
      <c r="AJF167" s="447"/>
      <c r="AJG167" s="447"/>
      <c r="AJH167" s="447"/>
      <c r="AJI167" s="447"/>
      <c r="AJJ167" s="447"/>
      <c r="AJK167" s="447"/>
      <c r="AJL167" s="447"/>
      <c r="AJM167" s="447"/>
      <c r="AJN167" s="447"/>
      <c r="AJO167" s="447"/>
      <c r="AJP167" s="447"/>
      <c r="AJQ167" s="447"/>
      <c r="AJR167" s="447"/>
      <c r="AJS167" s="447"/>
      <c r="AJT167" s="447"/>
      <c r="AJU167" s="447"/>
      <c r="AJV167" s="447"/>
      <c r="AJW167" s="447"/>
      <c r="AJX167" s="447"/>
      <c r="AJY167" s="447"/>
      <c r="AJZ167" s="447"/>
      <c r="AKA167" s="447"/>
      <c r="AKB167" s="447"/>
      <c r="AKC167" s="447"/>
      <c r="AKD167" s="447"/>
      <c r="AKE167" s="447"/>
      <c r="AKF167" s="447"/>
      <c r="AKG167" s="447"/>
      <c r="AKH167" s="447"/>
      <c r="AKI167" s="447"/>
      <c r="AKJ167" s="447"/>
      <c r="AKK167" s="447"/>
      <c r="AKL167" s="447"/>
      <c r="AKM167" s="447"/>
      <c r="AKN167" s="447"/>
      <c r="AKO167" s="447"/>
      <c r="AKP167" s="447"/>
      <c r="AKQ167" s="447"/>
      <c r="AKR167" s="447"/>
      <c r="AKS167" s="447"/>
      <c r="AKT167" s="447"/>
      <c r="AKU167" s="447"/>
      <c r="AKV167" s="447"/>
      <c r="AKW167" s="447"/>
      <c r="AKX167" s="447"/>
      <c r="AKY167" s="447"/>
      <c r="AKZ167" s="447"/>
      <c r="ALA167" s="447"/>
      <c r="ALB167" s="447"/>
      <c r="ALC167" s="447"/>
      <c r="ALD167" s="447"/>
      <c r="ALE167" s="447"/>
      <c r="ALF167" s="447"/>
      <c r="ALG167" s="447"/>
      <c r="ALH167" s="447"/>
      <c r="ALI167" s="447"/>
      <c r="ALJ167" s="447"/>
      <c r="ALK167" s="447"/>
      <c r="ALL167" s="447"/>
      <c r="ALM167" s="447"/>
      <c r="ALN167" s="447"/>
      <c r="ALO167" s="447"/>
      <c r="ALP167" s="447"/>
      <c r="ALQ167" s="447"/>
      <c r="ALR167" s="447"/>
      <c r="ALS167" s="447"/>
      <c r="ALT167" s="447"/>
      <c r="ALU167" s="447"/>
      <c r="ALV167" s="447"/>
      <c r="ALW167" s="447"/>
      <c r="ALX167" s="447"/>
      <c r="ALY167" s="447"/>
      <c r="ALZ167" s="447"/>
      <c r="AMA167" s="447"/>
      <c r="AMB167" s="447"/>
      <c r="AMC167" s="447"/>
      <c r="AMD167" s="447"/>
      <c r="AME167" s="447"/>
      <c r="AMF167" s="447"/>
      <c r="AMG167" s="447"/>
      <c r="AMH167" s="447"/>
      <c r="AMI167" s="447"/>
      <c r="AMJ167" s="447"/>
      <c r="AMK167" s="447"/>
      <c r="AML167" s="447"/>
      <c r="AMM167" s="447"/>
      <c r="AMN167" s="447"/>
      <c r="AMO167" s="447"/>
      <c r="AMP167" s="447"/>
      <c r="AMQ167" s="447"/>
      <c r="AMR167" s="447"/>
      <c r="AMS167" s="447"/>
      <c r="AMT167" s="447"/>
      <c r="AMU167" s="447"/>
      <c r="AMV167" s="447"/>
      <c r="AMW167" s="447"/>
      <c r="AMX167" s="447"/>
      <c r="AMY167" s="447"/>
      <c r="AMZ167" s="447"/>
      <c r="ANA167" s="447"/>
      <c r="ANB167" s="447"/>
      <c r="ANC167" s="447"/>
      <c r="AND167" s="447"/>
      <c r="ANE167" s="447"/>
      <c r="ANF167" s="447"/>
      <c r="ANG167" s="447"/>
      <c r="ANH167" s="447"/>
      <c r="ANI167" s="447"/>
      <c r="ANJ167" s="447"/>
      <c r="ANK167" s="447"/>
      <c r="ANL167" s="447"/>
      <c r="ANM167" s="447"/>
      <c r="ANN167" s="447"/>
      <c r="ANO167" s="447"/>
      <c r="ANP167" s="447"/>
      <c r="ANQ167" s="447"/>
      <c r="ANR167" s="447"/>
      <c r="ANS167" s="447"/>
      <c r="ANT167" s="447"/>
      <c r="ANU167" s="447"/>
      <c r="ANV167" s="447"/>
      <c r="ANW167" s="447"/>
      <c r="ANX167" s="447"/>
      <c r="ANY167" s="447"/>
      <c r="ANZ167" s="447"/>
      <c r="AOA167" s="447"/>
      <c r="AOB167" s="447"/>
      <c r="AOC167" s="447"/>
      <c r="AOD167" s="447"/>
      <c r="AOE167" s="447"/>
      <c r="AOF167" s="447"/>
      <c r="AOG167" s="447"/>
      <c r="AOH167" s="447"/>
      <c r="AOI167" s="447"/>
      <c r="AOJ167" s="447"/>
      <c r="AOK167" s="447"/>
      <c r="AOL167" s="447"/>
      <c r="AOM167" s="447"/>
      <c r="AON167" s="447"/>
      <c r="AOO167" s="447"/>
      <c r="AOP167" s="447"/>
      <c r="AOQ167" s="447"/>
      <c r="AOR167" s="447"/>
      <c r="AOS167" s="447"/>
      <c r="AOT167" s="447"/>
      <c r="AOU167" s="447"/>
      <c r="AOV167" s="447"/>
      <c r="AOW167" s="447"/>
      <c r="AOX167" s="447"/>
      <c r="AOY167" s="447"/>
      <c r="AOZ167" s="447"/>
      <c r="APA167" s="447"/>
      <c r="APB167" s="447"/>
      <c r="APC167" s="447"/>
      <c r="APD167" s="447"/>
      <c r="APE167" s="447"/>
      <c r="APF167" s="447"/>
      <c r="APG167" s="447"/>
      <c r="APH167" s="447"/>
      <c r="API167" s="447"/>
      <c r="APJ167" s="447"/>
      <c r="APK167" s="447"/>
      <c r="APL167" s="447"/>
      <c r="APM167" s="447"/>
      <c r="APN167" s="447"/>
      <c r="APO167" s="447"/>
      <c r="APP167" s="447"/>
      <c r="APQ167" s="447"/>
      <c r="APR167" s="447"/>
      <c r="APS167" s="447"/>
      <c r="APT167" s="447"/>
      <c r="APU167" s="447"/>
      <c r="APV167" s="447"/>
      <c r="APW167" s="447"/>
      <c r="APX167" s="447"/>
      <c r="APY167" s="447"/>
      <c r="APZ167" s="447"/>
      <c r="AQA167" s="447"/>
      <c r="AQB167" s="447"/>
      <c r="AQC167" s="447"/>
      <c r="AQD167" s="447"/>
      <c r="AQE167" s="447"/>
      <c r="AQF167" s="447"/>
      <c r="AQG167" s="447"/>
      <c r="AQH167" s="447"/>
      <c r="AQI167" s="447"/>
      <c r="AQJ167" s="447"/>
      <c r="AQK167" s="447"/>
      <c r="AQL167" s="447"/>
      <c r="AQM167" s="447"/>
      <c r="AQN167" s="447"/>
      <c r="AQO167" s="447"/>
      <c r="AQP167" s="447"/>
      <c r="AQQ167" s="447"/>
      <c r="AQR167" s="447"/>
      <c r="AQS167" s="447"/>
      <c r="AQT167" s="447"/>
      <c r="AQU167" s="447"/>
      <c r="AQV167" s="447"/>
      <c r="AQW167" s="447"/>
      <c r="AQX167" s="447"/>
      <c r="AQY167" s="447"/>
      <c r="AQZ167" s="447"/>
      <c r="ARA167" s="447"/>
      <c r="ARB167" s="447"/>
      <c r="ARC167" s="447"/>
      <c r="ARD167" s="447"/>
      <c r="ARE167" s="447"/>
      <c r="ARF167" s="447"/>
      <c r="ARG167" s="447"/>
      <c r="ARH167" s="447"/>
      <c r="ARI167" s="447"/>
      <c r="ARJ167" s="447"/>
      <c r="ARK167" s="447"/>
      <c r="ARL167" s="447"/>
      <c r="ARM167" s="447"/>
      <c r="ARN167" s="447"/>
      <c r="ARO167" s="447"/>
      <c r="ARP167" s="447"/>
      <c r="ARQ167" s="447"/>
      <c r="ARR167" s="447"/>
      <c r="ARS167" s="447"/>
      <c r="ART167" s="447"/>
      <c r="ARU167" s="447"/>
      <c r="ARV167" s="447"/>
      <c r="ARW167" s="447"/>
      <c r="ARX167" s="447"/>
      <c r="ARY167" s="447"/>
      <c r="ARZ167" s="447"/>
      <c r="ASA167" s="447"/>
      <c r="ASB167" s="447"/>
      <c r="ASC167" s="447"/>
      <c r="ASD167" s="447"/>
      <c r="ASE167" s="447"/>
      <c r="ASF167" s="447"/>
      <c r="ASG167" s="447"/>
      <c r="ASH167" s="447"/>
      <c r="ASI167" s="447"/>
      <c r="ASJ167" s="447"/>
      <c r="ASK167" s="447"/>
      <c r="ASL167" s="447"/>
      <c r="ASM167" s="447"/>
      <c r="ASN167" s="447"/>
      <c r="ASO167" s="447"/>
      <c r="ASP167" s="447"/>
      <c r="ASQ167" s="447"/>
      <c r="ASR167" s="447"/>
      <c r="ASS167" s="447"/>
      <c r="AST167" s="447"/>
      <c r="ASU167" s="447"/>
      <c r="ASV167" s="447"/>
      <c r="ASW167" s="447"/>
      <c r="ASX167" s="447"/>
      <c r="ASY167" s="447"/>
      <c r="ASZ167" s="447"/>
      <c r="ATA167" s="447"/>
      <c r="ATB167" s="447"/>
      <c r="ATC167" s="447"/>
      <c r="ATD167" s="447"/>
      <c r="ATE167" s="447"/>
      <c r="ATF167" s="447"/>
      <c r="ATG167" s="447"/>
      <c r="ATH167" s="447"/>
      <c r="ATI167" s="447"/>
      <c r="ATJ167" s="447"/>
      <c r="ATK167" s="447"/>
      <c r="ATL167" s="447"/>
      <c r="ATM167" s="447"/>
      <c r="ATN167" s="447"/>
      <c r="ATO167" s="447"/>
      <c r="ATP167" s="447"/>
      <c r="ATQ167" s="447"/>
      <c r="ATR167" s="447"/>
      <c r="ATS167" s="447"/>
      <c r="ATT167" s="447"/>
      <c r="ATU167" s="447"/>
      <c r="ATV167" s="447"/>
      <c r="ATW167" s="447"/>
      <c r="ATX167" s="447"/>
      <c r="ATY167" s="447"/>
      <c r="ATZ167" s="447"/>
      <c r="AUA167" s="447"/>
      <c r="AUB167" s="447"/>
      <c r="AUC167" s="447"/>
      <c r="AUD167" s="447"/>
      <c r="AUE167" s="447"/>
      <c r="AUF167" s="447"/>
      <c r="AUG167" s="447"/>
      <c r="AUH167" s="447"/>
      <c r="AUI167" s="447"/>
      <c r="AUJ167" s="447"/>
      <c r="AUK167" s="447"/>
      <c r="AUL167" s="447"/>
      <c r="AUM167" s="447"/>
      <c r="AUN167" s="447"/>
      <c r="AUO167" s="447"/>
      <c r="AUP167" s="447"/>
      <c r="AUQ167" s="447"/>
      <c r="AUR167" s="447"/>
      <c r="AUS167" s="447"/>
      <c r="AUT167" s="447"/>
      <c r="AUU167" s="447"/>
      <c r="AUV167" s="447"/>
      <c r="AUW167" s="447"/>
      <c r="AUX167" s="447"/>
      <c r="AUY167" s="447"/>
      <c r="AUZ167" s="447"/>
      <c r="AVA167" s="447"/>
      <c r="AVB167" s="447"/>
      <c r="AVC167" s="447"/>
      <c r="AVD167" s="447"/>
      <c r="AVE167" s="447"/>
      <c r="AVF167" s="447"/>
      <c r="AVG167" s="447"/>
      <c r="AVH167" s="447"/>
      <c r="AVI167" s="447"/>
      <c r="AVJ167" s="447"/>
      <c r="AVK167" s="447"/>
      <c r="AVL167" s="447"/>
      <c r="AVM167" s="447"/>
      <c r="AVN167" s="447"/>
      <c r="AVO167" s="447"/>
      <c r="AVP167" s="447"/>
      <c r="AVQ167" s="447"/>
      <c r="AVR167" s="447"/>
      <c r="AVS167" s="447"/>
      <c r="AVT167" s="447"/>
      <c r="AVU167" s="447"/>
      <c r="AVV167" s="447"/>
      <c r="AVW167" s="447"/>
      <c r="AVX167" s="447"/>
      <c r="AVY167" s="447"/>
      <c r="AVZ167" s="447"/>
      <c r="AWA167" s="447"/>
      <c r="AWB167" s="447"/>
      <c r="AWC167" s="447"/>
      <c r="AWD167" s="447"/>
      <c r="AWE167" s="447"/>
      <c r="AWF167" s="447"/>
      <c r="AWG167" s="447"/>
      <c r="AWH167" s="447"/>
      <c r="AWI167" s="447"/>
      <c r="AWJ167" s="447"/>
      <c r="AWK167" s="447"/>
      <c r="AWL167" s="447"/>
      <c r="AWM167" s="447"/>
      <c r="AWN167" s="447"/>
      <c r="AWO167" s="447"/>
      <c r="AWP167" s="447"/>
      <c r="AWQ167" s="447"/>
      <c r="AWR167" s="447"/>
      <c r="AWS167" s="447"/>
      <c r="AWT167" s="447"/>
      <c r="AWU167" s="447"/>
      <c r="AWV167" s="447"/>
      <c r="AWW167" s="447"/>
      <c r="AWX167" s="447"/>
      <c r="AWY167" s="447"/>
      <c r="AWZ167" s="447"/>
      <c r="AXA167" s="447"/>
      <c r="AXB167" s="447"/>
      <c r="AXC167" s="447"/>
      <c r="AXD167" s="447"/>
      <c r="AXE167" s="447"/>
      <c r="AXF167" s="447"/>
      <c r="AXG167" s="447"/>
      <c r="AXH167" s="447"/>
      <c r="AXI167" s="447"/>
      <c r="AXJ167" s="447"/>
      <c r="AXK167" s="447"/>
      <c r="AXL167" s="447"/>
      <c r="AXM167" s="447"/>
      <c r="AXN167" s="447"/>
      <c r="AXO167" s="447"/>
      <c r="AXP167" s="447"/>
      <c r="AXQ167" s="447"/>
      <c r="AXR167" s="447"/>
      <c r="AXS167" s="447"/>
      <c r="AXT167" s="447"/>
      <c r="AXU167" s="447"/>
      <c r="AXV167" s="447"/>
      <c r="AXW167" s="447"/>
      <c r="AXX167" s="447"/>
      <c r="AXY167" s="447"/>
      <c r="AXZ167" s="447"/>
      <c r="AYA167" s="447"/>
      <c r="AYB167" s="447"/>
      <c r="AYC167" s="447"/>
      <c r="AYD167" s="447"/>
      <c r="AYE167" s="447"/>
      <c r="AYF167" s="447"/>
      <c r="AYG167" s="447"/>
      <c r="AYH167" s="447"/>
      <c r="AYI167" s="447"/>
      <c r="AYJ167" s="447"/>
      <c r="AYK167" s="447"/>
      <c r="AYL167" s="447"/>
      <c r="AYM167" s="447"/>
      <c r="AYN167" s="447"/>
      <c r="AYO167" s="447"/>
      <c r="AYP167" s="447"/>
      <c r="AYQ167" s="447"/>
      <c r="AYR167" s="447"/>
      <c r="AYS167" s="447"/>
      <c r="AYT167" s="447"/>
      <c r="AYU167" s="447"/>
      <c r="AYV167" s="447"/>
      <c r="AYW167" s="447"/>
      <c r="AYX167" s="447"/>
      <c r="AYY167" s="447"/>
      <c r="AYZ167" s="447"/>
      <c r="AZA167" s="447"/>
      <c r="AZB167" s="447"/>
      <c r="AZC167" s="447"/>
      <c r="AZD167" s="447"/>
      <c r="AZE167" s="447"/>
      <c r="AZF167" s="447"/>
      <c r="AZG167" s="447"/>
      <c r="AZH167" s="447"/>
      <c r="AZI167" s="447"/>
      <c r="AZJ167" s="447"/>
      <c r="AZK167" s="447"/>
      <c r="AZL167" s="447"/>
      <c r="AZM167" s="447"/>
      <c r="AZN167" s="447"/>
      <c r="AZO167" s="447"/>
      <c r="AZP167" s="447"/>
      <c r="AZQ167" s="447"/>
      <c r="AZR167" s="447"/>
      <c r="AZS167" s="447"/>
      <c r="AZT167" s="447"/>
      <c r="AZU167" s="447"/>
      <c r="AZV167" s="447"/>
      <c r="AZW167" s="447"/>
      <c r="AZX167" s="447"/>
      <c r="AZY167" s="447"/>
      <c r="AZZ167" s="447"/>
      <c r="BAA167" s="447"/>
      <c r="BAB167" s="447"/>
      <c r="BAC167" s="447"/>
      <c r="BAD167" s="447"/>
      <c r="BAE167" s="447"/>
      <c r="BAF167" s="447"/>
      <c r="BAG167" s="447"/>
      <c r="BAH167" s="447"/>
      <c r="BAI167" s="447"/>
      <c r="BAJ167" s="447"/>
      <c r="BAK167" s="447"/>
      <c r="BAL167" s="447"/>
      <c r="BAM167" s="447"/>
      <c r="BAN167" s="447"/>
      <c r="BAO167" s="447"/>
      <c r="BAP167" s="447"/>
      <c r="BAQ167" s="447"/>
      <c r="BAR167" s="447"/>
      <c r="BAS167" s="447"/>
      <c r="BAT167" s="447"/>
      <c r="BAU167" s="447"/>
      <c r="BAV167" s="447"/>
      <c r="BAW167" s="447"/>
      <c r="BAX167" s="447"/>
      <c r="BAY167" s="447"/>
      <c r="BAZ167" s="447"/>
      <c r="BBA167" s="447"/>
      <c r="BBB167" s="447"/>
      <c r="BBC167" s="447"/>
      <c r="BBD167" s="447"/>
      <c r="BBE167" s="447"/>
      <c r="BBF167" s="447"/>
      <c r="BBG167" s="447"/>
      <c r="BBH167" s="447"/>
      <c r="BBI167" s="447"/>
      <c r="BBJ167" s="447"/>
      <c r="BBK167" s="447"/>
      <c r="BBL167" s="447"/>
      <c r="BBM167" s="447"/>
      <c r="BBN167" s="447"/>
      <c r="BBO167" s="447"/>
      <c r="BBP167" s="447"/>
      <c r="BBQ167" s="447"/>
      <c r="BBR167" s="447"/>
      <c r="BBS167" s="447"/>
      <c r="BBT167" s="447"/>
      <c r="BBU167" s="447"/>
      <c r="BBV167" s="447"/>
      <c r="BBW167" s="447"/>
      <c r="BBX167" s="447"/>
      <c r="BBY167" s="447"/>
      <c r="BBZ167" s="447"/>
      <c r="BCA167" s="447"/>
      <c r="BCB167" s="447"/>
      <c r="BCC167" s="447"/>
      <c r="BCD167" s="447"/>
      <c r="BCE167" s="447"/>
      <c r="BCF167" s="447"/>
      <c r="BCG167" s="447"/>
      <c r="BCH167" s="447"/>
      <c r="BCI167" s="447"/>
      <c r="BCJ167" s="447"/>
      <c r="BCK167" s="447"/>
      <c r="BCL167" s="447"/>
      <c r="BCM167" s="447"/>
      <c r="BCN167" s="447"/>
      <c r="BCO167" s="447"/>
      <c r="BCP167" s="447"/>
      <c r="BCQ167" s="447"/>
      <c r="BCR167" s="447"/>
      <c r="BCS167" s="447"/>
      <c r="BCT167" s="447"/>
      <c r="BCU167" s="447"/>
      <c r="BCV167" s="447"/>
      <c r="BCW167" s="447"/>
      <c r="BCX167" s="447"/>
      <c r="BCY167" s="447"/>
      <c r="BCZ167" s="447"/>
      <c r="BDA167" s="447"/>
      <c r="BDB167" s="447"/>
      <c r="BDC167" s="447"/>
      <c r="BDD167" s="447"/>
      <c r="BDE167" s="447"/>
      <c r="BDF167" s="447"/>
      <c r="BDG167" s="447"/>
      <c r="BDH167" s="447"/>
      <c r="BDI167" s="447"/>
      <c r="BDJ167" s="447"/>
      <c r="BDK167" s="447"/>
      <c r="BDL167" s="447"/>
      <c r="BDM167" s="447"/>
      <c r="BDN167" s="447"/>
      <c r="BDO167" s="447"/>
      <c r="BDP167" s="447"/>
      <c r="BDQ167" s="447"/>
      <c r="BDR167" s="447"/>
      <c r="BDS167" s="447"/>
      <c r="BDT167" s="447"/>
      <c r="BDU167" s="447"/>
      <c r="BDV167" s="447"/>
      <c r="BDW167" s="447"/>
      <c r="BDX167" s="447"/>
      <c r="BDY167" s="447"/>
      <c r="BDZ167" s="447"/>
      <c r="BEA167" s="447"/>
      <c r="BEB167" s="447"/>
      <c r="BEC167" s="447"/>
      <c r="BED167" s="447"/>
      <c r="BEE167" s="447"/>
      <c r="BEF167" s="447"/>
      <c r="BEG167" s="447"/>
      <c r="BEH167" s="447"/>
      <c r="BEI167" s="447"/>
      <c r="BEJ167" s="447"/>
      <c r="BEK167" s="447"/>
      <c r="BEL167" s="447"/>
      <c r="BEM167" s="447"/>
      <c r="BEN167" s="447"/>
      <c r="BEO167" s="447"/>
      <c r="BEP167" s="447"/>
      <c r="BEQ167" s="447"/>
      <c r="BER167" s="447"/>
      <c r="BES167" s="447"/>
      <c r="BET167" s="447"/>
      <c r="BEU167" s="447"/>
      <c r="BEV167" s="447"/>
      <c r="BEW167" s="447"/>
      <c r="BEX167" s="447"/>
      <c r="BEY167" s="447"/>
      <c r="BEZ167" s="447"/>
      <c r="BFA167" s="447"/>
      <c r="BFB167" s="447"/>
      <c r="BFC167" s="447"/>
      <c r="BFD167" s="447"/>
      <c r="BFE167" s="447"/>
      <c r="BFF167" s="447"/>
      <c r="BFG167" s="447"/>
      <c r="BFH167" s="447"/>
      <c r="BFI167" s="447"/>
      <c r="BFJ167" s="447"/>
      <c r="BFK167" s="447"/>
      <c r="BFL167" s="447"/>
      <c r="BFM167" s="447"/>
      <c r="BFN167" s="447"/>
      <c r="BFO167" s="447"/>
      <c r="BFP167" s="447"/>
      <c r="BFQ167" s="447"/>
      <c r="BFR167" s="447"/>
      <c r="BFS167" s="447"/>
      <c r="BFT167" s="447"/>
      <c r="BFU167" s="447"/>
      <c r="BFV167" s="447"/>
      <c r="BFW167" s="447"/>
      <c r="BFX167" s="447"/>
      <c r="BFY167" s="447"/>
      <c r="BFZ167" s="447"/>
      <c r="BGA167" s="447"/>
      <c r="BGB167" s="447"/>
      <c r="BGC167" s="447"/>
      <c r="BGD167" s="447"/>
      <c r="BGE167" s="447"/>
      <c r="BGF167" s="447"/>
      <c r="BGG167" s="447"/>
      <c r="BGH167" s="447"/>
      <c r="BGI167" s="447"/>
      <c r="BGJ167" s="447"/>
      <c r="BGK167" s="447"/>
      <c r="BGL167" s="447"/>
      <c r="BGM167" s="447"/>
      <c r="BGN167" s="447"/>
      <c r="BGO167" s="447"/>
      <c r="BGP167" s="447"/>
      <c r="BGQ167" s="447"/>
      <c r="BGR167" s="447"/>
      <c r="BGS167" s="447"/>
      <c r="BGT167" s="447"/>
      <c r="BGU167" s="447"/>
      <c r="BGV167" s="447"/>
      <c r="BGW167" s="447"/>
      <c r="BGX167" s="447"/>
      <c r="BGY167" s="447"/>
      <c r="BGZ167" s="447"/>
      <c r="BHA167" s="447"/>
      <c r="BHB167" s="447"/>
      <c r="BHC167" s="447"/>
      <c r="BHD167" s="447"/>
      <c r="BHE167" s="447"/>
      <c r="BHF167" s="447"/>
      <c r="BHG167" s="447"/>
      <c r="BHH167" s="447"/>
      <c r="BHI167" s="447"/>
      <c r="BHJ167" s="447"/>
      <c r="BHK167" s="447"/>
      <c r="BHL167" s="447"/>
      <c r="BHM167" s="447"/>
      <c r="BHN167" s="447"/>
      <c r="BHO167" s="447"/>
      <c r="BHP167" s="447"/>
      <c r="BHQ167" s="447"/>
      <c r="BHR167" s="447"/>
      <c r="BHS167" s="447"/>
      <c r="BHT167" s="447"/>
      <c r="BHU167" s="447"/>
      <c r="BHV167" s="447"/>
      <c r="BHW167" s="447"/>
      <c r="BHX167" s="447"/>
      <c r="BHY167" s="447"/>
      <c r="BHZ167" s="447"/>
      <c r="BIA167" s="447"/>
      <c r="BIB167" s="447"/>
      <c r="BIC167" s="447"/>
      <c r="BID167" s="447"/>
      <c r="BIE167" s="447"/>
      <c r="BIF167" s="447"/>
      <c r="BIG167" s="447"/>
      <c r="BIH167" s="447"/>
      <c r="BII167" s="447"/>
      <c r="BIJ167" s="447"/>
      <c r="BIK167" s="447"/>
      <c r="BIL167" s="447"/>
      <c r="BIM167" s="447"/>
      <c r="BIN167" s="447"/>
      <c r="BIO167" s="447"/>
      <c r="BIP167" s="447"/>
      <c r="BIQ167" s="447"/>
      <c r="BIR167" s="447"/>
      <c r="BIS167" s="447"/>
      <c r="BIT167" s="447"/>
      <c r="BIU167" s="447"/>
      <c r="BIV167" s="447"/>
      <c r="BIW167" s="447"/>
      <c r="BIX167" s="447"/>
      <c r="BIY167" s="447"/>
      <c r="BIZ167" s="447"/>
      <c r="BJA167" s="447"/>
      <c r="BJB167" s="447"/>
      <c r="BJC167" s="447"/>
      <c r="BJD167" s="447"/>
      <c r="BJE167" s="447"/>
      <c r="BJF167" s="447"/>
      <c r="BJG167" s="447"/>
      <c r="BJH167" s="447"/>
      <c r="BJI167" s="447"/>
      <c r="BJJ167" s="447"/>
      <c r="BJK167" s="447"/>
      <c r="BJL167" s="447"/>
      <c r="BJM167" s="447"/>
      <c r="BJN167" s="447"/>
      <c r="BJO167" s="447"/>
      <c r="BJP167" s="447"/>
      <c r="BJQ167" s="447"/>
      <c r="BJR167" s="447"/>
      <c r="BJS167" s="447"/>
      <c r="BJT167" s="447"/>
      <c r="BJU167" s="447"/>
      <c r="BJV167" s="447"/>
      <c r="BJW167" s="447"/>
      <c r="BJX167" s="447"/>
      <c r="BJY167" s="447"/>
      <c r="BJZ167" s="447"/>
      <c r="BKA167" s="447"/>
      <c r="BKB167" s="447"/>
      <c r="BKC167" s="447"/>
      <c r="BKD167" s="447"/>
      <c r="BKE167" s="447"/>
      <c r="BKF167" s="447"/>
      <c r="BKG167" s="447"/>
      <c r="BKH167" s="447"/>
      <c r="BKI167" s="447"/>
      <c r="BKJ167" s="447"/>
      <c r="BKK167" s="447"/>
      <c r="BKL167" s="447"/>
      <c r="BKM167" s="447"/>
      <c r="BKN167" s="447"/>
      <c r="BKO167" s="447"/>
      <c r="BKP167" s="447"/>
      <c r="BKQ167" s="447"/>
      <c r="BKR167" s="447"/>
      <c r="BKS167" s="447"/>
      <c r="BKT167" s="447"/>
      <c r="BKU167" s="447"/>
      <c r="BKV167" s="447"/>
      <c r="BKW167" s="447"/>
      <c r="BKX167" s="447"/>
      <c r="BKY167" s="447"/>
      <c r="BKZ167" s="447"/>
      <c r="BLA167" s="447"/>
      <c r="BLB167" s="447"/>
      <c r="BLC167" s="447"/>
      <c r="BLD167" s="447"/>
      <c r="BLE167" s="447"/>
      <c r="BLF167" s="447"/>
      <c r="BLG167" s="447"/>
      <c r="BLH167" s="447"/>
      <c r="BLI167" s="447"/>
      <c r="BLJ167" s="447"/>
      <c r="BLK167" s="447"/>
      <c r="BLL167" s="447"/>
      <c r="BLM167" s="447"/>
      <c r="BLN167" s="447"/>
      <c r="BLO167" s="447"/>
      <c r="BLP167" s="447"/>
      <c r="BLQ167" s="447"/>
      <c r="BLR167" s="447"/>
      <c r="BLS167" s="447"/>
      <c r="BLT167" s="447"/>
      <c r="BLU167" s="447"/>
      <c r="BLV167" s="447"/>
      <c r="BLW167" s="447"/>
      <c r="BLX167" s="447"/>
      <c r="BLY167" s="447"/>
      <c r="BLZ167" s="447"/>
      <c r="BMA167" s="447"/>
      <c r="BMB167" s="447"/>
      <c r="BMC167" s="447"/>
      <c r="BMD167" s="447"/>
      <c r="BME167" s="447"/>
      <c r="BMF167" s="447"/>
      <c r="BMG167" s="447"/>
      <c r="BMH167" s="447"/>
      <c r="BMI167" s="447"/>
      <c r="BMJ167" s="447"/>
      <c r="BMK167" s="447"/>
      <c r="BML167" s="447"/>
      <c r="BMM167" s="447"/>
      <c r="BMN167" s="447"/>
      <c r="BMO167" s="447"/>
      <c r="BMP167" s="447"/>
      <c r="BMQ167" s="447"/>
      <c r="BMR167" s="447"/>
      <c r="BMS167" s="447"/>
      <c r="BMT167" s="447"/>
      <c r="BMU167" s="447"/>
      <c r="BMV167" s="447"/>
      <c r="BMW167" s="447"/>
      <c r="BMX167" s="447"/>
      <c r="BMY167" s="447"/>
      <c r="BMZ167" s="447"/>
      <c r="BNA167" s="447"/>
      <c r="BNB167" s="447"/>
      <c r="BNC167" s="447"/>
      <c r="BND167" s="447"/>
      <c r="BNE167" s="447"/>
      <c r="BNF167" s="447"/>
      <c r="BNG167" s="447"/>
      <c r="BNH167" s="447"/>
      <c r="BNI167" s="447"/>
      <c r="BNJ167" s="447"/>
      <c r="BNK167" s="447"/>
      <c r="BNL167" s="447"/>
      <c r="BNM167" s="447"/>
      <c r="BNN167" s="447"/>
      <c r="BNO167" s="447"/>
      <c r="BNP167" s="447"/>
      <c r="BNQ167" s="447"/>
      <c r="BNR167" s="447"/>
      <c r="BNS167" s="447"/>
      <c r="BNT167" s="447"/>
      <c r="BNU167" s="447"/>
      <c r="BNV167" s="447"/>
      <c r="BNW167" s="447"/>
      <c r="BNX167" s="447"/>
      <c r="BNY167" s="447"/>
      <c r="BNZ167" s="447"/>
      <c r="BOA167" s="447"/>
      <c r="BOB167" s="447"/>
      <c r="BOC167" s="447"/>
      <c r="BOD167" s="447"/>
      <c r="BOE167" s="447"/>
      <c r="BOF167" s="447"/>
      <c r="BOG167" s="447"/>
      <c r="BOH167" s="447"/>
      <c r="BOI167" s="447"/>
      <c r="BOJ167" s="447"/>
      <c r="BOK167" s="447"/>
      <c r="BOL167" s="447"/>
      <c r="BOM167" s="447"/>
      <c r="BON167" s="447"/>
      <c r="BOO167" s="447"/>
      <c r="BOP167" s="447"/>
      <c r="BOQ167" s="447"/>
      <c r="BOR167" s="447"/>
      <c r="BOS167" s="447"/>
      <c r="BOT167" s="447"/>
      <c r="BOU167" s="447"/>
      <c r="BOV167" s="447"/>
      <c r="BOW167" s="447"/>
      <c r="BOX167" s="447"/>
      <c r="BOY167" s="447"/>
      <c r="BOZ167" s="447"/>
      <c r="BPA167" s="447"/>
      <c r="BPB167" s="447"/>
      <c r="BPC167" s="447"/>
      <c r="BPD167" s="447"/>
      <c r="BPE167" s="447"/>
      <c r="BPF167" s="447"/>
      <c r="BPG167" s="447"/>
      <c r="BPH167" s="447"/>
      <c r="BPI167" s="447"/>
      <c r="BPJ167" s="447"/>
      <c r="BPK167" s="447"/>
      <c r="BPL167" s="447"/>
      <c r="BPM167" s="447"/>
      <c r="BPN167" s="447"/>
      <c r="BPO167" s="447"/>
      <c r="BPP167" s="447"/>
      <c r="BPQ167" s="447"/>
      <c r="BPR167" s="447"/>
      <c r="BPS167" s="447"/>
      <c r="BPT167" s="447"/>
      <c r="BPU167" s="447"/>
      <c r="BPV167" s="447"/>
      <c r="BPW167" s="447"/>
      <c r="BPX167" s="447"/>
      <c r="BPY167" s="447"/>
      <c r="BPZ167" s="447"/>
      <c r="BQA167" s="447"/>
      <c r="BQB167" s="447"/>
      <c r="BQC167" s="447"/>
      <c r="BQD167" s="447"/>
      <c r="BQE167" s="447"/>
      <c r="BQF167" s="447"/>
      <c r="BQG167" s="447"/>
      <c r="BQH167" s="447"/>
      <c r="BQI167" s="447"/>
      <c r="BQJ167" s="447"/>
      <c r="BQK167" s="447"/>
      <c r="BQL167" s="447"/>
      <c r="BQM167" s="447"/>
      <c r="BQN167" s="447"/>
      <c r="BQO167" s="447"/>
      <c r="BQP167" s="447"/>
      <c r="BQQ167" s="447"/>
      <c r="BQR167" s="447"/>
      <c r="BQS167" s="447"/>
      <c r="BQT167" s="447"/>
      <c r="BQU167" s="447"/>
      <c r="BQV167" s="447"/>
      <c r="BQW167" s="447"/>
      <c r="BQX167" s="447"/>
      <c r="BQY167" s="447"/>
      <c r="BQZ167" s="447"/>
      <c r="BRA167" s="447"/>
      <c r="BRB167" s="447"/>
      <c r="BRC167" s="447"/>
      <c r="BRD167" s="447"/>
      <c r="BRE167" s="447"/>
      <c r="BRF167" s="447"/>
      <c r="BRG167" s="447"/>
      <c r="BRH167" s="447"/>
      <c r="BRI167" s="447"/>
      <c r="BRJ167" s="447"/>
      <c r="BRK167" s="447"/>
      <c r="BRL167" s="447"/>
      <c r="BRM167" s="447"/>
      <c r="BRN167" s="447"/>
      <c r="BRO167" s="447"/>
      <c r="BRP167" s="447"/>
      <c r="BRQ167" s="447"/>
      <c r="BRR167" s="447"/>
      <c r="BRS167" s="447"/>
      <c r="BRT167" s="447"/>
      <c r="BRU167" s="447"/>
      <c r="BRV167" s="447"/>
      <c r="BRW167" s="447"/>
      <c r="BRX167" s="447"/>
      <c r="BRY167" s="447"/>
      <c r="BRZ167" s="447"/>
      <c r="BSA167" s="447"/>
      <c r="BSB167" s="447"/>
      <c r="BSC167" s="447"/>
      <c r="BSD167" s="447"/>
      <c r="BSE167" s="447"/>
      <c r="BSF167" s="447"/>
      <c r="BSG167" s="447"/>
      <c r="BSH167" s="447"/>
      <c r="BSI167" s="447"/>
      <c r="BSJ167" s="447"/>
      <c r="BSK167" s="447"/>
      <c r="BSL167" s="447"/>
      <c r="BSM167" s="447"/>
      <c r="BSN167" s="447"/>
      <c r="BSO167" s="447"/>
      <c r="BSP167" s="447"/>
      <c r="BSQ167" s="447"/>
      <c r="BSR167" s="447"/>
      <c r="BSS167" s="447"/>
      <c r="BST167" s="447"/>
      <c r="BSU167" s="447"/>
      <c r="BSV167" s="447"/>
      <c r="BSW167" s="447"/>
      <c r="BSX167" s="447"/>
      <c r="BSY167" s="447"/>
      <c r="BSZ167" s="447"/>
      <c r="BTA167" s="447"/>
      <c r="BTB167" s="447"/>
      <c r="BTC167" s="447"/>
      <c r="BTD167" s="447"/>
      <c r="BTE167" s="447"/>
      <c r="BTF167" s="447"/>
      <c r="BTG167" s="447"/>
      <c r="BTH167" s="447"/>
      <c r="BTI167" s="447"/>
      <c r="BTJ167" s="447"/>
      <c r="BTK167" s="447"/>
      <c r="BTL167" s="447"/>
      <c r="BTM167" s="447"/>
      <c r="BTN167" s="447"/>
      <c r="BTO167" s="447"/>
      <c r="BTP167" s="447"/>
      <c r="BTQ167" s="447"/>
      <c r="BTR167" s="447"/>
      <c r="BTS167" s="447"/>
      <c r="BTT167" s="447"/>
      <c r="BTU167" s="447"/>
      <c r="BTV167" s="447"/>
      <c r="BTW167" s="447"/>
      <c r="BTX167" s="447"/>
      <c r="BTY167" s="447"/>
      <c r="BTZ167" s="447"/>
      <c r="BUA167" s="447"/>
      <c r="BUB167" s="447"/>
      <c r="BUC167" s="447"/>
      <c r="BUD167" s="447"/>
      <c r="BUE167" s="447"/>
      <c r="BUF167" s="447"/>
      <c r="BUG167" s="447"/>
      <c r="BUH167" s="447"/>
      <c r="BUI167" s="447"/>
      <c r="BUJ167" s="447"/>
      <c r="BUK167" s="447"/>
      <c r="BUL167" s="447"/>
      <c r="BUM167" s="447"/>
      <c r="BUN167" s="447"/>
      <c r="BUO167" s="447"/>
      <c r="BUP167" s="447"/>
      <c r="BUQ167" s="447"/>
      <c r="BUR167" s="447"/>
      <c r="BUS167" s="447"/>
      <c r="BUT167" s="447"/>
      <c r="BUU167" s="447"/>
      <c r="BUV167" s="447"/>
      <c r="BUW167" s="447"/>
      <c r="BUX167" s="447"/>
      <c r="BUY167" s="447"/>
      <c r="BUZ167" s="447"/>
      <c r="BVA167" s="447"/>
      <c r="BVB167" s="447"/>
      <c r="BVC167" s="447"/>
      <c r="BVD167" s="447"/>
      <c r="BVE167" s="447"/>
      <c r="BVF167" s="447"/>
      <c r="BVG167" s="447"/>
      <c r="BVH167" s="447"/>
      <c r="BVI167" s="447"/>
      <c r="BVJ167" s="447"/>
      <c r="BVK167" s="447"/>
      <c r="BVL167" s="447"/>
      <c r="BVM167" s="447"/>
      <c r="BVN167" s="447"/>
      <c r="BVO167" s="447"/>
      <c r="BVP167" s="447"/>
      <c r="BVQ167" s="447"/>
      <c r="BVR167" s="447"/>
      <c r="BVS167" s="447"/>
      <c r="BVT167" s="447"/>
      <c r="BVU167" s="447"/>
      <c r="BVV167" s="447"/>
      <c r="BVW167" s="447"/>
      <c r="BVX167" s="447"/>
      <c r="BVY167" s="447"/>
      <c r="BVZ167" s="447"/>
      <c r="BWA167" s="447"/>
      <c r="BWB167" s="447"/>
      <c r="BWC167" s="447"/>
      <c r="BWD167" s="447"/>
      <c r="BWE167" s="447"/>
      <c r="BWF167" s="447"/>
      <c r="BWG167" s="447"/>
      <c r="BWH167" s="447"/>
      <c r="BWI167" s="447"/>
      <c r="BWJ167" s="447"/>
      <c r="BWK167" s="447"/>
      <c r="BWL167" s="447"/>
      <c r="BWM167" s="447"/>
      <c r="BWN167" s="447"/>
      <c r="BWO167" s="447"/>
      <c r="BWP167" s="447"/>
      <c r="BWQ167" s="447"/>
      <c r="BWR167" s="447"/>
      <c r="BWS167" s="447"/>
      <c r="BWT167" s="447"/>
      <c r="BWU167" s="447"/>
      <c r="BWV167" s="447"/>
      <c r="BWW167" s="447"/>
      <c r="BWX167" s="447"/>
      <c r="BWY167" s="447"/>
      <c r="BWZ167" s="447"/>
      <c r="BXA167" s="447"/>
      <c r="BXB167" s="447"/>
      <c r="BXC167" s="447"/>
      <c r="BXD167" s="447"/>
      <c r="BXE167" s="447"/>
      <c r="BXF167" s="447"/>
      <c r="BXG167" s="447"/>
      <c r="BXH167" s="447"/>
      <c r="BXI167" s="447"/>
      <c r="BXJ167" s="447"/>
      <c r="BXK167" s="447"/>
      <c r="BXL167" s="447"/>
      <c r="BXM167" s="447"/>
      <c r="BXN167" s="447"/>
      <c r="BXO167" s="447"/>
      <c r="BXP167" s="447"/>
      <c r="BXQ167" s="447"/>
      <c r="BXR167" s="447"/>
      <c r="BXS167" s="447"/>
      <c r="BXT167" s="447"/>
      <c r="BXU167" s="447"/>
      <c r="BXV167" s="447"/>
      <c r="BXW167" s="447"/>
      <c r="BXX167" s="447"/>
      <c r="BXY167" s="447"/>
      <c r="BXZ167" s="447"/>
      <c r="BYA167" s="447"/>
      <c r="BYB167" s="447"/>
      <c r="BYC167" s="447"/>
      <c r="BYD167" s="447"/>
      <c r="BYE167" s="447"/>
      <c r="BYF167" s="447"/>
      <c r="BYG167" s="447"/>
      <c r="BYH167" s="447"/>
      <c r="BYI167" s="447"/>
      <c r="BYJ167" s="447"/>
      <c r="BYK167" s="447"/>
      <c r="BYL167" s="447"/>
      <c r="BYM167" s="447"/>
      <c r="BYN167" s="447"/>
      <c r="BYO167" s="447"/>
      <c r="BYP167" s="447"/>
      <c r="BYQ167" s="447"/>
      <c r="BYR167" s="447"/>
      <c r="BYS167" s="447"/>
      <c r="BYT167" s="447"/>
      <c r="BYU167" s="447"/>
      <c r="BYV167" s="447"/>
      <c r="BYW167" s="447"/>
      <c r="BYX167" s="447"/>
      <c r="BYY167" s="447"/>
      <c r="BYZ167" s="447"/>
      <c r="BZA167" s="447"/>
      <c r="BZB167" s="447"/>
      <c r="BZC167" s="447"/>
      <c r="BZD167" s="447"/>
      <c r="BZE167" s="447"/>
      <c r="BZF167" s="447"/>
      <c r="BZG167" s="447"/>
      <c r="BZH167" s="447"/>
      <c r="BZI167" s="447"/>
      <c r="BZJ167" s="447"/>
      <c r="BZK167" s="447"/>
      <c r="BZL167" s="447"/>
      <c r="BZM167" s="447"/>
      <c r="BZN167" s="447"/>
      <c r="BZO167" s="447"/>
      <c r="BZP167" s="447"/>
      <c r="BZQ167" s="447"/>
      <c r="BZR167" s="447"/>
      <c r="BZS167" s="447"/>
      <c r="BZT167" s="447"/>
      <c r="BZU167" s="447"/>
      <c r="BZV167" s="447"/>
      <c r="BZW167" s="447"/>
      <c r="BZX167" s="447"/>
      <c r="BZY167" s="447"/>
      <c r="BZZ167" s="447"/>
      <c r="CAA167" s="447"/>
      <c r="CAB167" s="447"/>
      <c r="CAC167" s="447"/>
      <c r="CAD167" s="447"/>
      <c r="CAE167" s="447"/>
      <c r="CAF167" s="447"/>
      <c r="CAG167" s="447"/>
      <c r="CAH167" s="447"/>
      <c r="CAI167" s="447"/>
      <c r="CAJ167" s="447"/>
      <c r="CAK167" s="447"/>
      <c r="CAL167" s="447"/>
      <c r="CAM167" s="447"/>
      <c r="CAN167" s="447"/>
      <c r="CAO167" s="447"/>
      <c r="CAP167" s="447"/>
      <c r="CAQ167" s="447"/>
      <c r="CAR167" s="447"/>
      <c r="CAS167" s="447"/>
      <c r="CAT167" s="447"/>
      <c r="CAU167" s="447"/>
      <c r="CAV167" s="447"/>
      <c r="CAW167" s="447"/>
      <c r="CAX167" s="447"/>
      <c r="CAY167" s="447"/>
      <c r="CAZ167" s="447"/>
      <c r="CBA167" s="447"/>
      <c r="CBB167" s="447"/>
      <c r="CBC167" s="447"/>
      <c r="CBD167" s="447"/>
      <c r="CBE167" s="447"/>
      <c r="CBF167" s="447"/>
      <c r="CBG167" s="447"/>
      <c r="CBH167" s="447"/>
      <c r="CBI167" s="447"/>
      <c r="CBJ167" s="447"/>
      <c r="CBK167" s="447"/>
      <c r="CBL167" s="447"/>
      <c r="CBM167" s="447"/>
      <c r="CBN167" s="447"/>
      <c r="CBO167" s="447"/>
      <c r="CBP167" s="447"/>
      <c r="CBQ167" s="447"/>
      <c r="CBR167" s="447"/>
      <c r="CBS167" s="447"/>
      <c r="CBT167" s="447"/>
      <c r="CBU167" s="447"/>
      <c r="CBV167" s="447"/>
      <c r="CBW167" s="447"/>
      <c r="CBX167" s="447"/>
      <c r="CBY167" s="447"/>
      <c r="CBZ167" s="447"/>
      <c r="CCA167" s="447"/>
      <c r="CCB167" s="447"/>
      <c r="CCC167" s="447"/>
      <c r="CCD167" s="447"/>
      <c r="CCE167" s="447"/>
      <c r="CCF167" s="447"/>
      <c r="CCG167" s="447"/>
      <c r="CCH167" s="447"/>
      <c r="CCI167" s="447"/>
      <c r="CCJ167" s="447"/>
      <c r="CCK167" s="447"/>
      <c r="CCL167" s="447"/>
      <c r="CCM167" s="447"/>
      <c r="CCN167" s="447"/>
      <c r="CCO167" s="447"/>
      <c r="CCP167" s="447"/>
      <c r="CCQ167" s="447"/>
      <c r="CCR167" s="447"/>
      <c r="CCS167" s="447"/>
      <c r="CCT167" s="447"/>
      <c r="CCU167" s="447"/>
      <c r="CCV167" s="447"/>
      <c r="CCW167" s="447"/>
      <c r="CCX167" s="447"/>
      <c r="CCY167" s="447"/>
      <c r="CCZ167" s="447"/>
      <c r="CDA167" s="447"/>
      <c r="CDB167" s="447"/>
      <c r="CDC167" s="447"/>
      <c r="CDD167" s="447"/>
      <c r="CDE167" s="447"/>
      <c r="CDF167" s="447"/>
      <c r="CDG167" s="447"/>
      <c r="CDH167" s="447"/>
      <c r="CDI167" s="447"/>
      <c r="CDJ167" s="447"/>
      <c r="CDK167" s="447"/>
      <c r="CDL167" s="447"/>
      <c r="CDM167" s="447"/>
      <c r="CDN167" s="447"/>
      <c r="CDO167" s="447"/>
      <c r="CDP167" s="447"/>
      <c r="CDQ167" s="447"/>
      <c r="CDR167" s="447"/>
      <c r="CDS167" s="447"/>
      <c r="CDT167" s="447"/>
      <c r="CDU167" s="447"/>
      <c r="CDV167" s="447"/>
      <c r="CDW167" s="447"/>
      <c r="CDX167" s="447"/>
      <c r="CDY167" s="447"/>
      <c r="CDZ167" s="447"/>
      <c r="CEA167" s="447"/>
      <c r="CEB167" s="447"/>
      <c r="CEC167" s="447"/>
      <c r="CED167" s="447"/>
      <c r="CEE167" s="447"/>
      <c r="CEF167" s="447"/>
      <c r="CEG167" s="447"/>
      <c r="CEH167" s="447"/>
      <c r="CEI167" s="447"/>
      <c r="CEJ167" s="447"/>
      <c r="CEK167" s="447"/>
      <c r="CEL167" s="447"/>
      <c r="CEM167" s="447"/>
      <c r="CEN167" s="447"/>
      <c r="CEO167" s="447"/>
      <c r="CEP167" s="447"/>
      <c r="CEQ167" s="447"/>
      <c r="CER167" s="447"/>
      <c r="CES167" s="447"/>
      <c r="CET167" s="447"/>
      <c r="CEU167" s="447"/>
      <c r="CEV167" s="447"/>
      <c r="CEW167" s="447"/>
      <c r="CEX167" s="447"/>
      <c r="CEY167" s="447"/>
      <c r="CEZ167" s="447"/>
      <c r="CFA167" s="447"/>
      <c r="CFB167" s="447"/>
      <c r="CFC167" s="447"/>
      <c r="CFD167" s="447"/>
      <c r="CFE167" s="447"/>
      <c r="CFF167" s="447"/>
      <c r="CFG167" s="447"/>
      <c r="CFH167" s="447"/>
      <c r="CFI167" s="447"/>
      <c r="CFJ167" s="447"/>
      <c r="CFK167" s="447"/>
      <c r="CFL167" s="447"/>
      <c r="CFM167" s="447"/>
      <c r="CFN167" s="447"/>
      <c r="CFO167" s="447"/>
      <c r="CFP167" s="447"/>
      <c r="CFQ167" s="447"/>
      <c r="CFR167" s="447"/>
      <c r="CFS167" s="447"/>
      <c r="CFT167" s="447"/>
      <c r="CFU167" s="447"/>
      <c r="CFV167" s="447"/>
      <c r="CFW167" s="447"/>
      <c r="CFX167" s="447"/>
      <c r="CFY167" s="447"/>
      <c r="CFZ167" s="447"/>
      <c r="CGA167" s="447"/>
      <c r="CGB167" s="447"/>
      <c r="CGC167" s="447"/>
      <c r="CGD167" s="447"/>
      <c r="CGE167" s="447"/>
      <c r="CGF167" s="447"/>
      <c r="CGG167" s="447"/>
      <c r="CGH167" s="447"/>
      <c r="CGI167" s="447"/>
      <c r="CGJ167" s="447"/>
      <c r="CGK167" s="447"/>
      <c r="CGL167" s="447"/>
      <c r="CGM167" s="447"/>
      <c r="CGN167" s="447"/>
      <c r="CGO167" s="447"/>
      <c r="CGP167" s="447"/>
      <c r="CGQ167" s="447"/>
      <c r="CGR167" s="447"/>
      <c r="CGS167" s="447"/>
      <c r="CGT167" s="447"/>
      <c r="CGU167" s="447"/>
      <c r="CGV167" s="447"/>
      <c r="CGW167" s="447"/>
      <c r="CGX167" s="447"/>
      <c r="CGY167" s="447"/>
      <c r="CGZ167" s="447"/>
      <c r="CHA167" s="447"/>
      <c r="CHB167" s="447"/>
      <c r="CHC167" s="447"/>
      <c r="CHD167" s="447"/>
      <c r="CHE167" s="447"/>
      <c r="CHF167" s="447"/>
      <c r="CHG167" s="447"/>
      <c r="CHH167" s="447"/>
      <c r="CHI167" s="447"/>
      <c r="CHJ167" s="447"/>
      <c r="CHK167" s="447"/>
      <c r="CHL167" s="447"/>
      <c r="CHM167" s="447"/>
      <c r="CHN167" s="447"/>
      <c r="CHO167" s="447"/>
      <c r="CHP167" s="447"/>
      <c r="CHQ167" s="447"/>
      <c r="CHR167" s="447"/>
      <c r="CHS167" s="447"/>
      <c r="CHT167" s="447"/>
      <c r="CHU167" s="447"/>
      <c r="CHV167" s="447"/>
      <c r="CHW167" s="447"/>
      <c r="CHX167" s="447"/>
      <c r="CHY167" s="447"/>
      <c r="CHZ167" s="447"/>
      <c r="CIA167" s="447"/>
      <c r="CIB167" s="447"/>
      <c r="CIC167" s="447"/>
      <c r="CID167" s="447"/>
      <c r="CIE167" s="447"/>
      <c r="CIF167" s="447"/>
      <c r="CIG167" s="447"/>
      <c r="CIH167" s="447"/>
      <c r="CII167" s="447"/>
      <c r="CIJ167" s="447"/>
      <c r="CIK167" s="447"/>
      <c r="CIL167" s="447"/>
      <c r="CIM167" s="447"/>
      <c r="CIN167" s="447"/>
      <c r="CIO167" s="447"/>
      <c r="CIP167" s="447"/>
      <c r="CIQ167" s="447"/>
      <c r="CIR167" s="447"/>
      <c r="CIS167" s="447"/>
      <c r="CIT167" s="447"/>
      <c r="CIU167" s="447"/>
      <c r="CIV167" s="447"/>
      <c r="CIW167" s="447"/>
      <c r="CIX167" s="447"/>
      <c r="CIY167" s="447"/>
      <c r="CIZ167" s="447"/>
      <c r="CJA167" s="447"/>
      <c r="CJB167" s="447"/>
      <c r="CJC167" s="447"/>
      <c r="CJD167" s="447"/>
      <c r="CJE167" s="447"/>
      <c r="CJF167" s="447"/>
      <c r="CJG167" s="447"/>
      <c r="CJH167" s="447"/>
      <c r="CJI167" s="447"/>
      <c r="CJJ167" s="447"/>
      <c r="CJK167" s="447"/>
      <c r="CJL167" s="447"/>
      <c r="CJM167" s="447"/>
      <c r="CJN167" s="447"/>
      <c r="CJO167" s="447"/>
      <c r="CJP167" s="447"/>
      <c r="CJQ167" s="447"/>
      <c r="CJR167" s="447"/>
      <c r="CJS167" s="447"/>
      <c r="CJT167" s="447"/>
      <c r="CJU167" s="447"/>
      <c r="CJV167" s="447"/>
      <c r="CJW167" s="447"/>
      <c r="CJX167" s="447"/>
      <c r="CJY167" s="447"/>
      <c r="CJZ167" s="447"/>
      <c r="CKA167" s="447"/>
      <c r="CKB167" s="447"/>
      <c r="CKC167" s="447"/>
      <c r="CKD167" s="447"/>
      <c r="CKE167" s="447"/>
      <c r="CKF167" s="447"/>
      <c r="CKG167" s="447"/>
      <c r="CKH167" s="447"/>
      <c r="CKI167" s="447"/>
      <c r="CKJ167" s="447"/>
      <c r="CKK167" s="447"/>
      <c r="CKL167" s="447"/>
      <c r="CKM167" s="447"/>
      <c r="CKN167" s="447"/>
      <c r="CKO167" s="447"/>
      <c r="CKP167" s="447"/>
      <c r="CKQ167" s="447"/>
      <c r="CKR167" s="447"/>
      <c r="CKS167" s="447"/>
      <c r="CKT167" s="447"/>
      <c r="CKU167" s="447"/>
      <c r="CKV167" s="447"/>
      <c r="CKW167" s="447"/>
      <c r="CKX167" s="447"/>
      <c r="CKY167" s="447"/>
      <c r="CKZ167" s="447"/>
      <c r="CLA167" s="447"/>
      <c r="CLB167" s="447"/>
      <c r="CLC167" s="447"/>
      <c r="CLD167" s="447"/>
      <c r="CLE167" s="447"/>
      <c r="CLF167" s="447"/>
      <c r="CLG167" s="447"/>
      <c r="CLH167" s="447"/>
      <c r="CLI167" s="447"/>
      <c r="CLJ167" s="447"/>
      <c r="CLK167" s="447"/>
      <c r="CLL167" s="447"/>
      <c r="CLM167" s="447"/>
      <c r="CLN167" s="447"/>
      <c r="CLO167" s="447"/>
      <c r="CLP167" s="447"/>
      <c r="CLQ167" s="447"/>
      <c r="CLR167" s="447"/>
      <c r="CLS167" s="447"/>
      <c r="CLT167" s="447"/>
      <c r="CLU167" s="447"/>
      <c r="CLV167" s="447"/>
      <c r="CLW167" s="447"/>
      <c r="CLX167" s="447"/>
      <c r="CLY167" s="447"/>
      <c r="CLZ167" s="447"/>
      <c r="CMA167" s="447"/>
      <c r="CMB167" s="447"/>
      <c r="CMC167" s="447"/>
      <c r="CMD167" s="447"/>
      <c r="CME167" s="447"/>
      <c r="CMF167" s="447"/>
      <c r="CMG167" s="447"/>
      <c r="CMH167" s="447"/>
      <c r="CMI167" s="447"/>
      <c r="CMJ167" s="447"/>
      <c r="CMK167" s="447"/>
      <c r="CML167" s="447"/>
      <c r="CMM167" s="447"/>
      <c r="CMN167" s="447"/>
      <c r="CMO167" s="447"/>
      <c r="CMP167" s="447"/>
      <c r="CMQ167" s="447"/>
      <c r="CMR167" s="447"/>
      <c r="CMS167" s="447"/>
      <c r="CMT167" s="447"/>
      <c r="CMU167" s="447"/>
      <c r="CMV167" s="447"/>
      <c r="CMW167" s="447"/>
      <c r="CMX167" s="447"/>
      <c r="CMY167" s="447"/>
      <c r="CMZ167" s="447"/>
      <c r="CNA167" s="447"/>
      <c r="CNB167" s="447"/>
      <c r="CNC167" s="447"/>
      <c r="CND167" s="447"/>
      <c r="CNE167" s="447"/>
      <c r="CNF167" s="447"/>
      <c r="CNG167" s="447"/>
      <c r="CNH167" s="447"/>
      <c r="CNI167" s="447"/>
      <c r="CNJ167" s="447"/>
      <c r="CNK167" s="447"/>
      <c r="CNL167" s="447"/>
      <c r="CNM167" s="447"/>
      <c r="CNN167" s="447"/>
      <c r="CNO167" s="447"/>
      <c r="CNP167" s="447"/>
      <c r="CNQ167" s="447"/>
      <c r="CNR167" s="447"/>
      <c r="CNS167" s="447"/>
      <c r="CNT167" s="447"/>
      <c r="CNU167" s="447"/>
      <c r="CNV167" s="447"/>
      <c r="CNW167" s="447"/>
      <c r="CNX167" s="447"/>
      <c r="CNY167" s="447"/>
      <c r="CNZ167" s="447"/>
      <c r="COA167" s="447"/>
      <c r="COB167" s="447"/>
      <c r="COC167" s="447"/>
      <c r="COD167" s="447"/>
      <c r="COE167" s="447"/>
      <c r="COF167" s="447"/>
      <c r="COG167" s="447"/>
      <c r="COH167" s="447"/>
      <c r="COI167" s="447"/>
      <c r="COJ167" s="447"/>
      <c r="COK167" s="447"/>
      <c r="COL167" s="447"/>
      <c r="COM167" s="447"/>
      <c r="CON167" s="447"/>
      <c r="COO167" s="447"/>
      <c r="COP167" s="447"/>
      <c r="COQ167" s="447"/>
      <c r="COR167" s="447"/>
      <c r="COS167" s="447"/>
      <c r="COT167" s="447"/>
      <c r="COU167" s="447"/>
      <c r="COV167" s="447"/>
      <c r="COW167" s="447"/>
      <c r="COX167" s="447"/>
      <c r="COY167" s="447"/>
      <c r="COZ167" s="447"/>
      <c r="CPA167" s="447"/>
      <c r="CPB167" s="447"/>
      <c r="CPC167" s="447"/>
      <c r="CPD167" s="447"/>
      <c r="CPE167" s="447"/>
      <c r="CPF167" s="447"/>
      <c r="CPG167" s="447"/>
      <c r="CPH167" s="447"/>
      <c r="CPI167" s="447"/>
      <c r="CPJ167" s="447"/>
      <c r="CPK167" s="447"/>
      <c r="CPL167" s="447"/>
      <c r="CPM167" s="447"/>
      <c r="CPN167" s="447"/>
      <c r="CPO167" s="447"/>
      <c r="CPP167" s="447"/>
      <c r="CPQ167" s="447"/>
      <c r="CPR167" s="447"/>
      <c r="CPS167" s="447"/>
      <c r="CPT167" s="447"/>
      <c r="CPU167" s="447"/>
      <c r="CPV167" s="447"/>
      <c r="CPW167" s="447"/>
      <c r="CPX167" s="447"/>
      <c r="CPY167" s="447"/>
      <c r="CPZ167" s="447"/>
      <c r="CQA167" s="447"/>
      <c r="CQB167" s="447"/>
      <c r="CQC167" s="447"/>
      <c r="CQD167" s="447"/>
      <c r="CQE167" s="447"/>
      <c r="CQF167" s="447"/>
      <c r="CQG167" s="447"/>
      <c r="CQH167" s="447"/>
      <c r="CQI167" s="447"/>
      <c r="CQJ167" s="447"/>
      <c r="CQK167" s="447"/>
      <c r="CQL167" s="447"/>
      <c r="CQM167" s="447"/>
      <c r="CQN167" s="447"/>
      <c r="CQO167" s="447"/>
      <c r="CQP167" s="447"/>
      <c r="CQQ167" s="447"/>
      <c r="CQR167" s="447"/>
      <c r="CQS167" s="447"/>
      <c r="CQT167" s="447"/>
      <c r="CQU167" s="447"/>
      <c r="CQV167" s="447"/>
      <c r="CQW167" s="447"/>
      <c r="CQX167" s="447"/>
      <c r="CQY167" s="447"/>
      <c r="CQZ167" s="447"/>
      <c r="CRA167" s="447"/>
      <c r="CRB167" s="447"/>
      <c r="CRC167" s="447"/>
      <c r="CRD167" s="447"/>
      <c r="CRE167" s="447"/>
      <c r="CRF167" s="447"/>
      <c r="CRG167" s="447"/>
      <c r="CRH167" s="447"/>
      <c r="CRI167" s="447"/>
      <c r="CRJ167" s="447"/>
      <c r="CRK167" s="447"/>
      <c r="CRL167" s="447"/>
      <c r="CRM167" s="447"/>
      <c r="CRN167" s="447"/>
      <c r="CRO167" s="447"/>
      <c r="CRP167" s="447"/>
      <c r="CRQ167" s="447"/>
      <c r="CRR167" s="447"/>
      <c r="CRS167" s="447"/>
      <c r="CRT167" s="447"/>
      <c r="CRU167" s="447"/>
      <c r="CRV167" s="447"/>
      <c r="CRW167" s="447"/>
      <c r="CRX167" s="447"/>
      <c r="CRY167" s="447"/>
      <c r="CRZ167" s="447"/>
      <c r="CSA167" s="447"/>
      <c r="CSB167" s="447"/>
      <c r="CSC167" s="447"/>
      <c r="CSD167" s="447"/>
      <c r="CSE167" s="447"/>
      <c r="CSF167" s="447"/>
      <c r="CSG167" s="447"/>
      <c r="CSH167" s="447"/>
      <c r="CSI167" s="447"/>
      <c r="CSJ167" s="447"/>
      <c r="CSK167" s="447"/>
      <c r="CSL167" s="447"/>
      <c r="CSM167" s="447"/>
      <c r="CSN167" s="447"/>
      <c r="CSO167" s="447"/>
      <c r="CSP167" s="447"/>
      <c r="CSQ167" s="447"/>
      <c r="CSR167" s="447"/>
      <c r="CSS167" s="447"/>
      <c r="CST167" s="447"/>
      <c r="CSU167" s="447"/>
      <c r="CSV167" s="447"/>
      <c r="CSW167" s="447"/>
      <c r="CSX167" s="447"/>
      <c r="CSY167" s="447"/>
      <c r="CSZ167" s="447"/>
      <c r="CTA167" s="447"/>
      <c r="CTB167" s="447"/>
      <c r="CTC167" s="447"/>
      <c r="CTD167" s="447"/>
      <c r="CTE167" s="447"/>
      <c r="CTF167" s="447"/>
      <c r="CTG167" s="447"/>
      <c r="CTH167" s="447"/>
      <c r="CTI167" s="447"/>
      <c r="CTJ167" s="447"/>
      <c r="CTK167" s="447"/>
      <c r="CTL167" s="447"/>
      <c r="CTM167" s="447"/>
      <c r="CTN167" s="447"/>
      <c r="CTO167" s="447"/>
      <c r="CTP167" s="447"/>
      <c r="CTQ167" s="447"/>
      <c r="CTR167" s="447"/>
      <c r="CTS167" s="447"/>
      <c r="CTT167" s="447"/>
      <c r="CTU167" s="447"/>
      <c r="CTV167" s="447"/>
      <c r="CTW167" s="447"/>
      <c r="CTX167" s="447"/>
      <c r="CTY167" s="447"/>
      <c r="CTZ167" s="447"/>
      <c r="CUA167" s="447"/>
      <c r="CUB167" s="447"/>
      <c r="CUC167" s="447"/>
      <c r="CUD167" s="447"/>
      <c r="CUE167" s="447"/>
      <c r="CUF167" s="447"/>
      <c r="CUG167" s="447"/>
      <c r="CUH167" s="447"/>
      <c r="CUI167" s="447"/>
      <c r="CUJ167" s="447"/>
      <c r="CUK167" s="447"/>
      <c r="CUL167" s="447"/>
      <c r="CUM167" s="447"/>
      <c r="CUN167" s="447"/>
      <c r="CUO167" s="447"/>
      <c r="CUP167" s="447"/>
      <c r="CUQ167" s="447"/>
      <c r="CUR167" s="447"/>
      <c r="CUS167" s="447"/>
      <c r="CUT167" s="447"/>
      <c r="CUU167" s="447"/>
      <c r="CUV167" s="447"/>
      <c r="CUW167" s="447"/>
      <c r="CUX167" s="447"/>
      <c r="CUY167" s="447"/>
      <c r="CUZ167" s="447"/>
      <c r="CVA167" s="447"/>
      <c r="CVB167" s="447"/>
      <c r="CVC167" s="447"/>
      <c r="CVD167" s="447"/>
      <c r="CVE167" s="447"/>
      <c r="CVF167" s="447"/>
      <c r="CVG167" s="447"/>
      <c r="CVH167" s="447"/>
      <c r="CVI167" s="447"/>
      <c r="CVJ167" s="447"/>
      <c r="CVK167" s="447"/>
      <c r="CVL167" s="447"/>
      <c r="CVM167" s="447"/>
      <c r="CVN167" s="447"/>
      <c r="CVO167" s="447"/>
      <c r="CVP167" s="447"/>
      <c r="CVQ167" s="447"/>
      <c r="CVR167" s="447"/>
      <c r="CVS167" s="447"/>
      <c r="CVT167" s="447"/>
      <c r="CVU167" s="447"/>
      <c r="CVV167" s="447"/>
      <c r="CVW167" s="447"/>
      <c r="CVX167" s="447"/>
      <c r="CVY167" s="447"/>
      <c r="CVZ167" s="447"/>
      <c r="CWA167" s="447"/>
      <c r="CWB167" s="447"/>
      <c r="CWC167" s="447"/>
      <c r="CWD167" s="447"/>
      <c r="CWE167" s="447"/>
      <c r="CWF167" s="447"/>
      <c r="CWG167" s="447"/>
      <c r="CWH167" s="447"/>
      <c r="CWI167" s="447"/>
      <c r="CWJ167" s="447"/>
      <c r="CWK167" s="447"/>
      <c r="CWL167" s="447"/>
      <c r="CWM167" s="447"/>
      <c r="CWN167" s="447"/>
      <c r="CWO167" s="447"/>
      <c r="CWP167" s="447"/>
      <c r="CWQ167" s="447"/>
      <c r="CWR167" s="447"/>
      <c r="CWS167" s="447"/>
      <c r="CWT167" s="447"/>
      <c r="CWU167" s="447"/>
      <c r="CWV167" s="447"/>
      <c r="CWW167" s="447"/>
      <c r="CWX167" s="447"/>
      <c r="CWY167" s="447"/>
      <c r="CWZ167" s="447"/>
      <c r="CXA167" s="447"/>
      <c r="CXB167" s="447"/>
      <c r="CXC167" s="447"/>
      <c r="CXD167" s="447"/>
      <c r="CXE167" s="447"/>
      <c r="CXF167" s="447"/>
      <c r="CXG167" s="447"/>
      <c r="CXH167" s="447"/>
      <c r="CXI167" s="447"/>
      <c r="CXJ167" s="447"/>
      <c r="CXK167" s="447"/>
      <c r="CXL167" s="447"/>
      <c r="CXM167" s="447"/>
      <c r="CXN167" s="447"/>
      <c r="CXO167" s="447"/>
      <c r="CXP167" s="447"/>
      <c r="CXQ167" s="447"/>
      <c r="CXR167" s="447"/>
      <c r="CXS167" s="447"/>
      <c r="CXT167" s="447"/>
      <c r="CXU167" s="447"/>
      <c r="CXV167" s="447"/>
      <c r="CXW167" s="447"/>
      <c r="CXX167" s="447"/>
      <c r="CXY167" s="447"/>
      <c r="CXZ167" s="447"/>
      <c r="CYA167" s="447"/>
      <c r="CYB167" s="447"/>
      <c r="CYC167" s="447"/>
      <c r="CYD167" s="447"/>
      <c r="CYE167" s="447"/>
      <c r="CYF167" s="447"/>
      <c r="CYG167" s="447"/>
      <c r="CYH167" s="447"/>
      <c r="CYI167" s="447"/>
      <c r="CYJ167" s="447"/>
      <c r="CYK167" s="447"/>
      <c r="CYL167" s="447"/>
      <c r="CYM167" s="447"/>
      <c r="CYN167" s="447"/>
      <c r="CYO167" s="447"/>
      <c r="CYP167" s="447"/>
      <c r="CYQ167" s="447"/>
      <c r="CYR167" s="447"/>
      <c r="CYS167" s="447"/>
      <c r="CYT167" s="447"/>
      <c r="CYU167" s="447"/>
      <c r="CYV167" s="447"/>
      <c r="CYW167" s="447"/>
      <c r="CYX167" s="447"/>
      <c r="CYY167" s="447"/>
      <c r="CYZ167" s="447"/>
      <c r="CZA167" s="447"/>
      <c r="CZB167" s="447"/>
      <c r="CZC167" s="447"/>
      <c r="CZD167" s="447"/>
      <c r="CZE167" s="447"/>
      <c r="CZF167" s="447"/>
      <c r="CZG167" s="447"/>
      <c r="CZH167" s="447"/>
      <c r="CZI167" s="447"/>
      <c r="CZJ167" s="447"/>
      <c r="CZK167" s="447"/>
      <c r="CZL167" s="447"/>
      <c r="CZM167" s="447"/>
      <c r="CZN167" s="447"/>
      <c r="CZO167" s="447"/>
      <c r="CZP167" s="447"/>
      <c r="CZQ167" s="447"/>
      <c r="CZR167" s="447"/>
      <c r="CZS167" s="447"/>
      <c r="CZT167" s="447"/>
      <c r="CZU167" s="447"/>
      <c r="CZV167" s="447"/>
      <c r="CZW167" s="447"/>
      <c r="CZX167" s="447"/>
      <c r="CZY167" s="447"/>
      <c r="CZZ167" s="447"/>
      <c r="DAA167" s="447"/>
      <c r="DAB167" s="447"/>
      <c r="DAC167" s="447"/>
      <c r="DAD167" s="447"/>
      <c r="DAE167" s="447"/>
      <c r="DAF167" s="447"/>
      <c r="DAG167" s="447"/>
      <c r="DAH167" s="447"/>
      <c r="DAI167" s="447"/>
      <c r="DAJ167" s="447"/>
      <c r="DAK167" s="447"/>
      <c r="DAL167" s="447"/>
      <c r="DAM167" s="447"/>
      <c r="DAN167" s="447"/>
      <c r="DAO167" s="447"/>
      <c r="DAP167" s="447"/>
      <c r="DAQ167" s="447"/>
      <c r="DAR167" s="447"/>
      <c r="DAS167" s="447"/>
      <c r="DAT167" s="447"/>
      <c r="DAU167" s="447"/>
      <c r="DAV167" s="447"/>
      <c r="DAW167" s="447"/>
      <c r="DAX167" s="447"/>
      <c r="DAY167" s="447"/>
      <c r="DAZ167" s="447"/>
      <c r="DBA167" s="447"/>
      <c r="DBB167" s="447"/>
      <c r="DBC167" s="447"/>
      <c r="DBD167" s="447"/>
      <c r="DBE167" s="447"/>
      <c r="DBF167" s="447"/>
      <c r="DBG167" s="447"/>
      <c r="DBH167" s="447"/>
      <c r="DBI167" s="447"/>
      <c r="DBJ167" s="447"/>
      <c r="DBK167" s="447"/>
      <c r="DBL167" s="447"/>
      <c r="DBM167" s="447"/>
      <c r="DBN167" s="447"/>
      <c r="DBO167" s="447"/>
      <c r="DBP167" s="447"/>
      <c r="DBQ167" s="447"/>
      <c r="DBR167" s="447"/>
      <c r="DBS167" s="447"/>
      <c r="DBT167" s="447"/>
      <c r="DBU167" s="447"/>
      <c r="DBV167" s="447"/>
      <c r="DBW167" s="447"/>
      <c r="DBX167" s="447"/>
      <c r="DBY167" s="447"/>
      <c r="DBZ167" s="447"/>
      <c r="DCA167" s="447"/>
      <c r="DCB167" s="447"/>
      <c r="DCC167" s="447"/>
      <c r="DCD167" s="447"/>
      <c r="DCE167" s="447"/>
      <c r="DCF167" s="447"/>
      <c r="DCG167" s="447"/>
      <c r="DCH167" s="447"/>
      <c r="DCI167" s="447"/>
      <c r="DCJ167" s="447"/>
      <c r="DCK167" s="447"/>
      <c r="DCL167" s="447"/>
      <c r="DCM167" s="447"/>
      <c r="DCN167" s="447"/>
      <c r="DCO167" s="447"/>
      <c r="DCP167" s="447"/>
      <c r="DCQ167" s="447"/>
      <c r="DCR167" s="447"/>
      <c r="DCS167" s="447"/>
      <c r="DCT167" s="447"/>
      <c r="DCU167" s="447"/>
      <c r="DCV167" s="447"/>
      <c r="DCW167" s="447"/>
      <c r="DCX167" s="447"/>
      <c r="DCY167" s="447"/>
      <c r="DCZ167" s="447"/>
      <c r="DDA167" s="447"/>
      <c r="DDB167" s="447"/>
      <c r="DDC167" s="447"/>
      <c r="DDD167" s="447"/>
      <c r="DDE167" s="447"/>
      <c r="DDF167" s="447"/>
      <c r="DDG167" s="447"/>
      <c r="DDH167" s="447"/>
      <c r="DDI167" s="447"/>
      <c r="DDJ167" s="447"/>
      <c r="DDK167" s="447"/>
      <c r="DDL167" s="447"/>
      <c r="DDM167" s="447"/>
      <c r="DDN167" s="447"/>
      <c r="DDO167" s="447"/>
      <c r="DDP167" s="447"/>
      <c r="DDQ167" s="447"/>
      <c r="DDR167" s="447"/>
      <c r="DDS167" s="447"/>
      <c r="DDT167" s="447"/>
      <c r="DDU167" s="447"/>
      <c r="DDV167" s="447"/>
      <c r="DDW167" s="447"/>
      <c r="DDX167" s="447"/>
      <c r="DDY167" s="447"/>
      <c r="DDZ167" s="447"/>
      <c r="DEA167" s="447"/>
      <c r="DEB167" s="447"/>
      <c r="DEC167" s="447"/>
      <c r="DED167" s="447"/>
      <c r="DEE167" s="447"/>
      <c r="DEF167" s="447"/>
      <c r="DEG167" s="447"/>
      <c r="DEH167" s="447"/>
      <c r="DEI167" s="447"/>
      <c r="DEJ167" s="447"/>
      <c r="DEK167" s="447"/>
      <c r="DEL167" s="447"/>
      <c r="DEM167" s="447"/>
      <c r="DEN167" s="447"/>
      <c r="DEO167" s="447"/>
      <c r="DEP167" s="447"/>
      <c r="DEQ167" s="447"/>
      <c r="DER167" s="447"/>
      <c r="DES167" s="447"/>
      <c r="DET167" s="447"/>
      <c r="DEU167" s="447"/>
      <c r="DEV167" s="447"/>
      <c r="DEW167" s="447"/>
      <c r="DEX167" s="447"/>
      <c r="DEY167" s="447"/>
      <c r="DEZ167" s="447"/>
      <c r="DFA167" s="447"/>
      <c r="DFB167" s="447"/>
      <c r="DFC167" s="447"/>
      <c r="DFD167" s="447"/>
      <c r="DFE167" s="447"/>
      <c r="DFF167" s="447"/>
      <c r="DFG167" s="447"/>
      <c r="DFH167" s="447"/>
      <c r="DFI167" s="447"/>
      <c r="DFJ167" s="447"/>
      <c r="DFK167" s="447"/>
      <c r="DFL167" s="447"/>
      <c r="DFM167" s="447"/>
      <c r="DFN167" s="447"/>
      <c r="DFO167" s="447"/>
      <c r="DFP167" s="447"/>
      <c r="DFQ167" s="447"/>
      <c r="DFR167" s="447"/>
      <c r="DFS167" s="447"/>
      <c r="DFT167" s="447"/>
      <c r="DFU167" s="447"/>
      <c r="DFV167" s="447"/>
      <c r="DFW167" s="447"/>
      <c r="DFX167" s="447"/>
      <c r="DFY167" s="447"/>
      <c r="DFZ167" s="447"/>
      <c r="DGA167" s="447"/>
      <c r="DGB167" s="447"/>
      <c r="DGC167" s="447"/>
      <c r="DGD167" s="447"/>
      <c r="DGE167" s="447"/>
      <c r="DGF167" s="447"/>
      <c r="DGG167" s="447"/>
      <c r="DGH167" s="447"/>
      <c r="DGI167" s="447"/>
      <c r="DGJ167" s="447"/>
      <c r="DGK167" s="447"/>
      <c r="DGL167" s="447"/>
      <c r="DGM167" s="447"/>
      <c r="DGN167" s="447"/>
      <c r="DGO167" s="447"/>
      <c r="DGP167" s="447"/>
      <c r="DGQ167" s="447"/>
      <c r="DGR167" s="447"/>
      <c r="DGS167" s="447"/>
      <c r="DGT167" s="447"/>
      <c r="DGU167" s="447"/>
      <c r="DGV167" s="447"/>
      <c r="DGW167" s="447"/>
      <c r="DGX167" s="447"/>
      <c r="DGY167" s="447"/>
      <c r="DGZ167" s="447"/>
      <c r="DHA167" s="447"/>
      <c r="DHB167" s="447"/>
      <c r="DHC167" s="447"/>
      <c r="DHD167" s="447"/>
      <c r="DHE167" s="447"/>
      <c r="DHF167" s="447"/>
      <c r="DHG167" s="447"/>
      <c r="DHH167" s="447"/>
      <c r="DHI167" s="447"/>
      <c r="DHJ167" s="447"/>
      <c r="DHK167" s="447"/>
      <c r="DHL167" s="447"/>
      <c r="DHM167" s="447"/>
      <c r="DHN167" s="447"/>
      <c r="DHO167" s="447"/>
      <c r="DHP167" s="447"/>
      <c r="DHQ167" s="447"/>
      <c r="DHR167" s="447"/>
      <c r="DHS167" s="447"/>
      <c r="DHT167" s="447"/>
      <c r="DHU167" s="447"/>
      <c r="DHV167" s="447"/>
      <c r="DHW167" s="447"/>
      <c r="DHX167" s="447"/>
      <c r="DHY167" s="447"/>
      <c r="DHZ167" s="447"/>
      <c r="DIA167" s="447"/>
      <c r="DIB167" s="447"/>
      <c r="DIC167" s="447"/>
      <c r="DID167" s="447"/>
      <c r="DIE167" s="447"/>
      <c r="DIF167" s="447"/>
      <c r="DIG167" s="447"/>
      <c r="DIH167" s="447"/>
      <c r="DII167" s="447"/>
      <c r="DIJ167" s="447"/>
      <c r="DIK167" s="447"/>
      <c r="DIL167" s="447"/>
      <c r="DIM167" s="447"/>
      <c r="DIN167" s="447"/>
      <c r="DIO167" s="447"/>
      <c r="DIP167" s="447"/>
      <c r="DIQ167" s="447"/>
      <c r="DIR167" s="447"/>
      <c r="DIS167" s="447"/>
      <c r="DIT167" s="447"/>
      <c r="DIU167" s="447"/>
      <c r="DIV167" s="447"/>
      <c r="DIW167" s="447"/>
      <c r="DIX167" s="447"/>
      <c r="DIY167" s="447"/>
      <c r="DIZ167" s="447"/>
      <c r="DJA167" s="447"/>
      <c r="DJB167" s="447"/>
      <c r="DJC167" s="447"/>
      <c r="DJD167" s="447"/>
      <c r="DJE167" s="447"/>
      <c r="DJF167" s="447"/>
      <c r="DJG167" s="447"/>
      <c r="DJH167" s="447"/>
      <c r="DJI167" s="447"/>
      <c r="DJJ167" s="447"/>
      <c r="DJK167" s="447"/>
      <c r="DJL167" s="447"/>
      <c r="DJM167" s="447"/>
      <c r="DJN167" s="447"/>
      <c r="DJO167" s="447"/>
      <c r="DJP167" s="447"/>
      <c r="DJQ167" s="447"/>
      <c r="DJR167" s="447"/>
      <c r="DJS167" s="447"/>
      <c r="DJT167" s="447"/>
      <c r="DJU167" s="447"/>
      <c r="DJV167" s="447"/>
      <c r="DJW167" s="447"/>
      <c r="DJX167" s="447"/>
      <c r="DJY167" s="447"/>
      <c r="DJZ167" s="447"/>
      <c r="DKA167" s="447"/>
      <c r="DKB167" s="447"/>
      <c r="DKC167" s="447"/>
      <c r="DKD167" s="447"/>
      <c r="DKE167" s="447"/>
      <c r="DKF167" s="447"/>
      <c r="DKG167" s="447"/>
      <c r="DKH167" s="447"/>
      <c r="DKI167" s="447"/>
      <c r="DKJ167" s="447"/>
      <c r="DKK167" s="447"/>
      <c r="DKL167" s="447"/>
      <c r="DKM167" s="447"/>
      <c r="DKN167" s="447"/>
      <c r="DKO167" s="447"/>
      <c r="DKP167" s="447"/>
      <c r="DKQ167" s="447"/>
      <c r="DKR167" s="447"/>
      <c r="DKS167" s="447"/>
      <c r="DKT167" s="447"/>
      <c r="DKU167" s="447"/>
      <c r="DKV167" s="447"/>
      <c r="DKW167" s="447"/>
      <c r="DKX167" s="447"/>
      <c r="DKY167" s="447"/>
      <c r="DKZ167" s="447"/>
      <c r="DLA167" s="447"/>
      <c r="DLB167" s="447"/>
      <c r="DLC167" s="447"/>
      <c r="DLD167" s="447"/>
      <c r="DLE167" s="447"/>
      <c r="DLF167" s="447"/>
      <c r="DLG167" s="447"/>
      <c r="DLH167" s="447"/>
      <c r="DLI167" s="447"/>
      <c r="DLJ167" s="447"/>
      <c r="DLK167" s="447"/>
      <c r="DLL167" s="447"/>
      <c r="DLM167" s="447"/>
      <c r="DLN167" s="447"/>
      <c r="DLO167" s="447"/>
      <c r="DLP167" s="447"/>
      <c r="DLQ167" s="447"/>
      <c r="DLR167" s="447"/>
      <c r="DLS167" s="447"/>
      <c r="DLT167" s="447"/>
      <c r="DLU167" s="447"/>
      <c r="DLV167" s="447"/>
      <c r="DLW167" s="447"/>
      <c r="DLX167" s="447"/>
      <c r="DLY167" s="447"/>
      <c r="DLZ167" s="447"/>
      <c r="DMA167" s="447"/>
      <c r="DMB167" s="447"/>
      <c r="DMC167" s="447"/>
      <c r="DMD167" s="447"/>
      <c r="DME167" s="447"/>
      <c r="DMF167" s="447"/>
      <c r="DMG167" s="447"/>
      <c r="DMH167" s="447"/>
      <c r="DMI167" s="447"/>
      <c r="DMJ167" s="447"/>
      <c r="DMK167" s="447"/>
      <c r="DML167" s="447"/>
      <c r="DMM167" s="447"/>
      <c r="DMN167" s="447"/>
      <c r="DMO167" s="447"/>
      <c r="DMP167" s="447"/>
      <c r="DMQ167" s="447"/>
      <c r="DMR167" s="447"/>
      <c r="DMS167" s="447"/>
      <c r="DMT167" s="447"/>
      <c r="DMU167" s="447"/>
      <c r="DMV167" s="447"/>
      <c r="DMW167" s="447"/>
      <c r="DMX167" s="447"/>
      <c r="DMY167" s="447"/>
      <c r="DMZ167" s="447"/>
      <c r="DNA167" s="447"/>
      <c r="DNB167" s="447"/>
      <c r="DNC167" s="447"/>
      <c r="DND167" s="447"/>
      <c r="DNE167" s="447"/>
      <c r="DNF167" s="447"/>
      <c r="DNG167" s="447"/>
      <c r="DNH167" s="447"/>
      <c r="DNI167" s="447"/>
      <c r="DNJ167" s="447"/>
      <c r="DNK167" s="447"/>
      <c r="DNL167" s="447"/>
      <c r="DNM167" s="447"/>
      <c r="DNN167" s="447"/>
      <c r="DNO167" s="447"/>
      <c r="DNP167" s="447"/>
      <c r="DNQ167" s="447"/>
      <c r="DNR167" s="447"/>
      <c r="DNS167" s="447"/>
      <c r="DNT167" s="447"/>
      <c r="DNU167" s="447"/>
      <c r="DNV167" s="447"/>
      <c r="DNW167" s="447"/>
      <c r="DNX167" s="447"/>
      <c r="DNY167" s="447"/>
      <c r="DNZ167" s="447"/>
      <c r="DOA167" s="447"/>
      <c r="DOB167" s="447"/>
      <c r="DOC167" s="447"/>
      <c r="DOD167" s="447"/>
      <c r="DOE167" s="447"/>
      <c r="DOF167" s="447"/>
      <c r="DOG167" s="447"/>
      <c r="DOH167" s="447"/>
      <c r="DOI167" s="447"/>
      <c r="DOJ167" s="447"/>
      <c r="DOK167" s="447"/>
      <c r="DOL167" s="447"/>
      <c r="DOM167" s="447"/>
      <c r="DON167" s="447"/>
      <c r="DOO167" s="447"/>
      <c r="DOP167" s="447"/>
      <c r="DOQ167" s="447"/>
      <c r="DOR167" s="447"/>
      <c r="DOS167" s="447"/>
      <c r="DOT167" s="447"/>
      <c r="DOU167" s="447"/>
      <c r="DOV167" s="447"/>
      <c r="DOW167" s="447"/>
      <c r="DOX167" s="447"/>
      <c r="DOY167" s="447"/>
      <c r="DOZ167" s="447"/>
      <c r="DPA167" s="447"/>
      <c r="DPB167" s="447"/>
      <c r="DPC167" s="447"/>
      <c r="DPD167" s="447"/>
      <c r="DPE167" s="447"/>
      <c r="DPF167" s="447"/>
      <c r="DPG167" s="447"/>
      <c r="DPH167" s="447"/>
      <c r="DPI167" s="447"/>
      <c r="DPJ167" s="447"/>
      <c r="DPK167" s="447"/>
      <c r="DPL167" s="447"/>
      <c r="DPM167" s="447"/>
      <c r="DPN167" s="447"/>
      <c r="DPO167" s="447"/>
      <c r="DPP167" s="447"/>
      <c r="DPQ167" s="447"/>
      <c r="DPR167" s="447"/>
      <c r="DPS167" s="447"/>
      <c r="DPT167" s="447"/>
      <c r="DPU167" s="447"/>
      <c r="DPV167" s="447"/>
      <c r="DPW167" s="447"/>
      <c r="DPX167" s="447"/>
      <c r="DPY167" s="447"/>
      <c r="DPZ167" s="447"/>
      <c r="DQA167" s="447"/>
      <c r="DQB167" s="447"/>
      <c r="DQC167" s="447"/>
      <c r="DQD167" s="447"/>
      <c r="DQE167" s="447"/>
      <c r="DQF167" s="447"/>
      <c r="DQG167" s="447"/>
      <c r="DQH167" s="447"/>
      <c r="DQI167" s="447"/>
      <c r="DQJ167" s="447"/>
      <c r="DQK167" s="447"/>
      <c r="DQL167" s="447"/>
      <c r="DQM167" s="447"/>
      <c r="DQN167" s="447"/>
      <c r="DQO167" s="447"/>
      <c r="DQP167" s="447"/>
      <c r="DQQ167" s="447"/>
      <c r="DQR167" s="447"/>
      <c r="DQS167" s="447"/>
      <c r="DQT167" s="447"/>
      <c r="DQU167" s="447"/>
      <c r="DQV167" s="447"/>
      <c r="DQW167" s="447"/>
      <c r="DQX167" s="447"/>
      <c r="DQY167" s="447"/>
      <c r="DQZ167" s="447"/>
      <c r="DRA167" s="447"/>
      <c r="DRB167" s="447"/>
      <c r="DRC167" s="447"/>
      <c r="DRD167" s="447"/>
      <c r="DRE167" s="447"/>
      <c r="DRF167" s="447"/>
      <c r="DRG167" s="447"/>
      <c r="DRH167" s="447"/>
      <c r="DRI167" s="447"/>
      <c r="DRJ167" s="447"/>
      <c r="DRK167" s="447"/>
      <c r="DRL167" s="447"/>
      <c r="DRM167" s="447"/>
      <c r="DRN167" s="447"/>
      <c r="DRO167" s="447"/>
      <c r="DRP167" s="447"/>
      <c r="DRQ167" s="447"/>
      <c r="DRR167" s="447"/>
      <c r="DRS167" s="447"/>
      <c r="DRT167" s="447"/>
      <c r="DRU167" s="447"/>
      <c r="DRV167" s="447"/>
      <c r="DRW167" s="447"/>
      <c r="DRX167" s="447"/>
      <c r="DRY167" s="447"/>
      <c r="DRZ167" s="447"/>
      <c r="DSA167" s="447"/>
      <c r="DSB167" s="447"/>
      <c r="DSC167" s="447"/>
      <c r="DSD167" s="447"/>
      <c r="DSE167" s="447"/>
      <c r="DSF167" s="447"/>
      <c r="DSG167" s="447"/>
      <c r="DSH167" s="447"/>
      <c r="DSI167" s="447"/>
      <c r="DSJ167" s="447"/>
      <c r="DSK167" s="447"/>
      <c r="DSL167" s="447"/>
      <c r="DSM167" s="447"/>
      <c r="DSN167" s="447"/>
      <c r="DSO167" s="447"/>
      <c r="DSP167" s="447"/>
      <c r="DSQ167" s="447"/>
      <c r="DSR167" s="447"/>
      <c r="DSS167" s="447"/>
      <c r="DST167" s="447"/>
      <c r="DSU167" s="447"/>
      <c r="DSV167" s="447"/>
      <c r="DSW167" s="447"/>
      <c r="DSX167" s="447"/>
      <c r="DSY167" s="447"/>
      <c r="DSZ167" s="447"/>
      <c r="DTA167" s="447"/>
      <c r="DTB167" s="447"/>
      <c r="DTC167" s="447"/>
      <c r="DTD167" s="447"/>
      <c r="DTE167" s="447"/>
      <c r="DTF167" s="447"/>
      <c r="DTG167" s="447"/>
      <c r="DTH167" s="447"/>
      <c r="DTI167" s="447"/>
      <c r="DTJ167" s="447"/>
      <c r="DTK167" s="447"/>
      <c r="DTL167" s="447"/>
      <c r="DTM167" s="447"/>
      <c r="DTN167" s="447"/>
      <c r="DTO167" s="447"/>
      <c r="DTP167" s="447"/>
      <c r="DTQ167" s="447"/>
      <c r="DTR167" s="447"/>
      <c r="DTS167" s="447"/>
      <c r="DTT167" s="447"/>
      <c r="DTU167" s="447"/>
      <c r="DTV167" s="447"/>
      <c r="DTW167" s="447"/>
      <c r="DTX167" s="447"/>
      <c r="DTY167" s="447"/>
      <c r="DTZ167" s="447"/>
      <c r="DUA167" s="447"/>
      <c r="DUB167" s="447"/>
      <c r="DUC167" s="447"/>
      <c r="DUD167" s="447"/>
      <c r="DUE167" s="447"/>
      <c r="DUF167" s="447"/>
      <c r="DUG167" s="447"/>
      <c r="DUH167" s="447"/>
      <c r="DUI167" s="447"/>
      <c r="DUJ167" s="447"/>
      <c r="DUK167" s="447"/>
      <c r="DUL167" s="447"/>
      <c r="DUM167" s="447"/>
      <c r="DUN167" s="447"/>
      <c r="DUO167" s="447"/>
      <c r="DUP167" s="447"/>
      <c r="DUQ167" s="447"/>
      <c r="DUR167" s="447"/>
      <c r="DUS167" s="447"/>
      <c r="DUT167" s="447"/>
      <c r="DUU167" s="447"/>
      <c r="DUV167" s="447"/>
      <c r="DUW167" s="447"/>
      <c r="DUX167" s="447"/>
      <c r="DUY167" s="447"/>
      <c r="DUZ167" s="447"/>
      <c r="DVA167" s="447"/>
      <c r="DVB167" s="447"/>
      <c r="DVC167" s="447"/>
      <c r="DVD167" s="447"/>
      <c r="DVE167" s="447"/>
      <c r="DVF167" s="447"/>
      <c r="DVG167" s="447"/>
      <c r="DVH167" s="447"/>
      <c r="DVI167" s="447"/>
      <c r="DVJ167" s="447"/>
      <c r="DVK167" s="447"/>
      <c r="DVL167" s="447"/>
      <c r="DVM167" s="447"/>
      <c r="DVN167" s="447"/>
      <c r="DVO167" s="447"/>
      <c r="DVP167" s="447"/>
      <c r="DVQ167" s="447"/>
      <c r="DVR167" s="447"/>
      <c r="DVS167" s="447"/>
      <c r="DVT167" s="447"/>
      <c r="DVU167" s="447"/>
      <c r="DVV167" s="447"/>
      <c r="DVW167" s="447"/>
      <c r="DVX167" s="447"/>
      <c r="DVY167" s="447"/>
      <c r="DVZ167" s="447"/>
      <c r="DWA167" s="447"/>
      <c r="DWB167" s="447"/>
      <c r="DWC167" s="447"/>
      <c r="DWD167" s="447"/>
      <c r="DWE167" s="447"/>
      <c r="DWF167" s="447"/>
      <c r="DWG167" s="447"/>
      <c r="DWH167" s="447"/>
      <c r="DWI167" s="447"/>
      <c r="DWJ167" s="447"/>
      <c r="DWK167" s="447"/>
      <c r="DWL167" s="447"/>
      <c r="DWM167" s="447"/>
      <c r="DWN167" s="447"/>
      <c r="DWO167" s="447"/>
      <c r="DWP167" s="447"/>
      <c r="DWQ167" s="447"/>
      <c r="DWR167" s="447"/>
      <c r="DWS167" s="447"/>
      <c r="DWT167" s="447"/>
      <c r="DWU167" s="447"/>
      <c r="DWV167" s="447"/>
      <c r="DWW167" s="447"/>
      <c r="DWX167" s="447"/>
      <c r="DWY167" s="447"/>
      <c r="DWZ167" s="447"/>
      <c r="DXA167" s="447"/>
      <c r="DXB167" s="447"/>
      <c r="DXC167" s="447"/>
      <c r="DXD167" s="447"/>
      <c r="DXE167" s="447"/>
      <c r="DXF167" s="447"/>
      <c r="DXG167" s="447"/>
      <c r="DXH167" s="447"/>
      <c r="DXI167" s="447"/>
      <c r="DXJ167" s="447"/>
      <c r="DXK167" s="447"/>
      <c r="DXL167" s="447"/>
      <c r="DXM167" s="447"/>
      <c r="DXN167" s="447"/>
      <c r="DXO167" s="447"/>
      <c r="DXP167" s="447"/>
      <c r="DXQ167" s="447"/>
      <c r="DXR167" s="447"/>
      <c r="DXS167" s="447"/>
      <c r="DXT167" s="447"/>
      <c r="DXU167" s="447"/>
      <c r="DXV167" s="447"/>
      <c r="DXW167" s="447"/>
      <c r="DXX167" s="447"/>
      <c r="DXY167" s="447"/>
      <c r="DXZ167" s="447"/>
      <c r="DYA167" s="447"/>
      <c r="DYB167" s="447"/>
      <c r="DYC167" s="447"/>
      <c r="DYD167" s="447"/>
      <c r="DYE167" s="447"/>
      <c r="DYF167" s="447"/>
      <c r="DYG167" s="447"/>
      <c r="DYH167" s="447"/>
      <c r="DYI167" s="447"/>
      <c r="DYJ167" s="447"/>
      <c r="DYK167" s="447"/>
      <c r="DYL167" s="447"/>
      <c r="DYM167" s="447"/>
      <c r="DYN167" s="447"/>
      <c r="DYO167" s="447"/>
      <c r="DYP167" s="447"/>
      <c r="DYQ167" s="447"/>
      <c r="DYR167" s="447"/>
      <c r="DYS167" s="447"/>
      <c r="DYT167" s="447"/>
      <c r="DYU167" s="447"/>
      <c r="DYV167" s="447"/>
      <c r="DYW167" s="447"/>
      <c r="DYX167" s="447"/>
      <c r="DYY167" s="447"/>
      <c r="DYZ167" s="447"/>
      <c r="DZA167" s="447"/>
      <c r="DZB167" s="447"/>
      <c r="DZC167" s="447"/>
      <c r="DZD167" s="447"/>
      <c r="DZE167" s="447"/>
      <c r="DZF167" s="447"/>
      <c r="DZG167" s="447"/>
      <c r="DZH167" s="447"/>
      <c r="DZI167" s="447"/>
      <c r="DZJ167" s="447"/>
      <c r="DZK167" s="447"/>
      <c r="DZL167" s="447"/>
      <c r="DZM167" s="447"/>
      <c r="DZN167" s="447"/>
      <c r="DZO167" s="447"/>
      <c r="DZP167" s="447"/>
      <c r="DZQ167" s="447"/>
      <c r="DZR167" s="447"/>
      <c r="DZS167" s="447"/>
      <c r="DZT167" s="447"/>
      <c r="DZU167" s="447"/>
      <c r="DZV167" s="447"/>
      <c r="DZW167" s="447"/>
      <c r="DZX167" s="447"/>
      <c r="DZY167" s="447"/>
      <c r="DZZ167" s="447"/>
      <c r="EAA167" s="447"/>
      <c r="EAB167" s="447"/>
      <c r="EAC167" s="447"/>
      <c r="EAD167" s="447"/>
      <c r="EAE167" s="447"/>
      <c r="EAF167" s="447"/>
      <c r="EAG167" s="447"/>
      <c r="EAH167" s="447"/>
      <c r="EAI167" s="447"/>
      <c r="EAJ167" s="447"/>
      <c r="EAK167" s="447"/>
      <c r="EAL167" s="447"/>
      <c r="EAM167" s="447"/>
      <c r="EAN167" s="447"/>
      <c r="EAO167" s="447"/>
      <c r="EAP167" s="447"/>
      <c r="EAQ167" s="447"/>
      <c r="EAR167" s="447"/>
      <c r="EAS167" s="447"/>
      <c r="EAT167" s="447"/>
      <c r="EAU167" s="447"/>
      <c r="EAV167" s="447"/>
      <c r="EAW167" s="447"/>
      <c r="EAX167" s="447"/>
      <c r="EAY167" s="447"/>
      <c r="EAZ167" s="447"/>
      <c r="EBA167" s="447"/>
      <c r="EBB167" s="447"/>
      <c r="EBC167" s="447"/>
      <c r="EBD167" s="447"/>
      <c r="EBE167" s="447"/>
      <c r="EBF167" s="447"/>
      <c r="EBG167" s="447"/>
      <c r="EBH167" s="447"/>
      <c r="EBI167" s="447"/>
      <c r="EBJ167" s="447"/>
      <c r="EBK167" s="447"/>
      <c r="EBL167" s="447"/>
      <c r="EBM167" s="447"/>
      <c r="EBN167" s="447"/>
      <c r="EBO167" s="447"/>
      <c r="EBP167" s="447"/>
      <c r="EBQ167" s="447"/>
      <c r="EBR167" s="447"/>
      <c r="EBS167" s="447"/>
      <c r="EBT167" s="447"/>
      <c r="EBU167" s="447"/>
      <c r="EBV167" s="447"/>
      <c r="EBW167" s="447"/>
      <c r="EBX167" s="447"/>
      <c r="EBY167" s="447"/>
      <c r="EBZ167" s="447"/>
      <c r="ECA167" s="447"/>
      <c r="ECB167" s="447"/>
      <c r="ECC167" s="447"/>
      <c r="ECD167" s="447"/>
      <c r="ECE167" s="447"/>
      <c r="ECF167" s="447"/>
      <c r="ECG167" s="447"/>
      <c r="ECH167" s="447"/>
      <c r="ECI167" s="447"/>
      <c r="ECJ167" s="447"/>
      <c r="ECK167" s="447"/>
      <c r="ECL167" s="447"/>
      <c r="ECM167" s="447"/>
      <c r="ECN167" s="447"/>
      <c r="ECO167" s="447"/>
      <c r="ECP167" s="447"/>
      <c r="ECQ167" s="447"/>
      <c r="ECR167" s="447"/>
      <c r="ECS167" s="447"/>
      <c r="ECT167" s="447"/>
      <c r="ECU167" s="447"/>
      <c r="ECV167" s="447"/>
      <c r="ECW167" s="447"/>
      <c r="ECX167" s="447"/>
      <c r="ECY167" s="447"/>
      <c r="ECZ167" s="447"/>
      <c r="EDA167" s="447"/>
      <c r="EDB167" s="447"/>
      <c r="EDC167" s="447"/>
      <c r="EDD167" s="447"/>
      <c r="EDE167" s="447"/>
      <c r="EDF167" s="447"/>
      <c r="EDG167" s="447"/>
      <c r="EDH167" s="447"/>
      <c r="EDI167" s="447"/>
      <c r="EDJ167" s="447"/>
      <c r="EDK167" s="447"/>
      <c r="EDL167" s="447"/>
      <c r="EDM167" s="447"/>
      <c r="EDN167" s="447"/>
      <c r="EDO167" s="447"/>
      <c r="EDP167" s="447"/>
      <c r="EDQ167" s="447"/>
      <c r="EDR167" s="447"/>
      <c r="EDS167" s="447"/>
      <c r="EDT167" s="447"/>
      <c r="EDU167" s="447"/>
      <c r="EDV167" s="447"/>
      <c r="EDW167" s="447"/>
      <c r="EDX167" s="447"/>
      <c r="EDY167" s="447"/>
      <c r="EDZ167" s="447"/>
      <c r="EEA167" s="447"/>
      <c r="EEB167" s="447"/>
      <c r="EEC167" s="447"/>
      <c r="EED167" s="447"/>
      <c r="EEE167" s="447"/>
      <c r="EEF167" s="447"/>
      <c r="EEG167" s="447"/>
      <c r="EEH167" s="447"/>
      <c r="EEI167" s="447"/>
      <c r="EEJ167" s="447"/>
      <c r="EEK167" s="447"/>
      <c r="EEL167" s="447"/>
      <c r="EEM167" s="447"/>
      <c r="EEN167" s="447"/>
      <c r="EEO167" s="447"/>
      <c r="EEP167" s="447"/>
      <c r="EEQ167" s="447"/>
      <c r="EER167" s="447"/>
      <c r="EES167" s="447"/>
      <c r="EET167" s="447"/>
      <c r="EEU167" s="447"/>
      <c r="EEV167" s="447"/>
      <c r="EEW167" s="447"/>
      <c r="EEX167" s="447"/>
      <c r="EEY167" s="447"/>
      <c r="EEZ167" s="447"/>
      <c r="EFA167" s="447"/>
      <c r="EFB167" s="447"/>
      <c r="EFC167" s="447"/>
      <c r="EFD167" s="447"/>
      <c r="EFE167" s="447"/>
      <c r="EFF167" s="447"/>
      <c r="EFG167" s="447"/>
      <c r="EFH167" s="447"/>
      <c r="EFI167" s="447"/>
      <c r="EFJ167" s="447"/>
      <c r="EFK167" s="447"/>
      <c r="EFL167" s="447"/>
      <c r="EFM167" s="447"/>
      <c r="EFN167" s="447"/>
      <c r="EFO167" s="447"/>
      <c r="EFP167" s="447"/>
      <c r="EFQ167" s="447"/>
      <c r="EFR167" s="447"/>
      <c r="EFS167" s="447"/>
      <c r="EFT167" s="447"/>
      <c r="EFU167" s="447"/>
      <c r="EFV167" s="447"/>
      <c r="EFW167" s="447"/>
      <c r="EFX167" s="447"/>
      <c r="EFY167" s="447"/>
      <c r="EFZ167" s="447"/>
      <c r="EGA167" s="447"/>
      <c r="EGB167" s="447"/>
      <c r="EGC167" s="447"/>
      <c r="EGD167" s="447"/>
      <c r="EGE167" s="447"/>
      <c r="EGF167" s="447"/>
      <c r="EGG167" s="447"/>
      <c r="EGH167" s="447"/>
      <c r="EGI167" s="447"/>
      <c r="EGJ167" s="447"/>
      <c r="EGK167" s="447"/>
      <c r="EGL167" s="447"/>
      <c r="EGM167" s="447"/>
      <c r="EGN167" s="447"/>
      <c r="EGO167" s="447"/>
      <c r="EGP167" s="447"/>
      <c r="EGQ167" s="447"/>
      <c r="EGR167" s="447"/>
      <c r="EGS167" s="447"/>
      <c r="EGT167" s="447"/>
      <c r="EGU167" s="447"/>
      <c r="EGV167" s="447"/>
      <c r="EGW167" s="447"/>
      <c r="EGX167" s="447"/>
      <c r="EGY167" s="447"/>
      <c r="EGZ167" s="447"/>
      <c r="EHA167" s="447"/>
      <c r="EHB167" s="447"/>
      <c r="EHC167" s="447"/>
      <c r="EHD167" s="447"/>
      <c r="EHE167" s="447"/>
      <c r="EHF167" s="447"/>
      <c r="EHG167" s="447"/>
      <c r="EHH167" s="447"/>
      <c r="EHI167" s="447"/>
      <c r="EHJ167" s="447"/>
      <c r="EHK167" s="447"/>
      <c r="EHL167" s="447"/>
      <c r="EHM167" s="447"/>
      <c r="EHN167" s="447"/>
      <c r="EHO167" s="447"/>
      <c r="EHP167" s="447"/>
      <c r="EHQ167" s="447"/>
      <c r="EHR167" s="447"/>
      <c r="EHS167" s="447"/>
      <c r="EHT167" s="447"/>
      <c r="EHU167" s="447"/>
      <c r="EHV167" s="447"/>
      <c r="EHW167" s="447"/>
      <c r="EHX167" s="447"/>
      <c r="EHY167" s="447"/>
      <c r="EHZ167" s="447"/>
      <c r="EIA167" s="447"/>
      <c r="EIB167" s="447"/>
      <c r="EIC167" s="447"/>
      <c r="EID167" s="447"/>
      <c r="EIE167" s="447"/>
      <c r="EIF167" s="447"/>
      <c r="EIG167" s="447"/>
      <c r="EIH167" s="447"/>
      <c r="EII167" s="447"/>
      <c r="EIJ167" s="447"/>
      <c r="EIK167" s="447"/>
      <c r="EIL167" s="447"/>
      <c r="EIM167" s="447"/>
      <c r="EIN167" s="447"/>
      <c r="EIO167" s="447"/>
      <c r="EIP167" s="447"/>
      <c r="EIQ167" s="447"/>
      <c r="EIR167" s="447"/>
      <c r="EIS167" s="447"/>
      <c r="EIT167" s="447"/>
      <c r="EIU167" s="447"/>
      <c r="EIV167" s="447"/>
      <c r="EIW167" s="447"/>
      <c r="EIX167" s="447"/>
      <c r="EIY167" s="447"/>
      <c r="EIZ167" s="447"/>
      <c r="EJA167" s="447"/>
      <c r="EJB167" s="447"/>
      <c r="EJC167" s="447"/>
      <c r="EJD167" s="447"/>
      <c r="EJE167" s="447"/>
      <c r="EJF167" s="447"/>
      <c r="EJG167" s="447"/>
      <c r="EJH167" s="447"/>
      <c r="EJI167" s="447"/>
      <c r="EJJ167" s="447"/>
      <c r="EJK167" s="447"/>
      <c r="EJL167" s="447"/>
      <c r="EJM167" s="447"/>
      <c r="EJN167" s="447"/>
      <c r="EJO167" s="447"/>
      <c r="EJP167" s="447"/>
      <c r="EJQ167" s="447"/>
      <c r="EJR167" s="447"/>
      <c r="EJS167" s="447"/>
      <c r="EJT167" s="447"/>
      <c r="EJU167" s="447"/>
      <c r="EJV167" s="447"/>
      <c r="EJW167" s="447"/>
      <c r="EJX167" s="447"/>
      <c r="EJY167" s="447"/>
      <c r="EJZ167" s="447"/>
      <c r="EKA167" s="447"/>
      <c r="EKB167" s="447"/>
      <c r="EKC167" s="447"/>
      <c r="EKD167" s="447"/>
      <c r="EKE167" s="447"/>
      <c r="EKF167" s="447"/>
      <c r="EKG167" s="447"/>
      <c r="EKH167" s="447"/>
      <c r="EKI167" s="447"/>
      <c r="EKJ167" s="447"/>
      <c r="EKK167" s="447"/>
      <c r="EKL167" s="447"/>
      <c r="EKM167" s="447"/>
      <c r="EKN167" s="447"/>
      <c r="EKO167" s="447"/>
      <c r="EKP167" s="447"/>
      <c r="EKQ167" s="447"/>
      <c r="EKR167" s="447"/>
      <c r="EKS167" s="447"/>
      <c r="EKT167" s="447"/>
      <c r="EKU167" s="447"/>
      <c r="EKV167" s="447"/>
      <c r="EKW167" s="447"/>
      <c r="EKX167" s="447"/>
      <c r="EKY167" s="447"/>
      <c r="EKZ167" s="447"/>
      <c r="ELA167" s="447"/>
      <c r="ELB167" s="447"/>
      <c r="ELC167" s="447"/>
      <c r="ELD167" s="447"/>
      <c r="ELE167" s="447"/>
      <c r="ELF167" s="447"/>
      <c r="ELG167" s="447"/>
      <c r="ELH167" s="447"/>
      <c r="ELI167" s="447"/>
      <c r="ELJ167" s="447"/>
      <c r="ELK167" s="447"/>
      <c r="ELL167" s="447"/>
      <c r="ELM167" s="447"/>
      <c r="ELN167" s="447"/>
      <c r="ELO167" s="447"/>
      <c r="ELP167" s="447"/>
      <c r="ELQ167" s="447"/>
      <c r="ELR167" s="447"/>
      <c r="ELS167" s="447"/>
      <c r="ELT167" s="447"/>
      <c r="ELU167" s="447"/>
      <c r="ELV167" s="447"/>
      <c r="ELW167" s="447"/>
      <c r="ELX167" s="447"/>
      <c r="ELY167" s="447"/>
      <c r="ELZ167" s="447"/>
      <c r="EMA167" s="447"/>
      <c r="EMB167" s="447"/>
      <c r="EMC167" s="447"/>
      <c r="EMD167" s="447"/>
      <c r="EME167" s="447"/>
      <c r="EMF167" s="447"/>
      <c r="EMG167" s="447"/>
      <c r="EMH167" s="447"/>
      <c r="EMI167" s="447"/>
      <c r="EMJ167" s="447"/>
      <c r="EMK167" s="447"/>
      <c r="EML167" s="447"/>
      <c r="EMM167" s="447"/>
      <c r="EMN167" s="447"/>
      <c r="EMO167" s="447"/>
      <c r="EMP167" s="447"/>
      <c r="EMQ167" s="447"/>
      <c r="EMR167" s="447"/>
      <c r="EMS167" s="447"/>
      <c r="EMT167" s="447"/>
      <c r="EMU167" s="447"/>
      <c r="EMV167" s="447"/>
      <c r="EMW167" s="447"/>
      <c r="EMX167" s="447"/>
      <c r="EMY167" s="447"/>
      <c r="EMZ167" s="447"/>
      <c r="ENA167" s="447"/>
      <c r="ENB167" s="447"/>
      <c r="ENC167" s="447"/>
      <c r="END167" s="447"/>
      <c r="ENE167" s="447"/>
      <c r="ENF167" s="447"/>
      <c r="ENG167" s="447"/>
      <c r="ENH167" s="447"/>
      <c r="ENI167" s="447"/>
      <c r="ENJ167" s="447"/>
      <c r="ENK167" s="447"/>
      <c r="ENL167" s="447"/>
      <c r="ENM167" s="447"/>
      <c r="ENN167" s="447"/>
      <c r="ENO167" s="447"/>
      <c r="ENP167" s="447"/>
      <c r="ENQ167" s="447"/>
      <c r="ENR167" s="447"/>
      <c r="ENS167" s="447"/>
      <c r="ENT167" s="447"/>
      <c r="ENU167" s="447"/>
      <c r="ENV167" s="447"/>
      <c r="ENW167" s="447"/>
      <c r="ENX167" s="447"/>
      <c r="ENY167" s="447"/>
      <c r="ENZ167" s="447"/>
      <c r="EOA167" s="447"/>
      <c r="EOB167" s="447"/>
      <c r="EOC167" s="447"/>
      <c r="EOD167" s="447"/>
      <c r="EOE167" s="447"/>
      <c r="EOF167" s="447"/>
      <c r="EOG167" s="447"/>
      <c r="EOH167" s="447"/>
      <c r="EOI167" s="447"/>
      <c r="EOJ167" s="447"/>
      <c r="EOK167" s="447"/>
      <c r="EOL167" s="447"/>
      <c r="EOM167" s="447"/>
      <c r="EON167" s="447"/>
      <c r="EOO167" s="447"/>
      <c r="EOP167" s="447"/>
      <c r="EOQ167" s="447"/>
      <c r="EOR167" s="447"/>
      <c r="EOS167" s="447"/>
      <c r="EOT167" s="447"/>
      <c r="EOU167" s="447"/>
      <c r="EOV167" s="447"/>
      <c r="EOW167" s="447"/>
      <c r="EOX167" s="447"/>
      <c r="EOY167" s="447"/>
      <c r="EOZ167" s="447"/>
      <c r="EPA167" s="447"/>
      <c r="EPB167" s="447"/>
      <c r="EPC167" s="447"/>
      <c r="EPD167" s="447"/>
      <c r="EPE167" s="447"/>
      <c r="EPF167" s="447"/>
      <c r="EPG167" s="447"/>
      <c r="EPH167" s="447"/>
      <c r="EPI167" s="447"/>
      <c r="EPJ167" s="447"/>
      <c r="EPK167" s="447"/>
      <c r="EPL167" s="447"/>
      <c r="EPM167" s="447"/>
      <c r="EPN167" s="447"/>
      <c r="EPO167" s="447"/>
      <c r="EPP167" s="447"/>
      <c r="EPQ167" s="447"/>
      <c r="EPR167" s="447"/>
      <c r="EPS167" s="447"/>
      <c r="EPT167" s="447"/>
      <c r="EPU167" s="447"/>
      <c r="EPV167" s="447"/>
      <c r="EPW167" s="447"/>
      <c r="EPX167" s="447"/>
      <c r="EPY167" s="447"/>
      <c r="EPZ167" s="447"/>
      <c r="EQA167" s="447"/>
      <c r="EQB167" s="447"/>
      <c r="EQC167" s="447"/>
      <c r="EQD167" s="447"/>
      <c r="EQE167" s="447"/>
      <c r="EQF167" s="447"/>
      <c r="EQG167" s="447"/>
      <c r="EQH167" s="447"/>
      <c r="EQI167" s="447"/>
      <c r="EQJ167" s="447"/>
      <c r="EQK167" s="447"/>
      <c r="EQL167" s="447"/>
      <c r="EQM167" s="447"/>
      <c r="EQN167" s="447"/>
      <c r="EQO167" s="447"/>
      <c r="EQP167" s="447"/>
      <c r="EQQ167" s="447"/>
      <c r="EQR167" s="447"/>
      <c r="EQS167" s="447"/>
      <c r="EQT167" s="447"/>
      <c r="EQU167" s="447"/>
      <c r="EQV167" s="447"/>
      <c r="EQW167" s="447"/>
      <c r="EQX167" s="447"/>
      <c r="EQY167" s="447"/>
      <c r="EQZ167" s="447"/>
      <c r="ERA167" s="447"/>
      <c r="ERB167" s="447"/>
      <c r="ERC167" s="447"/>
      <c r="ERD167" s="447"/>
      <c r="ERE167" s="447"/>
      <c r="ERF167" s="447"/>
      <c r="ERG167" s="447"/>
      <c r="ERH167" s="447"/>
      <c r="ERI167" s="447"/>
      <c r="ERJ167" s="447"/>
      <c r="ERK167" s="447"/>
      <c r="ERL167" s="447"/>
      <c r="ERM167" s="447"/>
      <c r="ERN167" s="447"/>
      <c r="ERO167" s="447"/>
      <c r="ERP167" s="447"/>
      <c r="ERQ167" s="447"/>
      <c r="ERR167" s="447"/>
      <c r="ERS167" s="447"/>
      <c r="ERT167" s="447"/>
      <c r="ERU167" s="447"/>
      <c r="ERV167" s="447"/>
      <c r="ERW167" s="447"/>
      <c r="ERX167" s="447"/>
      <c r="ERY167" s="447"/>
      <c r="ERZ167" s="447"/>
      <c r="ESA167" s="447"/>
      <c r="ESB167" s="447"/>
      <c r="ESC167" s="447"/>
      <c r="ESD167" s="447"/>
      <c r="ESE167" s="447"/>
      <c r="ESF167" s="447"/>
      <c r="ESG167" s="447"/>
      <c r="ESH167" s="447"/>
      <c r="ESI167" s="447"/>
      <c r="ESJ167" s="447"/>
      <c r="ESK167" s="447"/>
      <c r="ESL167" s="447"/>
      <c r="ESM167" s="447"/>
      <c r="ESN167" s="447"/>
      <c r="ESO167" s="447"/>
      <c r="ESP167" s="447"/>
      <c r="ESQ167" s="447"/>
      <c r="ESR167" s="447"/>
      <c r="ESS167" s="447"/>
      <c r="EST167" s="447"/>
      <c r="ESU167" s="447"/>
      <c r="ESV167" s="447"/>
      <c r="ESW167" s="447"/>
      <c r="ESX167" s="447"/>
      <c r="ESY167" s="447"/>
      <c r="ESZ167" s="447"/>
      <c r="ETA167" s="447"/>
      <c r="ETB167" s="447"/>
      <c r="ETC167" s="447"/>
      <c r="ETD167" s="447"/>
      <c r="ETE167" s="447"/>
      <c r="ETF167" s="447"/>
      <c r="ETG167" s="447"/>
      <c r="ETH167" s="447"/>
      <c r="ETI167" s="447"/>
      <c r="ETJ167" s="447"/>
      <c r="ETK167" s="447"/>
      <c r="ETL167" s="447"/>
      <c r="ETM167" s="447"/>
      <c r="ETN167" s="447"/>
      <c r="ETO167" s="447"/>
      <c r="ETP167" s="447"/>
      <c r="ETQ167" s="447"/>
      <c r="ETR167" s="447"/>
      <c r="ETS167" s="447"/>
      <c r="ETT167" s="447"/>
      <c r="ETU167" s="447"/>
      <c r="ETV167" s="447"/>
      <c r="ETW167" s="447"/>
      <c r="ETX167" s="447"/>
      <c r="ETY167" s="447"/>
      <c r="ETZ167" s="447"/>
      <c r="EUA167" s="447"/>
      <c r="EUB167" s="447"/>
      <c r="EUC167" s="447"/>
      <c r="EUD167" s="447"/>
      <c r="EUE167" s="447"/>
      <c r="EUF167" s="447"/>
      <c r="EUG167" s="447"/>
      <c r="EUH167" s="447"/>
      <c r="EUI167" s="447"/>
      <c r="EUJ167" s="447"/>
      <c r="EUK167" s="447"/>
      <c r="EUL167" s="447"/>
      <c r="EUM167" s="447"/>
      <c r="EUN167" s="447"/>
      <c r="EUO167" s="447"/>
      <c r="EUP167" s="447"/>
      <c r="EUQ167" s="447"/>
      <c r="EUR167" s="447"/>
      <c r="EUS167" s="447"/>
      <c r="EUT167" s="447"/>
      <c r="EUU167" s="447"/>
      <c r="EUV167" s="447"/>
      <c r="EUW167" s="447"/>
      <c r="EUX167" s="447"/>
      <c r="EUY167" s="447"/>
      <c r="EUZ167" s="447"/>
      <c r="EVA167" s="447"/>
      <c r="EVB167" s="447"/>
      <c r="EVC167" s="447"/>
      <c r="EVD167" s="447"/>
      <c r="EVE167" s="447"/>
      <c r="EVF167" s="447"/>
      <c r="EVG167" s="447"/>
      <c r="EVH167" s="447"/>
      <c r="EVI167" s="447"/>
      <c r="EVJ167" s="447"/>
      <c r="EVK167" s="447"/>
      <c r="EVL167" s="447"/>
      <c r="EVM167" s="447"/>
      <c r="EVN167" s="447"/>
      <c r="EVO167" s="447"/>
      <c r="EVP167" s="447"/>
      <c r="EVQ167" s="447"/>
      <c r="EVR167" s="447"/>
      <c r="EVS167" s="447"/>
      <c r="EVT167" s="447"/>
      <c r="EVU167" s="447"/>
      <c r="EVV167" s="447"/>
      <c r="EVW167" s="447"/>
      <c r="EVX167" s="447"/>
      <c r="EVY167" s="447"/>
      <c r="EVZ167" s="447"/>
      <c r="EWA167" s="447"/>
      <c r="EWB167" s="447"/>
      <c r="EWC167" s="447"/>
      <c r="EWD167" s="447"/>
      <c r="EWE167" s="447"/>
      <c r="EWF167" s="447"/>
      <c r="EWG167" s="447"/>
      <c r="EWH167" s="447"/>
      <c r="EWI167" s="447"/>
      <c r="EWJ167" s="447"/>
      <c r="EWK167" s="447"/>
      <c r="EWL167" s="447"/>
      <c r="EWM167" s="447"/>
      <c r="EWN167" s="447"/>
      <c r="EWO167" s="447"/>
      <c r="EWP167" s="447"/>
      <c r="EWQ167" s="447"/>
      <c r="EWR167" s="447"/>
      <c r="EWS167" s="447"/>
      <c r="EWT167" s="447"/>
      <c r="EWU167" s="447"/>
      <c r="EWV167" s="447"/>
      <c r="EWW167" s="447"/>
      <c r="EWX167" s="447"/>
      <c r="EWY167" s="447"/>
      <c r="EWZ167" s="447"/>
      <c r="EXA167" s="447"/>
      <c r="EXB167" s="447"/>
      <c r="EXC167" s="447"/>
      <c r="EXD167" s="447"/>
      <c r="EXE167" s="447"/>
      <c r="EXF167" s="447"/>
      <c r="EXG167" s="447"/>
      <c r="EXH167" s="447"/>
      <c r="EXI167" s="447"/>
      <c r="EXJ167" s="447"/>
      <c r="EXK167" s="447"/>
      <c r="EXL167" s="447"/>
      <c r="EXM167" s="447"/>
      <c r="EXN167" s="447"/>
      <c r="EXO167" s="447"/>
      <c r="EXP167" s="447"/>
      <c r="EXQ167" s="447"/>
      <c r="EXR167" s="447"/>
      <c r="EXS167" s="447"/>
      <c r="EXT167" s="447"/>
      <c r="EXU167" s="447"/>
      <c r="EXV167" s="447"/>
      <c r="EXW167" s="447"/>
      <c r="EXX167" s="447"/>
      <c r="EXY167" s="447"/>
      <c r="EXZ167" s="447"/>
      <c r="EYA167" s="447"/>
      <c r="EYB167" s="447"/>
      <c r="EYC167" s="447"/>
      <c r="EYD167" s="447"/>
      <c r="EYE167" s="447"/>
      <c r="EYF167" s="447"/>
      <c r="EYG167" s="447"/>
      <c r="EYH167" s="447"/>
      <c r="EYI167" s="447"/>
      <c r="EYJ167" s="447"/>
      <c r="EYK167" s="447"/>
      <c r="EYL167" s="447"/>
      <c r="EYM167" s="447"/>
      <c r="EYN167" s="447"/>
      <c r="EYO167" s="447"/>
      <c r="EYP167" s="447"/>
      <c r="EYQ167" s="447"/>
      <c r="EYR167" s="447"/>
      <c r="EYS167" s="447"/>
      <c r="EYT167" s="447"/>
      <c r="EYU167" s="447"/>
      <c r="EYV167" s="447"/>
      <c r="EYW167" s="447"/>
      <c r="EYX167" s="447"/>
      <c r="EYY167" s="447"/>
      <c r="EYZ167" s="447"/>
      <c r="EZA167" s="447"/>
      <c r="EZB167" s="447"/>
      <c r="EZC167" s="447"/>
      <c r="EZD167" s="447"/>
      <c r="EZE167" s="447"/>
      <c r="EZF167" s="447"/>
      <c r="EZG167" s="447"/>
      <c r="EZH167" s="447"/>
      <c r="EZI167" s="447"/>
      <c r="EZJ167" s="447"/>
      <c r="EZK167" s="447"/>
      <c r="EZL167" s="447"/>
      <c r="EZM167" s="447"/>
      <c r="EZN167" s="447"/>
      <c r="EZO167" s="447"/>
      <c r="EZP167" s="447"/>
      <c r="EZQ167" s="447"/>
      <c r="EZR167" s="447"/>
      <c r="EZS167" s="447"/>
      <c r="EZT167" s="447"/>
      <c r="EZU167" s="447"/>
      <c r="EZV167" s="447"/>
      <c r="EZW167" s="447"/>
      <c r="EZX167" s="447"/>
      <c r="EZY167" s="447"/>
      <c r="EZZ167" s="447"/>
      <c r="FAA167" s="447"/>
      <c r="FAB167" s="447"/>
      <c r="FAC167" s="447"/>
      <c r="FAD167" s="447"/>
      <c r="FAE167" s="447"/>
      <c r="FAF167" s="447"/>
      <c r="FAG167" s="447"/>
      <c r="FAH167" s="447"/>
      <c r="FAI167" s="447"/>
      <c r="FAJ167" s="447"/>
      <c r="FAK167" s="447"/>
      <c r="FAL167" s="447"/>
      <c r="FAM167" s="447"/>
      <c r="FAN167" s="447"/>
      <c r="FAO167" s="447"/>
      <c r="FAP167" s="447"/>
      <c r="FAQ167" s="447"/>
      <c r="FAR167" s="447"/>
      <c r="FAS167" s="447"/>
      <c r="FAT167" s="447"/>
      <c r="FAU167" s="447"/>
      <c r="FAV167" s="447"/>
      <c r="FAW167" s="447"/>
      <c r="FAX167" s="447"/>
      <c r="FAY167" s="447"/>
      <c r="FAZ167" s="447"/>
      <c r="FBA167" s="447"/>
      <c r="FBB167" s="447"/>
      <c r="FBC167" s="447"/>
      <c r="FBD167" s="447"/>
      <c r="FBE167" s="447"/>
      <c r="FBF167" s="447"/>
      <c r="FBG167" s="447"/>
      <c r="FBH167" s="447"/>
      <c r="FBI167" s="447"/>
      <c r="FBJ167" s="447"/>
      <c r="FBK167" s="447"/>
      <c r="FBL167" s="447"/>
      <c r="FBM167" s="447"/>
      <c r="FBN167" s="447"/>
      <c r="FBO167" s="447"/>
      <c r="FBP167" s="447"/>
      <c r="FBQ167" s="447"/>
      <c r="FBR167" s="447"/>
      <c r="FBS167" s="447"/>
      <c r="FBT167" s="447"/>
      <c r="FBU167" s="447"/>
      <c r="FBV167" s="447"/>
      <c r="FBW167" s="447"/>
      <c r="FBX167" s="447"/>
      <c r="FBY167" s="447"/>
      <c r="FBZ167" s="447"/>
      <c r="FCA167" s="447"/>
      <c r="FCB167" s="447"/>
      <c r="FCC167" s="447"/>
      <c r="FCD167" s="447"/>
      <c r="FCE167" s="447"/>
      <c r="FCF167" s="447"/>
      <c r="FCG167" s="447"/>
      <c r="FCH167" s="447"/>
      <c r="FCI167" s="447"/>
      <c r="FCJ167" s="447"/>
      <c r="FCK167" s="447"/>
      <c r="FCL167" s="447"/>
      <c r="FCM167" s="447"/>
      <c r="FCN167" s="447"/>
      <c r="FCO167" s="447"/>
      <c r="FCP167" s="447"/>
      <c r="FCQ167" s="447"/>
      <c r="FCR167" s="447"/>
      <c r="FCS167" s="447"/>
      <c r="FCT167" s="447"/>
      <c r="FCU167" s="447"/>
      <c r="FCV167" s="447"/>
      <c r="FCW167" s="447"/>
      <c r="FCX167" s="447"/>
      <c r="FCY167" s="447"/>
      <c r="FCZ167" s="447"/>
      <c r="FDA167" s="447"/>
      <c r="FDB167" s="447"/>
      <c r="FDC167" s="447"/>
      <c r="FDD167" s="447"/>
      <c r="FDE167" s="447"/>
      <c r="FDF167" s="447"/>
      <c r="FDG167" s="447"/>
      <c r="FDH167" s="447"/>
      <c r="FDI167" s="447"/>
      <c r="FDJ167" s="447"/>
      <c r="FDK167" s="447"/>
      <c r="FDL167" s="447"/>
      <c r="FDM167" s="447"/>
      <c r="FDN167" s="447"/>
      <c r="FDO167" s="447"/>
      <c r="FDP167" s="447"/>
      <c r="FDQ167" s="447"/>
      <c r="FDR167" s="447"/>
      <c r="FDS167" s="447"/>
      <c r="FDT167" s="447"/>
      <c r="FDU167" s="447"/>
      <c r="FDV167" s="447"/>
      <c r="FDW167" s="447"/>
      <c r="FDX167" s="447"/>
      <c r="FDY167" s="447"/>
      <c r="FDZ167" s="447"/>
      <c r="FEA167" s="447"/>
      <c r="FEB167" s="447"/>
      <c r="FEC167" s="447"/>
      <c r="FED167" s="447"/>
      <c r="FEE167" s="447"/>
      <c r="FEF167" s="447"/>
      <c r="FEG167" s="447"/>
      <c r="FEH167" s="447"/>
      <c r="FEI167" s="447"/>
      <c r="FEJ167" s="447"/>
      <c r="FEK167" s="447"/>
      <c r="FEL167" s="447"/>
      <c r="FEM167" s="447"/>
      <c r="FEN167" s="447"/>
      <c r="FEO167" s="447"/>
      <c r="FEP167" s="447"/>
      <c r="FEQ167" s="447"/>
      <c r="FER167" s="447"/>
      <c r="FES167" s="447"/>
      <c r="FET167" s="447"/>
      <c r="FEU167" s="447"/>
      <c r="FEV167" s="447"/>
      <c r="FEW167" s="447"/>
      <c r="FEX167" s="447"/>
      <c r="FEY167" s="447"/>
      <c r="FEZ167" s="447"/>
      <c r="FFA167" s="447"/>
      <c r="FFB167" s="447"/>
      <c r="FFC167" s="447"/>
      <c r="FFD167" s="447"/>
      <c r="FFE167" s="447"/>
      <c r="FFF167" s="447"/>
      <c r="FFG167" s="447"/>
      <c r="FFH167" s="447"/>
      <c r="FFI167" s="447"/>
      <c r="FFJ167" s="447"/>
      <c r="FFK167" s="447"/>
      <c r="FFL167" s="447"/>
      <c r="FFM167" s="447"/>
      <c r="FFN167" s="447"/>
      <c r="FFO167" s="447"/>
      <c r="FFP167" s="447"/>
      <c r="FFQ167" s="447"/>
      <c r="FFR167" s="447"/>
      <c r="FFS167" s="447"/>
      <c r="FFT167" s="447"/>
      <c r="FFU167" s="447"/>
      <c r="FFV167" s="447"/>
      <c r="FFW167" s="447"/>
      <c r="FFX167" s="447"/>
      <c r="FFY167" s="447"/>
      <c r="FFZ167" s="447"/>
      <c r="FGA167" s="447"/>
      <c r="FGB167" s="447"/>
      <c r="FGC167" s="447"/>
      <c r="FGD167" s="447"/>
      <c r="FGE167" s="447"/>
      <c r="FGF167" s="447"/>
      <c r="FGG167" s="447"/>
      <c r="FGH167" s="447"/>
      <c r="FGI167" s="447"/>
      <c r="FGJ167" s="447"/>
      <c r="FGK167" s="447"/>
      <c r="FGL167" s="447"/>
      <c r="FGM167" s="447"/>
      <c r="FGN167" s="447"/>
      <c r="FGO167" s="447"/>
      <c r="FGP167" s="447"/>
      <c r="FGQ167" s="447"/>
      <c r="FGR167" s="447"/>
      <c r="FGS167" s="447"/>
      <c r="FGT167" s="447"/>
      <c r="FGU167" s="447"/>
      <c r="FGV167" s="447"/>
      <c r="FGW167" s="447"/>
      <c r="FGX167" s="447"/>
      <c r="FGY167" s="447"/>
      <c r="FGZ167" s="447"/>
      <c r="FHA167" s="447"/>
      <c r="FHB167" s="447"/>
      <c r="FHC167" s="447"/>
      <c r="FHD167" s="447"/>
      <c r="FHE167" s="447"/>
      <c r="FHF167" s="447"/>
      <c r="FHG167" s="447"/>
      <c r="FHH167" s="447"/>
      <c r="FHI167" s="447"/>
      <c r="FHJ167" s="447"/>
      <c r="FHK167" s="447"/>
      <c r="FHL167" s="447"/>
      <c r="FHM167" s="447"/>
      <c r="FHN167" s="447"/>
      <c r="FHO167" s="447"/>
      <c r="FHP167" s="447"/>
      <c r="FHQ167" s="447"/>
      <c r="FHR167" s="447"/>
      <c r="FHS167" s="447"/>
      <c r="FHT167" s="447"/>
      <c r="FHU167" s="447"/>
      <c r="FHV167" s="447"/>
      <c r="FHW167" s="447"/>
      <c r="FHX167" s="447"/>
      <c r="FHY167" s="447"/>
      <c r="FHZ167" s="447"/>
      <c r="FIA167" s="447"/>
      <c r="FIB167" s="447"/>
      <c r="FIC167" s="447"/>
      <c r="FID167" s="447"/>
      <c r="FIE167" s="447"/>
      <c r="FIF167" s="447"/>
      <c r="FIG167" s="447"/>
      <c r="FIH167" s="447"/>
      <c r="FII167" s="447"/>
      <c r="FIJ167" s="447"/>
      <c r="FIK167" s="447"/>
      <c r="FIL167" s="447"/>
      <c r="FIM167" s="447"/>
      <c r="FIN167" s="447"/>
      <c r="FIO167" s="447"/>
      <c r="FIP167" s="447"/>
      <c r="FIQ167" s="447"/>
      <c r="FIR167" s="447"/>
      <c r="FIS167" s="447"/>
      <c r="FIT167" s="447"/>
      <c r="FIU167" s="447"/>
      <c r="FIV167" s="447"/>
      <c r="FIW167" s="447"/>
      <c r="FIX167" s="447"/>
      <c r="FIY167" s="447"/>
      <c r="FIZ167" s="447"/>
      <c r="FJA167" s="447"/>
      <c r="FJB167" s="447"/>
      <c r="FJC167" s="447"/>
      <c r="FJD167" s="447"/>
      <c r="FJE167" s="447"/>
      <c r="FJF167" s="447"/>
      <c r="FJG167" s="447"/>
      <c r="FJH167" s="447"/>
      <c r="FJI167" s="447"/>
      <c r="FJJ167" s="447"/>
      <c r="FJK167" s="447"/>
      <c r="FJL167" s="447"/>
      <c r="FJM167" s="447"/>
      <c r="FJN167" s="447"/>
      <c r="FJO167" s="447"/>
      <c r="FJP167" s="447"/>
      <c r="FJQ167" s="447"/>
      <c r="FJR167" s="447"/>
      <c r="FJS167" s="447"/>
      <c r="FJT167" s="447"/>
      <c r="FJU167" s="447"/>
      <c r="FJV167" s="447"/>
      <c r="FJW167" s="447"/>
      <c r="FJX167" s="447"/>
      <c r="FJY167" s="447"/>
      <c r="FJZ167" s="447"/>
      <c r="FKA167" s="447"/>
      <c r="FKB167" s="447"/>
      <c r="FKC167" s="447"/>
      <c r="FKD167" s="447"/>
      <c r="FKE167" s="447"/>
      <c r="FKF167" s="447"/>
      <c r="FKG167" s="447"/>
      <c r="FKH167" s="447"/>
      <c r="FKI167" s="447"/>
      <c r="FKJ167" s="447"/>
      <c r="FKK167" s="447"/>
      <c r="FKL167" s="447"/>
      <c r="FKM167" s="447"/>
      <c r="FKN167" s="447"/>
      <c r="FKO167" s="447"/>
      <c r="FKP167" s="447"/>
      <c r="FKQ167" s="447"/>
      <c r="FKR167" s="447"/>
      <c r="FKS167" s="447"/>
      <c r="FKT167" s="447"/>
      <c r="FKU167" s="447"/>
      <c r="FKV167" s="447"/>
      <c r="FKW167" s="447"/>
      <c r="FKX167" s="447"/>
      <c r="FKY167" s="447"/>
      <c r="FKZ167" s="447"/>
      <c r="FLA167" s="447"/>
      <c r="FLB167" s="447"/>
      <c r="FLC167" s="447"/>
      <c r="FLD167" s="447"/>
      <c r="FLE167" s="447"/>
      <c r="FLF167" s="447"/>
      <c r="FLG167" s="447"/>
      <c r="FLH167" s="447"/>
      <c r="FLI167" s="447"/>
      <c r="FLJ167" s="447"/>
      <c r="FLK167" s="447"/>
      <c r="FLL167" s="447"/>
      <c r="FLM167" s="447"/>
      <c r="FLN167" s="447"/>
      <c r="FLO167" s="447"/>
      <c r="FLP167" s="447"/>
      <c r="FLQ167" s="447"/>
      <c r="FLR167" s="447"/>
      <c r="FLS167" s="447"/>
      <c r="FLT167" s="447"/>
      <c r="FLU167" s="447"/>
      <c r="FLV167" s="447"/>
      <c r="FLW167" s="447"/>
      <c r="FLX167" s="447"/>
      <c r="FLY167" s="447"/>
      <c r="FLZ167" s="447"/>
      <c r="FMA167" s="447"/>
      <c r="FMB167" s="447"/>
      <c r="FMC167" s="447"/>
      <c r="FMD167" s="447"/>
      <c r="FME167" s="447"/>
      <c r="FMF167" s="447"/>
      <c r="FMG167" s="447"/>
      <c r="FMH167" s="447"/>
      <c r="FMI167" s="447"/>
      <c r="FMJ167" s="447"/>
      <c r="FMK167" s="447"/>
      <c r="FML167" s="447"/>
      <c r="FMM167" s="447"/>
      <c r="FMN167" s="447"/>
      <c r="FMO167" s="447"/>
      <c r="FMP167" s="447"/>
      <c r="FMQ167" s="447"/>
      <c r="FMR167" s="447"/>
      <c r="FMS167" s="447"/>
      <c r="FMT167" s="447"/>
      <c r="FMU167" s="447"/>
      <c r="FMV167" s="447"/>
      <c r="FMW167" s="447"/>
      <c r="FMX167" s="447"/>
      <c r="FMY167" s="447"/>
      <c r="FMZ167" s="447"/>
      <c r="FNA167" s="447"/>
      <c r="FNB167" s="447"/>
      <c r="FNC167" s="447"/>
      <c r="FND167" s="447"/>
      <c r="FNE167" s="447"/>
      <c r="FNF167" s="447"/>
      <c r="FNG167" s="447"/>
      <c r="FNH167" s="447"/>
      <c r="FNI167" s="447"/>
      <c r="FNJ167" s="447"/>
      <c r="FNK167" s="447"/>
      <c r="FNL167" s="447"/>
      <c r="FNM167" s="447"/>
      <c r="FNN167" s="447"/>
      <c r="FNO167" s="447"/>
      <c r="FNP167" s="447"/>
      <c r="FNQ167" s="447"/>
      <c r="FNR167" s="447"/>
      <c r="FNS167" s="447"/>
      <c r="FNT167" s="447"/>
      <c r="FNU167" s="447"/>
      <c r="FNV167" s="447"/>
      <c r="FNW167" s="447"/>
      <c r="FNX167" s="447"/>
      <c r="FNY167" s="447"/>
      <c r="FNZ167" s="447"/>
      <c r="FOA167" s="447"/>
      <c r="FOB167" s="447"/>
      <c r="FOC167" s="447"/>
      <c r="FOD167" s="447"/>
      <c r="FOE167" s="447"/>
      <c r="FOF167" s="447"/>
      <c r="FOG167" s="447"/>
      <c r="FOH167" s="447"/>
      <c r="FOI167" s="447"/>
      <c r="FOJ167" s="447"/>
      <c r="FOK167" s="447"/>
      <c r="FOL167" s="447"/>
      <c r="FOM167" s="447"/>
      <c r="FON167" s="447"/>
      <c r="FOO167" s="447"/>
      <c r="FOP167" s="447"/>
      <c r="FOQ167" s="447"/>
      <c r="FOR167" s="447"/>
      <c r="FOS167" s="447"/>
      <c r="FOT167" s="447"/>
      <c r="FOU167" s="447"/>
      <c r="FOV167" s="447"/>
      <c r="FOW167" s="447"/>
      <c r="FOX167" s="447"/>
      <c r="FOY167" s="447"/>
      <c r="FOZ167" s="447"/>
      <c r="FPA167" s="447"/>
      <c r="FPB167" s="447"/>
      <c r="FPC167" s="447"/>
      <c r="FPD167" s="447"/>
      <c r="FPE167" s="447"/>
      <c r="FPF167" s="447"/>
      <c r="FPG167" s="447"/>
      <c r="FPH167" s="447"/>
      <c r="FPI167" s="447"/>
      <c r="FPJ167" s="447"/>
      <c r="FPK167" s="447"/>
      <c r="FPL167" s="447"/>
      <c r="FPM167" s="447"/>
      <c r="FPN167" s="447"/>
      <c r="FPO167" s="447"/>
      <c r="FPP167" s="447"/>
      <c r="FPQ167" s="447"/>
      <c r="FPR167" s="447"/>
      <c r="FPS167" s="447"/>
      <c r="FPT167" s="447"/>
      <c r="FPU167" s="447"/>
      <c r="FPV167" s="447"/>
      <c r="FPW167" s="447"/>
      <c r="FPX167" s="447"/>
      <c r="FPY167" s="447"/>
      <c r="FPZ167" s="447"/>
      <c r="FQA167" s="447"/>
      <c r="FQB167" s="447"/>
      <c r="FQC167" s="447"/>
      <c r="FQD167" s="447"/>
      <c r="FQE167" s="447"/>
      <c r="FQF167" s="447"/>
      <c r="FQG167" s="447"/>
      <c r="FQH167" s="447"/>
      <c r="FQI167" s="447"/>
      <c r="FQJ167" s="447"/>
      <c r="FQK167" s="447"/>
      <c r="FQL167" s="447"/>
      <c r="FQM167" s="447"/>
      <c r="FQN167" s="447"/>
      <c r="FQO167" s="447"/>
      <c r="FQP167" s="447"/>
      <c r="FQQ167" s="447"/>
      <c r="FQR167" s="447"/>
      <c r="FQS167" s="447"/>
      <c r="FQT167" s="447"/>
      <c r="FQU167" s="447"/>
      <c r="FQV167" s="447"/>
      <c r="FQW167" s="447"/>
      <c r="FQX167" s="447"/>
      <c r="FQY167" s="447"/>
      <c r="FQZ167" s="447"/>
      <c r="FRA167" s="447"/>
      <c r="FRB167" s="447"/>
      <c r="FRC167" s="447"/>
      <c r="FRD167" s="447"/>
      <c r="FRE167" s="447"/>
      <c r="FRF167" s="447"/>
      <c r="FRG167" s="447"/>
      <c r="FRH167" s="447"/>
      <c r="FRI167" s="447"/>
      <c r="FRJ167" s="447"/>
      <c r="FRK167" s="447"/>
      <c r="FRL167" s="447"/>
      <c r="FRM167" s="447"/>
      <c r="FRN167" s="447"/>
      <c r="FRO167" s="447"/>
      <c r="FRP167" s="447"/>
      <c r="FRQ167" s="447"/>
      <c r="FRR167" s="447"/>
      <c r="FRS167" s="447"/>
      <c r="FRT167" s="447"/>
      <c r="FRU167" s="447"/>
      <c r="FRV167" s="447"/>
      <c r="FRW167" s="447"/>
      <c r="FRX167" s="447"/>
      <c r="FRY167" s="447"/>
      <c r="FRZ167" s="447"/>
      <c r="FSA167" s="447"/>
      <c r="FSB167" s="447"/>
      <c r="FSC167" s="447"/>
      <c r="FSD167" s="447"/>
      <c r="FSE167" s="447"/>
      <c r="FSF167" s="447"/>
      <c r="FSG167" s="447"/>
      <c r="FSH167" s="447"/>
      <c r="FSI167" s="447"/>
      <c r="FSJ167" s="447"/>
      <c r="FSK167" s="447"/>
      <c r="FSL167" s="447"/>
      <c r="FSM167" s="447"/>
      <c r="FSN167" s="447"/>
      <c r="FSO167" s="447"/>
      <c r="FSP167" s="447"/>
      <c r="FSQ167" s="447"/>
      <c r="FSR167" s="447"/>
      <c r="FSS167" s="447"/>
      <c r="FST167" s="447"/>
      <c r="FSU167" s="447"/>
      <c r="FSV167" s="447"/>
      <c r="FSW167" s="447"/>
      <c r="FSX167" s="447"/>
      <c r="FSY167" s="447"/>
      <c r="FSZ167" s="447"/>
      <c r="FTA167" s="447"/>
      <c r="FTB167" s="447"/>
      <c r="FTC167" s="447"/>
      <c r="FTD167" s="447"/>
      <c r="FTE167" s="447"/>
      <c r="FTF167" s="447"/>
      <c r="FTG167" s="447"/>
      <c r="FTH167" s="447"/>
      <c r="FTI167" s="447"/>
      <c r="FTJ167" s="447"/>
      <c r="FTK167" s="447"/>
      <c r="FTL167" s="447"/>
      <c r="FTM167" s="447"/>
      <c r="FTN167" s="447"/>
      <c r="FTO167" s="447"/>
      <c r="FTP167" s="447"/>
      <c r="FTQ167" s="447"/>
      <c r="FTR167" s="447"/>
      <c r="FTS167" s="447"/>
      <c r="FTT167" s="447"/>
      <c r="FTU167" s="447"/>
      <c r="FTV167" s="447"/>
      <c r="FTW167" s="447"/>
      <c r="FTX167" s="447"/>
      <c r="FTY167" s="447"/>
      <c r="FTZ167" s="447"/>
      <c r="FUA167" s="447"/>
      <c r="FUB167" s="447"/>
      <c r="FUC167" s="447"/>
      <c r="FUD167" s="447"/>
      <c r="FUE167" s="447"/>
      <c r="FUF167" s="447"/>
      <c r="FUG167" s="447"/>
      <c r="FUH167" s="447"/>
      <c r="FUI167" s="447"/>
      <c r="FUJ167" s="447"/>
      <c r="FUK167" s="447"/>
      <c r="FUL167" s="447"/>
      <c r="FUM167" s="447"/>
      <c r="FUN167" s="447"/>
      <c r="FUO167" s="447"/>
      <c r="FUP167" s="447"/>
      <c r="FUQ167" s="447"/>
      <c r="FUR167" s="447"/>
      <c r="FUS167" s="447"/>
      <c r="FUT167" s="447"/>
      <c r="FUU167" s="447"/>
      <c r="FUV167" s="447"/>
      <c r="FUW167" s="447"/>
      <c r="FUX167" s="447"/>
      <c r="FUY167" s="447"/>
      <c r="FUZ167" s="447"/>
      <c r="FVA167" s="447"/>
      <c r="FVB167" s="447"/>
      <c r="FVC167" s="447"/>
      <c r="FVD167" s="447"/>
      <c r="FVE167" s="447"/>
      <c r="FVF167" s="447"/>
      <c r="FVG167" s="447"/>
      <c r="FVH167" s="447"/>
      <c r="FVI167" s="447"/>
      <c r="FVJ167" s="447"/>
      <c r="FVK167" s="447"/>
      <c r="FVL167" s="447"/>
      <c r="FVM167" s="447"/>
      <c r="FVN167" s="447"/>
      <c r="FVO167" s="447"/>
      <c r="FVP167" s="447"/>
      <c r="FVQ167" s="447"/>
      <c r="FVR167" s="447"/>
      <c r="FVS167" s="447"/>
      <c r="FVT167" s="447"/>
      <c r="FVU167" s="447"/>
      <c r="FVV167" s="447"/>
      <c r="FVW167" s="447"/>
      <c r="FVX167" s="447"/>
      <c r="FVY167" s="447"/>
      <c r="FVZ167" s="447"/>
      <c r="FWA167" s="447"/>
      <c r="FWB167" s="447"/>
      <c r="FWC167" s="447"/>
      <c r="FWD167" s="447"/>
      <c r="FWE167" s="447"/>
      <c r="FWF167" s="447"/>
      <c r="FWG167" s="447"/>
      <c r="FWH167" s="447"/>
      <c r="FWI167" s="447"/>
      <c r="FWJ167" s="447"/>
      <c r="FWK167" s="447"/>
      <c r="FWL167" s="447"/>
      <c r="FWM167" s="447"/>
      <c r="FWN167" s="447"/>
      <c r="FWO167" s="447"/>
      <c r="FWP167" s="447"/>
      <c r="FWQ167" s="447"/>
      <c r="FWR167" s="447"/>
      <c r="FWS167" s="447"/>
      <c r="FWT167" s="447"/>
      <c r="FWU167" s="447"/>
      <c r="FWV167" s="447"/>
      <c r="FWW167" s="447"/>
      <c r="FWX167" s="447"/>
      <c r="FWY167" s="447"/>
      <c r="FWZ167" s="447"/>
      <c r="FXA167" s="447"/>
      <c r="FXB167" s="447"/>
      <c r="FXC167" s="447"/>
      <c r="FXD167" s="447"/>
      <c r="FXE167" s="447"/>
      <c r="FXF167" s="447"/>
      <c r="FXG167" s="447"/>
      <c r="FXH167" s="447"/>
      <c r="FXI167" s="447"/>
      <c r="FXJ167" s="447"/>
      <c r="FXK167" s="447"/>
      <c r="FXL167" s="447"/>
      <c r="FXM167" s="447"/>
      <c r="FXN167" s="447"/>
      <c r="FXO167" s="447"/>
      <c r="FXP167" s="447"/>
      <c r="FXQ167" s="447"/>
      <c r="FXR167" s="447"/>
      <c r="FXS167" s="447"/>
      <c r="FXT167" s="447"/>
      <c r="FXU167" s="447"/>
      <c r="FXV167" s="447"/>
      <c r="FXW167" s="447"/>
      <c r="FXX167" s="447"/>
      <c r="FXY167" s="447"/>
      <c r="FXZ167" s="447"/>
      <c r="FYA167" s="447"/>
      <c r="FYB167" s="447"/>
      <c r="FYC167" s="447"/>
      <c r="FYD167" s="447"/>
      <c r="FYE167" s="447"/>
      <c r="FYF167" s="447"/>
      <c r="FYG167" s="447"/>
      <c r="FYH167" s="447"/>
      <c r="FYI167" s="447"/>
      <c r="FYJ167" s="447"/>
      <c r="FYK167" s="447"/>
      <c r="FYL167" s="447"/>
      <c r="FYM167" s="447"/>
      <c r="FYN167" s="447"/>
      <c r="FYO167" s="447"/>
      <c r="FYP167" s="447"/>
      <c r="FYQ167" s="447"/>
      <c r="FYR167" s="447"/>
      <c r="FYS167" s="447"/>
      <c r="FYT167" s="447"/>
      <c r="FYU167" s="447"/>
      <c r="FYV167" s="447"/>
      <c r="FYW167" s="447"/>
      <c r="FYX167" s="447"/>
      <c r="FYY167" s="447"/>
      <c r="FYZ167" s="447"/>
      <c r="FZA167" s="447"/>
      <c r="FZB167" s="447"/>
      <c r="FZC167" s="447"/>
      <c r="FZD167" s="447"/>
      <c r="FZE167" s="447"/>
      <c r="FZF167" s="447"/>
      <c r="FZG167" s="447"/>
      <c r="FZH167" s="447"/>
      <c r="FZI167" s="447"/>
      <c r="FZJ167" s="447"/>
      <c r="FZK167" s="447"/>
      <c r="FZL167" s="447"/>
      <c r="FZM167" s="447"/>
      <c r="FZN167" s="447"/>
      <c r="FZO167" s="447"/>
      <c r="FZP167" s="447"/>
      <c r="FZQ167" s="447"/>
      <c r="FZR167" s="447"/>
      <c r="FZS167" s="447"/>
      <c r="FZT167" s="447"/>
      <c r="FZU167" s="447"/>
      <c r="FZV167" s="447"/>
      <c r="FZW167" s="447"/>
      <c r="FZX167" s="447"/>
      <c r="FZY167" s="447"/>
      <c r="FZZ167" s="447"/>
      <c r="GAA167" s="447"/>
      <c r="GAB167" s="447"/>
      <c r="GAC167" s="447"/>
      <c r="GAD167" s="447"/>
      <c r="GAE167" s="447"/>
      <c r="GAF167" s="447"/>
      <c r="GAG167" s="447"/>
      <c r="GAH167" s="447"/>
      <c r="GAI167" s="447"/>
      <c r="GAJ167" s="447"/>
      <c r="GAK167" s="447"/>
      <c r="GAL167" s="447"/>
      <c r="GAM167" s="447"/>
      <c r="GAN167" s="447"/>
      <c r="GAO167" s="447"/>
      <c r="GAP167" s="447"/>
      <c r="GAQ167" s="447"/>
      <c r="GAR167" s="447"/>
      <c r="GAS167" s="447"/>
      <c r="GAT167" s="447"/>
      <c r="GAU167" s="447"/>
      <c r="GAV167" s="447"/>
      <c r="GAW167" s="447"/>
      <c r="GAX167" s="447"/>
      <c r="GAY167" s="447"/>
      <c r="GAZ167" s="447"/>
      <c r="GBA167" s="447"/>
      <c r="GBB167" s="447"/>
      <c r="GBC167" s="447"/>
      <c r="GBD167" s="447"/>
      <c r="GBE167" s="447"/>
      <c r="GBF167" s="447"/>
      <c r="GBG167" s="447"/>
      <c r="GBH167" s="447"/>
      <c r="GBI167" s="447"/>
      <c r="GBJ167" s="447"/>
      <c r="GBK167" s="447"/>
      <c r="GBL167" s="447"/>
      <c r="GBM167" s="447"/>
      <c r="GBN167" s="447"/>
      <c r="GBO167" s="447"/>
      <c r="GBP167" s="447"/>
      <c r="GBQ167" s="447"/>
      <c r="GBR167" s="447"/>
      <c r="GBS167" s="447"/>
      <c r="GBT167" s="447"/>
      <c r="GBU167" s="447"/>
      <c r="GBV167" s="447"/>
      <c r="GBW167" s="447"/>
      <c r="GBX167" s="447"/>
      <c r="GBY167" s="447"/>
      <c r="GBZ167" s="447"/>
      <c r="GCA167" s="447"/>
      <c r="GCB167" s="447"/>
      <c r="GCC167" s="447"/>
      <c r="GCD167" s="447"/>
      <c r="GCE167" s="447"/>
      <c r="GCF167" s="447"/>
      <c r="GCG167" s="447"/>
      <c r="GCH167" s="447"/>
      <c r="GCI167" s="447"/>
      <c r="GCJ167" s="447"/>
      <c r="GCK167" s="447"/>
      <c r="GCL167" s="447"/>
      <c r="GCM167" s="447"/>
      <c r="GCN167" s="447"/>
      <c r="GCO167" s="447"/>
      <c r="GCP167" s="447"/>
      <c r="GCQ167" s="447"/>
      <c r="GCR167" s="447"/>
      <c r="GCS167" s="447"/>
      <c r="GCT167" s="447"/>
      <c r="GCU167" s="447"/>
      <c r="GCV167" s="447"/>
      <c r="GCW167" s="447"/>
      <c r="GCX167" s="447"/>
      <c r="GCY167" s="447"/>
      <c r="GCZ167" s="447"/>
      <c r="GDA167" s="447"/>
      <c r="GDB167" s="447"/>
      <c r="GDC167" s="447"/>
      <c r="GDD167" s="447"/>
      <c r="GDE167" s="447"/>
      <c r="GDF167" s="447"/>
      <c r="GDG167" s="447"/>
      <c r="GDH167" s="447"/>
      <c r="GDI167" s="447"/>
      <c r="GDJ167" s="447"/>
      <c r="GDK167" s="447"/>
      <c r="GDL167" s="447"/>
      <c r="GDM167" s="447"/>
      <c r="GDN167" s="447"/>
      <c r="GDO167" s="447"/>
      <c r="GDP167" s="447"/>
      <c r="GDQ167" s="447"/>
      <c r="GDR167" s="447"/>
      <c r="GDS167" s="447"/>
      <c r="GDT167" s="447"/>
      <c r="GDU167" s="447"/>
      <c r="GDV167" s="447"/>
      <c r="GDW167" s="447"/>
      <c r="GDX167" s="447"/>
      <c r="GDY167" s="447"/>
      <c r="GDZ167" s="447"/>
      <c r="GEA167" s="447"/>
      <c r="GEB167" s="447"/>
      <c r="GEC167" s="447"/>
      <c r="GED167" s="447"/>
      <c r="GEE167" s="447"/>
      <c r="GEF167" s="447"/>
      <c r="GEG167" s="447"/>
      <c r="GEH167" s="447"/>
      <c r="GEI167" s="447"/>
      <c r="GEJ167" s="447"/>
      <c r="GEK167" s="447"/>
      <c r="GEL167" s="447"/>
      <c r="GEM167" s="447"/>
      <c r="GEN167" s="447"/>
      <c r="GEO167" s="447"/>
      <c r="GEP167" s="447"/>
      <c r="GEQ167" s="447"/>
      <c r="GER167" s="447"/>
      <c r="GES167" s="447"/>
      <c r="GET167" s="447"/>
      <c r="GEU167" s="447"/>
      <c r="GEV167" s="447"/>
      <c r="GEW167" s="447"/>
      <c r="GEX167" s="447"/>
      <c r="GEY167" s="447"/>
      <c r="GEZ167" s="447"/>
      <c r="GFA167" s="447"/>
      <c r="GFB167" s="447"/>
      <c r="GFC167" s="447"/>
      <c r="GFD167" s="447"/>
      <c r="GFE167" s="447"/>
      <c r="GFF167" s="447"/>
      <c r="GFG167" s="447"/>
      <c r="GFH167" s="447"/>
      <c r="GFI167" s="447"/>
      <c r="GFJ167" s="447"/>
      <c r="GFK167" s="447"/>
      <c r="GFL167" s="447"/>
      <c r="GFM167" s="447"/>
      <c r="GFN167" s="447"/>
      <c r="GFO167" s="447"/>
      <c r="GFP167" s="447"/>
      <c r="GFQ167" s="447"/>
      <c r="GFR167" s="447"/>
      <c r="GFS167" s="447"/>
      <c r="GFT167" s="447"/>
      <c r="GFU167" s="447"/>
      <c r="GFV167" s="447"/>
      <c r="GFW167" s="447"/>
      <c r="GFX167" s="447"/>
      <c r="GFY167" s="447"/>
      <c r="GFZ167" s="447"/>
      <c r="GGA167" s="447"/>
      <c r="GGB167" s="447"/>
      <c r="GGC167" s="447"/>
      <c r="GGD167" s="447"/>
      <c r="GGE167" s="447"/>
      <c r="GGF167" s="447"/>
      <c r="GGG167" s="447"/>
      <c r="GGH167" s="447"/>
      <c r="GGI167" s="447"/>
      <c r="GGJ167" s="447"/>
      <c r="GGK167" s="447"/>
      <c r="GGL167" s="447"/>
      <c r="GGM167" s="447"/>
      <c r="GGN167" s="447"/>
      <c r="GGO167" s="447"/>
      <c r="GGP167" s="447"/>
      <c r="GGQ167" s="447"/>
      <c r="GGR167" s="447"/>
      <c r="GGS167" s="447"/>
      <c r="GGT167" s="447"/>
      <c r="GGU167" s="447"/>
      <c r="GGV167" s="447"/>
      <c r="GGW167" s="447"/>
      <c r="GGX167" s="447"/>
      <c r="GGY167" s="447"/>
      <c r="GGZ167" s="447"/>
      <c r="GHA167" s="447"/>
      <c r="GHB167" s="447"/>
      <c r="GHC167" s="447"/>
      <c r="GHD167" s="447"/>
      <c r="GHE167" s="447"/>
      <c r="GHF167" s="447"/>
      <c r="GHG167" s="447"/>
      <c r="GHH167" s="447"/>
      <c r="GHI167" s="447"/>
      <c r="GHJ167" s="447"/>
      <c r="GHK167" s="447"/>
      <c r="GHL167" s="447"/>
      <c r="GHM167" s="447"/>
      <c r="GHN167" s="447"/>
      <c r="GHO167" s="447"/>
      <c r="GHP167" s="447"/>
      <c r="GHQ167" s="447"/>
      <c r="GHR167" s="447"/>
      <c r="GHS167" s="447"/>
      <c r="GHT167" s="447"/>
      <c r="GHU167" s="447"/>
      <c r="GHV167" s="447"/>
      <c r="GHW167" s="447"/>
      <c r="GHX167" s="447"/>
      <c r="GHY167" s="447"/>
      <c r="GHZ167" s="447"/>
      <c r="GIA167" s="447"/>
      <c r="GIB167" s="447"/>
      <c r="GIC167" s="447"/>
      <c r="GID167" s="447"/>
      <c r="GIE167" s="447"/>
      <c r="GIF167" s="447"/>
      <c r="GIG167" s="447"/>
      <c r="GIH167" s="447"/>
      <c r="GII167" s="447"/>
      <c r="GIJ167" s="447"/>
      <c r="GIK167" s="447"/>
      <c r="GIL167" s="447"/>
      <c r="GIM167" s="447"/>
      <c r="GIN167" s="447"/>
      <c r="GIO167" s="447"/>
      <c r="GIP167" s="447"/>
      <c r="GIQ167" s="447"/>
      <c r="GIR167" s="447"/>
      <c r="GIS167" s="447"/>
      <c r="GIT167" s="447"/>
      <c r="GIU167" s="447"/>
      <c r="GIV167" s="447"/>
      <c r="GIW167" s="447"/>
      <c r="GIX167" s="447"/>
      <c r="GIY167" s="447"/>
      <c r="GIZ167" s="447"/>
      <c r="GJA167" s="447"/>
      <c r="GJB167" s="447"/>
      <c r="GJC167" s="447"/>
      <c r="GJD167" s="447"/>
      <c r="GJE167" s="447"/>
      <c r="GJF167" s="447"/>
      <c r="GJG167" s="447"/>
      <c r="GJH167" s="447"/>
      <c r="GJI167" s="447"/>
      <c r="GJJ167" s="447"/>
      <c r="GJK167" s="447"/>
      <c r="GJL167" s="447"/>
      <c r="GJM167" s="447"/>
      <c r="GJN167" s="447"/>
      <c r="GJO167" s="447"/>
      <c r="GJP167" s="447"/>
      <c r="GJQ167" s="447"/>
      <c r="GJR167" s="447"/>
      <c r="GJS167" s="447"/>
      <c r="GJT167" s="447"/>
      <c r="GJU167" s="447"/>
      <c r="GJV167" s="447"/>
      <c r="GJW167" s="447"/>
      <c r="GJX167" s="447"/>
      <c r="GJY167" s="447"/>
      <c r="GJZ167" s="447"/>
      <c r="GKA167" s="447"/>
      <c r="GKB167" s="447"/>
      <c r="GKC167" s="447"/>
      <c r="GKD167" s="447"/>
      <c r="GKE167" s="447"/>
      <c r="GKF167" s="447"/>
      <c r="GKG167" s="447"/>
      <c r="GKH167" s="447"/>
      <c r="GKI167" s="447"/>
      <c r="GKJ167" s="447"/>
      <c r="GKK167" s="447"/>
      <c r="GKL167" s="447"/>
      <c r="GKM167" s="447"/>
      <c r="GKN167" s="447"/>
      <c r="GKO167" s="447"/>
      <c r="GKP167" s="447"/>
      <c r="GKQ167" s="447"/>
      <c r="GKR167" s="447"/>
      <c r="GKS167" s="447"/>
      <c r="GKT167" s="447"/>
      <c r="GKU167" s="447"/>
      <c r="GKV167" s="447"/>
      <c r="GKW167" s="447"/>
      <c r="GKX167" s="447"/>
      <c r="GKY167" s="447"/>
      <c r="GKZ167" s="447"/>
      <c r="GLA167" s="447"/>
      <c r="GLB167" s="447"/>
      <c r="GLC167" s="447"/>
      <c r="GLD167" s="447"/>
      <c r="GLE167" s="447"/>
      <c r="GLF167" s="447"/>
      <c r="GLG167" s="447"/>
      <c r="GLH167" s="447"/>
      <c r="GLI167" s="447"/>
      <c r="GLJ167" s="447"/>
      <c r="GLK167" s="447"/>
      <c r="GLL167" s="447"/>
      <c r="GLM167" s="447"/>
      <c r="GLN167" s="447"/>
      <c r="GLO167" s="447"/>
      <c r="GLP167" s="447"/>
      <c r="GLQ167" s="447"/>
      <c r="GLR167" s="447"/>
      <c r="GLS167" s="447"/>
      <c r="GLT167" s="447"/>
      <c r="GLU167" s="447"/>
      <c r="GLV167" s="447"/>
      <c r="GLW167" s="447"/>
      <c r="GLX167" s="447"/>
      <c r="GLY167" s="447"/>
      <c r="GLZ167" s="447"/>
      <c r="GMA167" s="447"/>
      <c r="GMB167" s="447"/>
      <c r="GMC167" s="447"/>
      <c r="GMD167" s="447"/>
      <c r="GME167" s="447"/>
      <c r="GMF167" s="447"/>
      <c r="GMG167" s="447"/>
      <c r="GMH167" s="447"/>
      <c r="GMI167" s="447"/>
      <c r="GMJ167" s="447"/>
      <c r="GMK167" s="447"/>
      <c r="GML167" s="447"/>
      <c r="GMM167" s="447"/>
      <c r="GMN167" s="447"/>
      <c r="GMO167" s="447"/>
      <c r="GMP167" s="447"/>
      <c r="GMQ167" s="447"/>
      <c r="GMR167" s="447"/>
      <c r="GMS167" s="447"/>
      <c r="GMT167" s="447"/>
      <c r="GMU167" s="447"/>
      <c r="GMV167" s="447"/>
      <c r="GMW167" s="447"/>
      <c r="GMX167" s="447"/>
      <c r="GMY167" s="447"/>
      <c r="GMZ167" s="447"/>
      <c r="GNA167" s="447"/>
      <c r="GNB167" s="447"/>
      <c r="GNC167" s="447"/>
      <c r="GND167" s="447"/>
      <c r="GNE167" s="447"/>
      <c r="GNF167" s="447"/>
      <c r="GNG167" s="447"/>
      <c r="GNH167" s="447"/>
      <c r="GNI167" s="447"/>
      <c r="GNJ167" s="447"/>
      <c r="GNK167" s="447"/>
      <c r="GNL167" s="447"/>
      <c r="GNM167" s="447"/>
      <c r="GNN167" s="447"/>
      <c r="GNO167" s="447"/>
      <c r="GNP167" s="447"/>
      <c r="GNQ167" s="447"/>
      <c r="GNR167" s="447"/>
      <c r="GNS167" s="447"/>
      <c r="GNT167" s="447"/>
      <c r="GNU167" s="447"/>
      <c r="GNV167" s="447"/>
      <c r="GNW167" s="447"/>
      <c r="GNX167" s="447"/>
      <c r="GNY167" s="447"/>
      <c r="GNZ167" s="447"/>
      <c r="GOA167" s="447"/>
      <c r="GOB167" s="447"/>
      <c r="GOC167" s="447"/>
      <c r="GOD167" s="447"/>
      <c r="GOE167" s="447"/>
      <c r="GOF167" s="447"/>
      <c r="GOG167" s="447"/>
      <c r="GOH167" s="447"/>
      <c r="GOI167" s="447"/>
      <c r="GOJ167" s="447"/>
      <c r="GOK167" s="447"/>
      <c r="GOL167" s="447"/>
      <c r="GOM167" s="447"/>
      <c r="GON167" s="447"/>
      <c r="GOO167" s="447"/>
      <c r="GOP167" s="447"/>
      <c r="GOQ167" s="447"/>
      <c r="GOR167" s="447"/>
      <c r="GOS167" s="447"/>
      <c r="GOT167" s="447"/>
      <c r="GOU167" s="447"/>
      <c r="GOV167" s="447"/>
      <c r="GOW167" s="447"/>
      <c r="GOX167" s="447"/>
      <c r="GOY167" s="447"/>
      <c r="GOZ167" s="447"/>
      <c r="GPA167" s="447"/>
      <c r="GPB167" s="447"/>
      <c r="GPC167" s="447"/>
      <c r="GPD167" s="447"/>
      <c r="GPE167" s="447"/>
      <c r="GPF167" s="447"/>
      <c r="GPG167" s="447"/>
      <c r="GPH167" s="447"/>
      <c r="GPI167" s="447"/>
      <c r="GPJ167" s="447"/>
      <c r="GPK167" s="447"/>
      <c r="GPL167" s="447"/>
      <c r="GPM167" s="447"/>
      <c r="GPN167" s="447"/>
      <c r="GPO167" s="447"/>
      <c r="GPP167" s="447"/>
      <c r="GPQ167" s="447"/>
      <c r="GPR167" s="447"/>
      <c r="GPS167" s="447"/>
      <c r="GPT167" s="447"/>
      <c r="GPU167" s="447"/>
      <c r="GPV167" s="447"/>
      <c r="GPW167" s="447"/>
      <c r="GPX167" s="447"/>
      <c r="GPY167" s="447"/>
      <c r="GPZ167" s="447"/>
      <c r="GQA167" s="447"/>
      <c r="GQB167" s="447"/>
      <c r="GQC167" s="447"/>
      <c r="GQD167" s="447"/>
      <c r="GQE167" s="447"/>
      <c r="GQF167" s="447"/>
      <c r="GQG167" s="447"/>
      <c r="GQH167" s="447"/>
      <c r="GQI167" s="447"/>
      <c r="GQJ167" s="447"/>
      <c r="GQK167" s="447"/>
      <c r="GQL167" s="447"/>
      <c r="GQM167" s="447"/>
      <c r="GQN167" s="447"/>
      <c r="GQO167" s="447"/>
      <c r="GQP167" s="447"/>
      <c r="GQQ167" s="447"/>
      <c r="GQR167" s="447"/>
      <c r="GQS167" s="447"/>
      <c r="GQT167" s="447"/>
      <c r="GQU167" s="447"/>
      <c r="GQV167" s="447"/>
      <c r="GQW167" s="447"/>
      <c r="GQX167" s="447"/>
      <c r="GQY167" s="447"/>
      <c r="GQZ167" s="447"/>
      <c r="GRA167" s="447"/>
      <c r="GRB167" s="447"/>
      <c r="GRC167" s="447"/>
      <c r="GRD167" s="447"/>
      <c r="GRE167" s="447"/>
      <c r="GRF167" s="447"/>
      <c r="GRG167" s="447"/>
      <c r="GRH167" s="447"/>
      <c r="GRI167" s="447"/>
      <c r="GRJ167" s="447"/>
      <c r="GRK167" s="447"/>
      <c r="GRL167" s="447"/>
      <c r="GRM167" s="447"/>
      <c r="GRN167" s="447"/>
      <c r="GRO167" s="447"/>
      <c r="GRP167" s="447"/>
      <c r="GRQ167" s="447"/>
      <c r="GRR167" s="447"/>
      <c r="GRS167" s="447"/>
      <c r="GRT167" s="447"/>
      <c r="GRU167" s="447"/>
      <c r="GRV167" s="447"/>
      <c r="GRW167" s="447"/>
      <c r="GRX167" s="447"/>
      <c r="GRY167" s="447"/>
      <c r="GRZ167" s="447"/>
      <c r="GSA167" s="447"/>
      <c r="GSB167" s="447"/>
      <c r="GSC167" s="447"/>
      <c r="GSD167" s="447"/>
      <c r="GSE167" s="447"/>
      <c r="GSF167" s="447"/>
      <c r="GSG167" s="447"/>
      <c r="GSH167" s="447"/>
      <c r="GSI167" s="447"/>
      <c r="GSJ167" s="447"/>
      <c r="GSK167" s="447"/>
      <c r="GSL167" s="447"/>
      <c r="GSM167" s="447"/>
      <c r="GSN167" s="447"/>
      <c r="GSO167" s="447"/>
      <c r="GSP167" s="447"/>
      <c r="GSQ167" s="447"/>
      <c r="GSR167" s="447"/>
      <c r="GSS167" s="447"/>
      <c r="GST167" s="447"/>
      <c r="GSU167" s="447"/>
      <c r="GSV167" s="447"/>
      <c r="GSW167" s="447"/>
      <c r="GSX167" s="447"/>
      <c r="GSY167" s="447"/>
      <c r="GSZ167" s="447"/>
      <c r="GTA167" s="447"/>
      <c r="GTB167" s="447"/>
      <c r="GTC167" s="447"/>
      <c r="GTD167" s="447"/>
      <c r="GTE167" s="447"/>
      <c r="GTF167" s="447"/>
      <c r="GTG167" s="447"/>
      <c r="GTH167" s="447"/>
      <c r="GTI167" s="447"/>
      <c r="GTJ167" s="447"/>
      <c r="GTK167" s="447"/>
      <c r="GTL167" s="447"/>
      <c r="GTM167" s="447"/>
      <c r="GTN167" s="447"/>
      <c r="GTO167" s="447"/>
      <c r="GTP167" s="447"/>
      <c r="GTQ167" s="447"/>
      <c r="GTR167" s="447"/>
      <c r="GTS167" s="447"/>
      <c r="GTT167" s="447"/>
      <c r="GTU167" s="447"/>
      <c r="GTV167" s="447"/>
      <c r="GTW167" s="447"/>
      <c r="GTX167" s="447"/>
      <c r="GTY167" s="447"/>
      <c r="GTZ167" s="447"/>
      <c r="GUA167" s="447"/>
      <c r="GUB167" s="447"/>
      <c r="GUC167" s="447"/>
      <c r="GUD167" s="447"/>
      <c r="GUE167" s="447"/>
      <c r="GUF167" s="447"/>
      <c r="GUG167" s="447"/>
      <c r="GUH167" s="447"/>
      <c r="GUI167" s="447"/>
      <c r="GUJ167" s="447"/>
      <c r="GUK167" s="447"/>
      <c r="GUL167" s="447"/>
      <c r="GUM167" s="447"/>
      <c r="GUN167" s="447"/>
      <c r="GUO167" s="447"/>
      <c r="GUP167" s="447"/>
      <c r="GUQ167" s="447"/>
      <c r="GUR167" s="447"/>
      <c r="GUS167" s="447"/>
      <c r="GUT167" s="447"/>
      <c r="GUU167" s="447"/>
      <c r="GUV167" s="447"/>
      <c r="GUW167" s="447"/>
      <c r="GUX167" s="447"/>
      <c r="GUY167" s="447"/>
      <c r="GUZ167" s="447"/>
      <c r="GVA167" s="447"/>
      <c r="GVB167" s="447"/>
      <c r="GVC167" s="447"/>
      <c r="GVD167" s="447"/>
      <c r="GVE167" s="447"/>
      <c r="GVF167" s="447"/>
      <c r="GVG167" s="447"/>
      <c r="GVH167" s="447"/>
      <c r="GVI167" s="447"/>
      <c r="GVJ167" s="447"/>
      <c r="GVK167" s="447"/>
      <c r="GVL167" s="447"/>
      <c r="GVM167" s="447"/>
      <c r="GVN167" s="447"/>
      <c r="GVO167" s="447"/>
      <c r="GVP167" s="447"/>
      <c r="GVQ167" s="447"/>
      <c r="GVR167" s="447"/>
      <c r="GVS167" s="447"/>
      <c r="GVT167" s="447"/>
      <c r="GVU167" s="447"/>
      <c r="GVV167" s="447"/>
      <c r="GVW167" s="447"/>
      <c r="GVX167" s="447"/>
      <c r="GVY167" s="447"/>
      <c r="GVZ167" s="447"/>
      <c r="GWA167" s="447"/>
      <c r="GWB167" s="447"/>
      <c r="GWC167" s="447"/>
      <c r="GWD167" s="447"/>
      <c r="GWE167" s="447"/>
      <c r="GWF167" s="447"/>
      <c r="GWG167" s="447"/>
      <c r="GWH167" s="447"/>
      <c r="GWI167" s="447"/>
      <c r="GWJ167" s="447"/>
      <c r="GWK167" s="447"/>
      <c r="GWL167" s="447"/>
      <c r="GWM167" s="447"/>
      <c r="GWN167" s="447"/>
      <c r="GWO167" s="447"/>
      <c r="GWP167" s="447"/>
      <c r="GWQ167" s="447"/>
      <c r="GWR167" s="447"/>
      <c r="GWS167" s="447"/>
      <c r="GWT167" s="447"/>
      <c r="GWU167" s="447"/>
      <c r="GWV167" s="447"/>
      <c r="GWW167" s="447"/>
      <c r="GWX167" s="447"/>
      <c r="GWY167" s="447"/>
      <c r="GWZ167" s="447"/>
      <c r="GXA167" s="447"/>
      <c r="GXB167" s="447"/>
      <c r="GXC167" s="447"/>
      <c r="GXD167" s="447"/>
      <c r="GXE167" s="447"/>
      <c r="GXF167" s="447"/>
      <c r="GXG167" s="447"/>
      <c r="GXH167" s="447"/>
      <c r="GXI167" s="447"/>
      <c r="GXJ167" s="447"/>
      <c r="GXK167" s="447"/>
      <c r="GXL167" s="447"/>
      <c r="GXM167" s="447"/>
      <c r="GXN167" s="447"/>
      <c r="GXO167" s="447"/>
      <c r="GXP167" s="447"/>
      <c r="GXQ167" s="447"/>
      <c r="GXR167" s="447"/>
      <c r="GXS167" s="447"/>
      <c r="GXT167" s="447"/>
      <c r="GXU167" s="447"/>
      <c r="GXV167" s="447"/>
      <c r="GXW167" s="447"/>
      <c r="GXX167" s="447"/>
      <c r="GXY167" s="447"/>
      <c r="GXZ167" s="447"/>
      <c r="GYA167" s="447"/>
      <c r="GYB167" s="447"/>
      <c r="GYC167" s="447"/>
      <c r="GYD167" s="447"/>
      <c r="GYE167" s="447"/>
      <c r="GYF167" s="447"/>
      <c r="GYG167" s="447"/>
      <c r="GYH167" s="447"/>
      <c r="GYI167" s="447"/>
      <c r="GYJ167" s="447"/>
      <c r="GYK167" s="447"/>
      <c r="GYL167" s="447"/>
      <c r="GYM167" s="447"/>
      <c r="GYN167" s="447"/>
      <c r="GYO167" s="447"/>
      <c r="GYP167" s="447"/>
      <c r="GYQ167" s="447"/>
      <c r="GYR167" s="447"/>
      <c r="GYS167" s="447"/>
      <c r="GYT167" s="447"/>
      <c r="GYU167" s="447"/>
      <c r="GYV167" s="447"/>
      <c r="GYW167" s="447"/>
      <c r="GYX167" s="447"/>
      <c r="GYY167" s="447"/>
      <c r="GYZ167" s="447"/>
      <c r="GZA167" s="447"/>
      <c r="GZB167" s="447"/>
      <c r="GZC167" s="447"/>
      <c r="GZD167" s="447"/>
      <c r="GZE167" s="447"/>
      <c r="GZF167" s="447"/>
      <c r="GZG167" s="447"/>
      <c r="GZH167" s="447"/>
      <c r="GZI167" s="447"/>
      <c r="GZJ167" s="447"/>
      <c r="GZK167" s="447"/>
      <c r="GZL167" s="447"/>
      <c r="GZM167" s="447"/>
      <c r="GZN167" s="447"/>
      <c r="GZO167" s="447"/>
      <c r="GZP167" s="447"/>
      <c r="GZQ167" s="447"/>
      <c r="GZR167" s="447"/>
      <c r="GZS167" s="447"/>
      <c r="GZT167" s="447"/>
      <c r="GZU167" s="447"/>
      <c r="GZV167" s="447"/>
      <c r="GZW167" s="447"/>
      <c r="GZX167" s="447"/>
      <c r="GZY167" s="447"/>
      <c r="GZZ167" s="447"/>
      <c r="HAA167" s="447"/>
      <c r="HAB167" s="447"/>
      <c r="HAC167" s="447"/>
      <c r="HAD167" s="447"/>
      <c r="HAE167" s="447"/>
      <c r="HAF167" s="447"/>
      <c r="HAG167" s="447"/>
      <c r="HAH167" s="447"/>
      <c r="HAI167" s="447"/>
      <c r="HAJ167" s="447"/>
      <c r="HAK167" s="447"/>
      <c r="HAL167" s="447"/>
      <c r="HAM167" s="447"/>
      <c r="HAN167" s="447"/>
      <c r="HAO167" s="447"/>
      <c r="HAP167" s="447"/>
      <c r="HAQ167" s="447"/>
      <c r="HAR167" s="447"/>
      <c r="HAS167" s="447"/>
      <c r="HAT167" s="447"/>
      <c r="HAU167" s="447"/>
      <c r="HAV167" s="447"/>
      <c r="HAW167" s="447"/>
      <c r="HAX167" s="447"/>
      <c r="HAY167" s="447"/>
      <c r="HAZ167" s="447"/>
      <c r="HBA167" s="447"/>
      <c r="HBB167" s="447"/>
      <c r="HBC167" s="447"/>
      <c r="HBD167" s="447"/>
      <c r="HBE167" s="447"/>
      <c r="HBF167" s="447"/>
      <c r="HBG167" s="447"/>
      <c r="HBH167" s="447"/>
      <c r="HBI167" s="447"/>
      <c r="HBJ167" s="447"/>
      <c r="HBK167" s="447"/>
      <c r="HBL167" s="447"/>
      <c r="HBM167" s="447"/>
      <c r="HBN167" s="447"/>
      <c r="HBO167" s="447"/>
      <c r="HBP167" s="447"/>
      <c r="HBQ167" s="447"/>
      <c r="HBR167" s="447"/>
      <c r="HBS167" s="447"/>
      <c r="HBT167" s="447"/>
      <c r="HBU167" s="447"/>
      <c r="HBV167" s="447"/>
      <c r="HBW167" s="447"/>
      <c r="HBX167" s="447"/>
      <c r="HBY167" s="447"/>
      <c r="HBZ167" s="447"/>
      <c r="HCA167" s="447"/>
      <c r="HCB167" s="447"/>
      <c r="HCC167" s="447"/>
      <c r="HCD167" s="447"/>
      <c r="HCE167" s="447"/>
      <c r="HCF167" s="447"/>
      <c r="HCG167" s="447"/>
      <c r="HCH167" s="447"/>
      <c r="HCI167" s="447"/>
      <c r="HCJ167" s="447"/>
      <c r="HCK167" s="447"/>
      <c r="HCL167" s="447"/>
      <c r="HCM167" s="447"/>
      <c r="HCN167" s="447"/>
      <c r="HCO167" s="447"/>
      <c r="HCP167" s="447"/>
      <c r="HCQ167" s="447"/>
      <c r="HCR167" s="447"/>
      <c r="HCS167" s="447"/>
      <c r="HCT167" s="447"/>
      <c r="HCU167" s="447"/>
      <c r="HCV167" s="447"/>
      <c r="HCW167" s="447"/>
      <c r="HCX167" s="447"/>
      <c r="HCY167" s="447"/>
      <c r="HCZ167" s="447"/>
      <c r="HDA167" s="447"/>
      <c r="HDB167" s="447"/>
      <c r="HDC167" s="447"/>
      <c r="HDD167" s="447"/>
      <c r="HDE167" s="447"/>
      <c r="HDF167" s="447"/>
      <c r="HDG167" s="447"/>
      <c r="HDH167" s="447"/>
      <c r="HDI167" s="447"/>
      <c r="HDJ167" s="447"/>
      <c r="HDK167" s="447"/>
      <c r="HDL167" s="447"/>
      <c r="HDM167" s="447"/>
      <c r="HDN167" s="447"/>
      <c r="HDO167" s="447"/>
      <c r="HDP167" s="447"/>
      <c r="HDQ167" s="447"/>
      <c r="HDR167" s="447"/>
      <c r="HDS167" s="447"/>
      <c r="HDT167" s="447"/>
      <c r="HDU167" s="447"/>
      <c r="HDV167" s="447"/>
      <c r="HDW167" s="447"/>
      <c r="HDX167" s="447"/>
      <c r="HDY167" s="447"/>
      <c r="HDZ167" s="447"/>
      <c r="HEA167" s="447"/>
      <c r="HEB167" s="447"/>
      <c r="HEC167" s="447"/>
      <c r="HED167" s="447"/>
      <c r="HEE167" s="447"/>
      <c r="HEF167" s="447"/>
      <c r="HEG167" s="447"/>
      <c r="HEH167" s="447"/>
      <c r="HEI167" s="447"/>
      <c r="HEJ167" s="447"/>
      <c r="HEK167" s="447"/>
      <c r="HEL167" s="447"/>
      <c r="HEM167" s="447"/>
      <c r="HEN167" s="447"/>
      <c r="HEO167" s="447"/>
      <c r="HEP167" s="447"/>
      <c r="HEQ167" s="447"/>
      <c r="HER167" s="447"/>
      <c r="HES167" s="447"/>
      <c r="HET167" s="447"/>
      <c r="HEU167" s="447"/>
      <c r="HEV167" s="447"/>
      <c r="HEW167" s="447"/>
      <c r="HEX167" s="447"/>
      <c r="HEY167" s="447"/>
      <c r="HEZ167" s="447"/>
      <c r="HFA167" s="447"/>
      <c r="HFB167" s="447"/>
      <c r="HFC167" s="447"/>
      <c r="HFD167" s="447"/>
      <c r="HFE167" s="447"/>
      <c r="HFF167" s="447"/>
      <c r="HFG167" s="447"/>
      <c r="HFH167" s="447"/>
      <c r="HFI167" s="447"/>
      <c r="HFJ167" s="447"/>
      <c r="HFK167" s="447"/>
      <c r="HFL167" s="447"/>
      <c r="HFM167" s="447"/>
      <c r="HFN167" s="447"/>
      <c r="HFO167" s="447"/>
      <c r="HFP167" s="447"/>
      <c r="HFQ167" s="447"/>
      <c r="HFR167" s="447"/>
      <c r="HFS167" s="447"/>
      <c r="HFT167" s="447"/>
      <c r="HFU167" s="447"/>
      <c r="HFV167" s="447"/>
      <c r="HFW167" s="447"/>
      <c r="HFX167" s="447"/>
      <c r="HFY167" s="447"/>
      <c r="HFZ167" s="447"/>
      <c r="HGA167" s="447"/>
      <c r="HGB167" s="447"/>
      <c r="HGC167" s="447"/>
      <c r="HGD167" s="447"/>
      <c r="HGE167" s="447"/>
      <c r="HGF167" s="447"/>
      <c r="HGG167" s="447"/>
      <c r="HGH167" s="447"/>
      <c r="HGI167" s="447"/>
      <c r="HGJ167" s="447"/>
      <c r="HGK167" s="447"/>
      <c r="HGL167" s="447"/>
      <c r="HGM167" s="447"/>
      <c r="HGN167" s="447"/>
      <c r="HGO167" s="447"/>
      <c r="HGP167" s="447"/>
      <c r="HGQ167" s="447"/>
      <c r="HGR167" s="447"/>
      <c r="HGS167" s="447"/>
      <c r="HGT167" s="447"/>
      <c r="HGU167" s="447"/>
      <c r="HGV167" s="447"/>
      <c r="HGW167" s="447"/>
      <c r="HGX167" s="447"/>
      <c r="HGY167" s="447"/>
      <c r="HGZ167" s="447"/>
      <c r="HHA167" s="447"/>
      <c r="HHB167" s="447"/>
      <c r="HHC167" s="447"/>
      <c r="HHD167" s="447"/>
      <c r="HHE167" s="447"/>
      <c r="HHF167" s="447"/>
      <c r="HHG167" s="447"/>
      <c r="HHH167" s="447"/>
      <c r="HHI167" s="447"/>
      <c r="HHJ167" s="447"/>
      <c r="HHK167" s="447"/>
      <c r="HHL167" s="447"/>
      <c r="HHM167" s="447"/>
      <c r="HHN167" s="447"/>
      <c r="HHO167" s="447"/>
      <c r="HHP167" s="447"/>
      <c r="HHQ167" s="447"/>
      <c r="HHR167" s="447"/>
      <c r="HHS167" s="447"/>
      <c r="HHT167" s="447"/>
      <c r="HHU167" s="447"/>
      <c r="HHV167" s="447"/>
      <c r="HHW167" s="447"/>
      <c r="HHX167" s="447"/>
      <c r="HHY167" s="447"/>
      <c r="HHZ167" s="447"/>
      <c r="HIA167" s="447"/>
      <c r="HIB167" s="447"/>
      <c r="HIC167" s="447"/>
      <c r="HID167" s="447"/>
      <c r="HIE167" s="447"/>
      <c r="HIF167" s="447"/>
      <c r="HIG167" s="447"/>
      <c r="HIH167" s="447"/>
      <c r="HII167" s="447"/>
      <c r="HIJ167" s="447"/>
      <c r="HIK167" s="447"/>
      <c r="HIL167" s="447"/>
      <c r="HIM167" s="447"/>
      <c r="HIN167" s="447"/>
      <c r="HIO167" s="447"/>
      <c r="HIP167" s="447"/>
      <c r="HIQ167" s="447"/>
      <c r="HIR167" s="447"/>
      <c r="HIS167" s="447"/>
      <c r="HIT167" s="447"/>
      <c r="HIU167" s="447"/>
      <c r="HIV167" s="447"/>
      <c r="HIW167" s="447"/>
      <c r="HIX167" s="447"/>
      <c r="HIY167" s="447"/>
      <c r="HIZ167" s="447"/>
      <c r="HJA167" s="447"/>
      <c r="HJB167" s="447"/>
      <c r="HJC167" s="447"/>
      <c r="HJD167" s="447"/>
      <c r="HJE167" s="447"/>
      <c r="HJF167" s="447"/>
      <c r="HJG167" s="447"/>
      <c r="HJH167" s="447"/>
      <c r="HJI167" s="447"/>
      <c r="HJJ167" s="447"/>
      <c r="HJK167" s="447"/>
      <c r="HJL167" s="447"/>
      <c r="HJM167" s="447"/>
      <c r="HJN167" s="447"/>
      <c r="HJO167" s="447"/>
      <c r="HJP167" s="447"/>
      <c r="HJQ167" s="447"/>
      <c r="HJR167" s="447"/>
      <c r="HJS167" s="447"/>
      <c r="HJT167" s="447"/>
      <c r="HJU167" s="447"/>
      <c r="HJV167" s="447"/>
      <c r="HJW167" s="447"/>
      <c r="HJX167" s="447"/>
      <c r="HJY167" s="447"/>
      <c r="HJZ167" s="447"/>
      <c r="HKA167" s="447"/>
      <c r="HKB167" s="447"/>
      <c r="HKC167" s="447"/>
      <c r="HKD167" s="447"/>
      <c r="HKE167" s="447"/>
      <c r="HKF167" s="447"/>
      <c r="HKG167" s="447"/>
      <c r="HKH167" s="447"/>
      <c r="HKI167" s="447"/>
      <c r="HKJ167" s="447"/>
      <c r="HKK167" s="447"/>
      <c r="HKL167" s="447"/>
      <c r="HKM167" s="447"/>
      <c r="HKN167" s="447"/>
      <c r="HKO167" s="447"/>
      <c r="HKP167" s="447"/>
      <c r="HKQ167" s="447"/>
      <c r="HKR167" s="447"/>
      <c r="HKS167" s="447"/>
      <c r="HKT167" s="447"/>
      <c r="HKU167" s="447"/>
      <c r="HKV167" s="447"/>
      <c r="HKW167" s="447"/>
      <c r="HKX167" s="447"/>
      <c r="HKY167" s="447"/>
      <c r="HKZ167" s="447"/>
      <c r="HLA167" s="447"/>
      <c r="HLB167" s="447"/>
      <c r="HLC167" s="447"/>
      <c r="HLD167" s="447"/>
      <c r="HLE167" s="447"/>
      <c r="HLF167" s="447"/>
      <c r="HLG167" s="447"/>
      <c r="HLH167" s="447"/>
      <c r="HLI167" s="447"/>
      <c r="HLJ167" s="447"/>
      <c r="HLK167" s="447"/>
      <c r="HLL167" s="447"/>
      <c r="HLM167" s="447"/>
      <c r="HLN167" s="447"/>
      <c r="HLO167" s="447"/>
      <c r="HLP167" s="447"/>
      <c r="HLQ167" s="447"/>
      <c r="HLR167" s="447"/>
      <c r="HLS167" s="447"/>
      <c r="HLT167" s="447"/>
      <c r="HLU167" s="447"/>
      <c r="HLV167" s="447"/>
      <c r="HLW167" s="447"/>
      <c r="HLX167" s="447"/>
      <c r="HLY167" s="447"/>
      <c r="HLZ167" s="447"/>
      <c r="HMA167" s="447"/>
      <c r="HMB167" s="447"/>
      <c r="HMC167" s="447"/>
      <c r="HMD167" s="447"/>
      <c r="HME167" s="447"/>
      <c r="HMF167" s="447"/>
      <c r="HMG167" s="447"/>
      <c r="HMH167" s="447"/>
      <c r="HMI167" s="447"/>
      <c r="HMJ167" s="447"/>
      <c r="HMK167" s="447"/>
      <c r="HML167" s="447"/>
      <c r="HMM167" s="447"/>
      <c r="HMN167" s="447"/>
      <c r="HMO167" s="447"/>
      <c r="HMP167" s="447"/>
      <c r="HMQ167" s="447"/>
      <c r="HMR167" s="447"/>
      <c r="HMS167" s="447"/>
      <c r="HMT167" s="447"/>
      <c r="HMU167" s="447"/>
      <c r="HMV167" s="447"/>
      <c r="HMW167" s="447"/>
      <c r="HMX167" s="447"/>
      <c r="HMY167" s="447"/>
      <c r="HMZ167" s="447"/>
      <c r="HNA167" s="447"/>
      <c r="HNB167" s="447"/>
      <c r="HNC167" s="447"/>
      <c r="HND167" s="447"/>
      <c r="HNE167" s="447"/>
      <c r="HNF167" s="447"/>
      <c r="HNG167" s="447"/>
      <c r="HNH167" s="447"/>
      <c r="HNI167" s="447"/>
      <c r="HNJ167" s="447"/>
      <c r="HNK167" s="447"/>
      <c r="HNL167" s="447"/>
      <c r="HNM167" s="447"/>
      <c r="HNN167" s="447"/>
      <c r="HNO167" s="447"/>
      <c r="HNP167" s="447"/>
      <c r="HNQ167" s="447"/>
      <c r="HNR167" s="447"/>
      <c r="HNS167" s="447"/>
      <c r="HNT167" s="447"/>
      <c r="HNU167" s="447"/>
      <c r="HNV167" s="447"/>
      <c r="HNW167" s="447"/>
      <c r="HNX167" s="447"/>
      <c r="HNY167" s="447"/>
      <c r="HNZ167" s="447"/>
      <c r="HOA167" s="447"/>
      <c r="HOB167" s="447"/>
      <c r="HOC167" s="447"/>
      <c r="HOD167" s="447"/>
      <c r="HOE167" s="447"/>
      <c r="HOF167" s="447"/>
      <c r="HOG167" s="447"/>
      <c r="HOH167" s="447"/>
      <c r="HOI167" s="447"/>
      <c r="HOJ167" s="447"/>
      <c r="HOK167" s="447"/>
      <c r="HOL167" s="447"/>
      <c r="HOM167" s="447"/>
      <c r="HON167" s="447"/>
      <c r="HOO167" s="447"/>
      <c r="HOP167" s="447"/>
      <c r="HOQ167" s="447"/>
      <c r="HOR167" s="447"/>
      <c r="HOS167" s="447"/>
      <c r="HOT167" s="447"/>
      <c r="HOU167" s="447"/>
      <c r="HOV167" s="447"/>
      <c r="HOW167" s="447"/>
      <c r="HOX167" s="447"/>
      <c r="HOY167" s="447"/>
      <c r="HOZ167" s="447"/>
      <c r="HPA167" s="447"/>
      <c r="HPB167" s="447"/>
      <c r="HPC167" s="447"/>
      <c r="HPD167" s="447"/>
      <c r="HPE167" s="447"/>
      <c r="HPF167" s="447"/>
      <c r="HPG167" s="447"/>
      <c r="HPH167" s="447"/>
      <c r="HPI167" s="447"/>
      <c r="HPJ167" s="447"/>
      <c r="HPK167" s="447"/>
      <c r="HPL167" s="447"/>
      <c r="HPM167" s="447"/>
      <c r="HPN167" s="447"/>
      <c r="HPO167" s="447"/>
      <c r="HPP167" s="447"/>
      <c r="HPQ167" s="447"/>
      <c r="HPR167" s="447"/>
      <c r="HPS167" s="447"/>
      <c r="HPT167" s="447"/>
      <c r="HPU167" s="447"/>
      <c r="HPV167" s="447"/>
      <c r="HPW167" s="447"/>
      <c r="HPX167" s="447"/>
      <c r="HPY167" s="447"/>
      <c r="HPZ167" s="447"/>
      <c r="HQA167" s="447"/>
      <c r="HQB167" s="447"/>
      <c r="HQC167" s="447"/>
      <c r="HQD167" s="447"/>
      <c r="HQE167" s="447"/>
      <c r="HQF167" s="447"/>
      <c r="HQG167" s="447"/>
      <c r="HQH167" s="447"/>
      <c r="HQI167" s="447"/>
      <c r="HQJ167" s="447"/>
      <c r="HQK167" s="447"/>
      <c r="HQL167" s="447"/>
      <c r="HQM167" s="447"/>
      <c r="HQN167" s="447"/>
      <c r="HQO167" s="447"/>
      <c r="HQP167" s="447"/>
      <c r="HQQ167" s="447"/>
      <c r="HQR167" s="447"/>
      <c r="HQS167" s="447"/>
      <c r="HQT167" s="447"/>
      <c r="HQU167" s="447"/>
      <c r="HQV167" s="447"/>
      <c r="HQW167" s="447"/>
      <c r="HQX167" s="447"/>
      <c r="HQY167" s="447"/>
      <c r="HQZ167" s="447"/>
      <c r="HRA167" s="447"/>
      <c r="HRB167" s="447"/>
      <c r="HRC167" s="447"/>
      <c r="HRD167" s="447"/>
      <c r="HRE167" s="447"/>
      <c r="HRF167" s="447"/>
      <c r="HRG167" s="447"/>
      <c r="HRH167" s="447"/>
      <c r="HRI167" s="447"/>
      <c r="HRJ167" s="447"/>
      <c r="HRK167" s="447"/>
      <c r="HRL167" s="447"/>
      <c r="HRM167" s="447"/>
      <c r="HRN167" s="447"/>
      <c r="HRO167" s="447"/>
      <c r="HRP167" s="447"/>
      <c r="HRQ167" s="447"/>
      <c r="HRR167" s="447"/>
      <c r="HRS167" s="447"/>
      <c r="HRT167" s="447"/>
      <c r="HRU167" s="447"/>
      <c r="HRV167" s="447"/>
      <c r="HRW167" s="447"/>
      <c r="HRX167" s="447"/>
      <c r="HRY167" s="447"/>
      <c r="HRZ167" s="447"/>
      <c r="HSA167" s="447"/>
      <c r="HSB167" s="447"/>
      <c r="HSC167" s="447"/>
      <c r="HSD167" s="447"/>
      <c r="HSE167" s="447"/>
      <c r="HSF167" s="447"/>
      <c r="HSG167" s="447"/>
      <c r="HSH167" s="447"/>
      <c r="HSI167" s="447"/>
      <c r="HSJ167" s="447"/>
      <c r="HSK167" s="447"/>
      <c r="HSL167" s="447"/>
      <c r="HSM167" s="447"/>
      <c r="HSN167" s="447"/>
      <c r="HSO167" s="447"/>
      <c r="HSP167" s="447"/>
      <c r="HSQ167" s="447"/>
      <c r="HSR167" s="447"/>
      <c r="HSS167" s="447"/>
      <c r="HST167" s="447"/>
      <c r="HSU167" s="447"/>
      <c r="HSV167" s="447"/>
      <c r="HSW167" s="447"/>
      <c r="HSX167" s="447"/>
      <c r="HSY167" s="447"/>
      <c r="HSZ167" s="447"/>
      <c r="HTA167" s="447"/>
      <c r="HTB167" s="447"/>
      <c r="HTC167" s="447"/>
      <c r="HTD167" s="447"/>
      <c r="HTE167" s="447"/>
      <c r="HTF167" s="447"/>
      <c r="HTG167" s="447"/>
      <c r="HTH167" s="447"/>
      <c r="HTI167" s="447"/>
      <c r="HTJ167" s="447"/>
      <c r="HTK167" s="447"/>
      <c r="HTL167" s="447"/>
      <c r="HTM167" s="447"/>
      <c r="HTN167" s="447"/>
      <c r="HTO167" s="447"/>
      <c r="HTP167" s="447"/>
      <c r="HTQ167" s="447"/>
      <c r="HTR167" s="447"/>
      <c r="HTS167" s="447"/>
      <c r="HTT167" s="447"/>
      <c r="HTU167" s="447"/>
      <c r="HTV167" s="447"/>
      <c r="HTW167" s="447"/>
      <c r="HTX167" s="447"/>
      <c r="HTY167" s="447"/>
      <c r="HTZ167" s="447"/>
      <c r="HUA167" s="447"/>
      <c r="HUB167" s="447"/>
      <c r="HUC167" s="447"/>
      <c r="HUD167" s="447"/>
      <c r="HUE167" s="447"/>
      <c r="HUF167" s="447"/>
      <c r="HUG167" s="447"/>
      <c r="HUH167" s="447"/>
      <c r="HUI167" s="447"/>
      <c r="HUJ167" s="447"/>
      <c r="HUK167" s="447"/>
      <c r="HUL167" s="447"/>
      <c r="HUM167" s="447"/>
      <c r="HUN167" s="447"/>
      <c r="HUO167" s="447"/>
      <c r="HUP167" s="447"/>
      <c r="HUQ167" s="447"/>
      <c r="HUR167" s="447"/>
      <c r="HUS167" s="447"/>
      <c r="HUT167" s="447"/>
      <c r="HUU167" s="447"/>
      <c r="HUV167" s="447"/>
      <c r="HUW167" s="447"/>
      <c r="HUX167" s="447"/>
      <c r="HUY167" s="447"/>
      <c r="HUZ167" s="447"/>
      <c r="HVA167" s="447"/>
      <c r="HVB167" s="447"/>
      <c r="HVC167" s="447"/>
      <c r="HVD167" s="447"/>
      <c r="HVE167" s="447"/>
      <c r="HVF167" s="447"/>
      <c r="HVG167" s="447"/>
      <c r="HVH167" s="447"/>
      <c r="HVI167" s="447"/>
      <c r="HVJ167" s="447"/>
      <c r="HVK167" s="447"/>
      <c r="HVL167" s="447"/>
      <c r="HVM167" s="447"/>
      <c r="HVN167" s="447"/>
      <c r="HVO167" s="447"/>
      <c r="HVP167" s="447"/>
      <c r="HVQ167" s="447"/>
      <c r="HVR167" s="447"/>
      <c r="HVS167" s="447"/>
      <c r="HVT167" s="447"/>
      <c r="HVU167" s="447"/>
      <c r="HVV167" s="447"/>
      <c r="HVW167" s="447"/>
      <c r="HVX167" s="447"/>
      <c r="HVY167" s="447"/>
      <c r="HVZ167" s="447"/>
      <c r="HWA167" s="447"/>
      <c r="HWB167" s="447"/>
      <c r="HWC167" s="447"/>
      <c r="HWD167" s="447"/>
      <c r="HWE167" s="447"/>
      <c r="HWF167" s="447"/>
      <c r="HWG167" s="447"/>
      <c r="HWH167" s="447"/>
      <c r="HWI167" s="447"/>
      <c r="HWJ167" s="447"/>
      <c r="HWK167" s="447"/>
      <c r="HWL167" s="447"/>
      <c r="HWM167" s="447"/>
      <c r="HWN167" s="447"/>
      <c r="HWO167" s="447"/>
      <c r="HWP167" s="447"/>
      <c r="HWQ167" s="447"/>
      <c r="HWR167" s="447"/>
      <c r="HWS167" s="447"/>
      <c r="HWT167" s="447"/>
      <c r="HWU167" s="447"/>
      <c r="HWV167" s="447"/>
      <c r="HWW167" s="447"/>
      <c r="HWX167" s="447"/>
      <c r="HWY167" s="447"/>
      <c r="HWZ167" s="447"/>
      <c r="HXA167" s="447"/>
      <c r="HXB167" s="447"/>
      <c r="HXC167" s="447"/>
      <c r="HXD167" s="447"/>
      <c r="HXE167" s="447"/>
      <c r="HXF167" s="447"/>
      <c r="HXG167" s="447"/>
      <c r="HXH167" s="447"/>
      <c r="HXI167" s="447"/>
      <c r="HXJ167" s="447"/>
      <c r="HXK167" s="447"/>
      <c r="HXL167" s="447"/>
      <c r="HXM167" s="447"/>
      <c r="HXN167" s="447"/>
      <c r="HXO167" s="447"/>
      <c r="HXP167" s="447"/>
      <c r="HXQ167" s="447"/>
      <c r="HXR167" s="447"/>
      <c r="HXS167" s="447"/>
      <c r="HXT167" s="447"/>
      <c r="HXU167" s="447"/>
      <c r="HXV167" s="447"/>
      <c r="HXW167" s="447"/>
      <c r="HXX167" s="447"/>
      <c r="HXY167" s="447"/>
      <c r="HXZ167" s="447"/>
      <c r="HYA167" s="447"/>
      <c r="HYB167" s="447"/>
      <c r="HYC167" s="447"/>
      <c r="HYD167" s="447"/>
      <c r="HYE167" s="447"/>
      <c r="HYF167" s="447"/>
      <c r="HYG167" s="447"/>
      <c r="HYH167" s="447"/>
      <c r="HYI167" s="447"/>
      <c r="HYJ167" s="447"/>
      <c r="HYK167" s="447"/>
      <c r="HYL167" s="447"/>
      <c r="HYM167" s="447"/>
      <c r="HYN167" s="447"/>
      <c r="HYO167" s="447"/>
      <c r="HYP167" s="447"/>
      <c r="HYQ167" s="447"/>
      <c r="HYR167" s="447"/>
      <c r="HYS167" s="447"/>
      <c r="HYT167" s="447"/>
      <c r="HYU167" s="447"/>
      <c r="HYV167" s="447"/>
      <c r="HYW167" s="447"/>
      <c r="HYX167" s="447"/>
      <c r="HYY167" s="447"/>
      <c r="HYZ167" s="447"/>
      <c r="HZA167" s="447"/>
      <c r="HZB167" s="447"/>
      <c r="HZC167" s="447"/>
      <c r="HZD167" s="447"/>
      <c r="HZE167" s="447"/>
      <c r="HZF167" s="447"/>
      <c r="HZG167" s="447"/>
      <c r="HZH167" s="447"/>
      <c r="HZI167" s="447"/>
      <c r="HZJ167" s="447"/>
      <c r="HZK167" s="447"/>
      <c r="HZL167" s="447"/>
      <c r="HZM167" s="447"/>
      <c r="HZN167" s="447"/>
      <c r="HZO167" s="447"/>
      <c r="HZP167" s="447"/>
      <c r="HZQ167" s="447"/>
      <c r="HZR167" s="447"/>
      <c r="HZS167" s="447"/>
      <c r="HZT167" s="447"/>
      <c r="HZU167" s="447"/>
      <c r="HZV167" s="447"/>
      <c r="HZW167" s="447"/>
      <c r="HZX167" s="447"/>
      <c r="HZY167" s="447"/>
      <c r="HZZ167" s="447"/>
      <c r="IAA167" s="447"/>
      <c r="IAB167" s="447"/>
      <c r="IAC167" s="447"/>
      <c r="IAD167" s="447"/>
      <c r="IAE167" s="447"/>
      <c r="IAF167" s="447"/>
      <c r="IAG167" s="447"/>
      <c r="IAH167" s="447"/>
      <c r="IAI167" s="447"/>
      <c r="IAJ167" s="447"/>
      <c r="IAK167" s="447"/>
      <c r="IAL167" s="447"/>
      <c r="IAM167" s="447"/>
      <c r="IAN167" s="447"/>
      <c r="IAO167" s="447"/>
      <c r="IAP167" s="447"/>
      <c r="IAQ167" s="447"/>
      <c r="IAR167" s="447"/>
      <c r="IAS167" s="447"/>
      <c r="IAT167" s="447"/>
      <c r="IAU167" s="447"/>
      <c r="IAV167" s="447"/>
      <c r="IAW167" s="447"/>
      <c r="IAX167" s="447"/>
      <c r="IAY167" s="447"/>
      <c r="IAZ167" s="447"/>
      <c r="IBA167" s="447"/>
      <c r="IBB167" s="447"/>
      <c r="IBC167" s="447"/>
      <c r="IBD167" s="447"/>
      <c r="IBE167" s="447"/>
      <c r="IBF167" s="447"/>
      <c r="IBG167" s="447"/>
      <c r="IBH167" s="447"/>
      <c r="IBI167" s="447"/>
      <c r="IBJ167" s="447"/>
      <c r="IBK167" s="447"/>
      <c r="IBL167" s="447"/>
      <c r="IBM167" s="447"/>
      <c r="IBN167" s="447"/>
      <c r="IBO167" s="447"/>
      <c r="IBP167" s="447"/>
      <c r="IBQ167" s="447"/>
      <c r="IBR167" s="447"/>
      <c r="IBS167" s="447"/>
      <c r="IBT167" s="447"/>
      <c r="IBU167" s="447"/>
      <c r="IBV167" s="447"/>
      <c r="IBW167" s="447"/>
      <c r="IBX167" s="447"/>
      <c r="IBY167" s="447"/>
      <c r="IBZ167" s="447"/>
      <c r="ICA167" s="447"/>
      <c r="ICB167" s="447"/>
      <c r="ICC167" s="447"/>
      <c r="ICD167" s="447"/>
      <c r="ICE167" s="447"/>
      <c r="ICF167" s="447"/>
      <c r="ICG167" s="447"/>
      <c r="ICH167" s="447"/>
      <c r="ICI167" s="447"/>
      <c r="ICJ167" s="447"/>
      <c r="ICK167" s="447"/>
      <c r="ICL167" s="447"/>
      <c r="ICM167" s="447"/>
      <c r="ICN167" s="447"/>
      <c r="ICO167" s="447"/>
      <c r="ICP167" s="447"/>
      <c r="ICQ167" s="447"/>
      <c r="ICR167" s="447"/>
      <c r="ICS167" s="447"/>
      <c r="ICT167" s="447"/>
      <c r="ICU167" s="447"/>
      <c r="ICV167" s="447"/>
      <c r="ICW167" s="447"/>
      <c r="ICX167" s="447"/>
      <c r="ICY167" s="447"/>
      <c r="ICZ167" s="447"/>
      <c r="IDA167" s="447"/>
      <c r="IDB167" s="447"/>
      <c r="IDC167" s="447"/>
      <c r="IDD167" s="447"/>
      <c r="IDE167" s="447"/>
      <c r="IDF167" s="447"/>
      <c r="IDG167" s="447"/>
      <c r="IDH167" s="447"/>
      <c r="IDI167" s="447"/>
      <c r="IDJ167" s="447"/>
      <c r="IDK167" s="447"/>
      <c r="IDL167" s="447"/>
      <c r="IDM167" s="447"/>
      <c r="IDN167" s="447"/>
      <c r="IDO167" s="447"/>
      <c r="IDP167" s="447"/>
      <c r="IDQ167" s="447"/>
      <c r="IDR167" s="447"/>
      <c r="IDS167" s="447"/>
      <c r="IDT167" s="447"/>
      <c r="IDU167" s="447"/>
      <c r="IDV167" s="447"/>
      <c r="IDW167" s="447"/>
      <c r="IDX167" s="447"/>
      <c r="IDY167" s="447"/>
      <c r="IDZ167" s="447"/>
      <c r="IEA167" s="447"/>
      <c r="IEB167" s="447"/>
      <c r="IEC167" s="447"/>
      <c r="IED167" s="447"/>
      <c r="IEE167" s="447"/>
      <c r="IEF167" s="447"/>
      <c r="IEG167" s="447"/>
      <c r="IEH167" s="447"/>
      <c r="IEI167" s="447"/>
      <c r="IEJ167" s="447"/>
      <c r="IEK167" s="447"/>
      <c r="IEL167" s="447"/>
      <c r="IEM167" s="447"/>
      <c r="IEN167" s="447"/>
      <c r="IEO167" s="447"/>
      <c r="IEP167" s="447"/>
      <c r="IEQ167" s="447"/>
      <c r="IER167" s="447"/>
      <c r="IES167" s="447"/>
      <c r="IET167" s="447"/>
      <c r="IEU167" s="447"/>
      <c r="IEV167" s="447"/>
      <c r="IEW167" s="447"/>
      <c r="IEX167" s="447"/>
      <c r="IEY167" s="447"/>
      <c r="IEZ167" s="447"/>
      <c r="IFA167" s="447"/>
      <c r="IFB167" s="447"/>
      <c r="IFC167" s="447"/>
      <c r="IFD167" s="447"/>
      <c r="IFE167" s="447"/>
      <c r="IFF167" s="447"/>
      <c r="IFG167" s="447"/>
      <c r="IFH167" s="447"/>
      <c r="IFI167" s="447"/>
      <c r="IFJ167" s="447"/>
      <c r="IFK167" s="447"/>
      <c r="IFL167" s="447"/>
      <c r="IFM167" s="447"/>
      <c r="IFN167" s="447"/>
      <c r="IFO167" s="447"/>
      <c r="IFP167" s="447"/>
      <c r="IFQ167" s="447"/>
      <c r="IFR167" s="447"/>
      <c r="IFS167" s="447"/>
      <c r="IFT167" s="447"/>
      <c r="IFU167" s="447"/>
      <c r="IFV167" s="447"/>
      <c r="IFW167" s="447"/>
      <c r="IFX167" s="447"/>
      <c r="IFY167" s="447"/>
      <c r="IFZ167" s="447"/>
      <c r="IGA167" s="447"/>
      <c r="IGB167" s="447"/>
      <c r="IGC167" s="447"/>
      <c r="IGD167" s="447"/>
      <c r="IGE167" s="447"/>
      <c r="IGF167" s="447"/>
      <c r="IGG167" s="447"/>
      <c r="IGH167" s="447"/>
      <c r="IGI167" s="447"/>
      <c r="IGJ167" s="447"/>
      <c r="IGK167" s="447"/>
      <c r="IGL167" s="447"/>
      <c r="IGM167" s="447"/>
      <c r="IGN167" s="447"/>
      <c r="IGO167" s="447"/>
      <c r="IGP167" s="447"/>
      <c r="IGQ167" s="447"/>
      <c r="IGR167" s="447"/>
      <c r="IGS167" s="447"/>
      <c r="IGT167" s="447"/>
      <c r="IGU167" s="447"/>
      <c r="IGV167" s="447"/>
      <c r="IGW167" s="447"/>
      <c r="IGX167" s="447"/>
      <c r="IGY167" s="447"/>
      <c r="IGZ167" s="447"/>
      <c r="IHA167" s="447"/>
      <c r="IHB167" s="447"/>
      <c r="IHC167" s="447"/>
      <c r="IHD167" s="447"/>
      <c r="IHE167" s="447"/>
      <c r="IHF167" s="447"/>
      <c r="IHG167" s="447"/>
      <c r="IHH167" s="447"/>
      <c r="IHI167" s="447"/>
      <c r="IHJ167" s="447"/>
      <c r="IHK167" s="447"/>
      <c r="IHL167" s="447"/>
      <c r="IHM167" s="447"/>
      <c r="IHN167" s="447"/>
      <c r="IHO167" s="447"/>
      <c r="IHP167" s="447"/>
      <c r="IHQ167" s="447"/>
      <c r="IHR167" s="447"/>
      <c r="IHS167" s="447"/>
      <c r="IHT167" s="447"/>
      <c r="IHU167" s="447"/>
      <c r="IHV167" s="447"/>
      <c r="IHW167" s="447"/>
      <c r="IHX167" s="447"/>
      <c r="IHY167" s="447"/>
      <c r="IHZ167" s="447"/>
      <c r="IIA167" s="447"/>
      <c r="IIB167" s="447"/>
      <c r="IIC167" s="447"/>
      <c r="IID167" s="447"/>
      <c r="IIE167" s="447"/>
      <c r="IIF167" s="447"/>
      <c r="IIG167" s="447"/>
      <c r="IIH167" s="447"/>
      <c r="III167" s="447"/>
      <c r="IIJ167" s="447"/>
      <c r="IIK167" s="447"/>
      <c r="IIL167" s="447"/>
      <c r="IIM167" s="447"/>
      <c r="IIN167" s="447"/>
      <c r="IIO167" s="447"/>
      <c r="IIP167" s="447"/>
      <c r="IIQ167" s="447"/>
      <c r="IIR167" s="447"/>
      <c r="IIS167" s="447"/>
      <c r="IIT167" s="447"/>
      <c r="IIU167" s="447"/>
      <c r="IIV167" s="447"/>
      <c r="IIW167" s="447"/>
      <c r="IIX167" s="447"/>
      <c r="IIY167" s="447"/>
      <c r="IIZ167" s="447"/>
      <c r="IJA167" s="447"/>
      <c r="IJB167" s="447"/>
      <c r="IJC167" s="447"/>
      <c r="IJD167" s="447"/>
      <c r="IJE167" s="447"/>
      <c r="IJF167" s="447"/>
      <c r="IJG167" s="447"/>
      <c r="IJH167" s="447"/>
      <c r="IJI167" s="447"/>
      <c r="IJJ167" s="447"/>
      <c r="IJK167" s="447"/>
      <c r="IJL167" s="447"/>
      <c r="IJM167" s="447"/>
      <c r="IJN167" s="447"/>
      <c r="IJO167" s="447"/>
      <c r="IJP167" s="447"/>
      <c r="IJQ167" s="447"/>
      <c r="IJR167" s="447"/>
      <c r="IJS167" s="447"/>
      <c r="IJT167" s="447"/>
      <c r="IJU167" s="447"/>
      <c r="IJV167" s="447"/>
      <c r="IJW167" s="447"/>
      <c r="IJX167" s="447"/>
      <c r="IJY167" s="447"/>
      <c r="IJZ167" s="447"/>
      <c r="IKA167" s="447"/>
      <c r="IKB167" s="447"/>
      <c r="IKC167" s="447"/>
      <c r="IKD167" s="447"/>
      <c r="IKE167" s="447"/>
      <c r="IKF167" s="447"/>
      <c r="IKG167" s="447"/>
      <c r="IKH167" s="447"/>
      <c r="IKI167" s="447"/>
      <c r="IKJ167" s="447"/>
      <c r="IKK167" s="447"/>
      <c r="IKL167" s="447"/>
      <c r="IKM167" s="447"/>
      <c r="IKN167" s="447"/>
      <c r="IKO167" s="447"/>
      <c r="IKP167" s="447"/>
      <c r="IKQ167" s="447"/>
      <c r="IKR167" s="447"/>
      <c r="IKS167" s="447"/>
      <c r="IKT167" s="447"/>
      <c r="IKU167" s="447"/>
      <c r="IKV167" s="447"/>
      <c r="IKW167" s="447"/>
      <c r="IKX167" s="447"/>
      <c r="IKY167" s="447"/>
      <c r="IKZ167" s="447"/>
      <c r="ILA167" s="447"/>
      <c r="ILB167" s="447"/>
      <c r="ILC167" s="447"/>
      <c r="ILD167" s="447"/>
      <c r="ILE167" s="447"/>
      <c r="ILF167" s="447"/>
      <c r="ILG167" s="447"/>
      <c r="ILH167" s="447"/>
      <c r="ILI167" s="447"/>
      <c r="ILJ167" s="447"/>
      <c r="ILK167" s="447"/>
      <c r="ILL167" s="447"/>
      <c r="ILM167" s="447"/>
      <c r="ILN167" s="447"/>
      <c r="ILO167" s="447"/>
      <c r="ILP167" s="447"/>
      <c r="ILQ167" s="447"/>
      <c r="ILR167" s="447"/>
      <c r="ILS167" s="447"/>
      <c r="ILT167" s="447"/>
      <c r="ILU167" s="447"/>
      <c r="ILV167" s="447"/>
      <c r="ILW167" s="447"/>
      <c r="ILX167" s="447"/>
      <c r="ILY167" s="447"/>
      <c r="ILZ167" s="447"/>
      <c r="IMA167" s="447"/>
      <c r="IMB167" s="447"/>
      <c r="IMC167" s="447"/>
      <c r="IMD167" s="447"/>
      <c r="IME167" s="447"/>
      <c r="IMF167" s="447"/>
      <c r="IMG167" s="447"/>
      <c r="IMH167" s="447"/>
      <c r="IMI167" s="447"/>
      <c r="IMJ167" s="447"/>
      <c r="IMK167" s="447"/>
      <c r="IML167" s="447"/>
      <c r="IMM167" s="447"/>
      <c r="IMN167" s="447"/>
      <c r="IMO167" s="447"/>
      <c r="IMP167" s="447"/>
      <c r="IMQ167" s="447"/>
      <c r="IMR167" s="447"/>
      <c r="IMS167" s="447"/>
      <c r="IMT167" s="447"/>
      <c r="IMU167" s="447"/>
      <c r="IMV167" s="447"/>
      <c r="IMW167" s="447"/>
      <c r="IMX167" s="447"/>
      <c r="IMY167" s="447"/>
      <c r="IMZ167" s="447"/>
      <c r="INA167" s="447"/>
      <c r="INB167" s="447"/>
      <c r="INC167" s="447"/>
      <c r="IND167" s="447"/>
      <c r="INE167" s="447"/>
      <c r="INF167" s="447"/>
      <c r="ING167" s="447"/>
      <c r="INH167" s="447"/>
      <c r="INI167" s="447"/>
      <c r="INJ167" s="447"/>
      <c r="INK167" s="447"/>
      <c r="INL167" s="447"/>
      <c r="INM167" s="447"/>
      <c r="INN167" s="447"/>
      <c r="INO167" s="447"/>
      <c r="INP167" s="447"/>
      <c r="INQ167" s="447"/>
      <c r="INR167" s="447"/>
      <c r="INS167" s="447"/>
      <c r="INT167" s="447"/>
      <c r="INU167" s="447"/>
      <c r="INV167" s="447"/>
      <c r="INW167" s="447"/>
      <c r="INX167" s="447"/>
      <c r="INY167" s="447"/>
      <c r="INZ167" s="447"/>
      <c r="IOA167" s="447"/>
      <c r="IOB167" s="447"/>
      <c r="IOC167" s="447"/>
      <c r="IOD167" s="447"/>
      <c r="IOE167" s="447"/>
      <c r="IOF167" s="447"/>
      <c r="IOG167" s="447"/>
      <c r="IOH167" s="447"/>
      <c r="IOI167" s="447"/>
      <c r="IOJ167" s="447"/>
      <c r="IOK167" s="447"/>
      <c r="IOL167" s="447"/>
      <c r="IOM167" s="447"/>
      <c r="ION167" s="447"/>
      <c r="IOO167" s="447"/>
      <c r="IOP167" s="447"/>
      <c r="IOQ167" s="447"/>
      <c r="IOR167" s="447"/>
      <c r="IOS167" s="447"/>
      <c r="IOT167" s="447"/>
      <c r="IOU167" s="447"/>
      <c r="IOV167" s="447"/>
      <c r="IOW167" s="447"/>
      <c r="IOX167" s="447"/>
      <c r="IOY167" s="447"/>
      <c r="IOZ167" s="447"/>
      <c r="IPA167" s="447"/>
      <c r="IPB167" s="447"/>
      <c r="IPC167" s="447"/>
      <c r="IPD167" s="447"/>
      <c r="IPE167" s="447"/>
      <c r="IPF167" s="447"/>
      <c r="IPG167" s="447"/>
      <c r="IPH167" s="447"/>
      <c r="IPI167" s="447"/>
      <c r="IPJ167" s="447"/>
      <c r="IPK167" s="447"/>
      <c r="IPL167" s="447"/>
      <c r="IPM167" s="447"/>
      <c r="IPN167" s="447"/>
      <c r="IPO167" s="447"/>
      <c r="IPP167" s="447"/>
      <c r="IPQ167" s="447"/>
      <c r="IPR167" s="447"/>
      <c r="IPS167" s="447"/>
      <c r="IPT167" s="447"/>
      <c r="IPU167" s="447"/>
      <c r="IPV167" s="447"/>
      <c r="IPW167" s="447"/>
      <c r="IPX167" s="447"/>
      <c r="IPY167" s="447"/>
      <c r="IPZ167" s="447"/>
      <c r="IQA167" s="447"/>
      <c r="IQB167" s="447"/>
      <c r="IQC167" s="447"/>
      <c r="IQD167" s="447"/>
      <c r="IQE167" s="447"/>
      <c r="IQF167" s="447"/>
      <c r="IQG167" s="447"/>
      <c r="IQH167" s="447"/>
      <c r="IQI167" s="447"/>
      <c r="IQJ167" s="447"/>
      <c r="IQK167" s="447"/>
      <c r="IQL167" s="447"/>
      <c r="IQM167" s="447"/>
      <c r="IQN167" s="447"/>
      <c r="IQO167" s="447"/>
      <c r="IQP167" s="447"/>
      <c r="IQQ167" s="447"/>
      <c r="IQR167" s="447"/>
      <c r="IQS167" s="447"/>
      <c r="IQT167" s="447"/>
      <c r="IQU167" s="447"/>
      <c r="IQV167" s="447"/>
      <c r="IQW167" s="447"/>
      <c r="IQX167" s="447"/>
      <c r="IQY167" s="447"/>
      <c r="IQZ167" s="447"/>
      <c r="IRA167" s="447"/>
      <c r="IRB167" s="447"/>
      <c r="IRC167" s="447"/>
      <c r="IRD167" s="447"/>
      <c r="IRE167" s="447"/>
      <c r="IRF167" s="447"/>
      <c r="IRG167" s="447"/>
      <c r="IRH167" s="447"/>
      <c r="IRI167" s="447"/>
      <c r="IRJ167" s="447"/>
      <c r="IRK167" s="447"/>
      <c r="IRL167" s="447"/>
      <c r="IRM167" s="447"/>
      <c r="IRN167" s="447"/>
      <c r="IRO167" s="447"/>
      <c r="IRP167" s="447"/>
      <c r="IRQ167" s="447"/>
      <c r="IRR167" s="447"/>
      <c r="IRS167" s="447"/>
      <c r="IRT167" s="447"/>
      <c r="IRU167" s="447"/>
      <c r="IRV167" s="447"/>
      <c r="IRW167" s="447"/>
      <c r="IRX167" s="447"/>
      <c r="IRY167" s="447"/>
      <c r="IRZ167" s="447"/>
      <c r="ISA167" s="447"/>
      <c r="ISB167" s="447"/>
      <c r="ISC167" s="447"/>
      <c r="ISD167" s="447"/>
      <c r="ISE167" s="447"/>
      <c r="ISF167" s="447"/>
      <c r="ISG167" s="447"/>
      <c r="ISH167" s="447"/>
      <c r="ISI167" s="447"/>
      <c r="ISJ167" s="447"/>
      <c r="ISK167" s="447"/>
      <c r="ISL167" s="447"/>
      <c r="ISM167" s="447"/>
      <c r="ISN167" s="447"/>
      <c r="ISO167" s="447"/>
      <c r="ISP167" s="447"/>
      <c r="ISQ167" s="447"/>
      <c r="ISR167" s="447"/>
      <c r="ISS167" s="447"/>
      <c r="IST167" s="447"/>
      <c r="ISU167" s="447"/>
      <c r="ISV167" s="447"/>
      <c r="ISW167" s="447"/>
      <c r="ISX167" s="447"/>
      <c r="ISY167" s="447"/>
      <c r="ISZ167" s="447"/>
      <c r="ITA167" s="447"/>
      <c r="ITB167" s="447"/>
      <c r="ITC167" s="447"/>
      <c r="ITD167" s="447"/>
      <c r="ITE167" s="447"/>
      <c r="ITF167" s="447"/>
      <c r="ITG167" s="447"/>
      <c r="ITH167" s="447"/>
      <c r="ITI167" s="447"/>
      <c r="ITJ167" s="447"/>
      <c r="ITK167" s="447"/>
      <c r="ITL167" s="447"/>
      <c r="ITM167" s="447"/>
      <c r="ITN167" s="447"/>
      <c r="ITO167" s="447"/>
      <c r="ITP167" s="447"/>
      <c r="ITQ167" s="447"/>
      <c r="ITR167" s="447"/>
      <c r="ITS167" s="447"/>
      <c r="ITT167" s="447"/>
      <c r="ITU167" s="447"/>
      <c r="ITV167" s="447"/>
      <c r="ITW167" s="447"/>
      <c r="ITX167" s="447"/>
      <c r="ITY167" s="447"/>
      <c r="ITZ167" s="447"/>
      <c r="IUA167" s="447"/>
      <c r="IUB167" s="447"/>
      <c r="IUC167" s="447"/>
      <c r="IUD167" s="447"/>
      <c r="IUE167" s="447"/>
      <c r="IUF167" s="447"/>
      <c r="IUG167" s="447"/>
      <c r="IUH167" s="447"/>
      <c r="IUI167" s="447"/>
      <c r="IUJ167" s="447"/>
      <c r="IUK167" s="447"/>
      <c r="IUL167" s="447"/>
      <c r="IUM167" s="447"/>
      <c r="IUN167" s="447"/>
      <c r="IUO167" s="447"/>
      <c r="IUP167" s="447"/>
      <c r="IUQ167" s="447"/>
      <c r="IUR167" s="447"/>
      <c r="IUS167" s="447"/>
      <c r="IUT167" s="447"/>
      <c r="IUU167" s="447"/>
      <c r="IUV167" s="447"/>
      <c r="IUW167" s="447"/>
      <c r="IUX167" s="447"/>
      <c r="IUY167" s="447"/>
      <c r="IUZ167" s="447"/>
      <c r="IVA167" s="447"/>
      <c r="IVB167" s="447"/>
      <c r="IVC167" s="447"/>
      <c r="IVD167" s="447"/>
      <c r="IVE167" s="447"/>
      <c r="IVF167" s="447"/>
      <c r="IVG167" s="447"/>
      <c r="IVH167" s="447"/>
      <c r="IVI167" s="447"/>
      <c r="IVJ167" s="447"/>
      <c r="IVK167" s="447"/>
      <c r="IVL167" s="447"/>
      <c r="IVM167" s="447"/>
      <c r="IVN167" s="447"/>
      <c r="IVO167" s="447"/>
      <c r="IVP167" s="447"/>
      <c r="IVQ167" s="447"/>
      <c r="IVR167" s="447"/>
      <c r="IVS167" s="447"/>
      <c r="IVT167" s="447"/>
      <c r="IVU167" s="447"/>
      <c r="IVV167" s="447"/>
      <c r="IVW167" s="447"/>
      <c r="IVX167" s="447"/>
      <c r="IVY167" s="447"/>
      <c r="IVZ167" s="447"/>
      <c r="IWA167" s="447"/>
      <c r="IWB167" s="447"/>
      <c r="IWC167" s="447"/>
      <c r="IWD167" s="447"/>
      <c r="IWE167" s="447"/>
      <c r="IWF167" s="447"/>
      <c r="IWG167" s="447"/>
      <c r="IWH167" s="447"/>
      <c r="IWI167" s="447"/>
      <c r="IWJ167" s="447"/>
      <c r="IWK167" s="447"/>
      <c r="IWL167" s="447"/>
      <c r="IWM167" s="447"/>
      <c r="IWN167" s="447"/>
      <c r="IWO167" s="447"/>
      <c r="IWP167" s="447"/>
      <c r="IWQ167" s="447"/>
      <c r="IWR167" s="447"/>
      <c r="IWS167" s="447"/>
      <c r="IWT167" s="447"/>
      <c r="IWU167" s="447"/>
      <c r="IWV167" s="447"/>
      <c r="IWW167" s="447"/>
      <c r="IWX167" s="447"/>
      <c r="IWY167" s="447"/>
      <c r="IWZ167" s="447"/>
      <c r="IXA167" s="447"/>
      <c r="IXB167" s="447"/>
      <c r="IXC167" s="447"/>
      <c r="IXD167" s="447"/>
      <c r="IXE167" s="447"/>
      <c r="IXF167" s="447"/>
      <c r="IXG167" s="447"/>
      <c r="IXH167" s="447"/>
      <c r="IXI167" s="447"/>
      <c r="IXJ167" s="447"/>
      <c r="IXK167" s="447"/>
      <c r="IXL167" s="447"/>
      <c r="IXM167" s="447"/>
      <c r="IXN167" s="447"/>
      <c r="IXO167" s="447"/>
      <c r="IXP167" s="447"/>
      <c r="IXQ167" s="447"/>
      <c r="IXR167" s="447"/>
      <c r="IXS167" s="447"/>
      <c r="IXT167" s="447"/>
      <c r="IXU167" s="447"/>
      <c r="IXV167" s="447"/>
      <c r="IXW167" s="447"/>
      <c r="IXX167" s="447"/>
      <c r="IXY167" s="447"/>
      <c r="IXZ167" s="447"/>
      <c r="IYA167" s="447"/>
      <c r="IYB167" s="447"/>
      <c r="IYC167" s="447"/>
      <c r="IYD167" s="447"/>
      <c r="IYE167" s="447"/>
      <c r="IYF167" s="447"/>
      <c r="IYG167" s="447"/>
      <c r="IYH167" s="447"/>
      <c r="IYI167" s="447"/>
      <c r="IYJ167" s="447"/>
      <c r="IYK167" s="447"/>
      <c r="IYL167" s="447"/>
      <c r="IYM167" s="447"/>
      <c r="IYN167" s="447"/>
      <c r="IYO167" s="447"/>
      <c r="IYP167" s="447"/>
      <c r="IYQ167" s="447"/>
      <c r="IYR167" s="447"/>
      <c r="IYS167" s="447"/>
      <c r="IYT167" s="447"/>
      <c r="IYU167" s="447"/>
      <c r="IYV167" s="447"/>
      <c r="IYW167" s="447"/>
      <c r="IYX167" s="447"/>
      <c r="IYY167" s="447"/>
      <c r="IYZ167" s="447"/>
      <c r="IZA167" s="447"/>
      <c r="IZB167" s="447"/>
      <c r="IZC167" s="447"/>
      <c r="IZD167" s="447"/>
      <c r="IZE167" s="447"/>
      <c r="IZF167" s="447"/>
      <c r="IZG167" s="447"/>
      <c r="IZH167" s="447"/>
      <c r="IZI167" s="447"/>
      <c r="IZJ167" s="447"/>
      <c r="IZK167" s="447"/>
      <c r="IZL167" s="447"/>
      <c r="IZM167" s="447"/>
      <c r="IZN167" s="447"/>
      <c r="IZO167" s="447"/>
      <c r="IZP167" s="447"/>
      <c r="IZQ167" s="447"/>
      <c r="IZR167" s="447"/>
      <c r="IZS167" s="447"/>
      <c r="IZT167" s="447"/>
      <c r="IZU167" s="447"/>
      <c r="IZV167" s="447"/>
      <c r="IZW167" s="447"/>
      <c r="IZX167" s="447"/>
      <c r="IZY167" s="447"/>
      <c r="IZZ167" s="447"/>
      <c r="JAA167" s="447"/>
      <c r="JAB167" s="447"/>
      <c r="JAC167" s="447"/>
      <c r="JAD167" s="447"/>
      <c r="JAE167" s="447"/>
      <c r="JAF167" s="447"/>
      <c r="JAG167" s="447"/>
      <c r="JAH167" s="447"/>
      <c r="JAI167" s="447"/>
      <c r="JAJ167" s="447"/>
      <c r="JAK167" s="447"/>
      <c r="JAL167" s="447"/>
      <c r="JAM167" s="447"/>
      <c r="JAN167" s="447"/>
      <c r="JAO167" s="447"/>
      <c r="JAP167" s="447"/>
      <c r="JAQ167" s="447"/>
      <c r="JAR167" s="447"/>
      <c r="JAS167" s="447"/>
      <c r="JAT167" s="447"/>
      <c r="JAU167" s="447"/>
      <c r="JAV167" s="447"/>
      <c r="JAW167" s="447"/>
      <c r="JAX167" s="447"/>
      <c r="JAY167" s="447"/>
      <c r="JAZ167" s="447"/>
      <c r="JBA167" s="447"/>
      <c r="JBB167" s="447"/>
      <c r="JBC167" s="447"/>
      <c r="JBD167" s="447"/>
      <c r="JBE167" s="447"/>
      <c r="JBF167" s="447"/>
      <c r="JBG167" s="447"/>
      <c r="JBH167" s="447"/>
      <c r="JBI167" s="447"/>
      <c r="JBJ167" s="447"/>
      <c r="JBK167" s="447"/>
      <c r="JBL167" s="447"/>
      <c r="JBM167" s="447"/>
      <c r="JBN167" s="447"/>
      <c r="JBO167" s="447"/>
      <c r="JBP167" s="447"/>
      <c r="JBQ167" s="447"/>
      <c r="JBR167" s="447"/>
      <c r="JBS167" s="447"/>
      <c r="JBT167" s="447"/>
      <c r="JBU167" s="447"/>
      <c r="JBV167" s="447"/>
      <c r="JBW167" s="447"/>
      <c r="JBX167" s="447"/>
      <c r="JBY167" s="447"/>
      <c r="JBZ167" s="447"/>
      <c r="JCA167" s="447"/>
      <c r="JCB167" s="447"/>
      <c r="JCC167" s="447"/>
      <c r="JCD167" s="447"/>
      <c r="JCE167" s="447"/>
      <c r="JCF167" s="447"/>
      <c r="JCG167" s="447"/>
      <c r="JCH167" s="447"/>
      <c r="JCI167" s="447"/>
      <c r="JCJ167" s="447"/>
      <c r="JCK167" s="447"/>
      <c r="JCL167" s="447"/>
      <c r="JCM167" s="447"/>
      <c r="JCN167" s="447"/>
      <c r="JCO167" s="447"/>
      <c r="JCP167" s="447"/>
      <c r="JCQ167" s="447"/>
      <c r="JCR167" s="447"/>
      <c r="JCS167" s="447"/>
      <c r="JCT167" s="447"/>
      <c r="JCU167" s="447"/>
      <c r="JCV167" s="447"/>
      <c r="JCW167" s="447"/>
      <c r="JCX167" s="447"/>
      <c r="JCY167" s="447"/>
      <c r="JCZ167" s="447"/>
      <c r="JDA167" s="447"/>
      <c r="JDB167" s="447"/>
      <c r="JDC167" s="447"/>
      <c r="JDD167" s="447"/>
      <c r="JDE167" s="447"/>
      <c r="JDF167" s="447"/>
      <c r="JDG167" s="447"/>
      <c r="JDH167" s="447"/>
      <c r="JDI167" s="447"/>
      <c r="JDJ167" s="447"/>
      <c r="JDK167" s="447"/>
      <c r="JDL167" s="447"/>
      <c r="JDM167" s="447"/>
      <c r="JDN167" s="447"/>
      <c r="JDO167" s="447"/>
      <c r="JDP167" s="447"/>
      <c r="JDQ167" s="447"/>
      <c r="JDR167" s="447"/>
      <c r="JDS167" s="447"/>
      <c r="JDT167" s="447"/>
      <c r="JDU167" s="447"/>
      <c r="JDV167" s="447"/>
      <c r="JDW167" s="447"/>
      <c r="JDX167" s="447"/>
      <c r="JDY167" s="447"/>
      <c r="JDZ167" s="447"/>
      <c r="JEA167" s="447"/>
      <c r="JEB167" s="447"/>
      <c r="JEC167" s="447"/>
      <c r="JED167" s="447"/>
      <c r="JEE167" s="447"/>
      <c r="JEF167" s="447"/>
      <c r="JEG167" s="447"/>
      <c r="JEH167" s="447"/>
      <c r="JEI167" s="447"/>
      <c r="JEJ167" s="447"/>
      <c r="JEK167" s="447"/>
      <c r="JEL167" s="447"/>
      <c r="JEM167" s="447"/>
      <c r="JEN167" s="447"/>
      <c r="JEO167" s="447"/>
      <c r="JEP167" s="447"/>
      <c r="JEQ167" s="447"/>
      <c r="JER167" s="447"/>
      <c r="JES167" s="447"/>
      <c r="JET167" s="447"/>
      <c r="JEU167" s="447"/>
      <c r="JEV167" s="447"/>
      <c r="JEW167" s="447"/>
      <c r="JEX167" s="447"/>
      <c r="JEY167" s="447"/>
      <c r="JEZ167" s="447"/>
      <c r="JFA167" s="447"/>
      <c r="JFB167" s="447"/>
      <c r="JFC167" s="447"/>
      <c r="JFD167" s="447"/>
      <c r="JFE167" s="447"/>
      <c r="JFF167" s="447"/>
      <c r="JFG167" s="447"/>
      <c r="JFH167" s="447"/>
      <c r="JFI167" s="447"/>
      <c r="JFJ167" s="447"/>
      <c r="JFK167" s="447"/>
      <c r="JFL167" s="447"/>
      <c r="JFM167" s="447"/>
      <c r="JFN167" s="447"/>
      <c r="JFO167" s="447"/>
      <c r="JFP167" s="447"/>
      <c r="JFQ167" s="447"/>
      <c r="JFR167" s="447"/>
      <c r="JFS167" s="447"/>
      <c r="JFT167" s="447"/>
      <c r="JFU167" s="447"/>
      <c r="JFV167" s="447"/>
      <c r="JFW167" s="447"/>
      <c r="JFX167" s="447"/>
      <c r="JFY167" s="447"/>
      <c r="JFZ167" s="447"/>
      <c r="JGA167" s="447"/>
      <c r="JGB167" s="447"/>
      <c r="JGC167" s="447"/>
      <c r="JGD167" s="447"/>
      <c r="JGE167" s="447"/>
      <c r="JGF167" s="447"/>
      <c r="JGG167" s="447"/>
      <c r="JGH167" s="447"/>
      <c r="JGI167" s="447"/>
      <c r="JGJ167" s="447"/>
      <c r="JGK167" s="447"/>
      <c r="JGL167" s="447"/>
      <c r="JGM167" s="447"/>
      <c r="JGN167" s="447"/>
      <c r="JGO167" s="447"/>
      <c r="JGP167" s="447"/>
      <c r="JGQ167" s="447"/>
      <c r="JGR167" s="447"/>
      <c r="JGS167" s="447"/>
      <c r="JGT167" s="447"/>
      <c r="JGU167" s="447"/>
      <c r="JGV167" s="447"/>
      <c r="JGW167" s="447"/>
      <c r="JGX167" s="447"/>
      <c r="JGY167" s="447"/>
      <c r="JGZ167" s="447"/>
      <c r="JHA167" s="447"/>
      <c r="JHB167" s="447"/>
      <c r="JHC167" s="447"/>
      <c r="JHD167" s="447"/>
      <c r="JHE167" s="447"/>
      <c r="JHF167" s="447"/>
      <c r="JHG167" s="447"/>
      <c r="JHH167" s="447"/>
      <c r="JHI167" s="447"/>
      <c r="JHJ167" s="447"/>
      <c r="JHK167" s="447"/>
      <c r="JHL167" s="447"/>
      <c r="JHM167" s="447"/>
      <c r="JHN167" s="447"/>
      <c r="JHO167" s="447"/>
      <c r="JHP167" s="447"/>
      <c r="JHQ167" s="447"/>
      <c r="JHR167" s="447"/>
      <c r="JHS167" s="447"/>
      <c r="JHT167" s="447"/>
      <c r="JHU167" s="447"/>
      <c r="JHV167" s="447"/>
      <c r="JHW167" s="447"/>
      <c r="JHX167" s="447"/>
      <c r="JHY167" s="447"/>
      <c r="JHZ167" s="447"/>
      <c r="JIA167" s="447"/>
      <c r="JIB167" s="447"/>
      <c r="JIC167" s="447"/>
      <c r="JID167" s="447"/>
      <c r="JIE167" s="447"/>
      <c r="JIF167" s="447"/>
      <c r="JIG167" s="447"/>
      <c r="JIH167" s="447"/>
      <c r="JII167" s="447"/>
      <c r="JIJ167" s="447"/>
      <c r="JIK167" s="447"/>
      <c r="JIL167" s="447"/>
      <c r="JIM167" s="447"/>
      <c r="JIN167" s="447"/>
      <c r="JIO167" s="447"/>
      <c r="JIP167" s="447"/>
      <c r="JIQ167" s="447"/>
      <c r="JIR167" s="447"/>
      <c r="JIS167" s="447"/>
      <c r="JIT167" s="447"/>
      <c r="JIU167" s="447"/>
      <c r="JIV167" s="447"/>
      <c r="JIW167" s="447"/>
      <c r="JIX167" s="447"/>
      <c r="JIY167" s="447"/>
      <c r="JIZ167" s="447"/>
      <c r="JJA167" s="447"/>
      <c r="JJB167" s="447"/>
      <c r="JJC167" s="447"/>
      <c r="JJD167" s="447"/>
      <c r="JJE167" s="447"/>
      <c r="JJF167" s="447"/>
      <c r="JJG167" s="447"/>
      <c r="JJH167" s="447"/>
      <c r="JJI167" s="447"/>
      <c r="JJJ167" s="447"/>
      <c r="JJK167" s="447"/>
      <c r="JJL167" s="447"/>
      <c r="JJM167" s="447"/>
      <c r="JJN167" s="447"/>
      <c r="JJO167" s="447"/>
      <c r="JJP167" s="447"/>
      <c r="JJQ167" s="447"/>
      <c r="JJR167" s="447"/>
      <c r="JJS167" s="447"/>
      <c r="JJT167" s="447"/>
      <c r="JJU167" s="447"/>
      <c r="JJV167" s="447"/>
      <c r="JJW167" s="447"/>
      <c r="JJX167" s="447"/>
      <c r="JJY167" s="447"/>
      <c r="JJZ167" s="447"/>
      <c r="JKA167" s="447"/>
      <c r="JKB167" s="447"/>
      <c r="JKC167" s="447"/>
      <c r="JKD167" s="447"/>
      <c r="JKE167" s="447"/>
      <c r="JKF167" s="447"/>
      <c r="JKG167" s="447"/>
      <c r="JKH167" s="447"/>
      <c r="JKI167" s="447"/>
      <c r="JKJ167" s="447"/>
      <c r="JKK167" s="447"/>
      <c r="JKL167" s="447"/>
      <c r="JKM167" s="447"/>
      <c r="JKN167" s="447"/>
      <c r="JKO167" s="447"/>
      <c r="JKP167" s="447"/>
      <c r="JKQ167" s="447"/>
      <c r="JKR167" s="447"/>
      <c r="JKS167" s="447"/>
      <c r="JKT167" s="447"/>
      <c r="JKU167" s="447"/>
      <c r="JKV167" s="447"/>
      <c r="JKW167" s="447"/>
      <c r="JKX167" s="447"/>
      <c r="JKY167" s="447"/>
      <c r="JKZ167" s="447"/>
      <c r="JLA167" s="447"/>
      <c r="JLB167" s="447"/>
      <c r="JLC167" s="447"/>
      <c r="JLD167" s="447"/>
      <c r="JLE167" s="447"/>
      <c r="JLF167" s="447"/>
      <c r="JLG167" s="447"/>
      <c r="JLH167" s="447"/>
      <c r="JLI167" s="447"/>
      <c r="JLJ167" s="447"/>
      <c r="JLK167" s="447"/>
      <c r="JLL167" s="447"/>
      <c r="JLM167" s="447"/>
      <c r="JLN167" s="447"/>
      <c r="JLO167" s="447"/>
      <c r="JLP167" s="447"/>
      <c r="JLQ167" s="447"/>
      <c r="JLR167" s="447"/>
      <c r="JLS167" s="447"/>
      <c r="JLT167" s="447"/>
      <c r="JLU167" s="447"/>
      <c r="JLV167" s="447"/>
      <c r="JLW167" s="447"/>
      <c r="JLX167" s="447"/>
      <c r="JLY167" s="447"/>
      <c r="JLZ167" s="447"/>
      <c r="JMA167" s="447"/>
      <c r="JMB167" s="447"/>
      <c r="JMC167" s="447"/>
      <c r="JMD167" s="447"/>
      <c r="JME167" s="447"/>
      <c r="JMF167" s="447"/>
      <c r="JMG167" s="447"/>
      <c r="JMH167" s="447"/>
      <c r="JMI167" s="447"/>
      <c r="JMJ167" s="447"/>
      <c r="JMK167" s="447"/>
      <c r="JML167" s="447"/>
      <c r="JMM167" s="447"/>
      <c r="JMN167" s="447"/>
      <c r="JMO167" s="447"/>
      <c r="JMP167" s="447"/>
      <c r="JMQ167" s="447"/>
      <c r="JMR167" s="447"/>
      <c r="JMS167" s="447"/>
      <c r="JMT167" s="447"/>
      <c r="JMU167" s="447"/>
      <c r="JMV167" s="447"/>
      <c r="JMW167" s="447"/>
      <c r="JMX167" s="447"/>
      <c r="JMY167" s="447"/>
      <c r="JMZ167" s="447"/>
      <c r="JNA167" s="447"/>
      <c r="JNB167" s="447"/>
      <c r="JNC167" s="447"/>
      <c r="JND167" s="447"/>
      <c r="JNE167" s="447"/>
      <c r="JNF167" s="447"/>
      <c r="JNG167" s="447"/>
      <c r="JNH167" s="447"/>
      <c r="JNI167" s="447"/>
      <c r="JNJ167" s="447"/>
      <c r="JNK167" s="447"/>
      <c r="JNL167" s="447"/>
      <c r="JNM167" s="447"/>
      <c r="JNN167" s="447"/>
      <c r="JNO167" s="447"/>
      <c r="JNP167" s="447"/>
      <c r="JNQ167" s="447"/>
      <c r="JNR167" s="447"/>
      <c r="JNS167" s="447"/>
      <c r="JNT167" s="447"/>
      <c r="JNU167" s="447"/>
      <c r="JNV167" s="447"/>
      <c r="JNW167" s="447"/>
      <c r="JNX167" s="447"/>
      <c r="JNY167" s="447"/>
      <c r="JNZ167" s="447"/>
      <c r="JOA167" s="447"/>
      <c r="JOB167" s="447"/>
      <c r="JOC167" s="447"/>
      <c r="JOD167" s="447"/>
      <c r="JOE167" s="447"/>
      <c r="JOF167" s="447"/>
      <c r="JOG167" s="447"/>
      <c r="JOH167" s="447"/>
      <c r="JOI167" s="447"/>
      <c r="JOJ167" s="447"/>
      <c r="JOK167" s="447"/>
      <c r="JOL167" s="447"/>
      <c r="JOM167" s="447"/>
      <c r="JON167" s="447"/>
      <c r="JOO167" s="447"/>
      <c r="JOP167" s="447"/>
      <c r="JOQ167" s="447"/>
      <c r="JOR167" s="447"/>
      <c r="JOS167" s="447"/>
      <c r="JOT167" s="447"/>
      <c r="JOU167" s="447"/>
      <c r="JOV167" s="447"/>
      <c r="JOW167" s="447"/>
      <c r="JOX167" s="447"/>
      <c r="JOY167" s="447"/>
      <c r="JOZ167" s="447"/>
      <c r="JPA167" s="447"/>
      <c r="JPB167" s="447"/>
      <c r="JPC167" s="447"/>
      <c r="JPD167" s="447"/>
      <c r="JPE167" s="447"/>
      <c r="JPF167" s="447"/>
      <c r="JPG167" s="447"/>
      <c r="JPH167" s="447"/>
      <c r="JPI167" s="447"/>
      <c r="JPJ167" s="447"/>
      <c r="JPK167" s="447"/>
      <c r="JPL167" s="447"/>
      <c r="JPM167" s="447"/>
      <c r="JPN167" s="447"/>
      <c r="JPO167" s="447"/>
      <c r="JPP167" s="447"/>
      <c r="JPQ167" s="447"/>
      <c r="JPR167" s="447"/>
      <c r="JPS167" s="447"/>
      <c r="JPT167" s="447"/>
      <c r="JPU167" s="447"/>
      <c r="JPV167" s="447"/>
      <c r="JPW167" s="447"/>
      <c r="JPX167" s="447"/>
      <c r="JPY167" s="447"/>
      <c r="JPZ167" s="447"/>
      <c r="JQA167" s="447"/>
      <c r="JQB167" s="447"/>
      <c r="JQC167" s="447"/>
      <c r="JQD167" s="447"/>
      <c r="JQE167" s="447"/>
      <c r="JQF167" s="447"/>
      <c r="JQG167" s="447"/>
      <c r="JQH167" s="447"/>
      <c r="JQI167" s="447"/>
      <c r="JQJ167" s="447"/>
      <c r="JQK167" s="447"/>
      <c r="JQL167" s="447"/>
      <c r="JQM167" s="447"/>
      <c r="JQN167" s="447"/>
      <c r="JQO167" s="447"/>
      <c r="JQP167" s="447"/>
      <c r="JQQ167" s="447"/>
      <c r="JQR167" s="447"/>
      <c r="JQS167" s="447"/>
      <c r="JQT167" s="447"/>
      <c r="JQU167" s="447"/>
      <c r="JQV167" s="447"/>
      <c r="JQW167" s="447"/>
      <c r="JQX167" s="447"/>
      <c r="JQY167" s="447"/>
      <c r="JQZ167" s="447"/>
      <c r="JRA167" s="447"/>
      <c r="JRB167" s="447"/>
      <c r="JRC167" s="447"/>
      <c r="JRD167" s="447"/>
      <c r="JRE167" s="447"/>
      <c r="JRF167" s="447"/>
      <c r="JRG167" s="447"/>
      <c r="JRH167" s="447"/>
      <c r="JRI167" s="447"/>
      <c r="JRJ167" s="447"/>
      <c r="JRK167" s="447"/>
      <c r="JRL167" s="447"/>
      <c r="JRM167" s="447"/>
      <c r="JRN167" s="447"/>
      <c r="JRO167" s="447"/>
      <c r="JRP167" s="447"/>
      <c r="JRQ167" s="447"/>
      <c r="JRR167" s="447"/>
      <c r="JRS167" s="447"/>
      <c r="JRT167" s="447"/>
      <c r="JRU167" s="447"/>
      <c r="JRV167" s="447"/>
      <c r="JRW167" s="447"/>
      <c r="JRX167" s="447"/>
      <c r="JRY167" s="447"/>
      <c r="JRZ167" s="447"/>
      <c r="JSA167" s="447"/>
      <c r="JSB167" s="447"/>
      <c r="JSC167" s="447"/>
      <c r="JSD167" s="447"/>
      <c r="JSE167" s="447"/>
      <c r="JSF167" s="447"/>
      <c r="JSG167" s="447"/>
      <c r="JSH167" s="447"/>
      <c r="JSI167" s="447"/>
      <c r="JSJ167" s="447"/>
      <c r="JSK167" s="447"/>
      <c r="JSL167" s="447"/>
      <c r="JSM167" s="447"/>
      <c r="JSN167" s="447"/>
      <c r="JSO167" s="447"/>
      <c r="JSP167" s="447"/>
      <c r="JSQ167" s="447"/>
      <c r="JSR167" s="447"/>
      <c r="JSS167" s="447"/>
      <c r="JST167" s="447"/>
      <c r="JSU167" s="447"/>
      <c r="JSV167" s="447"/>
      <c r="JSW167" s="447"/>
      <c r="JSX167" s="447"/>
      <c r="JSY167" s="447"/>
      <c r="JSZ167" s="447"/>
      <c r="JTA167" s="447"/>
      <c r="JTB167" s="447"/>
      <c r="JTC167" s="447"/>
      <c r="JTD167" s="447"/>
      <c r="JTE167" s="447"/>
      <c r="JTF167" s="447"/>
      <c r="JTG167" s="447"/>
      <c r="JTH167" s="447"/>
      <c r="JTI167" s="447"/>
      <c r="JTJ167" s="447"/>
      <c r="JTK167" s="447"/>
      <c r="JTL167" s="447"/>
      <c r="JTM167" s="447"/>
      <c r="JTN167" s="447"/>
      <c r="JTO167" s="447"/>
      <c r="JTP167" s="447"/>
      <c r="JTQ167" s="447"/>
      <c r="JTR167" s="447"/>
      <c r="JTS167" s="447"/>
      <c r="JTT167" s="447"/>
      <c r="JTU167" s="447"/>
      <c r="JTV167" s="447"/>
      <c r="JTW167" s="447"/>
      <c r="JTX167" s="447"/>
      <c r="JTY167" s="447"/>
      <c r="JTZ167" s="447"/>
      <c r="JUA167" s="447"/>
      <c r="JUB167" s="447"/>
      <c r="JUC167" s="447"/>
      <c r="JUD167" s="447"/>
      <c r="JUE167" s="447"/>
      <c r="JUF167" s="447"/>
      <c r="JUG167" s="447"/>
      <c r="JUH167" s="447"/>
      <c r="JUI167" s="447"/>
      <c r="JUJ167" s="447"/>
      <c r="JUK167" s="447"/>
      <c r="JUL167" s="447"/>
      <c r="JUM167" s="447"/>
      <c r="JUN167" s="447"/>
      <c r="JUO167" s="447"/>
      <c r="JUP167" s="447"/>
      <c r="JUQ167" s="447"/>
      <c r="JUR167" s="447"/>
      <c r="JUS167" s="447"/>
      <c r="JUT167" s="447"/>
      <c r="JUU167" s="447"/>
      <c r="JUV167" s="447"/>
      <c r="JUW167" s="447"/>
      <c r="JUX167" s="447"/>
      <c r="JUY167" s="447"/>
      <c r="JUZ167" s="447"/>
      <c r="JVA167" s="447"/>
      <c r="JVB167" s="447"/>
      <c r="JVC167" s="447"/>
      <c r="JVD167" s="447"/>
      <c r="JVE167" s="447"/>
      <c r="JVF167" s="447"/>
      <c r="JVG167" s="447"/>
      <c r="JVH167" s="447"/>
      <c r="JVI167" s="447"/>
      <c r="JVJ167" s="447"/>
      <c r="JVK167" s="447"/>
      <c r="JVL167" s="447"/>
      <c r="JVM167" s="447"/>
      <c r="JVN167" s="447"/>
      <c r="JVO167" s="447"/>
      <c r="JVP167" s="447"/>
      <c r="JVQ167" s="447"/>
      <c r="JVR167" s="447"/>
      <c r="JVS167" s="447"/>
      <c r="JVT167" s="447"/>
      <c r="JVU167" s="447"/>
      <c r="JVV167" s="447"/>
      <c r="JVW167" s="447"/>
      <c r="JVX167" s="447"/>
      <c r="JVY167" s="447"/>
      <c r="JVZ167" s="447"/>
      <c r="JWA167" s="447"/>
      <c r="JWB167" s="447"/>
      <c r="JWC167" s="447"/>
      <c r="JWD167" s="447"/>
      <c r="JWE167" s="447"/>
      <c r="JWF167" s="447"/>
      <c r="JWG167" s="447"/>
      <c r="JWH167" s="447"/>
      <c r="JWI167" s="447"/>
      <c r="JWJ167" s="447"/>
      <c r="JWK167" s="447"/>
      <c r="JWL167" s="447"/>
      <c r="JWM167" s="447"/>
      <c r="JWN167" s="447"/>
      <c r="JWO167" s="447"/>
      <c r="JWP167" s="447"/>
      <c r="JWQ167" s="447"/>
      <c r="JWR167" s="447"/>
      <c r="JWS167" s="447"/>
      <c r="JWT167" s="447"/>
      <c r="JWU167" s="447"/>
      <c r="JWV167" s="447"/>
      <c r="JWW167" s="447"/>
      <c r="JWX167" s="447"/>
      <c r="JWY167" s="447"/>
      <c r="JWZ167" s="447"/>
      <c r="JXA167" s="447"/>
      <c r="JXB167" s="447"/>
      <c r="JXC167" s="447"/>
      <c r="JXD167" s="447"/>
      <c r="JXE167" s="447"/>
      <c r="JXF167" s="447"/>
      <c r="JXG167" s="447"/>
      <c r="JXH167" s="447"/>
      <c r="JXI167" s="447"/>
      <c r="JXJ167" s="447"/>
      <c r="JXK167" s="447"/>
      <c r="JXL167" s="447"/>
      <c r="JXM167" s="447"/>
      <c r="JXN167" s="447"/>
      <c r="JXO167" s="447"/>
      <c r="JXP167" s="447"/>
      <c r="JXQ167" s="447"/>
      <c r="JXR167" s="447"/>
      <c r="JXS167" s="447"/>
      <c r="JXT167" s="447"/>
      <c r="JXU167" s="447"/>
      <c r="JXV167" s="447"/>
      <c r="JXW167" s="447"/>
      <c r="JXX167" s="447"/>
      <c r="JXY167" s="447"/>
      <c r="JXZ167" s="447"/>
      <c r="JYA167" s="447"/>
      <c r="JYB167" s="447"/>
      <c r="JYC167" s="447"/>
      <c r="JYD167" s="447"/>
      <c r="JYE167" s="447"/>
      <c r="JYF167" s="447"/>
      <c r="JYG167" s="447"/>
      <c r="JYH167" s="447"/>
      <c r="JYI167" s="447"/>
      <c r="JYJ167" s="447"/>
      <c r="JYK167" s="447"/>
      <c r="JYL167" s="447"/>
      <c r="JYM167" s="447"/>
      <c r="JYN167" s="447"/>
      <c r="JYO167" s="447"/>
      <c r="JYP167" s="447"/>
      <c r="JYQ167" s="447"/>
      <c r="JYR167" s="447"/>
      <c r="JYS167" s="447"/>
      <c r="JYT167" s="447"/>
      <c r="JYU167" s="447"/>
      <c r="JYV167" s="447"/>
      <c r="JYW167" s="447"/>
      <c r="JYX167" s="447"/>
      <c r="JYY167" s="447"/>
      <c r="JYZ167" s="447"/>
      <c r="JZA167" s="447"/>
      <c r="JZB167" s="447"/>
      <c r="JZC167" s="447"/>
      <c r="JZD167" s="447"/>
      <c r="JZE167" s="447"/>
      <c r="JZF167" s="447"/>
      <c r="JZG167" s="447"/>
      <c r="JZH167" s="447"/>
      <c r="JZI167" s="447"/>
      <c r="JZJ167" s="447"/>
      <c r="JZK167" s="447"/>
      <c r="JZL167" s="447"/>
      <c r="JZM167" s="447"/>
      <c r="JZN167" s="447"/>
      <c r="JZO167" s="447"/>
      <c r="JZP167" s="447"/>
      <c r="JZQ167" s="447"/>
      <c r="JZR167" s="447"/>
      <c r="JZS167" s="447"/>
      <c r="JZT167" s="447"/>
      <c r="JZU167" s="447"/>
      <c r="JZV167" s="447"/>
      <c r="JZW167" s="447"/>
      <c r="JZX167" s="447"/>
      <c r="JZY167" s="447"/>
      <c r="JZZ167" s="447"/>
      <c r="KAA167" s="447"/>
      <c r="KAB167" s="447"/>
      <c r="KAC167" s="447"/>
      <c r="KAD167" s="447"/>
      <c r="KAE167" s="447"/>
      <c r="KAF167" s="447"/>
      <c r="KAG167" s="447"/>
      <c r="KAH167" s="447"/>
      <c r="KAI167" s="447"/>
      <c r="KAJ167" s="447"/>
      <c r="KAK167" s="447"/>
      <c r="KAL167" s="447"/>
      <c r="KAM167" s="447"/>
      <c r="KAN167" s="447"/>
      <c r="KAO167" s="447"/>
      <c r="KAP167" s="447"/>
      <c r="KAQ167" s="447"/>
      <c r="KAR167" s="447"/>
      <c r="KAS167" s="447"/>
      <c r="KAT167" s="447"/>
      <c r="KAU167" s="447"/>
      <c r="KAV167" s="447"/>
      <c r="KAW167" s="447"/>
      <c r="KAX167" s="447"/>
      <c r="KAY167" s="447"/>
      <c r="KAZ167" s="447"/>
      <c r="KBA167" s="447"/>
      <c r="KBB167" s="447"/>
      <c r="KBC167" s="447"/>
      <c r="KBD167" s="447"/>
      <c r="KBE167" s="447"/>
      <c r="KBF167" s="447"/>
      <c r="KBG167" s="447"/>
      <c r="KBH167" s="447"/>
      <c r="KBI167" s="447"/>
      <c r="KBJ167" s="447"/>
      <c r="KBK167" s="447"/>
      <c r="KBL167" s="447"/>
      <c r="KBM167" s="447"/>
      <c r="KBN167" s="447"/>
      <c r="KBO167" s="447"/>
      <c r="KBP167" s="447"/>
      <c r="KBQ167" s="447"/>
      <c r="KBR167" s="447"/>
      <c r="KBS167" s="447"/>
      <c r="KBT167" s="447"/>
      <c r="KBU167" s="447"/>
      <c r="KBV167" s="447"/>
      <c r="KBW167" s="447"/>
      <c r="KBX167" s="447"/>
      <c r="KBY167" s="447"/>
      <c r="KBZ167" s="447"/>
      <c r="KCA167" s="447"/>
      <c r="KCB167" s="447"/>
      <c r="KCC167" s="447"/>
      <c r="KCD167" s="447"/>
      <c r="KCE167" s="447"/>
      <c r="KCF167" s="447"/>
      <c r="KCG167" s="447"/>
      <c r="KCH167" s="447"/>
      <c r="KCI167" s="447"/>
      <c r="KCJ167" s="447"/>
      <c r="KCK167" s="447"/>
      <c r="KCL167" s="447"/>
      <c r="KCM167" s="447"/>
      <c r="KCN167" s="447"/>
      <c r="KCO167" s="447"/>
      <c r="KCP167" s="447"/>
      <c r="KCQ167" s="447"/>
      <c r="KCR167" s="447"/>
      <c r="KCS167" s="447"/>
      <c r="KCT167" s="447"/>
      <c r="KCU167" s="447"/>
      <c r="KCV167" s="447"/>
      <c r="KCW167" s="447"/>
      <c r="KCX167" s="447"/>
      <c r="KCY167" s="447"/>
      <c r="KCZ167" s="447"/>
      <c r="KDA167" s="447"/>
      <c r="KDB167" s="447"/>
      <c r="KDC167" s="447"/>
      <c r="KDD167" s="447"/>
      <c r="KDE167" s="447"/>
      <c r="KDF167" s="447"/>
      <c r="KDG167" s="447"/>
      <c r="KDH167" s="447"/>
      <c r="KDI167" s="447"/>
      <c r="KDJ167" s="447"/>
      <c r="KDK167" s="447"/>
      <c r="KDL167" s="447"/>
      <c r="KDM167" s="447"/>
      <c r="KDN167" s="447"/>
      <c r="KDO167" s="447"/>
      <c r="KDP167" s="447"/>
      <c r="KDQ167" s="447"/>
      <c r="KDR167" s="447"/>
      <c r="KDS167" s="447"/>
      <c r="KDT167" s="447"/>
      <c r="KDU167" s="447"/>
      <c r="KDV167" s="447"/>
      <c r="KDW167" s="447"/>
      <c r="KDX167" s="447"/>
      <c r="KDY167" s="447"/>
      <c r="KDZ167" s="447"/>
      <c r="KEA167" s="447"/>
      <c r="KEB167" s="447"/>
      <c r="KEC167" s="447"/>
      <c r="KED167" s="447"/>
      <c r="KEE167" s="447"/>
      <c r="KEF167" s="447"/>
      <c r="KEG167" s="447"/>
      <c r="KEH167" s="447"/>
      <c r="KEI167" s="447"/>
      <c r="KEJ167" s="447"/>
      <c r="KEK167" s="447"/>
      <c r="KEL167" s="447"/>
      <c r="KEM167" s="447"/>
      <c r="KEN167" s="447"/>
      <c r="KEO167" s="447"/>
      <c r="KEP167" s="447"/>
      <c r="KEQ167" s="447"/>
      <c r="KER167" s="447"/>
      <c r="KES167" s="447"/>
      <c r="KET167" s="447"/>
      <c r="KEU167" s="447"/>
      <c r="KEV167" s="447"/>
      <c r="KEW167" s="447"/>
      <c r="KEX167" s="447"/>
      <c r="KEY167" s="447"/>
      <c r="KEZ167" s="447"/>
      <c r="KFA167" s="447"/>
      <c r="KFB167" s="447"/>
      <c r="KFC167" s="447"/>
      <c r="KFD167" s="447"/>
      <c r="KFE167" s="447"/>
      <c r="KFF167" s="447"/>
      <c r="KFG167" s="447"/>
      <c r="KFH167" s="447"/>
      <c r="KFI167" s="447"/>
      <c r="KFJ167" s="447"/>
      <c r="KFK167" s="447"/>
      <c r="KFL167" s="447"/>
      <c r="KFM167" s="447"/>
      <c r="KFN167" s="447"/>
      <c r="KFO167" s="447"/>
      <c r="KFP167" s="447"/>
      <c r="KFQ167" s="447"/>
      <c r="KFR167" s="447"/>
      <c r="KFS167" s="447"/>
      <c r="KFT167" s="447"/>
      <c r="KFU167" s="447"/>
      <c r="KFV167" s="447"/>
      <c r="KFW167" s="447"/>
      <c r="KFX167" s="447"/>
      <c r="KFY167" s="447"/>
      <c r="KFZ167" s="447"/>
      <c r="KGA167" s="447"/>
      <c r="KGB167" s="447"/>
      <c r="KGC167" s="447"/>
      <c r="KGD167" s="447"/>
      <c r="KGE167" s="447"/>
      <c r="KGF167" s="447"/>
      <c r="KGG167" s="447"/>
      <c r="KGH167" s="447"/>
      <c r="KGI167" s="447"/>
      <c r="KGJ167" s="447"/>
      <c r="KGK167" s="447"/>
      <c r="KGL167" s="447"/>
      <c r="KGM167" s="447"/>
      <c r="KGN167" s="447"/>
      <c r="KGO167" s="447"/>
      <c r="KGP167" s="447"/>
      <c r="KGQ167" s="447"/>
      <c r="KGR167" s="447"/>
      <c r="KGS167" s="447"/>
      <c r="KGT167" s="447"/>
      <c r="KGU167" s="447"/>
      <c r="KGV167" s="447"/>
      <c r="KGW167" s="447"/>
      <c r="KGX167" s="447"/>
      <c r="KGY167" s="447"/>
      <c r="KGZ167" s="447"/>
      <c r="KHA167" s="447"/>
      <c r="KHB167" s="447"/>
      <c r="KHC167" s="447"/>
      <c r="KHD167" s="447"/>
      <c r="KHE167" s="447"/>
      <c r="KHF167" s="447"/>
      <c r="KHG167" s="447"/>
      <c r="KHH167" s="447"/>
      <c r="KHI167" s="447"/>
      <c r="KHJ167" s="447"/>
      <c r="KHK167" s="447"/>
      <c r="KHL167" s="447"/>
      <c r="KHM167" s="447"/>
      <c r="KHN167" s="447"/>
      <c r="KHO167" s="447"/>
      <c r="KHP167" s="447"/>
      <c r="KHQ167" s="447"/>
      <c r="KHR167" s="447"/>
      <c r="KHS167" s="447"/>
      <c r="KHT167" s="447"/>
      <c r="KHU167" s="447"/>
      <c r="KHV167" s="447"/>
      <c r="KHW167" s="447"/>
      <c r="KHX167" s="447"/>
      <c r="KHY167" s="447"/>
      <c r="KHZ167" s="447"/>
      <c r="KIA167" s="447"/>
      <c r="KIB167" s="447"/>
      <c r="KIC167" s="447"/>
      <c r="KID167" s="447"/>
      <c r="KIE167" s="447"/>
      <c r="KIF167" s="447"/>
      <c r="KIG167" s="447"/>
      <c r="KIH167" s="447"/>
      <c r="KII167" s="447"/>
      <c r="KIJ167" s="447"/>
      <c r="KIK167" s="447"/>
      <c r="KIL167" s="447"/>
      <c r="KIM167" s="447"/>
      <c r="KIN167" s="447"/>
      <c r="KIO167" s="447"/>
      <c r="KIP167" s="447"/>
      <c r="KIQ167" s="447"/>
      <c r="KIR167" s="447"/>
      <c r="KIS167" s="447"/>
      <c r="KIT167" s="447"/>
      <c r="KIU167" s="447"/>
      <c r="KIV167" s="447"/>
      <c r="KIW167" s="447"/>
      <c r="KIX167" s="447"/>
      <c r="KIY167" s="447"/>
      <c r="KIZ167" s="447"/>
      <c r="KJA167" s="447"/>
      <c r="KJB167" s="447"/>
      <c r="KJC167" s="447"/>
      <c r="KJD167" s="447"/>
      <c r="KJE167" s="447"/>
      <c r="KJF167" s="447"/>
      <c r="KJG167" s="447"/>
      <c r="KJH167" s="447"/>
      <c r="KJI167" s="447"/>
      <c r="KJJ167" s="447"/>
      <c r="KJK167" s="447"/>
      <c r="KJL167" s="447"/>
      <c r="KJM167" s="447"/>
      <c r="KJN167" s="447"/>
      <c r="KJO167" s="447"/>
      <c r="KJP167" s="447"/>
      <c r="KJQ167" s="447"/>
      <c r="KJR167" s="447"/>
      <c r="KJS167" s="447"/>
      <c r="KJT167" s="447"/>
      <c r="KJU167" s="447"/>
      <c r="KJV167" s="447"/>
      <c r="KJW167" s="447"/>
      <c r="KJX167" s="447"/>
      <c r="KJY167" s="447"/>
      <c r="KJZ167" s="447"/>
      <c r="KKA167" s="447"/>
      <c r="KKB167" s="447"/>
      <c r="KKC167" s="447"/>
      <c r="KKD167" s="447"/>
      <c r="KKE167" s="447"/>
      <c r="KKF167" s="447"/>
      <c r="KKG167" s="447"/>
      <c r="KKH167" s="447"/>
      <c r="KKI167" s="447"/>
      <c r="KKJ167" s="447"/>
      <c r="KKK167" s="447"/>
      <c r="KKL167" s="447"/>
      <c r="KKM167" s="447"/>
      <c r="KKN167" s="447"/>
      <c r="KKO167" s="447"/>
      <c r="KKP167" s="447"/>
      <c r="KKQ167" s="447"/>
      <c r="KKR167" s="447"/>
      <c r="KKS167" s="447"/>
      <c r="KKT167" s="447"/>
      <c r="KKU167" s="447"/>
      <c r="KKV167" s="447"/>
      <c r="KKW167" s="447"/>
      <c r="KKX167" s="447"/>
      <c r="KKY167" s="447"/>
      <c r="KKZ167" s="447"/>
      <c r="KLA167" s="447"/>
      <c r="KLB167" s="447"/>
      <c r="KLC167" s="447"/>
      <c r="KLD167" s="447"/>
      <c r="KLE167" s="447"/>
      <c r="KLF167" s="447"/>
      <c r="KLG167" s="447"/>
      <c r="KLH167" s="447"/>
      <c r="KLI167" s="447"/>
      <c r="KLJ167" s="447"/>
      <c r="KLK167" s="447"/>
      <c r="KLL167" s="447"/>
      <c r="KLM167" s="447"/>
      <c r="KLN167" s="447"/>
      <c r="KLO167" s="447"/>
      <c r="KLP167" s="447"/>
      <c r="KLQ167" s="447"/>
      <c r="KLR167" s="447"/>
      <c r="KLS167" s="447"/>
      <c r="KLT167" s="447"/>
      <c r="KLU167" s="447"/>
      <c r="KLV167" s="447"/>
      <c r="KLW167" s="447"/>
      <c r="KLX167" s="447"/>
      <c r="KLY167" s="447"/>
      <c r="KLZ167" s="447"/>
      <c r="KMA167" s="447"/>
      <c r="KMB167" s="447"/>
      <c r="KMC167" s="447"/>
      <c r="KMD167" s="447"/>
      <c r="KME167" s="447"/>
      <c r="KMF167" s="447"/>
      <c r="KMG167" s="447"/>
      <c r="KMH167" s="447"/>
      <c r="KMI167" s="447"/>
      <c r="KMJ167" s="447"/>
      <c r="KMK167" s="447"/>
      <c r="KML167" s="447"/>
      <c r="KMM167" s="447"/>
      <c r="KMN167" s="447"/>
      <c r="KMO167" s="447"/>
      <c r="KMP167" s="447"/>
      <c r="KMQ167" s="447"/>
      <c r="KMR167" s="447"/>
      <c r="KMS167" s="447"/>
      <c r="KMT167" s="447"/>
      <c r="KMU167" s="447"/>
      <c r="KMV167" s="447"/>
      <c r="KMW167" s="447"/>
      <c r="KMX167" s="447"/>
      <c r="KMY167" s="447"/>
      <c r="KMZ167" s="447"/>
      <c r="KNA167" s="447"/>
      <c r="KNB167" s="447"/>
      <c r="KNC167" s="447"/>
      <c r="KND167" s="447"/>
      <c r="KNE167" s="447"/>
      <c r="KNF167" s="447"/>
      <c r="KNG167" s="447"/>
      <c r="KNH167" s="447"/>
      <c r="KNI167" s="447"/>
      <c r="KNJ167" s="447"/>
      <c r="KNK167" s="447"/>
      <c r="KNL167" s="447"/>
      <c r="KNM167" s="447"/>
      <c r="KNN167" s="447"/>
      <c r="KNO167" s="447"/>
      <c r="KNP167" s="447"/>
      <c r="KNQ167" s="447"/>
      <c r="KNR167" s="447"/>
      <c r="KNS167" s="447"/>
      <c r="KNT167" s="447"/>
      <c r="KNU167" s="447"/>
      <c r="KNV167" s="447"/>
      <c r="KNW167" s="447"/>
      <c r="KNX167" s="447"/>
      <c r="KNY167" s="447"/>
      <c r="KNZ167" s="447"/>
      <c r="KOA167" s="447"/>
      <c r="KOB167" s="447"/>
      <c r="KOC167" s="447"/>
      <c r="KOD167" s="447"/>
      <c r="KOE167" s="447"/>
      <c r="KOF167" s="447"/>
      <c r="KOG167" s="447"/>
      <c r="KOH167" s="447"/>
      <c r="KOI167" s="447"/>
      <c r="KOJ167" s="447"/>
      <c r="KOK167" s="447"/>
      <c r="KOL167" s="447"/>
      <c r="KOM167" s="447"/>
      <c r="KON167" s="447"/>
      <c r="KOO167" s="447"/>
      <c r="KOP167" s="447"/>
      <c r="KOQ167" s="447"/>
      <c r="KOR167" s="447"/>
      <c r="KOS167" s="447"/>
      <c r="KOT167" s="447"/>
      <c r="KOU167" s="447"/>
      <c r="KOV167" s="447"/>
      <c r="KOW167" s="447"/>
      <c r="KOX167" s="447"/>
      <c r="KOY167" s="447"/>
      <c r="KOZ167" s="447"/>
      <c r="KPA167" s="447"/>
      <c r="KPB167" s="447"/>
      <c r="KPC167" s="447"/>
      <c r="KPD167" s="447"/>
      <c r="KPE167" s="447"/>
      <c r="KPF167" s="447"/>
      <c r="KPG167" s="447"/>
      <c r="KPH167" s="447"/>
      <c r="KPI167" s="447"/>
      <c r="KPJ167" s="447"/>
      <c r="KPK167" s="447"/>
      <c r="KPL167" s="447"/>
      <c r="KPM167" s="447"/>
      <c r="KPN167" s="447"/>
      <c r="KPO167" s="447"/>
      <c r="KPP167" s="447"/>
      <c r="KPQ167" s="447"/>
      <c r="KPR167" s="447"/>
      <c r="KPS167" s="447"/>
      <c r="KPT167" s="447"/>
      <c r="KPU167" s="447"/>
      <c r="KPV167" s="447"/>
      <c r="KPW167" s="447"/>
      <c r="KPX167" s="447"/>
      <c r="KPY167" s="447"/>
      <c r="KPZ167" s="447"/>
      <c r="KQA167" s="447"/>
      <c r="KQB167" s="447"/>
      <c r="KQC167" s="447"/>
      <c r="KQD167" s="447"/>
      <c r="KQE167" s="447"/>
      <c r="KQF167" s="447"/>
      <c r="KQG167" s="447"/>
      <c r="KQH167" s="447"/>
      <c r="KQI167" s="447"/>
      <c r="KQJ167" s="447"/>
      <c r="KQK167" s="447"/>
      <c r="KQL167" s="447"/>
      <c r="KQM167" s="447"/>
      <c r="KQN167" s="447"/>
      <c r="KQO167" s="447"/>
      <c r="KQP167" s="447"/>
      <c r="KQQ167" s="447"/>
      <c r="KQR167" s="447"/>
      <c r="KQS167" s="447"/>
      <c r="KQT167" s="447"/>
      <c r="KQU167" s="447"/>
      <c r="KQV167" s="447"/>
      <c r="KQW167" s="447"/>
      <c r="KQX167" s="447"/>
      <c r="KQY167" s="447"/>
      <c r="KQZ167" s="447"/>
      <c r="KRA167" s="447"/>
      <c r="KRB167" s="447"/>
      <c r="KRC167" s="447"/>
      <c r="KRD167" s="447"/>
      <c r="KRE167" s="447"/>
      <c r="KRF167" s="447"/>
      <c r="KRG167" s="447"/>
      <c r="KRH167" s="447"/>
      <c r="KRI167" s="447"/>
      <c r="KRJ167" s="447"/>
      <c r="KRK167" s="447"/>
      <c r="KRL167" s="447"/>
      <c r="KRM167" s="447"/>
      <c r="KRN167" s="447"/>
      <c r="KRO167" s="447"/>
      <c r="KRP167" s="447"/>
      <c r="KRQ167" s="447"/>
      <c r="KRR167" s="447"/>
      <c r="KRS167" s="447"/>
      <c r="KRT167" s="447"/>
      <c r="KRU167" s="447"/>
      <c r="KRV167" s="447"/>
      <c r="KRW167" s="447"/>
      <c r="KRX167" s="447"/>
      <c r="KRY167" s="447"/>
      <c r="KRZ167" s="447"/>
      <c r="KSA167" s="447"/>
      <c r="KSB167" s="447"/>
      <c r="KSC167" s="447"/>
      <c r="KSD167" s="447"/>
      <c r="KSE167" s="447"/>
      <c r="KSF167" s="447"/>
      <c r="KSG167" s="447"/>
      <c r="KSH167" s="447"/>
      <c r="KSI167" s="447"/>
      <c r="KSJ167" s="447"/>
      <c r="KSK167" s="447"/>
      <c r="KSL167" s="447"/>
      <c r="KSM167" s="447"/>
      <c r="KSN167" s="447"/>
      <c r="KSO167" s="447"/>
      <c r="KSP167" s="447"/>
      <c r="KSQ167" s="447"/>
      <c r="KSR167" s="447"/>
      <c r="KSS167" s="447"/>
      <c r="KST167" s="447"/>
      <c r="KSU167" s="447"/>
      <c r="KSV167" s="447"/>
      <c r="KSW167" s="447"/>
      <c r="KSX167" s="447"/>
      <c r="KSY167" s="447"/>
      <c r="KSZ167" s="447"/>
      <c r="KTA167" s="447"/>
      <c r="KTB167" s="447"/>
      <c r="KTC167" s="447"/>
      <c r="KTD167" s="447"/>
      <c r="KTE167" s="447"/>
      <c r="KTF167" s="447"/>
      <c r="KTG167" s="447"/>
      <c r="KTH167" s="447"/>
      <c r="KTI167" s="447"/>
      <c r="KTJ167" s="447"/>
      <c r="KTK167" s="447"/>
      <c r="KTL167" s="447"/>
      <c r="KTM167" s="447"/>
      <c r="KTN167" s="447"/>
      <c r="KTO167" s="447"/>
      <c r="KTP167" s="447"/>
      <c r="KTQ167" s="447"/>
      <c r="KTR167" s="447"/>
      <c r="KTS167" s="447"/>
      <c r="KTT167" s="447"/>
      <c r="KTU167" s="447"/>
      <c r="KTV167" s="447"/>
      <c r="KTW167" s="447"/>
      <c r="KTX167" s="447"/>
      <c r="KTY167" s="447"/>
      <c r="KTZ167" s="447"/>
      <c r="KUA167" s="447"/>
      <c r="KUB167" s="447"/>
      <c r="KUC167" s="447"/>
      <c r="KUD167" s="447"/>
      <c r="KUE167" s="447"/>
      <c r="KUF167" s="447"/>
      <c r="KUG167" s="447"/>
      <c r="KUH167" s="447"/>
      <c r="KUI167" s="447"/>
      <c r="KUJ167" s="447"/>
      <c r="KUK167" s="447"/>
      <c r="KUL167" s="447"/>
      <c r="KUM167" s="447"/>
      <c r="KUN167" s="447"/>
      <c r="KUO167" s="447"/>
      <c r="KUP167" s="447"/>
      <c r="KUQ167" s="447"/>
      <c r="KUR167" s="447"/>
      <c r="KUS167" s="447"/>
      <c r="KUT167" s="447"/>
      <c r="KUU167" s="447"/>
      <c r="KUV167" s="447"/>
      <c r="KUW167" s="447"/>
      <c r="KUX167" s="447"/>
      <c r="KUY167" s="447"/>
      <c r="KUZ167" s="447"/>
      <c r="KVA167" s="447"/>
      <c r="KVB167" s="447"/>
      <c r="KVC167" s="447"/>
      <c r="KVD167" s="447"/>
      <c r="KVE167" s="447"/>
      <c r="KVF167" s="447"/>
      <c r="KVG167" s="447"/>
      <c r="KVH167" s="447"/>
      <c r="KVI167" s="447"/>
      <c r="KVJ167" s="447"/>
      <c r="KVK167" s="447"/>
      <c r="KVL167" s="447"/>
      <c r="KVM167" s="447"/>
      <c r="KVN167" s="447"/>
      <c r="KVO167" s="447"/>
      <c r="KVP167" s="447"/>
      <c r="KVQ167" s="447"/>
      <c r="KVR167" s="447"/>
      <c r="KVS167" s="447"/>
      <c r="KVT167" s="447"/>
      <c r="KVU167" s="447"/>
      <c r="KVV167" s="447"/>
      <c r="KVW167" s="447"/>
      <c r="KVX167" s="447"/>
      <c r="KVY167" s="447"/>
      <c r="KVZ167" s="447"/>
      <c r="KWA167" s="447"/>
      <c r="KWB167" s="447"/>
      <c r="KWC167" s="447"/>
      <c r="KWD167" s="447"/>
      <c r="KWE167" s="447"/>
      <c r="KWF167" s="447"/>
      <c r="KWG167" s="447"/>
      <c r="KWH167" s="447"/>
      <c r="KWI167" s="447"/>
      <c r="KWJ167" s="447"/>
      <c r="KWK167" s="447"/>
      <c r="KWL167" s="447"/>
      <c r="KWM167" s="447"/>
      <c r="KWN167" s="447"/>
      <c r="KWO167" s="447"/>
      <c r="KWP167" s="447"/>
      <c r="KWQ167" s="447"/>
      <c r="KWR167" s="447"/>
      <c r="KWS167" s="447"/>
      <c r="KWT167" s="447"/>
      <c r="KWU167" s="447"/>
      <c r="KWV167" s="447"/>
      <c r="KWW167" s="447"/>
      <c r="KWX167" s="447"/>
      <c r="KWY167" s="447"/>
      <c r="KWZ167" s="447"/>
      <c r="KXA167" s="447"/>
      <c r="KXB167" s="447"/>
      <c r="KXC167" s="447"/>
      <c r="KXD167" s="447"/>
      <c r="KXE167" s="447"/>
      <c r="KXF167" s="447"/>
      <c r="KXG167" s="447"/>
      <c r="KXH167" s="447"/>
      <c r="KXI167" s="447"/>
      <c r="KXJ167" s="447"/>
      <c r="KXK167" s="447"/>
      <c r="KXL167" s="447"/>
      <c r="KXM167" s="447"/>
      <c r="KXN167" s="447"/>
      <c r="KXO167" s="447"/>
      <c r="KXP167" s="447"/>
      <c r="KXQ167" s="447"/>
      <c r="KXR167" s="447"/>
      <c r="KXS167" s="447"/>
      <c r="KXT167" s="447"/>
      <c r="KXU167" s="447"/>
      <c r="KXV167" s="447"/>
      <c r="KXW167" s="447"/>
      <c r="KXX167" s="447"/>
      <c r="KXY167" s="447"/>
      <c r="KXZ167" s="447"/>
      <c r="KYA167" s="447"/>
      <c r="KYB167" s="447"/>
      <c r="KYC167" s="447"/>
      <c r="KYD167" s="447"/>
      <c r="KYE167" s="447"/>
      <c r="KYF167" s="447"/>
      <c r="KYG167" s="447"/>
      <c r="KYH167" s="447"/>
      <c r="KYI167" s="447"/>
      <c r="KYJ167" s="447"/>
      <c r="KYK167" s="447"/>
      <c r="KYL167" s="447"/>
      <c r="KYM167" s="447"/>
      <c r="KYN167" s="447"/>
      <c r="KYO167" s="447"/>
      <c r="KYP167" s="447"/>
      <c r="KYQ167" s="447"/>
      <c r="KYR167" s="447"/>
      <c r="KYS167" s="447"/>
      <c r="KYT167" s="447"/>
      <c r="KYU167" s="447"/>
      <c r="KYV167" s="447"/>
      <c r="KYW167" s="447"/>
      <c r="KYX167" s="447"/>
      <c r="KYY167" s="447"/>
      <c r="KYZ167" s="447"/>
      <c r="KZA167" s="447"/>
      <c r="KZB167" s="447"/>
      <c r="KZC167" s="447"/>
      <c r="KZD167" s="447"/>
      <c r="KZE167" s="447"/>
      <c r="KZF167" s="447"/>
      <c r="KZG167" s="447"/>
      <c r="KZH167" s="447"/>
      <c r="KZI167" s="447"/>
      <c r="KZJ167" s="447"/>
      <c r="KZK167" s="447"/>
      <c r="KZL167" s="447"/>
      <c r="KZM167" s="447"/>
      <c r="KZN167" s="447"/>
      <c r="KZO167" s="447"/>
      <c r="KZP167" s="447"/>
      <c r="KZQ167" s="447"/>
      <c r="KZR167" s="447"/>
      <c r="KZS167" s="447"/>
      <c r="KZT167" s="447"/>
      <c r="KZU167" s="447"/>
      <c r="KZV167" s="447"/>
      <c r="KZW167" s="447"/>
      <c r="KZX167" s="447"/>
      <c r="KZY167" s="447"/>
      <c r="KZZ167" s="447"/>
      <c r="LAA167" s="447"/>
      <c r="LAB167" s="447"/>
      <c r="LAC167" s="447"/>
      <c r="LAD167" s="447"/>
      <c r="LAE167" s="447"/>
      <c r="LAF167" s="447"/>
      <c r="LAG167" s="447"/>
      <c r="LAH167" s="447"/>
      <c r="LAI167" s="447"/>
      <c r="LAJ167" s="447"/>
      <c r="LAK167" s="447"/>
      <c r="LAL167" s="447"/>
      <c r="LAM167" s="447"/>
      <c r="LAN167" s="447"/>
      <c r="LAO167" s="447"/>
      <c r="LAP167" s="447"/>
      <c r="LAQ167" s="447"/>
      <c r="LAR167" s="447"/>
      <c r="LAS167" s="447"/>
      <c r="LAT167" s="447"/>
      <c r="LAU167" s="447"/>
      <c r="LAV167" s="447"/>
      <c r="LAW167" s="447"/>
      <c r="LAX167" s="447"/>
      <c r="LAY167" s="447"/>
      <c r="LAZ167" s="447"/>
      <c r="LBA167" s="447"/>
      <c r="LBB167" s="447"/>
      <c r="LBC167" s="447"/>
      <c r="LBD167" s="447"/>
      <c r="LBE167" s="447"/>
      <c r="LBF167" s="447"/>
      <c r="LBG167" s="447"/>
      <c r="LBH167" s="447"/>
      <c r="LBI167" s="447"/>
      <c r="LBJ167" s="447"/>
      <c r="LBK167" s="447"/>
      <c r="LBL167" s="447"/>
      <c r="LBM167" s="447"/>
      <c r="LBN167" s="447"/>
      <c r="LBO167" s="447"/>
      <c r="LBP167" s="447"/>
      <c r="LBQ167" s="447"/>
      <c r="LBR167" s="447"/>
      <c r="LBS167" s="447"/>
      <c r="LBT167" s="447"/>
      <c r="LBU167" s="447"/>
      <c r="LBV167" s="447"/>
      <c r="LBW167" s="447"/>
      <c r="LBX167" s="447"/>
      <c r="LBY167" s="447"/>
      <c r="LBZ167" s="447"/>
      <c r="LCA167" s="447"/>
      <c r="LCB167" s="447"/>
      <c r="LCC167" s="447"/>
      <c r="LCD167" s="447"/>
      <c r="LCE167" s="447"/>
      <c r="LCF167" s="447"/>
      <c r="LCG167" s="447"/>
      <c r="LCH167" s="447"/>
      <c r="LCI167" s="447"/>
      <c r="LCJ167" s="447"/>
      <c r="LCK167" s="447"/>
      <c r="LCL167" s="447"/>
      <c r="LCM167" s="447"/>
      <c r="LCN167" s="447"/>
      <c r="LCO167" s="447"/>
      <c r="LCP167" s="447"/>
      <c r="LCQ167" s="447"/>
      <c r="LCR167" s="447"/>
      <c r="LCS167" s="447"/>
      <c r="LCT167" s="447"/>
      <c r="LCU167" s="447"/>
      <c r="LCV167" s="447"/>
      <c r="LCW167" s="447"/>
      <c r="LCX167" s="447"/>
      <c r="LCY167" s="447"/>
      <c r="LCZ167" s="447"/>
      <c r="LDA167" s="447"/>
      <c r="LDB167" s="447"/>
      <c r="LDC167" s="447"/>
      <c r="LDD167" s="447"/>
      <c r="LDE167" s="447"/>
      <c r="LDF167" s="447"/>
      <c r="LDG167" s="447"/>
      <c r="LDH167" s="447"/>
      <c r="LDI167" s="447"/>
      <c r="LDJ167" s="447"/>
      <c r="LDK167" s="447"/>
      <c r="LDL167" s="447"/>
      <c r="LDM167" s="447"/>
      <c r="LDN167" s="447"/>
      <c r="LDO167" s="447"/>
      <c r="LDP167" s="447"/>
      <c r="LDQ167" s="447"/>
      <c r="LDR167" s="447"/>
      <c r="LDS167" s="447"/>
      <c r="LDT167" s="447"/>
      <c r="LDU167" s="447"/>
      <c r="LDV167" s="447"/>
      <c r="LDW167" s="447"/>
      <c r="LDX167" s="447"/>
      <c r="LDY167" s="447"/>
      <c r="LDZ167" s="447"/>
      <c r="LEA167" s="447"/>
      <c r="LEB167" s="447"/>
      <c r="LEC167" s="447"/>
      <c r="LED167" s="447"/>
      <c r="LEE167" s="447"/>
      <c r="LEF167" s="447"/>
      <c r="LEG167" s="447"/>
      <c r="LEH167" s="447"/>
      <c r="LEI167" s="447"/>
      <c r="LEJ167" s="447"/>
      <c r="LEK167" s="447"/>
      <c r="LEL167" s="447"/>
      <c r="LEM167" s="447"/>
      <c r="LEN167" s="447"/>
      <c r="LEO167" s="447"/>
      <c r="LEP167" s="447"/>
      <c r="LEQ167" s="447"/>
      <c r="LER167" s="447"/>
      <c r="LES167" s="447"/>
      <c r="LET167" s="447"/>
      <c r="LEU167" s="447"/>
      <c r="LEV167" s="447"/>
      <c r="LEW167" s="447"/>
      <c r="LEX167" s="447"/>
      <c r="LEY167" s="447"/>
      <c r="LEZ167" s="447"/>
      <c r="LFA167" s="447"/>
      <c r="LFB167" s="447"/>
      <c r="LFC167" s="447"/>
      <c r="LFD167" s="447"/>
      <c r="LFE167" s="447"/>
      <c r="LFF167" s="447"/>
      <c r="LFG167" s="447"/>
      <c r="LFH167" s="447"/>
      <c r="LFI167" s="447"/>
      <c r="LFJ167" s="447"/>
      <c r="LFK167" s="447"/>
      <c r="LFL167" s="447"/>
      <c r="LFM167" s="447"/>
      <c r="LFN167" s="447"/>
      <c r="LFO167" s="447"/>
      <c r="LFP167" s="447"/>
      <c r="LFQ167" s="447"/>
      <c r="LFR167" s="447"/>
      <c r="LFS167" s="447"/>
      <c r="LFT167" s="447"/>
      <c r="LFU167" s="447"/>
      <c r="LFV167" s="447"/>
      <c r="LFW167" s="447"/>
      <c r="LFX167" s="447"/>
      <c r="LFY167" s="447"/>
      <c r="LFZ167" s="447"/>
      <c r="LGA167" s="447"/>
      <c r="LGB167" s="447"/>
      <c r="LGC167" s="447"/>
      <c r="LGD167" s="447"/>
      <c r="LGE167" s="447"/>
      <c r="LGF167" s="447"/>
      <c r="LGG167" s="447"/>
      <c r="LGH167" s="447"/>
      <c r="LGI167" s="447"/>
      <c r="LGJ167" s="447"/>
      <c r="LGK167" s="447"/>
      <c r="LGL167" s="447"/>
      <c r="LGM167" s="447"/>
      <c r="LGN167" s="447"/>
      <c r="LGO167" s="447"/>
      <c r="LGP167" s="447"/>
      <c r="LGQ167" s="447"/>
      <c r="LGR167" s="447"/>
      <c r="LGS167" s="447"/>
      <c r="LGT167" s="447"/>
      <c r="LGU167" s="447"/>
      <c r="LGV167" s="447"/>
      <c r="LGW167" s="447"/>
      <c r="LGX167" s="447"/>
      <c r="LGY167" s="447"/>
      <c r="LGZ167" s="447"/>
      <c r="LHA167" s="447"/>
      <c r="LHB167" s="447"/>
      <c r="LHC167" s="447"/>
      <c r="LHD167" s="447"/>
      <c r="LHE167" s="447"/>
      <c r="LHF167" s="447"/>
      <c r="LHG167" s="447"/>
      <c r="LHH167" s="447"/>
      <c r="LHI167" s="447"/>
      <c r="LHJ167" s="447"/>
      <c r="LHK167" s="447"/>
      <c r="LHL167" s="447"/>
      <c r="LHM167" s="447"/>
      <c r="LHN167" s="447"/>
      <c r="LHO167" s="447"/>
      <c r="LHP167" s="447"/>
      <c r="LHQ167" s="447"/>
      <c r="LHR167" s="447"/>
      <c r="LHS167" s="447"/>
      <c r="LHT167" s="447"/>
      <c r="LHU167" s="447"/>
      <c r="LHV167" s="447"/>
      <c r="LHW167" s="447"/>
      <c r="LHX167" s="447"/>
      <c r="LHY167" s="447"/>
      <c r="LHZ167" s="447"/>
      <c r="LIA167" s="447"/>
      <c r="LIB167" s="447"/>
      <c r="LIC167" s="447"/>
      <c r="LID167" s="447"/>
      <c r="LIE167" s="447"/>
      <c r="LIF167" s="447"/>
      <c r="LIG167" s="447"/>
      <c r="LIH167" s="447"/>
      <c r="LII167" s="447"/>
      <c r="LIJ167" s="447"/>
      <c r="LIK167" s="447"/>
      <c r="LIL167" s="447"/>
      <c r="LIM167" s="447"/>
      <c r="LIN167" s="447"/>
      <c r="LIO167" s="447"/>
      <c r="LIP167" s="447"/>
      <c r="LIQ167" s="447"/>
      <c r="LIR167" s="447"/>
      <c r="LIS167" s="447"/>
      <c r="LIT167" s="447"/>
      <c r="LIU167" s="447"/>
      <c r="LIV167" s="447"/>
      <c r="LIW167" s="447"/>
      <c r="LIX167" s="447"/>
      <c r="LIY167" s="447"/>
      <c r="LIZ167" s="447"/>
      <c r="LJA167" s="447"/>
      <c r="LJB167" s="447"/>
      <c r="LJC167" s="447"/>
      <c r="LJD167" s="447"/>
      <c r="LJE167" s="447"/>
      <c r="LJF167" s="447"/>
      <c r="LJG167" s="447"/>
      <c r="LJH167" s="447"/>
      <c r="LJI167" s="447"/>
      <c r="LJJ167" s="447"/>
      <c r="LJK167" s="447"/>
      <c r="LJL167" s="447"/>
      <c r="LJM167" s="447"/>
      <c r="LJN167" s="447"/>
      <c r="LJO167" s="447"/>
      <c r="LJP167" s="447"/>
      <c r="LJQ167" s="447"/>
      <c r="LJR167" s="447"/>
      <c r="LJS167" s="447"/>
      <c r="LJT167" s="447"/>
      <c r="LJU167" s="447"/>
      <c r="LJV167" s="447"/>
      <c r="LJW167" s="447"/>
      <c r="LJX167" s="447"/>
      <c r="LJY167" s="447"/>
      <c r="LJZ167" s="447"/>
      <c r="LKA167" s="447"/>
      <c r="LKB167" s="447"/>
      <c r="LKC167" s="447"/>
      <c r="LKD167" s="447"/>
      <c r="LKE167" s="447"/>
      <c r="LKF167" s="447"/>
      <c r="LKG167" s="447"/>
      <c r="LKH167" s="447"/>
      <c r="LKI167" s="447"/>
      <c r="LKJ167" s="447"/>
      <c r="LKK167" s="447"/>
      <c r="LKL167" s="447"/>
      <c r="LKM167" s="447"/>
      <c r="LKN167" s="447"/>
      <c r="LKO167" s="447"/>
      <c r="LKP167" s="447"/>
      <c r="LKQ167" s="447"/>
      <c r="LKR167" s="447"/>
      <c r="LKS167" s="447"/>
      <c r="LKT167" s="447"/>
      <c r="LKU167" s="447"/>
      <c r="LKV167" s="447"/>
      <c r="LKW167" s="447"/>
      <c r="LKX167" s="447"/>
      <c r="LKY167" s="447"/>
      <c r="LKZ167" s="447"/>
      <c r="LLA167" s="447"/>
      <c r="LLB167" s="447"/>
      <c r="LLC167" s="447"/>
      <c r="LLD167" s="447"/>
      <c r="LLE167" s="447"/>
      <c r="LLF167" s="447"/>
      <c r="LLG167" s="447"/>
      <c r="LLH167" s="447"/>
      <c r="LLI167" s="447"/>
      <c r="LLJ167" s="447"/>
      <c r="LLK167" s="447"/>
      <c r="LLL167" s="447"/>
      <c r="LLM167" s="447"/>
      <c r="LLN167" s="447"/>
      <c r="LLO167" s="447"/>
      <c r="LLP167" s="447"/>
      <c r="LLQ167" s="447"/>
      <c r="LLR167" s="447"/>
      <c r="LLS167" s="447"/>
      <c r="LLT167" s="447"/>
      <c r="LLU167" s="447"/>
      <c r="LLV167" s="447"/>
      <c r="LLW167" s="447"/>
      <c r="LLX167" s="447"/>
      <c r="LLY167" s="447"/>
      <c r="LLZ167" s="447"/>
      <c r="LMA167" s="447"/>
      <c r="LMB167" s="447"/>
      <c r="LMC167" s="447"/>
      <c r="LMD167" s="447"/>
      <c r="LME167" s="447"/>
      <c r="LMF167" s="447"/>
      <c r="LMG167" s="447"/>
      <c r="LMH167" s="447"/>
      <c r="LMI167" s="447"/>
      <c r="LMJ167" s="447"/>
      <c r="LMK167" s="447"/>
      <c r="LML167" s="447"/>
      <c r="LMM167" s="447"/>
      <c r="LMN167" s="447"/>
      <c r="LMO167" s="447"/>
      <c r="LMP167" s="447"/>
      <c r="LMQ167" s="447"/>
      <c r="LMR167" s="447"/>
      <c r="LMS167" s="447"/>
      <c r="LMT167" s="447"/>
      <c r="LMU167" s="447"/>
      <c r="LMV167" s="447"/>
      <c r="LMW167" s="447"/>
      <c r="LMX167" s="447"/>
      <c r="LMY167" s="447"/>
      <c r="LMZ167" s="447"/>
      <c r="LNA167" s="447"/>
      <c r="LNB167" s="447"/>
      <c r="LNC167" s="447"/>
      <c r="LND167" s="447"/>
      <c r="LNE167" s="447"/>
      <c r="LNF167" s="447"/>
      <c r="LNG167" s="447"/>
      <c r="LNH167" s="447"/>
      <c r="LNI167" s="447"/>
      <c r="LNJ167" s="447"/>
      <c r="LNK167" s="447"/>
      <c r="LNL167" s="447"/>
      <c r="LNM167" s="447"/>
      <c r="LNN167" s="447"/>
      <c r="LNO167" s="447"/>
      <c r="LNP167" s="447"/>
      <c r="LNQ167" s="447"/>
      <c r="LNR167" s="447"/>
      <c r="LNS167" s="447"/>
      <c r="LNT167" s="447"/>
      <c r="LNU167" s="447"/>
      <c r="LNV167" s="447"/>
      <c r="LNW167" s="447"/>
      <c r="LNX167" s="447"/>
      <c r="LNY167" s="447"/>
      <c r="LNZ167" s="447"/>
      <c r="LOA167" s="447"/>
      <c r="LOB167" s="447"/>
      <c r="LOC167" s="447"/>
      <c r="LOD167" s="447"/>
      <c r="LOE167" s="447"/>
      <c r="LOF167" s="447"/>
      <c r="LOG167" s="447"/>
      <c r="LOH167" s="447"/>
      <c r="LOI167" s="447"/>
      <c r="LOJ167" s="447"/>
      <c r="LOK167" s="447"/>
      <c r="LOL167" s="447"/>
      <c r="LOM167" s="447"/>
      <c r="LON167" s="447"/>
      <c r="LOO167" s="447"/>
      <c r="LOP167" s="447"/>
      <c r="LOQ167" s="447"/>
      <c r="LOR167" s="447"/>
      <c r="LOS167" s="447"/>
      <c r="LOT167" s="447"/>
      <c r="LOU167" s="447"/>
      <c r="LOV167" s="447"/>
      <c r="LOW167" s="447"/>
      <c r="LOX167" s="447"/>
      <c r="LOY167" s="447"/>
      <c r="LOZ167" s="447"/>
      <c r="LPA167" s="447"/>
      <c r="LPB167" s="447"/>
      <c r="LPC167" s="447"/>
      <c r="LPD167" s="447"/>
      <c r="LPE167" s="447"/>
      <c r="LPF167" s="447"/>
      <c r="LPG167" s="447"/>
      <c r="LPH167" s="447"/>
      <c r="LPI167" s="447"/>
      <c r="LPJ167" s="447"/>
      <c r="LPK167" s="447"/>
      <c r="LPL167" s="447"/>
      <c r="LPM167" s="447"/>
      <c r="LPN167" s="447"/>
      <c r="LPO167" s="447"/>
      <c r="LPP167" s="447"/>
      <c r="LPQ167" s="447"/>
      <c r="LPR167" s="447"/>
      <c r="LPS167" s="447"/>
      <c r="LPT167" s="447"/>
      <c r="LPU167" s="447"/>
      <c r="LPV167" s="447"/>
      <c r="LPW167" s="447"/>
      <c r="LPX167" s="447"/>
      <c r="LPY167" s="447"/>
      <c r="LPZ167" s="447"/>
      <c r="LQA167" s="447"/>
      <c r="LQB167" s="447"/>
      <c r="LQC167" s="447"/>
      <c r="LQD167" s="447"/>
      <c r="LQE167" s="447"/>
      <c r="LQF167" s="447"/>
      <c r="LQG167" s="447"/>
      <c r="LQH167" s="447"/>
      <c r="LQI167" s="447"/>
      <c r="LQJ167" s="447"/>
      <c r="LQK167" s="447"/>
      <c r="LQL167" s="447"/>
      <c r="LQM167" s="447"/>
      <c r="LQN167" s="447"/>
      <c r="LQO167" s="447"/>
      <c r="LQP167" s="447"/>
      <c r="LQQ167" s="447"/>
      <c r="LQR167" s="447"/>
      <c r="LQS167" s="447"/>
      <c r="LQT167" s="447"/>
      <c r="LQU167" s="447"/>
      <c r="LQV167" s="447"/>
      <c r="LQW167" s="447"/>
      <c r="LQX167" s="447"/>
      <c r="LQY167" s="447"/>
      <c r="LQZ167" s="447"/>
      <c r="LRA167" s="447"/>
      <c r="LRB167" s="447"/>
      <c r="LRC167" s="447"/>
      <c r="LRD167" s="447"/>
      <c r="LRE167" s="447"/>
      <c r="LRF167" s="447"/>
      <c r="LRG167" s="447"/>
      <c r="LRH167" s="447"/>
      <c r="LRI167" s="447"/>
      <c r="LRJ167" s="447"/>
      <c r="LRK167" s="447"/>
      <c r="LRL167" s="447"/>
      <c r="LRM167" s="447"/>
      <c r="LRN167" s="447"/>
      <c r="LRO167" s="447"/>
      <c r="LRP167" s="447"/>
      <c r="LRQ167" s="447"/>
      <c r="LRR167" s="447"/>
      <c r="LRS167" s="447"/>
      <c r="LRT167" s="447"/>
      <c r="LRU167" s="447"/>
      <c r="LRV167" s="447"/>
      <c r="LRW167" s="447"/>
      <c r="LRX167" s="447"/>
      <c r="LRY167" s="447"/>
      <c r="LRZ167" s="447"/>
      <c r="LSA167" s="447"/>
      <c r="LSB167" s="447"/>
      <c r="LSC167" s="447"/>
      <c r="LSD167" s="447"/>
      <c r="LSE167" s="447"/>
      <c r="LSF167" s="447"/>
      <c r="LSG167" s="447"/>
      <c r="LSH167" s="447"/>
      <c r="LSI167" s="447"/>
      <c r="LSJ167" s="447"/>
      <c r="LSK167" s="447"/>
      <c r="LSL167" s="447"/>
      <c r="LSM167" s="447"/>
      <c r="LSN167" s="447"/>
      <c r="LSO167" s="447"/>
      <c r="LSP167" s="447"/>
      <c r="LSQ167" s="447"/>
      <c r="LSR167" s="447"/>
      <c r="LSS167" s="447"/>
      <c r="LST167" s="447"/>
      <c r="LSU167" s="447"/>
      <c r="LSV167" s="447"/>
      <c r="LSW167" s="447"/>
      <c r="LSX167" s="447"/>
      <c r="LSY167" s="447"/>
      <c r="LSZ167" s="447"/>
      <c r="LTA167" s="447"/>
      <c r="LTB167" s="447"/>
      <c r="LTC167" s="447"/>
      <c r="LTD167" s="447"/>
      <c r="LTE167" s="447"/>
      <c r="LTF167" s="447"/>
      <c r="LTG167" s="447"/>
      <c r="LTH167" s="447"/>
      <c r="LTI167" s="447"/>
      <c r="LTJ167" s="447"/>
      <c r="LTK167" s="447"/>
      <c r="LTL167" s="447"/>
      <c r="LTM167" s="447"/>
      <c r="LTN167" s="447"/>
      <c r="LTO167" s="447"/>
      <c r="LTP167" s="447"/>
      <c r="LTQ167" s="447"/>
      <c r="LTR167" s="447"/>
      <c r="LTS167" s="447"/>
      <c r="LTT167" s="447"/>
      <c r="LTU167" s="447"/>
      <c r="LTV167" s="447"/>
      <c r="LTW167" s="447"/>
      <c r="LTX167" s="447"/>
      <c r="LTY167" s="447"/>
      <c r="LTZ167" s="447"/>
      <c r="LUA167" s="447"/>
      <c r="LUB167" s="447"/>
      <c r="LUC167" s="447"/>
      <c r="LUD167" s="447"/>
      <c r="LUE167" s="447"/>
      <c r="LUF167" s="447"/>
      <c r="LUG167" s="447"/>
      <c r="LUH167" s="447"/>
      <c r="LUI167" s="447"/>
      <c r="LUJ167" s="447"/>
      <c r="LUK167" s="447"/>
      <c r="LUL167" s="447"/>
      <c r="LUM167" s="447"/>
      <c r="LUN167" s="447"/>
      <c r="LUO167" s="447"/>
      <c r="LUP167" s="447"/>
      <c r="LUQ167" s="447"/>
      <c r="LUR167" s="447"/>
      <c r="LUS167" s="447"/>
      <c r="LUT167" s="447"/>
      <c r="LUU167" s="447"/>
      <c r="LUV167" s="447"/>
      <c r="LUW167" s="447"/>
      <c r="LUX167" s="447"/>
      <c r="LUY167" s="447"/>
      <c r="LUZ167" s="447"/>
      <c r="LVA167" s="447"/>
      <c r="LVB167" s="447"/>
      <c r="LVC167" s="447"/>
      <c r="LVD167" s="447"/>
      <c r="LVE167" s="447"/>
      <c r="LVF167" s="447"/>
      <c r="LVG167" s="447"/>
      <c r="LVH167" s="447"/>
      <c r="LVI167" s="447"/>
      <c r="LVJ167" s="447"/>
      <c r="LVK167" s="447"/>
      <c r="LVL167" s="447"/>
      <c r="LVM167" s="447"/>
      <c r="LVN167" s="447"/>
      <c r="LVO167" s="447"/>
      <c r="LVP167" s="447"/>
      <c r="LVQ167" s="447"/>
      <c r="LVR167" s="447"/>
      <c r="LVS167" s="447"/>
      <c r="LVT167" s="447"/>
      <c r="LVU167" s="447"/>
      <c r="LVV167" s="447"/>
      <c r="LVW167" s="447"/>
      <c r="LVX167" s="447"/>
      <c r="LVY167" s="447"/>
      <c r="LVZ167" s="447"/>
      <c r="LWA167" s="447"/>
      <c r="LWB167" s="447"/>
      <c r="LWC167" s="447"/>
      <c r="LWD167" s="447"/>
      <c r="LWE167" s="447"/>
      <c r="LWF167" s="447"/>
      <c r="LWG167" s="447"/>
      <c r="LWH167" s="447"/>
      <c r="LWI167" s="447"/>
      <c r="LWJ167" s="447"/>
      <c r="LWK167" s="447"/>
      <c r="LWL167" s="447"/>
      <c r="LWM167" s="447"/>
      <c r="LWN167" s="447"/>
      <c r="LWO167" s="447"/>
      <c r="LWP167" s="447"/>
      <c r="LWQ167" s="447"/>
      <c r="LWR167" s="447"/>
      <c r="LWS167" s="447"/>
      <c r="LWT167" s="447"/>
      <c r="LWU167" s="447"/>
      <c r="LWV167" s="447"/>
      <c r="LWW167" s="447"/>
      <c r="LWX167" s="447"/>
      <c r="LWY167" s="447"/>
      <c r="LWZ167" s="447"/>
      <c r="LXA167" s="447"/>
      <c r="LXB167" s="447"/>
      <c r="LXC167" s="447"/>
      <c r="LXD167" s="447"/>
      <c r="LXE167" s="447"/>
      <c r="LXF167" s="447"/>
      <c r="LXG167" s="447"/>
      <c r="LXH167" s="447"/>
      <c r="LXI167" s="447"/>
      <c r="LXJ167" s="447"/>
      <c r="LXK167" s="447"/>
      <c r="LXL167" s="447"/>
      <c r="LXM167" s="447"/>
      <c r="LXN167" s="447"/>
      <c r="LXO167" s="447"/>
      <c r="LXP167" s="447"/>
      <c r="LXQ167" s="447"/>
      <c r="LXR167" s="447"/>
      <c r="LXS167" s="447"/>
      <c r="LXT167" s="447"/>
      <c r="LXU167" s="447"/>
      <c r="LXV167" s="447"/>
      <c r="LXW167" s="447"/>
      <c r="LXX167" s="447"/>
      <c r="LXY167" s="447"/>
      <c r="LXZ167" s="447"/>
      <c r="LYA167" s="447"/>
      <c r="LYB167" s="447"/>
      <c r="LYC167" s="447"/>
      <c r="LYD167" s="447"/>
      <c r="LYE167" s="447"/>
      <c r="LYF167" s="447"/>
      <c r="LYG167" s="447"/>
      <c r="LYH167" s="447"/>
      <c r="LYI167" s="447"/>
      <c r="LYJ167" s="447"/>
      <c r="LYK167" s="447"/>
      <c r="LYL167" s="447"/>
      <c r="LYM167" s="447"/>
      <c r="LYN167" s="447"/>
      <c r="LYO167" s="447"/>
      <c r="LYP167" s="447"/>
      <c r="LYQ167" s="447"/>
      <c r="LYR167" s="447"/>
      <c r="LYS167" s="447"/>
      <c r="LYT167" s="447"/>
      <c r="LYU167" s="447"/>
      <c r="LYV167" s="447"/>
      <c r="LYW167" s="447"/>
      <c r="LYX167" s="447"/>
      <c r="LYY167" s="447"/>
      <c r="LYZ167" s="447"/>
      <c r="LZA167" s="447"/>
      <c r="LZB167" s="447"/>
      <c r="LZC167" s="447"/>
      <c r="LZD167" s="447"/>
      <c r="LZE167" s="447"/>
      <c r="LZF167" s="447"/>
      <c r="LZG167" s="447"/>
      <c r="LZH167" s="447"/>
      <c r="LZI167" s="447"/>
      <c r="LZJ167" s="447"/>
      <c r="LZK167" s="447"/>
      <c r="LZL167" s="447"/>
      <c r="LZM167" s="447"/>
      <c r="LZN167" s="447"/>
      <c r="LZO167" s="447"/>
      <c r="LZP167" s="447"/>
      <c r="LZQ167" s="447"/>
      <c r="LZR167" s="447"/>
      <c r="LZS167" s="447"/>
      <c r="LZT167" s="447"/>
      <c r="LZU167" s="447"/>
      <c r="LZV167" s="447"/>
      <c r="LZW167" s="447"/>
      <c r="LZX167" s="447"/>
      <c r="LZY167" s="447"/>
      <c r="LZZ167" s="447"/>
      <c r="MAA167" s="447"/>
      <c r="MAB167" s="447"/>
      <c r="MAC167" s="447"/>
      <c r="MAD167" s="447"/>
      <c r="MAE167" s="447"/>
      <c r="MAF167" s="447"/>
      <c r="MAG167" s="447"/>
      <c r="MAH167" s="447"/>
      <c r="MAI167" s="447"/>
      <c r="MAJ167" s="447"/>
      <c r="MAK167" s="447"/>
      <c r="MAL167" s="447"/>
      <c r="MAM167" s="447"/>
      <c r="MAN167" s="447"/>
      <c r="MAO167" s="447"/>
      <c r="MAP167" s="447"/>
      <c r="MAQ167" s="447"/>
      <c r="MAR167" s="447"/>
      <c r="MAS167" s="447"/>
      <c r="MAT167" s="447"/>
      <c r="MAU167" s="447"/>
      <c r="MAV167" s="447"/>
      <c r="MAW167" s="447"/>
      <c r="MAX167" s="447"/>
      <c r="MAY167" s="447"/>
      <c r="MAZ167" s="447"/>
      <c r="MBA167" s="447"/>
      <c r="MBB167" s="447"/>
      <c r="MBC167" s="447"/>
      <c r="MBD167" s="447"/>
      <c r="MBE167" s="447"/>
      <c r="MBF167" s="447"/>
      <c r="MBG167" s="447"/>
      <c r="MBH167" s="447"/>
      <c r="MBI167" s="447"/>
      <c r="MBJ167" s="447"/>
      <c r="MBK167" s="447"/>
      <c r="MBL167" s="447"/>
      <c r="MBM167" s="447"/>
      <c r="MBN167" s="447"/>
      <c r="MBO167" s="447"/>
      <c r="MBP167" s="447"/>
      <c r="MBQ167" s="447"/>
      <c r="MBR167" s="447"/>
      <c r="MBS167" s="447"/>
      <c r="MBT167" s="447"/>
      <c r="MBU167" s="447"/>
      <c r="MBV167" s="447"/>
      <c r="MBW167" s="447"/>
      <c r="MBX167" s="447"/>
      <c r="MBY167" s="447"/>
      <c r="MBZ167" s="447"/>
      <c r="MCA167" s="447"/>
      <c r="MCB167" s="447"/>
      <c r="MCC167" s="447"/>
      <c r="MCD167" s="447"/>
      <c r="MCE167" s="447"/>
      <c r="MCF167" s="447"/>
      <c r="MCG167" s="447"/>
      <c r="MCH167" s="447"/>
      <c r="MCI167" s="447"/>
      <c r="MCJ167" s="447"/>
      <c r="MCK167" s="447"/>
      <c r="MCL167" s="447"/>
      <c r="MCM167" s="447"/>
      <c r="MCN167" s="447"/>
      <c r="MCO167" s="447"/>
      <c r="MCP167" s="447"/>
      <c r="MCQ167" s="447"/>
      <c r="MCR167" s="447"/>
      <c r="MCS167" s="447"/>
      <c r="MCT167" s="447"/>
      <c r="MCU167" s="447"/>
      <c r="MCV167" s="447"/>
      <c r="MCW167" s="447"/>
      <c r="MCX167" s="447"/>
      <c r="MCY167" s="447"/>
      <c r="MCZ167" s="447"/>
      <c r="MDA167" s="447"/>
      <c r="MDB167" s="447"/>
      <c r="MDC167" s="447"/>
      <c r="MDD167" s="447"/>
      <c r="MDE167" s="447"/>
      <c r="MDF167" s="447"/>
      <c r="MDG167" s="447"/>
      <c r="MDH167" s="447"/>
      <c r="MDI167" s="447"/>
      <c r="MDJ167" s="447"/>
      <c r="MDK167" s="447"/>
      <c r="MDL167" s="447"/>
      <c r="MDM167" s="447"/>
      <c r="MDN167" s="447"/>
      <c r="MDO167" s="447"/>
      <c r="MDP167" s="447"/>
      <c r="MDQ167" s="447"/>
      <c r="MDR167" s="447"/>
      <c r="MDS167" s="447"/>
      <c r="MDT167" s="447"/>
      <c r="MDU167" s="447"/>
      <c r="MDV167" s="447"/>
      <c r="MDW167" s="447"/>
      <c r="MDX167" s="447"/>
      <c r="MDY167" s="447"/>
      <c r="MDZ167" s="447"/>
      <c r="MEA167" s="447"/>
      <c r="MEB167" s="447"/>
      <c r="MEC167" s="447"/>
      <c r="MED167" s="447"/>
      <c r="MEE167" s="447"/>
      <c r="MEF167" s="447"/>
      <c r="MEG167" s="447"/>
      <c r="MEH167" s="447"/>
      <c r="MEI167" s="447"/>
      <c r="MEJ167" s="447"/>
      <c r="MEK167" s="447"/>
      <c r="MEL167" s="447"/>
      <c r="MEM167" s="447"/>
      <c r="MEN167" s="447"/>
      <c r="MEO167" s="447"/>
      <c r="MEP167" s="447"/>
      <c r="MEQ167" s="447"/>
      <c r="MER167" s="447"/>
      <c r="MES167" s="447"/>
      <c r="MET167" s="447"/>
      <c r="MEU167" s="447"/>
      <c r="MEV167" s="447"/>
      <c r="MEW167" s="447"/>
      <c r="MEX167" s="447"/>
      <c r="MEY167" s="447"/>
      <c r="MEZ167" s="447"/>
      <c r="MFA167" s="447"/>
      <c r="MFB167" s="447"/>
      <c r="MFC167" s="447"/>
      <c r="MFD167" s="447"/>
      <c r="MFE167" s="447"/>
      <c r="MFF167" s="447"/>
      <c r="MFG167" s="447"/>
      <c r="MFH167" s="447"/>
      <c r="MFI167" s="447"/>
      <c r="MFJ167" s="447"/>
      <c r="MFK167" s="447"/>
      <c r="MFL167" s="447"/>
      <c r="MFM167" s="447"/>
      <c r="MFN167" s="447"/>
      <c r="MFO167" s="447"/>
      <c r="MFP167" s="447"/>
      <c r="MFQ167" s="447"/>
      <c r="MFR167" s="447"/>
      <c r="MFS167" s="447"/>
      <c r="MFT167" s="447"/>
      <c r="MFU167" s="447"/>
      <c r="MFV167" s="447"/>
      <c r="MFW167" s="447"/>
      <c r="MFX167" s="447"/>
      <c r="MFY167" s="447"/>
      <c r="MFZ167" s="447"/>
      <c r="MGA167" s="447"/>
      <c r="MGB167" s="447"/>
      <c r="MGC167" s="447"/>
      <c r="MGD167" s="447"/>
      <c r="MGE167" s="447"/>
      <c r="MGF167" s="447"/>
      <c r="MGG167" s="447"/>
      <c r="MGH167" s="447"/>
      <c r="MGI167" s="447"/>
      <c r="MGJ167" s="447"/>
      <c r="MGK167" s="447"/>
      <c r="MGL167" s="447"/>
      <c r="MGM167" s="447"/>
      <c r="MGN167" s="447"/>
      <c r="MGO167" s="447"/>
      <c r="MGP167" s="447"/>
      <c r="MGQ167" s="447"/>
      <c r="MGR167" s="447"/>
      <c r="MGS167" s="447"/>
      <c r="MGT167" s="447"/>
      <c r="MGU167" s="447"/>
      <c r="MGV167" s="447"/>
      <c r="MGW167" s="447"/>
      <c r="MGX167" s="447"/>
      <c r="MGY167" s="447"/>
      <c r="MGZ167" s="447"/>
      <c r="MHA167" s="447"/>
      <c r="MHB167" s="447"/>
      <c r="MHC167" s="447"/>
      <c r="MHD167" s="447"/>
      <c r="MHE167" s="447"/>
      <c r="MHF167" s="447"/>
      <c r="MHG167" s="447"/>
      <c r="MHH167" s="447"/>
      <c r="MHI167" s="447"/>
      <c r="MHJ167" s="447"/>
      <c r="MHK167" s="447"/>
      <c r="MHL167" s="447"/>
      <c r="MHM167" s="447"/>
      <c r="MHN167" s="447"/>
      <c r="MHO167" s="447"/>
      <c r="MHP167" s="447"/>
      <c r="MHQ167" s="447"/>
      <c r="MHR167" s="447"/>
      <c r="MHS167" s="447"/>
      <c r="MHT167" s="447"/>
      <c r="MHU167" s="447"/>
      <c r="MHV167" s="447"/>
      <c r="MHW167" s="447"/>
      <c r="MHX167" s="447"/>
      <c r="MHY167" s="447"/>
      <c r="MHZ167" s="447"/>
      <c r="MIA167" s="447"/>
      <c r="MIB167" s="447"/>
      <c r="MIC167" s="447"/>
      <c r="MID167" s="447"/>
      <c r="MIE167" s="447"/>
      <c r="MIF167" s="447"/>
      <c r="MIG167" s="447"/>
      <c r="MIH167" s="447"/>
      <c r="MII167" s="447"/>
      <c r="MIJ167" s="447"/>
      <c r="MIK167" s="447"/>
      <c r="MIL167" s="447"/>
      <c r="MIM167" s="447"/>
      <c r="MIN167" s="447"/>
      <c r="MIO167" s="447"/>
      <c r="MIP167" s="447"/>
      <c r="MIQ167" s="447"/>
      <c r="MIR167" s="447"/>
      <c r="MIS167" s="447"/>
      <c r="MIT167" s="447"/>
      <c r="MIU167" s="447"/>
      <c r="MIV167" s="447"/>
      <c r="MIW167" s="447"/>
      <c r="MIX167" s="447"/>
      <c r="MIY167" s="447"/>
      <c r="MIZ167" s="447"/>
      <c r="MJA167" s="447"/>
      <c r="MJB167" s="447"/>
      <c r="MJC167" s="447"/>
      <c r="MJD167" s="447"/>
      <c r="MJE167" s="447"/>
      <c r="MJF167" s="447"/>
      <c r="MJG167" s="447"/>
      <c r="MJH167" s="447"/>
      <c r="MJI167" s="447"/>
      <c r="MJJ167" s="447"/>
      <c r="MJK167" s="447"/>
      <c r="MJL167" s="447"/>
      <c r="MJM167" s="447"/>
      <c r="MJN167" s="447"/>
      <c r="MJO167" s="447"/>
      <c r="MJP167" s="447"/>
      <c r="MJQ167" s="447"/>
      <c r="MJR167" s="447"/>
      <c r="MJS167" s="447"/>
      <c r="MJT167" s="447"/>
      <c r="MJU167" s="447"/>
      <c r="MJV167" s="447"/>
      <c r="MJW167" s="447"/>
      <c r="MJX167" s="447"/>
      <c r="MJY167" s="447"/>
      <c r="MJZ167" s="447"/>
      <c r="MKA167" s="447"/>
      <c r="MKB167" s="447"/>
      <c r="MKC167" s="447"/>
      <c r="MKD167" s="447"/>
      <c r="MKE167" s="447"/>
      <c r="MKF167" s="447"/>
      <c r="MKG167" s="447"/>
      <c r="MKH167" s="447"/>
      <c r="MKI167" s="447"/>
      <c r="MKJ167" s="447"/>
      <c r="MKK167" s="447"/>
      <c r="MKL167" s="447"/>
      <c r="MKM167" s="447"/>
      <c r="MKN167" s="447"/>
      <c r="MKO167" s="447"/>
      <c r="MKP167" s="447"/>
      <c r="MKQ167" s="447"/>
      <c r="MKR167" s="447"/>
      <c r="MKS167" s="447"/>
      <c r="MKT167" s="447"/>
      <c r="MKU167" s="447"/>
      <c r="MKV167" s="447"/>
      <c r="MKW167" s="447"/>
      <c r="MKX167" s="447"/>
      <c r="MKY167" s="447"/>
      <c r="MKZ167" s="447"/>
      <c r="MLA167" s="447"/>
      <c r="MLB167" s="447"/>
      <c r="MLC167" s="447"/>
      <c r="MLD167" s="447"/>
      <c r="MLE167" s="447"/>
      <c r="MLF167" s="447"/>
      <c r="MLG167" s="447"/>
      <c r="MLH167" s="447"/>
      <c r="MLI167" s="447"/>
      <c r="MLJ167" s="447"/>
      <c r="MLK167" s="447"/>
      <c r="MLL167" s="447"/>
      <c r="MLM167" s="447"/>
      <c r="MLN167" s="447"/>
      <c r="MLO167" s="447"/>
      <c r="MLP167" s="447"/>
      <c r="MLQ167" s="447"/>
      <c r="MLR167" s="447"/>
      <c r="MLS167" s="447"/>
      <c r="MLT167" s="447"/>
      <c r="MLU167" s="447"/>
      <c r="MLV167" s="447"/>
      <c r="MLW167" s="447"/>
      <c r="MLX167" s="447"/>
      <c r="MLY167" s="447"/>
      <c r="MLZ167" s="447"/>
      <c r="MMA167" s="447"/>
      <c r="MMB167" s="447"/>
      <c r="MMC167" s="447"/>
      <c r="MMD167" s="447"/>
      <c r="MME167" s="447"/>
      <c r="MMF167" s="447"/>
      <c r="MMG167" s="447"/>
      <c r="MMH167" s="447"/>
      <c r="MMI167" s="447"/>
      <c r="MMJ167" s="447"/>
      <c r="MMK167" s="447"/>
      <c r="MML167" s="447"/>
      <c r="MMM167" s="447"/>
      <c r="MMN167" s="447"/>
      <c r="MMO167" s="447"/>
      <c r="MMP167" s="447"/>
      <c r="MMQ167" s="447"/>
      <c r="MMR167" s="447"/>
      <c r="MMS167" s="447"/>
      <c r="MMT167" s="447"/>
      <c r="MMU167" s="447"/>
      <c r="MMV167" s="447"/>
      <c r="MMW167" s="447"/>
      <c r="MMX167" s="447"/>
      <c r="MMY167" s="447"/>
      <c r="MMZ167" s="447"/>
      <c r="MNA167" s="447"/>
      <c r="MNB167" s="447"/>
      <c r="MNC167" s="447"/>
      <c r="MND167" s="447"/>
      <c r="MNE167" s="447"/>
      <c r="MNF167" s="447"/>
      <c r="MNG167" s="447"/>
      <c r="MNH167" s="447"/>
      <c r="MNI167" s="447"/>
      <c r="MNJ167" s="447"/>
      <c r="MNK167" s="447"/>
      <c r="MNL167" s="447"/>
      <c r="MNM167" s="447"/>
      <c r="MNN167" s="447"/>
      <c r="MNO167" s="447"/>
      <c r="MNP167" s="447"/>
      <c r="MNQ167" s="447"/>
      <c r="MNR167" s="447"/>
      <c r="MNS167" s="447"/>
      <c r="MNT167" s="447"/>
      <c r="MNU167" s="447"/>
      <c r="MNV167" s="447"/>
      <c r="MNW167" s="447"/>
      <c r="MNX167" s="447"/>
      <c r="MNY167" s="447"/>
      <c r="MNZ167" s="447"/>
      <c r="MOA167" s="447"/>
      <c r="MOB167" s="447"/>
      <c r="MOC167" s="447"/>
      <c r="MOD167" s="447"/>
      <c r="MOE167" s="447"/>
      <c r="MOF167" s="447"/>
      <c r="MOG167" s="447"/>
      <c r="MOH167" s="447"/>
      <c r="MOI167" s="447"/>
      <c r="MOJ167" s="447"/>
      <c r="MOK167" s="447"/>
      <c r="MOL167" s="447"/>
      <c r="MOM167" s="447"/>
      <c r="MON167" s="447"/>
      <c r="MOO167" s="447"/>
      <c r="MOP167" s="447"/>
      <c r="MOQ167" s="447"/>
      <c r="MOR167" s="447"/>
      <c r="MOS167" s="447"/>
      <c r="MOT167" s="447"/>
      <c r="MOU167" s="447"/>
      <c r="MOV167" s="447"/>
      <c r="MOW167" s="447"/>
      <c r="MOX167" s="447"/>
      <c r="MOY167" s="447"/>
      <c r="MOZ167" s="447"/>
      <c r="MPA167" s="447"/>
      <c r="MPB167" s="447"/>
      <c r="MPC167" s="447"/>
      <c r="MPD167" s="447"/>
      <c r="MPE167" s="447"/>
      <c r="MPF167" s="447"/>
      <c r="MPG167" s="447"/>
      <c r="MPH167" s="447"/>
      <c r="MPI167" s="447"/>
      <c r="MPJ167" s="447"/>
      <c r="MPK167" s="447"/>
      <c r="MPL167" s="447"/>
      <c r="MPM167" s="447"/>
      <c r="MPN167" s="447"/>
      <c r="MPO167" s="447"/>
      <c r="MPP167" s="447"/>
      <c r="MPQ167" s="447"/>
      <c r="MPR167" s="447"/>
      <c r="MPS167" s="447"/>
      <c r="MPT167" s="447"/>
      <c r="MPU167" s="447"/>
      <c r="MPV167" s="447"/>
      <c r="MPW167" s="447"/>
      <c r="MPX167" s="447"/>
      <c r="MPY167" s="447"/>
      <c r="MPZ167" s="447"/>
      <c r="MQA167" s="447"/>
      <c r="MQB167" s="447"/>
      <c r="MQC167" s="447"/>
      <c r="MQD167" s="447"/>
      <c r="MQE167" s="447"/>
      <c r="MQF167" s="447"/>
      <c r="MQG167" s="447"/>
      <c r="MQH167" s="447"/>
      <c r="MQI167" s="447"/>
      <c r="MQJ167" s="447"/>
      <c r="MQK167" s="447"/>
      <c r="MQL167" s="447"/>
      <c r="MQM167" s="447"/>
      <c r="MQN167" s="447"/>
      <c r="MQO167" s="447"/>
      <c r="MQP167" s="447"/>
      <c r="MQQ167" s="447"/>
      <c r="MQR167" s="447"/>
      <c r="MQS167" s="447"/>
      <c r="MQT167" s="447"/>
      <c r="MQU167" s="447"/>
      <c r="MQV167" s="447"/>
      <c r="MQW167" s="447"/>
      <c r="MQX167" s="447"/>
      <c r="MQY167" s="447"/>
      <c r="MQZ167" s="447"/>
      <c r="MRA167" s="447"/>
      <c r="MRB167" s="447"/>
      <c r="MRC167" s="447"/>
      <c r="MRD167" s="447"/>
      <c r="MRE167" s="447"/>
      <c r="MRF167" s="447"/>
      <c r="MRG167" s="447"/>
      <c r="MRH167" s="447"/>
      <c r="MRI167" s="447"/>
      <c r="MRJ167" s="447"/>
      <c r="MRK167" s="447"/>
      <c r="MRL167" s="447"/>
      <c r="MRM167" s="447"/>
      <c r="MRN167" s="447"/>
      <c r="MRO167" s="447"/>
      <c r="MRP167" s="447"/>
      <c r="MRQ167" s="447"/>
      <c r="MRR167" s="447"/>
      <c r="MRS167" s="447"/>
      <c r="MRT167" s="447"/>
      <c r="MRU167" s="447"/>
      <c r="MRV167" s="447"/>
      <c r="MRW167" s="447"/>
      <c r="MRX167" s="447"/>
      <c r="MRY167" s="447"/>
      <c r="MRZ167" s="447"/>
      <c r="MSA167" s="447"/>
      <c r="MSB167" s="447"/>
      <c r="MSC167" s="447"/>
      <c r="MSD167" s="447"/>
      <c r="MSE167" s="447"/>
      <c r="MSF167" s="447"/>
      <c r="MSG167" s="447"/>
      <c r="MSH167" s="447"/>
      <c r="MSI167" s="447"/>
      <c r="MSJ167" s="447"/>
      <c r="MSK167" s="447"/>
      <c r="MSL167" s="447"/>
      <c r="MSM167" s="447"/>
      <c r="MSN167" s="447"/>
      <c r="MSO167" s="447"/>
      <c r="MSP167" s="447"/>
      <c r="MSQ167" s="447"/>
      <c r="MSR167" s="447"/>
      <c r="MSS167" s="447"/>
      <c r="MST167" s="447"/>
      <c r="MSU167" s="447"/>
      <c r="MSV167" s="447"/>
      <c r="MSW167" s="447"/>
      <c r="MSX167" s="447"/>
      <c r="MSY167" s="447"/>
      <c r="MSZ167" s="447"/>
      <c r="MTA167" s="447"/>
      <c r="MTB167" s="447"/>
      <c r="MTC167" s="447"/>
      <c r="MTD167" s="447"/>
      <c r="MTE167" s="447"/>
      <c r="MTF167" s="447"/>
      <c r="MTG167" s="447"/>
      <c r="MTH167" s="447"/>
      <c r="MTI167" s="447"/>
      <c r="MTJ167" s="447"/>
      <c r="MTK167" s="447"/>
      <c r="MTL167" s="447"/>
      <c r="MTM167" s="447"/>
      <c r="MTN167" s="447"/>
      <c r="MTO167" s="447"/>
      <c r="MTP167" s="447"/>
      <c r="MTQ167" s="447"/>
      <c r="MTR167" s="447"/>
      <c r="MTS167" s="447"/>
      <c r="MTT167" s="447"/>
      <c r="MTU167" s="447"/>
      <c r="MTV167" s="447"/>
      <c r="MTW167" s="447"/>
      <c r="MTX167" s="447"/>
      <c r="MTY167" s="447"/>
      <c r="MTZ167" s="447"/>
      <c r="MUA167" s="447"/>
      <c r="MUB167" s="447"/>
      <c r="MUC167" s="447"/>
      <c r="MUD167" s="447"/>
      <c r="MUE167" s="447"/>
      <c r="MUF167" s="447"/>
      <c r="MUG167" s="447"/>
      <c r="MUH167" s="447"/>
      <c r="MUI167" s="447"/>
      <c r="MUJ167" s="447"/>
      <c r="MUK167" s="447"/>
      <c r="MUL167" s="447"/>
      <c r="MUM167" s="447"/>
      <c r="MUN167" s="447"/>
      <c r="MUO167" s="447"/>
      <c r="MUP167" s="447"/>
      <c r="MUQ167" s="447"/>
      <c r="MUR167" s="447"/>
      <c r="MUS167" s="447"/>
      <c r="MUT167" s="447"/>
      <c r="MUU167" s="447"/>
      <c r="MUV167" s="447"/>
      <c r="MUW167" s="447"/>
      <c r="MUX167" s="447"/>
      <c r="MUY167" s="447"/>
      <c r="MUZ167" s="447"/>
      <c r="MVA167" s="447"/>
      <c r="MVB167" s="447"/>
      <c r="MVC167" s="447"/>
      <c r="MVD167" s="447"/>
      <c r="MVE167" s="447"/>
      <c r="MVF167" s="447"/>
      <c r="MVG167" s="447"/>
      <c r="MVH167" s="447"/>
      <c r="MVI167" s="447"/>
      <c r="MVJ167" s="447"/>
      <c r="MVK167" s="447"/>
      <c r="MVL167" s="447"/>
      <c r="MVM167" s="447"/>
      <c r="MVN167" s="447"/>
      <c r="MVO167" s="447"/>
      <c r="MVP167" s="447"/>
      <c r="MVQ167" s="447"/>
      <c r="MVR167" s="447"/>
      <c r="MVS167" s="447"/>
      <c r="MVT167" s="447"/>
      <c r="MVU167" s="447"/>
      <c r="MVV167" s="447"/>
      <c r="MVW167" s="447"/>
      <c r="MVX167" s="447"/>
      <c r="MVY167" s="447"/>
      <c r="MVZ167" s="447"/>
      <c r="MWA167" s="447"/>
      <c r="MWB167" s="447"/>
      <c r="MWC167" s="447"/>
      <c r="MWD167" s="447"/>
      <c r="MWE167" s="447"/>
      <c r="MWF167" s="447"/>
      <c r="MWG167" s="447"/>
      <c r="MWH167" s="447"/>
      <c r="MWI167" s="447"/>
      <c r="MWJ167" s="447"/>
      <c r="MWK167" s="447"/>
      <c r="MWL167" s="447"/>
      <c r="MWM167" s="447"/>
      <c r="MWN167" s="447"/>
      <c r="MWO167" s="447"/>
      <c r="MWP167" s="447"/>
      <c r="MWQ167" s="447"/>
      <c r="MWR167" s="447"/>
      <c r="MWS167" s="447"/>
      <c r="MWT167" s="447"/>
      <c r="MWU167" s="447"/>
      <c r="MWV167" s="447"/>
      <c r="MWW167" s="447"/>
      <c r="MWX167" s="447"/>
      <c r="MWY167" s="447"/>
      <c r="MWZ167" s="447"/>
      <c r="MXA167" s="447"/>
      <c r="MXB167" s="447"/>
      <c r="MXC167" s="447"/>
      <c r="MXD167" s="447"/>
      <c r="MXE167" s="447"/>
      <c r="MXF167" s="447"/>
      <c r="MXG167" s="447"/>
      <c r="MXH167" s="447"/>
      <c r="MXI167" s="447"/>
      <c r="MXJ167" s="447"/>
      <c r="MXK167" s="447"/>
      <c r="MXL167" s="447"/>
      <c r="MXM167" s="447"/>
      <c r="MXN167" s="447"/>
      <c r="MXO167" s="447"/>
      <c r="MXP167" s="447"/>
      <c r="MXQ167" s="447"/>
      <c r="MXR167" s="447"/>
      <c r="MXS167" s="447"/>
      <c r="MXT167" s="447"/>
      <c r="MXU167" s="447"/>
      <c r="MXV167" s="447"/>
      <c r="MXW167" s="447"/>
      <c r="MXX167" s="447"/>
      <c r="MXY167" s="447"/>
      <c r="MXZ167" s="447"/>
      <c r="MYA167" s="447"/>
      <c r="MYB167" s="447"/>
      <c r="MYC167" s="447"/>
      <c r="MYD167" s="447"/>
      <c r="MYE167" s="447"/>
      <c r="MYF167" s="447"/>
      <c r="MYG167" s="447"/>
      <c r="MYH167" s="447"/>
      <c r="MYI167" s="447"/>
      <c r="MYJ167" s="447"/>
      <c r="MYK167" s="447"/>
      <c r="MYL167" s="447"/>
      <c r="MYM167" s="447"/>
      <c r="MYN167" s="447"/>
      <c r="MYO167" s="447"/>
      <c r="MYP167" s="447"/>
      <c r="MYQ167" s="447"/>
      <c r="MYR167" s="447"/>
      <c r="MYS167" s="447"/>
      <c r="MYT167" s="447"/>
      <c r="MYU167" s="447"/>
      <c r="MYV167" s="447"/>
      <c r="MYW167" s="447"/>
      <c r="MYX167" s="447"/>
      <c r="MYY167" s="447"/>
      <c r="MYZ167" s="447"/>
      <c r="MZA167" s="447"/>
      <c r="MZB167" s="447"/>
      <c r="MZC167" s="447"/>
      <c r="MZD167" s="447"/>
      <c r="MZE167" s="447"/>
      <c r="MZF167" s="447"/>
      <c r="MZG167" s="447"/>
      <c r="MZH167" s="447"/>
      <c r="MZI167" s="447"/>
      <c r="MZJ167" s="447"/>
      <c r="MZK167" s="447"/>
      <c r="MZL167" s="447"/>
      <c r="MZM167" s="447"/>
      <c r="MZN167" s="447"/>
      <c r="MZO167" s="447"/>
      <c r="MZP167" s="447"/>
      <c r="MZQ167" s="447"/>
      <c r="MZR167" s="447"/>
      <c r="MZS167" s="447"/>
      <c r="MZT167" s="447"/>
      <c r="MZU167" s="447"/>
      <c r="MZV167" s="447"/>
      <c r="MZW167" s="447"/>
      <c r="MZX167" s="447"/>
      <c r="MZY167" s="447"/>
      <c r="MZZ167" s="447"/>
      <c r="NAA167" s="447"/>
      <c r="NAB167" s="447"/>
      <c r="NAC167" s="447"/>
      <c r="NAD167" s="447"/>
      <c r="NAE167" s="447"/>
      <c r="NAF167" s="447"/>
      <c r="NAG167" s="447"/>
      <c r="NAH167" s="447"/>
      <c r="NAI167" s="447"/>
      <c r="NAJ167" s="447"/>
      <c r="NAK167" s="447"/>
      <c r="NAL167" s="447"/>
      <c r="NAM167" s="447"/>
      <c r="NAN167" s="447"/>
      <c r="NAO167" s="447"/>
      <c r="NAP167" s="447"/>
      <c r="NAQ167" s="447"/>
      <c r="NAR167" s="447"/>
      <c r="NAS167" s="447"/>
      <c r="NAT167" s="447"/>
      <c r="NAU167" s="447"/>
      <c r="NAV167" s="447"/>
      <c r="NAW167" s="447"/>
      <c r="NAX167" s="447"/>
      <c r="NAY167" s="447"/>
      <c r="NAZ167" s="447"/>
      <c r="NBA167" s="447"/>
      <c r="NBB167" s="447"/>
      <c r="NBC167" s="447"/>
      <c r="NBD167" s="447"/>
      <c r="NBE167" s="447"/>
      <c r="NBF167" s="447"/>
      <c r="NBG167" s="447"/>
      <c r="NBH167" s="447"/>
      <c r="NBI167" s="447"/>
      <c r="NBJ167" s="447"/>
      <c r="NBK167" s="447"/>
      <c r="NBL167" s="447"/>
      <c r="NBM167" s="447"/>
      <c r="NBN167" s="447"/>
      <c r="NBO167" s="447"/>
      <c r="NBP167" s="447"/>
      <c r="NBQ167" s="447"/>
      <c r="NBR167" s="447"/>
      <c r="NBS167" s="447"/>
      <c r="NBT167" s="447"/>
      <c r="NBU167" s="447"/>
      <c r="NBV167" s="447"/>
      <c r="NBW167" s="447"/>
      <c r="NBX167" s="447"/>
      <c r="NBY167" s="447"/>
      <c r="NBZ167" s="447"/>
      <c r="NCA167" s="447"/>
      <c r="NCB167" s="447"/>
      <c r="NCC167" s="447"/>
      <c r="NCD167" s="447"/>
      <c r="NCE167" s="447"/>
      <c r="NCF167" s="447"/>
      <c r="NCG167" s="447"/>
      <c r="NCH167" s="447"/>
      <c r="NCI167" s="447"/>
      <c r="NCJ167" s="447"/>
      <c r="NCK167" s="447"/>
      <c r="NCL167" s="447"/>
      <c r="NCM167" s="447"/>
      <c r="NCN167" s="447"/>
      <c r="NCO167" s="447"/>
      <c r="NCP167" s="447"/>
      <c r="NCQ167" s="447"/>
      <c r="NCR167" s="447"/>
      <c r="NCS167" s="447"/>
      <c r="NCT167" s="447"/>
      <c r="NCU167" s="447"/>
      <c r="NCV167" s="447"/>
      <c r="NCW167" s="447"/>
      <c r="NCX167" s="447"/>
      <c r="NCY167" s="447"/>
      <c r="NCZ167" s="447"/>
      <c r="NDA167" s="447"/>
      <c r="NDB167" s="447"/>
      <c r="NDC167" s="447"/>
      <c r="NDD167" s="447"/>
      <c r="NDE167" s="447"/>
      <c r="NDF167" s="447"/>
      <c r="NDG167" s="447"/>
      <c r="NDH167" s="447"/>
      <c r="NDI167" s="447"/>
      <c r="NDJ167" s="447"/>
      <c r="NDK167" s="447"/>
      <c r="NDL167" s="447"/>
      <c r="NDM167" s="447"/>
      <c r="NDN167" s="447"/>
      <c r="NDO167" s="447"/>
      <c r="NDP167" s="447"/>
      <c r="NDQ167" s="447"/>
      <c r="NDR167" s="447"/>
      <c r="NDS167" s="447"/>
      <c r="NDT167" s="447"/>
      <c r="NDU167" s="447"/>
      <c r="NDV167" s="447"/>
      <c r="NDW167" s="447"/>
      <c r="NDX167" s="447"/>
      <c r="NDY167" s="447"/>
      <c r="NDZ167" s="447"/>
      <c r="NEA167" s="447"/>
      <c r="NEB167" s="447"/>
      <c r="NEC167" s="447"/>
      <c r="NED167" s="447"/>
      <c r="NEE167" s="447"/>
      <c r="NEF167" s="447"/>
      <c r="NEG167" s="447"/>
      <c r="NEH167" s="447"/>
      <c r="NEI167" s="447"/>
      <c r="NEJ167" s="447"/>
      <c r="NEK167" s="447"/>
      <c r="NEL167" s="447"/>
      <c r="NEM167" s="447"/>
      <c r="NEN167" s="447"/>
      <c r="NEO167" s="447"/>
      <c r="NEP167" s="447"/>
      <c r="NEQ167" s="447"/>
      <c r="NER167" s="447"/>
      <c r="NES167" s="447"/>
      <c r="NET167" s="447"/>
      <c r="NEU167" s="447"/>
      <c r="NEV167" s="447"/>
      <c r="NEW167" s="447"/>
      <c r="NEX167" s="447"/>
      <c r="NEY167" s="447"/>
      <c r="NEZ167" s="447"/>
      <c r="NFA167" s="447"/>
      <c r="NFB167" s="447"/>
      <c r="NFC167" s="447"/>
      <c r="NFD167" s="447"/>
      <c r="NFE167" s="447"/>
      <c r="NFF167" s="447"/>
      <c r="NFG167" s="447"/>
      <c r="NFH167" s="447"/>
      <c r="NFI167" s="447"/>
      <c r="NFJ167" s="447"/>
      <c r="NFK167" s="447"/>
      <c r="NFL167" s="447"/>
      <c r="NFM167" s="447"/>
      <c r="NFN167" s="447"/>
      <c r="NFO167" s="447"/>
      <c r="NFP167" s="447"/>
      <c r="NFQ167" s="447"/>
      <c r="NFR167" s="447"/>
      <c r="NFS167" s="447"/>
      <c r="NFT167" s="447"/>
      <c r="NFU167" s="447"/>
      <c r="NFV167" s="447"/>
      <c r="NFW167" s="447"/>
      <c r="NFX167" s="447"/>
      <c r="NFY167" s="447"/>
      <c r="NFZ167" s="447"/>
      <c r="NGA167" s="447"/>
      <c r="NGB167" s="447"/>
      <c r="NGC167" s="447"/>
      <c r="NGD167" s="447"/>
      <c r="NGE167" s="447"/>
      <c r="NGF167" s="447"/>
      <c r="NGG167" s="447"/>
      <c r="NGH167" s="447"/>
      <c r="NGI167" s="447"/>
      <c r="NGJ167" s="447"/>
      <c r="NGK167" s="447"/>
      <c r="NGL167" s="447"/>
      <c r="NGM167" s="447"/>
      <c r="NGN167" s="447"/>
      <c r="NGO167" s="447"/>
      <c r="NGP167" s="447"/>
      <c r="NGQ167" s="447"/>
      <c r="NGR167" s="447"/>
      <c r="NGS167" s="447"/>
      <c r="NGT167" s="447"/>
      <c r="NGU167" s="447"/>
      <c r="NGV167" s="447"/>
      <c r="NGW167" s="447"/>
      <c r="NGX167" s="447"/>
      <c r="NGY167" s="447"/>
      <c r="NGZ167" s="447"/>
      <c r="NHA167" s="447"/>
      <c r="NHB167" s="447"/>
      <c r="NHC167" s="447"/>
      <c r="NHD167" s="447"/>
      <c r="NHE167" s="447"/>
      <c r="NHF167" s="447"/>
      <c r="NHG167" s="447"/>
      <c r="NHH167" s="447"/>
      <c r="NHI167" s="447"/>
      <c r="NHJ167" s="447"/>
      <c r="NHK167" s="447"/>
      <c r="NHL167" s="447"/>
      <c r="NHM167" s="447"/>
      <c r="NHN167" s="447"/>
      <c r="NHO167" s="447"/>
      <c r="NHP167" s="447"/>
      <c r="NHQ167" s="447"/>
      <c r="NHR167" s="447"/>
      <c r="NHS167" s="447"/>
      <c r="NHT167" s="447"/>
      <c r="NHU167" s="447"/>
      <c r="NHV167" s="447"/>
      <c r="NHW167" s="447"/>
      <c r="NHX167" s="447"/>
      <c r="NHY167" s="447"/>
      <c r="NHZ167" s="447"/>
      <c r="NIA167" s="447"/>
      <c r="NIB167" s="447"/>
      <c r="NIC167" s="447"/>
      <c r="NID167" s="447"/>
      <c r="NIE167" s="447"/>
      <c r="NIF167" s="447"/>
      <c r="NIG167" s="447"/>
      <c r="NIH167" s="447"/>
      <c r="NII167" s="447"/>
      <c r="NIJ167" s="447"/>
      <c r="NIK167" s="447"/>
      <c r="NIL167" s="447"/>
      <c r="NIM167" s="447"/>
      <c r="NIN167" s="447"/>
      <c r="NIO167" s="447"/>
      <c r="NIP167" s="447"/>
      <c r="NIQ167" s="447"/>
      <c r="NIR167" s="447"/>
      <c r="NIS167" s="447"/>
      <c r="NIT167" s="447"/>
      <c r="NIU167" s="447"/>
      <c r="NIV167" s="447"/>
      <c r="NIW167" s="447"/>
      <c r="NIX167" s="447"/>
      <c r="NIY167" s="447"/>
      <c r="NIZ167" s="447"/>
      <c r="NJA167" s="447"/>
      <c r="NJB167" s="447"/>
      <c r="NJC167" s="447"/>
      <c r="NJD167" s="447"/>
      <c r="NJE167" s="447"/>
      <c r="NJF167" s="447"/>
      <c r="NJG167" s="447"/>
      <c r="NJH167" s="447"/>
      <c r="NJI167" s="447"/>
      <c r="NJJ167" s="447"/>
      <c r="NJK167" s="447"/>
      <c r="NJL167" s="447"/>
      <c r="NJM167" s="447"/>
      <c r="NJN167" s="447"/>
      <c r="NJO167" s="447"/>
      <c r="NJP167" s="447"/>
      <c r="NJQ167" s="447"/>
      <c r="NJR167" s="447"/>
      <c r="NJS167" s="447"/>
      <c r="NJT167" s="447"/>
      <c r="NJU167" s="447"/>
      <c r="NJV167" s="447"/>
      <c r="NJW167" s="447"/>
      <c r="NJX167" s="447"/>
      <c r="NJY167" s="447"/>
      <c r="NJZ167" s="447"/>
      <c r="NKA167" s="447"/>
      <c r="NKB167" s="447"/>
      <c r="NKC167" s="447"/>
      <c r="NKD167" s="447"/>
      <c r="NKE167" s="447"/>
      <c r="NKF167" s="447"/>
      <c r="NKG167" s="447"/>
      <c r="NKH167" s="447"/>
      <c r="NKI167" s="447"/>
      <c r="NKJ167" s="447"/>
      <c r="NKK167" s="447"/>
      <c r="NKL167" s="447"/>
      <c r="NKM167" s="447"/>
      <c r="NKN167" s="447"/>
      <c r="NKO167" s="447"/>
      <c r="NKP167" s="447"/>
      <c r="NKQ167" s="447"/>
      <c r="NKR167" s="447"/>
      <c r="NKS167" s="447"/>
      <c r="NKT167" s="447"/>
      <c r="NKU167" s="447"/>
      <c r="NKV167" s="447"/>
      <c r="NKW167" s="447"/>
      <c r="NKX167" s="447"/>
      <c r="NKY167" s="447"/>
      <c r="NKZ167" s="447"/>
      <c r="NLA167" s="447"/>
      <c r="NLB167" s="447"/>
      <c r="NLC167" s="447"/>
      <c r="NLD167" s="447"/>
      <c r="NLE167" s="447"/>
      <c r="NLF167" s="447"/>
      <c r="NLG167" s="447"/>
      <c r="NLH167" s="447"/>
      <c r="NLI167" s="447"/>
      <c r="NLJ167" s="447"/>
      <c r="NLK167" s="447"/>
      <c r="NLL167" s="447"/>
      <c r="NLM167" s="447"/>
      <c r="NLN167" s="447"/>
      <c r="NLO167" s="447"/>
      <c r="NLP167" s="447"/>
      <c r="NLQ167" s="447"/>
      <c r="NLR167" s="447"/>
      <c r="NLS167" s="447"/>
      <c r="NLT167" s="447"/>
      <c r="NLU167" s="447"/>
      <c r="NLV167" s="447"/>
      <c r="NLW167" s="447"/>
      <c r="NLX167" s="447"/>
      <c r="NLY167" s="447"/>
      <c r="NLZ167" s="447"/>
      <c r="NMA167" s="447"/>
      <c r="NMB167" s="447"/>
      <c r="NMC167" s="447"/>
      <c r="NMD167" s="447"/>
      <c r="NME167" s="447"/>
      <c r="NMF167" s="447"/>
      <c r="NMG167" s="447"/>
      <c r="NMH167" s="447"/>
      <c r="NMI167" s="447"/>
      <c r="NMJ167" s="447"/>
      <c r="NMK167" s="447"/>
      <c r="NML167" s="447"/>
      <c r="NMM167" s="447"/>
      <c r="NMN167" s="447"/>
      <c r="NMO167" s="447"/>
      <c r="NMP167" s="447"/>
      <c r="NMQ167" s="447"/>
      <c r="NMR167" s="447"/>
      <c r="NMS167" s="447"/>
      <c r="NMT167" s="447"/>
      <c r="NMU167" s="447"/>
      <c r="NMV167" s="447"/>
      <c r="NMW167" s="447"/>
      <c r="NMX167" s="447"/>
      <c r="NMY167" s="447"/>
      <c r="NMZ167" s="447"/>
      <c r="NNA167" s="447"/>
      <c r="NNB167" s="447"/>
      <c r="NNC167" s="447"/>
      <c r="NND167" s="447"/>
      <c r="NNE167" s="447"/>
      <c r="NNF167" s="447"/>
      <c r="NNG167" s="447"/>
      <c r="NNH167" s="447"/>
      <c r="NNI167" s="447"/>
      <c r="NNJ167" s="447"/>
      <c r="NNK167" s="447"/>
      <c r="NNL167" s="447"/>
      <c r="NNM167" s="447"/>
      <c r="NNN167" s="447"/>
      <c r="NNO167" s="447"/>
      <c r="NNP167" s="447"/>
      <c r="NNQ167" s="447"/>
      <c r="NNR167" s="447"/>
      <c r="NNS167" s="447"/>
      <c r="NNT167" s="447"/>
      <c r="NNU167" s="447"/>
      <c r="NNV167" s="447"/>
      <c r="NNW167" s="447"/>
      <c r="NNX167" s="447"/>
      <c r="NNY167" s="447"/>
      <c r="NNZ167" s="447"/>
      <c r="NOA167" s="447"/>
      <c r="NOB167" s="447"/>
      <c r="NOC167" s="447"/>
      <c r="NOD167" s="447"/>
      <c r="NOE167" s="447"/>
      <c r="NOF167" s="447"/>
      <c r="NOG167" s="447"/>
      <c r="NOH167" s="447"/>
      <c r="NOI167" s="447"/>
      <c r="NOJ167" s="447"/>
      <c r="NOK167" s="447"/>
      <c r="NOL167" s="447"/>
      <c r="NOM167" s="447"/>
      <c r="NON167" s="447"/>
      <c r="NOO167" s="447"/>
      <c r="NOP167" s="447"/>
      <c r="NOQ167" s="447"/>
      <c r="NOR167" s="447"/>
      <c r="NOS167" s="447"/>
      <c r="NOT167" s="447"/>
      <c r="NOU167" s="447"/>
      <c r="NOV167" s="447"/>
      <c r="NOW167" s="447"/>
      <c r="NOX167" s="447"/>
      <c r="NOY167" s="447"/>
      <c r="NOZ167" s="447"/>
      <c r="NPA167" s="447"/>
      <c r="NPB167" s="447"/>
      <c r="NPC167" s="447"/>
      <c r="NPD167" s="447"/>
      <c r="NPE167" s="447"/>
      <c r="NPF167" s="447"/>
      <c r="NPG167" s="447"/>
      <c r="NPH167" s="447"/>
      <c r="NPI167" s="447"/>
      <c r="NPJ167" s="447"/>
      <c r="NPK167" s="447"/>
      <c r="NPL167" s="447"/>
      <c r="NPM167" s="447"/>
      <c r="NPN167" s="447"/>
      <c r="NPO167" s="447"/>
      <c r="NPP167" s="447"/>
      <c r="NPQ167" s="447"/>
      <c r="NPR167" s="447"/>
      <c r="NPS167" s="447"/>
      <c r="NPT167" s="447"/>
      <c r="NPU167" s="447"/>
      <c r="NPV167" s="447"/>
      <c r="NPW167" s="447"/>
      <c r="NPX167" s="447"/>
      <c r="NPY167" s="447"/>
      <c r="NPZ167" s="447"/>
      <c r="NQA167" s="447"/>
      <c r="NQB167" s="447"/>
      <c r="NQC167" s="447"/>
      <c r="NQD167" s="447"/>
      <c r="NQE167" s="447"/>
      <c r="NQF167" s="447"/>
      <c r="NQG167" s="447"/>
      <c r="NQH167" s="447"/>
      <c r="NQI167" s="447"/>
      <c r="NQJ167" s="447"/>
      <c r="NQK167" s="447"/>
      <c r="NQL167" s="447"/>
      <c r="NQM167" s="447"/>
      <c r="NQN167" s="447"/>
      <c r="NQO167" s="447"/>
      <c r="NQP167" s="447"/>
      <c r="NQQ167" s="447"/>
      <c r="NQR167" s="447"/>
      <c r="NQS167" s="447"/>
      <c r="NQT167" s="447"/>
      <c r="NQU167" s="447"/>
      <c r="NQV167" s="447"/>
      <c r="NQW167" s="447"/>
      <c r="NQX167" s="447"/>
      <c r="NQY167" s="447"/>
      <c r="NQZ167" s="447"/>
      <c r="NRA167" s="447"/>
      <c r="NRB167" s="447"/>
      <c r="NRC167" s="447"/>
      <c r="NRD167" s="447"/>
      <c r="NRE167" s="447"/>
      <c r="NRF167" s="447"/>
      <c r="NRG167" s="447"/>
      <c r="NRH167" s="447"/>
      <c r="NRI167" s="447"/>
      <c r="NRJ167" s="447"/>
      <c r="NRK167" s="447"/>
      <c r="NRL167" s="447"/>
      <c r="NRM167" s="447"/>
      <c r="NRN167" s="447"/>
      <c r="NRO167" s="447"/>
      <c r="NRP167" s="447"/>
      <c r="NRQ167" s="447"/>
      <c r="NRR167" s="447"/>
      <c r="NRS167" s="447"/>
      <c r="NRT167" s="447"/>
      <c r="NRU167" s="447"/>
      <c r="NRV167" s="447"/>
      <c r="NRW167" s="447"/>
      <c r="NRX167" s="447"/>
      <c r="NRY167" s="447"/>
      <c r="NRZ167" s="447"/>
      <c r="NSA167" s="447"/>
      <c r="NSB167" s="447"/>
      <c r="NSC167" s="447"/>
      <c r="NSD167" s="447"/>
      <c r="NSE167" s="447"/>
      <c r="NSF167" s="447"/>
      <c r="NSG167" s="447"/>
      <c r="NSH167" s="447"/>
      <c r="NSI167" s="447"/>
      <c r="NSJ167" s="447"/>
      <c r="NSK167" s="447"/>
      <c r="NSL167" s="447"/>
      <c r="NSM167" s="447"/>
      <c r="NSN167" s="447"/>
      <c r="NSO167" s="447"/>
      <c r="NSP167" s="447"/>
      <c r="NSQ167" s="447"/>
      <c r="NSR167" s="447"/>
      <c r="NSS167" s="447"/>
      <c r="NST167" s="447"/>
      <c r="NSU167" s="447"/>
      <c r="NSV167" s="447"/>
      <c r="NSW167" s="447"/>
      <c r="NSX167" s="447"/>
      <c r="NSY167" s="447"/>
      <c r="NSZ167" s="447"/>
      <c r="NTA167" s="447"/>
      <c r="NTB167" s="447"/>
      <c r="NTC167" s="447"/>
      <c r="NTD167" s="447"/>
      <c r="NTE167" s="447"/>
      <c r="NTF167" s="447"/>
      <c r="NTG167" s="447"/>
      <c r="NTH167" s="447"/>
      <c r="NTI167" s="447"/>
      <c r="NTJ167" s="447"/>
      <c r="NTK167" s="447"/>
      <c r="NTL167" s="447"/>
      <c r="NTM167" s="447"/>
      <c r="NTN167" s="447"/>
      <c r="NTO167" s="447"/>
      <c r="NTP167" s="447"/>
      <c r="NTQ167" s="447"/>
      <c r="NTR167" s="447"/>
      <c r="NTS167" s="447"/>
      <c r="NTT167" s="447"/>
      <c r="NTU167" s="447"/>
      <c r="NTV167" s="447"/>
      <c r="NTW167" s="447"/>
      <c r="NTX167" s="447"/>
      <c r="NTY167" s="447"/>
      <c r="NTZ167" s="447"/>
      <c r="NUA167" s="447"/>
      <c r="NUB167" s="447"/>
      <c r="NUC167" s="447"/>
      <c r="NUD167" s="447"/>
      <c r="NUE167" s="447"/>
      <c r="NUF167" s="447"/>
      <c r="NUG167" s="447"/>
      <c r="NUH167" s="447"/>
      <c r="NUI167" s="447"/>
      <c r="NUJ167" s="447"/>
      <c r="NUK167" s="447"/>
      <c r="NUL167" s="447"/>
      <c r="NUM167" s="447"/>
      <c r="NUN167" s="447"/>
      <c r="NUO167" s="447"/>
      <c r="NUP167" s="447"/>
      <c r="NUQ167" s="447"/>
      <c r="NUR167" s="447"/>
      <c r="NUS167" s="447"/>
      <c r="NUT167" s="447"/>
      <c r="NUU167" s="447"/>
      <c r="NUV167" s="447"/>
      <c r="NUW167" s="447"/>
      <c r="NUX167" s="447"/>
      <c r="NUY167" s="447"/>
      <c r="NUZ167" s="447"/>
      <c r="NVA167" s="447"/>
      <c r="NVB167" s="447"/>
      <c r="NVC167" s="447"/>
      <c r="NVD167" s="447"/>
      <c r="NVE167" s="447"/>
      <c r="NVF167" s="447"/>
      <c r="NVG167" s="447"/>
      <c r="NVH167" s="447"/>
      <c r="NVI167" s="447"/>
      <c r="NVJ167" s="447"/>
      <c r="NVK167" s="447"/>
      <c r="NVL167" s="447"/>
      <c r="NVM167" s="447"/>
      <c r="NVN167" s="447"/>
      <c r="NVO167" s="447"/>
      <c r="NVP167" s="447"/>
      <c r="NVQ167" s="447"/>
      <c r="NVR167" s="447"/>
      <c r="NVS167" s="447"/>
      <c r="NVT167" s="447"/>
      <c r="NVU167" s="447"/>
      <c r="NVV167" s="447"/>
      <c r="NVW167" s="447"/>
      <c r="NVX167" s="447"/>
      <c r="NVY167" s="447"/>
      <c r="NVZ167" s="447"/>
      <c r="NWA167" s="447"/>
      <c r="NWB167" s="447"/>
      <c r="NWC167" s="447"/>
      <c r="NWD167" s="447"/>
      <c r="NWE167" s="447"/>
      <c r="NWF167" s="447"/>
      <c r="NWG167" s="447"/>
      <c r="NWH167" s="447"/>
      <c r="NWI167" s="447"/>
      <c r="NWJ167" s="447"/>
      <c r="NWK167" s="447"/>
      <c r="NWL167" s="447"/>
      <c r="NWM167" s="447"/>
      <c r="NWN167" s="447"/>
      <c r="NWO167" s="447"/>
      <c r="NWP167" s="447"/>
      <c r="NWQ167" s="447"/>
      <c r="NWR167" s="447"/>
      <c r="NWS167" s="447"/>
      <c r="NWT167" s="447"/>
      <c r="NWU167" s="447"/>
      <c r="NWV167" s="447"/>
      <c r="NWW167" s="447"/>
      <c r="NWX167" s="447"/>
      <c r="NWY167" s="447"/>
      <c r="NWZ167" s="447"/>
      <c r="NXA167" s="447"/>
      <c r="NXB167" s="447"/>
      <c r="NXC167" s="447"/>
      <c r="NXD167" s="447"/>
      <c r="NXE167" s="447"/>
      <c r="NXF167" s="447"/>
      <c r="NXG167" s="447"/>
      <c r="NXH167" s="447"/>
      <c r="NXI167" s="447"/>
      <c r="NXJ167" s="447"/>
      <c r="NXK167" s="447"/>
      <c r="NXL167" s="447"/>
      <c r="NXM167" s="447"/>
      <c r="NXN167" s="447"/>
      <c r="NXO167" s="447"/>
      <c r="NXP167" s="447"/>
      <c r="NXQ167" s="447"/>
      <c r="NXR167" s="447"/>
      <c r="NXS167" s="447"/>
      <c r="NXT167" s="447"/>
      <c r="NXU167" s="447"/>
      <c r="NXV167" s="447"/>
      <c r="NXW167" s="447"/>
      <c r="NXX167" s="447"/>
      <c r="NXY167" s="447"/>
      <c r="NXZ167" s="447"/>
      <c r="NYA167" s="447"/>
      <c r="NYB167" s="447"/>
      <c r="NYC167" s="447"/>
      <c r="NYD167" s="447"/>
      <c r="NYE167" s="447"/>
      <c r="NYF167" s="447"/>
      <c r="NYG167" s="447"/>
      <c r="NYH167" s="447"/>
      <c r="NYI167" s="447"/>
      <c r="NYJ167" s="447"/>
      <c r="NYK167" s="447"/>
      <c r="NYL167" s="447"/>
      <c r="NYM167" s="447"/>
      <c r="NYN167" s="447"/>
      <c r="NYO167" s="447"/>
      <c r="NYP167" s="447"/>
      <c r="NYQ167" s="447"/>
      <c r="NYR167" s="447"/>
      <c r="NYS167" s="447"/>
      <c r="NYT167" s="447"/>
      <c r="NYU167" s="447"/>
      <c r="NYV167" s="447"/>
      <c r="NYW167" s="447"/>
      <c r="NYX167" s="447"/>
      <c r="NYY167" s="447"/>
      <c r="NYZ167" s="447"/>
      <c r="NZA167" s="447"/>
      <c r="NZB167" s="447"/>
      <c r="NZC167" s="447"/>
      <c r="NZD167" s="447"/>
      <c r="NZE167" s="447"/>
      <c r="NZF167" s="447"/>
      <c r="NZG167" s="447"/>
      <c r="NZH167" s="447"/>
      <c r="NZI167" s="447"/>
      <c r="NZJ167" s="447"/>
      <c r="NZK167" s="447"/>
      <c r="NZL167" s="447"/>
      <c r="NZM167" s="447"/>
      <c r="NZN167" s="447"/>
      <c r="NZO167" s="447"/>
      <c r="NZP167" s="447"/>
      <c r="NZQ167" s="447"/>
      <c r="NZR167" s="447"/>
      <c r="NZS167" s="447"/>
      <c r="NZT167" s="447"/>
      <c r="NZU167" s="447"/>
      <c r="NZV167" s="447"/>
      <c r="NZW167" s="447"/>
      <c r="NZX167" s="447"/>
      <c r="NZY167" s="447"/>
      <c r="NZZ167" s="447"/>
      <c r="OAA167" s="447"/>
      <c r="OAB167" s="447"/>
      <c r="OAC167" s="447"/>
      <c r="OAD167" s="447"/>
      <c r="OAE167" s="447"/>
      <c r="OAF167" s="447"/>
      <c r="OAG167" s="447"/>
      <c r="OAH167" s="447"/>
      <c r="OAI167" s="447"/>
      <c r="OAJ167" s="447"/>
      <c r="OAK167" s="447"/>
      <c r="OAL167" s="447"/>
      <c r="OAM167" s="447"/>
      <c r="OAN167" s="447"/>
      <c r="OAO167" s="447"/>
      <c r="OAP167" s="447"/>
      <c r="OAQ167" s="447"/>
      <c r="OAR167" s="447"/>
      <c r="OAS167" s="447"/>
      <c r="OAT167" s="447"/>
      <c r="OAU167" s="447"/>
      <c r="OAV167" s="447"/>
      <c r="OAW167" s="447"/>
      <c r="OAX167" s="447"/>
      <c r="OAY167" s="447"/>
      <c r="OAZ167" s="447"/>
      <c r="OBA167" s="447"/>
      <c r="OBB167" s="447"/>
      <c r="OBC167" s="447"/>
      <c r="OBD167" s="447"/>
      <c r="OBE167" s="447"/>
      <c r="OBF167" s="447"/>
      <c r="OBG167" s="447"/>
      <c r="OBH167" s="447"/>
      <c r="OBI167" s="447"/>
      <c r="OBJ167" s="447"/>
      <c r="OBK167" s="447"/>
      <c r="OBL167" s="447"/>
      <c r="OBM167" s="447"/>
      <c r="OBN167" s="447"/>
      <c r="OBO167" s="447"/>
      <c r="OBP167" s="447"/>
      <c r="OBQ167" s="447"/>
      <c r="OBR167" s="447"/>
      <c r="OBS167" s="447"/>
      <c r="OBT167" s="447"/>
      <c r="OBU167" s="447"/>
      <c r="OBV167" s="447"/>
      <c r="OBW167" s="447"/>
      <c r="OBX167" s="447"/>
      <c r="OBY167" s="447"/>
      <c r="OBZ167" s="447"/>
      <c r="OCA167" s="447"/>
      <c r="OCB167" s="447"/>
      <c r="OCC167" s="447"/>
      <c r="OCD167" s="447"/>
      <c r="OCE167" s="447"/>
      <c r="OCF167" s="447"/>
      <c r="OCG167" s="447"/>
      <c r="OCH167" s="447"/>
      <c r="OCI167" s="447"/>
      <c r="OCJ167" s="447"/>
      <c r="OCK167" s="447"/>
      <c r="OCL167" s="447"/>
      <c r="OCM167" s="447"/>
      <c r="OCN167" s="447"/>
      <c r="OCO167" s="447"/>
      <c r="OCP167" s="447"/>
      <c r="OCQ167" s="447"/>
      <c r="OCR167" s="447"/>
      <c r="OCS167" s="447"/>
      <c r="OCT167" s="447"/>
      <c r="OCU167" s="447"/>
      <c r="OCV167" s="447"/>
      <c r="OCW167" s="447"/>
      <c r="OCX167" s="447"/>
      <c r="OCY167" s="447"/>
      <c r="OCZ167" s="447"/>
      <c r="ODA167" s="447"/>
      <c r="ODB167" s="447"/>
      <c r="ODC167" s="447"/>
      <c r="ODD167" s="447"/>
      <c r="ODE167" s="447"/>
      <c r="ODF167" s="447"/>
      <c r="ODG167" s="447"/>
      <c r="ODH167" s="447"/>
      <c r="ODI167" s="447"/>
      <c r="ODJ167" s="447"/>
      <c r="ODK167" s="447"/>
      <c r="ODL167" s="447"/>
      <c r="ODM167" s="447"/>
      <c r="ODN167" s="447"/>
      <c r="ODO167" s="447"/>
      <c r="ODP167" s="447"/>
      <c r="ODQ167" s="447"/>
      <c r="ODR167" s="447"/>
      <c r="ODS167" s="447"/>
      <c r="ODT167" s="447"/>
      <c r="ODU167" s="447"/>
      <c r="ODV167" s="447"/>
      <c r="ODW167" s="447"/>
      <c r="ODX167" s="447"/>
      <c r="ODY167" s="447"/>
      <c r="ODZ167" s="447"/>
      <c r="OEA167" s="447"/>
      <c r="OEB167" s="447"/>
      <c r="OEC167" s="447"/>
      <c r="OED167" s="447"/>
      <c r="OEE167" s="447"/>
      <c r="OEF167" s="447"/>
      <c r="OEG167" s="447"/>
      <c r="OEH167" s="447"/>
      <c r="OEI167" s="447"/>
      <c r="OEJ167" s="447"/>
      <c r="OEK167" s="447"/>
      <c r="OEL167" s="447"/>
      <c r="OEM167" s="447"/>
      <c r="OEN167" s="447"/>
      <c r="OEO167" s="447"/>
      <c r="OEP167" s="447"/>
      <c r="OEQ167" s="447"/>
      <c r="OER167" s="447"/>
      <c r="OES167" s="447"/>
      <c r="OET167" s="447"/>
      <c r="OEU167" s="447"/>
      <c r="OEV167" s="447"/>
      <c r="OEW167" s="447"/>
      <c r="OEX167" s="447"/>
      <c r="OEY167" s="447"/>
      <c r="OEZ167" s="447"/>
      <c r="OFA167" s="447"/>
      <c r="OFB167" s="447"/>
      <c r="OFC167" s="447"/>
      <c r="OFD167" s="447"/>
      <c r="OFE167" s="447"/>
      <c r="OFF167" s="447"/>
      <c r="OFG167" s="447"/>
      <c r="OFH167" s="447"/>
      <c r="OFI167" s="447"/>
      <c r="OFJ167" s="447"/>
      <c r="OFK167" s="447"/>
      <c r="OFL167" s="447"/>
      <c r="OFM167" s="447"/>
      <c r="OFN167" s="447"/>
      <c r="OFO167" s="447"/>
      <c r="OFP167" s="447"/>
      <c r="OFQ167" s="447"/>
      <c r="OFR167" s="447"/>
      <c r="OFS167" s="447"/>
      <c r="OFT167" s="447"/>
      <c r="OFU167" s="447"/>
      <c r="OFV167" s="447"/>
      <c r="OFW167" s="447"/>
      <c r="OFX167" s="447"/>
      <c r="OFY167" s="447"/>
      <c r="OFZ167" s="447"/>
      <c r="OGA167" s="447"/>
      <c r="OGB167" s="447"/>
      <c r="OGC167" s="447"/>
      <c r="OGD167" s="447"/>
      <c r="OGE167" s="447"/>
      <c r="OGF167" s="447"/>
      <c r="OGG167" s="447"/>
      <c r="OGH167" s="447"/>
      <c r="OGI167" s="447"/>
      <c r="OGJ167" s="447"/>
      <c r="OGK167" s="447"/>
      <c r="OGL167" s="447"/>
      <c r="OGM167" s="447"/>
      <c r="OGN167" s="447"/>
      <c r="OGO167" s="447"/>
      <c r="OGP167" s="447"/>
      <c r="OGQ167" s="447"/>
      <c r="OGR167" s="447"/>
      <c r="OGS167" s="447"/>
      <c r="OGT167" s="447"/>
      <c r="OGU167" s="447"/>
      <c r="OGV167" s="447"/>
      <c r="OGW167" s="447"/>
      <c r="OGX167" s="447"/>
      <c r="OGY167" s="447"/>
      <c r="OGZ167" s="447"/>
      <c r="OHA167" s="447"/>
      <c r="OHB167" s="447"/>
      <c r="OHC167" s="447"/>
      <c r="OHD167" s="447"/>
      <c r="OHE167" s="447"/>
      <c r="OHF167" s="447"/>
      <c r="OHG167" s="447"/>
      <c r="OHH167" s="447"/>
      <c r="OHI167" s="447"/>
      <c r="OHJ167" s="447"/>
      <c r="OHK167" s="447"/>
      <c r="OHL167" s="447"/>
      <c r="OHM167" s="447"/>
      <c r="OHN167" s="447"/>
      <c r="OHO167" s="447"/>
      <c r="OHP167" s="447"/>
      <c r="OHQ167" s="447"/>
      <c r="OHR167" s="447"/>
      <c r="OHS167" s="447"/>
      <c r="OHT167" s="447"/>
      <c r="OHU167" s="447"/>
      <c r="OHV167" s="447"/>
      <c r="OHW167" s="447"/>
      <c r="OHX167" s="447"/>
      <c r="OHY167" s="447"/>
      <c r="OHZ167" s="447"/>
      <c r="OIA167" s="447"/>
      <c r="OIB167" s="447"/>
      <c r="OIC167" s="447"/>
      <c r="OID167" s="447"/>
      <c r="OIE167" s="447"/>
      <c r="OIF167" s="447"/>
      <c r="OIG167" s="447"/>
      <c r="OIH167" s="447"/>
      <c r="OII167" s="447"/>
      <c r="OIJ167" s="447"/>
      <c r="OIK167" s="447"/>
      <c r="OIL167" s="447"/>
      <c r="OIM167" s="447"/>
      <c r="OIN167" s="447"/>
      <c r="OIO167" s="447"/>
      <c r="OIP167" s="447"/>
      <c r="OIQ167" s="447"/>
      <c r="OIR167" s="447"/>
      <c r="OIS167" s="447"/>
      <c r="OIT167" s="447"/>
      <c r="OIU167" s="447"/>
      <c r="OIV167" s="447"/>
      <c r="OIW167" s="447"/>
      <c r="OIX167" s="447"/>
      <c r="OIY167" s="447"/>
      <c r="OIZ167" s="447"/>
      <c r="OJA167" s="447"/>
      <c r="OJB167" s="447"/>
      <c r="OJC167" s="447"/>
      <c r="OJD167" s="447"/>
      <c r="OJE167" s="447"/>
      <c r="OJF167" s="447"/>
      <c r="OJG167" s="447"/>
      <c r="OJH167" s="447"/>
      <c r="OJI167" s="447"/>
      <c r="OJJ167" s="447"/>
      <c r="OJK167" s="447"/>
      <c r="OJL167" s="447"/>
      <c r="OJM167" s="447"/>
      <c r="OJN167" s="447"/>
      <c r="OJO167" s="447"/>
      <c r="OJP167" s="447"/>
      <c r="OJQ167" s="447"/>
      <c r="OJR167" s="447"/>
      <c r="OJS167" s="447"/>
      <c r="OJT167" s="447"/>
      <c r="OJU167" s="447"/>
      <c r="OJV167" s="447"/>
      <c r="OJW167" s="447"/>
      <c r="OJX167" s="447"/>
      <c r="OJY167" s="447"/>
      <c r="OJZ167" s="447"/>
      <c r="OKA167" s="447"/>
      <c r="OKB167" s="447"/>
      <c r="OKC167" s="447"/>
      <c r="OKD167" s="447"/>
      <c r="OKE167" s="447"/>
      <c r="OKF167" s="447"/>
      <c r="OKG167" s="447"/>
      <c r="OKH167" s="447"/>
      <c r="OKI167" s="447"/>
      <c r="OKJ167" s="447"/>
      <c r="OKK167" s="447"/>
      <c r="OKL167" s="447"/>
      <c r="OKM167" s="447"/>
      <c r="OKN167" s="447"/>
      <c r="OKO167" s="447"/>
      <c r="OKP167" s="447"/>
      <c r="OKQ167" s="447"/>
      <c r="OKR167" s="447"/>
      <c r="OKS167" s="447"/>
      <c r="OKT167" s="447"/>
      <c r="OKU167" s="447"/>
      <c r="OKV167" s="447"/>
      <c r="OKW167" s="447"/>
      <c r="OKX167" s="447"/>
      <c r="OKY167" s="447"/>
      <c r="OKZ167" s="447"/>
      <c r="OLA167" s="447"/>
      <c r="OLB167" s="447"/>
      <c r="OLC167" s="447"/>
      <c r="OLD167" s="447"/>
      <c r="OLE167" s="447"/>
      <c r="OLF167" s="447"/>
      <c r="OLG167" s="447"/>
      <c r="OLH167" s="447"/>
      <c r="OLI167" s="447"/>
      <c r="OLJ167" s="447"/>
      <c r="OLK167" s="447"/>
      <c r="OLL167" s="447"/>
      <c r="OLM167" s="447"/>
      <c r="OLN167" s="447"/>
      <c r="OLO167" s="447"/>
      <c r="OLP167" s="447"/>
      <c r="OLQ167" s="447"/>
      <c r="OLR167" s="447"/>
      <c r="OLS167" s="447"/>
      <c r="OLT167" s="447"/>
      <c r="OLU167" s="447"/>
      <c r="OLV167" s="447"/>
      <c r="OLW167" s="447"/>
      <c r="OLX167" s="447"/>
      <c r="OLY167" s="447"/>
      <c r="OLZ167" s="447"/>
      <c r="OMA167" s="447"/>
      <c r="OMB167" s="447"/>
      <c r="OMC167" s="447"/>
      <c r="OMD167" s="447"/>
      <c r="OME167" s="447"/>
      <c r="OMF167" s="447"/>
      <c r="OMG167" s="447"/>
      <c r="OMH167" s="447"/>
      <c r="OMI167" s="447"/>
      <c r="OMJ167" s="447"/>
      <c r="OMK167" s="447"/>
      <c r="OML167" s="447"/>
      <c r="OMM167" s="447"/>
      <c r="OMN167" s="447"/>
      <c r="OMO167" s="447"/>
      <c r="OMP167" s="447"/>
      <c r="OMQ167" s="447"/>
      <c r="OMR167" s="447"/>
      <c r="OMS167" s="447"/>
      <c r="OMT167" s="447"/>
      <c r="OMU167" s="447"/>
      <c r="OMV167" s="447"/>
      <c r="OMW167" s="447"/>
      <c r="OMX167" s="447"/>
      <c r="OMY167" s="447"/>
      <c r="OMZ167" s="447"/>
      <c r="ONA167" s="447"/>
      <c r="ONB167" s="447"/>
      <c r="ONC167" s="447"/>
      <c r="OND167" s="447"/>
      <c r="ONE167" s="447"/>
      <c r="ONF167" s="447"/>
      <c r="ONG167" s="447"/>
      <c r="ONH167" s="447"/>
      <c r="ONI167" s="447"/>
      <c r="ONJ167" s="447"/>
      <c r="ONK167" s="447"/>
      <c r="ONL167" s="447"/>
      <c r="ONM167" s="447"/>
      <c r="ONN167" s="447"/>
      <c r="ONO167" s="447"/>
      <c r="ONP167" s="447"/>
      <c r="ONQ167" s="447"/>
      <c r="ONR167" s="447"/>
      <c r="ONS167" s="447"/>
      <c r="ONT167" s="447"/>
      <c r="ONU167" s="447"/>
      <c r="ONV167" s="447"/>
      <c r="ONW167" s="447"/>
      <c r="ONX167" s="447"/>
      <c r="ONY167" s="447"/>
      <c r="ONZ167" s="447"/>
      <c r="OOA167" s="447"/>
      <c r="OOB167" s="447"/>
      <c r="OOC167" s="447"/>
      <c r="OOD167" s="447"/>
      <c r="OOE167" s="447"/>
      <c r="OOF167" s="447"/>
      <c r="OOG167" s="447"/>
      <c r="OOH167" s="447"/>
      <c r="OOI167" s="447"/>
      <c r="OOJ167" s="447"/>
      <c r="OOK167" s="447"/>
      <c r="OOL167" s="447"/>
      <c r="OOM167" s="447"/>
      <c r="OON167" s="447"/>
      <c r="OOO167" s="447"/>
      <c r="OOP167" s="447"/>
      <c r="OOQ167" s="447"/>
      <c r="OOR167" s="447"/>
      <c r="OOS167" s="447"/>
      <c r="OOT167" s="447"/>
      <c r="OOU167" s="447"/>
      <c r="OOV167" s="447"/>
      <c r="OOW167" s="447"/>
      <c r="OOX167" s="447"/>
      <c r="OOY167" s="447"/>
      <c r="OOZ167" s="447"/>
      <c r="OPA167" s="447"/>
      <c r="OPB167" s="447"/>
      <c r="OPC167" s="447"/>
      <c r="OPD167" s="447"/>
      <c r="OPE167" s="447"/>
      <c r="OPF167" s="447"/>
      <c r="OPG167" s="447"/>
      <c r="OPH167" s="447"/>
      <c r="OPI167" s="447"/>
      <c r="OPJ167" s="447"/>
      <c r="OPK167" s="447"/>
      <c r="OPL167" s="447"/>
      <c r="OPM167" s="447"/>
      <c r="OPN167" s="447"/>
      <c r="OPO167" s="447"/>
      <c r="OPP167" s="447"/>
      <c r="OPQ167" s="447"/>
      <c r="OPR167" s="447"/>
      <c r="OPS167" s="447"/>
      <c r="OPT167" s="447"/>
      <c r="OPU167" s="447"/>
      <c r="OPV167" s="447"/>
      <c r="OPW167" s="447"/>
      <c r="OPX167" s="447"/>
      <c r="OPY167" s="447"/>
      <c r="OPZ167" s="447"/>
      <c r="OQA167" s="447"/>
      <c r="OQB167" s="447"/>
      <c r="OQC167" s="447"/>
      <c r="OQD167" s="447"/>
      <c r="OQE167" s="447"/>
      <c r="OQF167" s="447"/>
      <c r="OQG167" s="447"/>
      <c r="OQH167" s="447"/>
      <c r="OQI167" s="447"/>
      <c r="OQJ167" s="447"/>
      <c r="OQK167" s="447"/>
      <c r="OQL167" s="447"/>
      <c r="OQM167" s="447"/>
      <c r="OQN167" s="447"/>
      <c r="OQO167" s="447"/>
      <c r="OQP167" s="447"/>
      <c r="OQQ167" s="447"/>
      <c r="OQR167" s="447"/>
      <c r="OQS167" s="447"/>
      <c r="OQT167" s="447"/>
      <c r="OQU167" s="447"/>
      <c r="OQV167" s="447"/>
      <c r="OQW167" s="447"/>
      <c r="OQX167" s="447"/>
      <c r="OQY167" s="447"/>
      <c r="OQZ167" s="447"/>
      <c r="ORA167" s="447"/>
      <c r="ORB167" s="447"/>
      <c r="ORC167" s="447"/>
      <c r="ORD167" s="447"/>
      <c r="ORE167" s="447"/>
      <c r="ORF167" s="447"/>
      <c r="ORG167" s="447"/>
      <c r="ORH167" s="447"/>
      <c r="ORI167" s="447"/>
      <c r="ORJ167" s="447"/>
      <c r="ORK167" s="447"/>
      <c r="ORL167" s="447"/>
      <c r="ORM167" s="447"/>
      <c r="ORN167" s="447"/>
      <c r="ORO167" s="447"/>
      <c r="ORP167" s="447"/>
      <c r="ORQ167" s="447"/>
      <c r="ORR167" s="447"/>
      <c r="ORS167" s="447"/>
      <c r="ORT167" s="447"/>
      <c r="ORU167" s="447"/>
      <c r="ORV167" s="447"/>
      <c r="ORW167" s="447"/>
      <c r="ORX167" s="447"/>
      <c r="ORY167" s="447"/>
      <c r="ORZ167" s="447"/>
      <c r="OSA167" s="447"/>
      <c r="OSB167" s="447"/>
      <c r="OSC167" s="447"/>
      <c r="OSD167" s="447"/>
      <c r="OSE167" s="447"/>
      <c r="OSF167" s="447"/>
      <c r="OSG167" s="447"/>
      <c r="OSH167" s="447"/>
      <c r="OSI167" s="447"/>
      <c r="OSJ167" s="447"/>
      <c r="OSK167" s="447"/>
      <c r="OSL167" s="447"/>
      <c r="OSM167" s="447"/>
      <c r="OSN167" s="447"/>
      <c r="OSO167" s="447"/>
      <c r="OSP167" s="447"/>
      <c r="OSQ167" s="447"/>
      <c r="OSR167" s="447"/>
      <c r="OSS167" s="447"/>
      <c r="OST167" s="447"/>
      <c r="OSU167" s="447"/>
      <c r="OSV167" s="447"/>
      <c r="OSW167" s="447"/>
      <c r="OSX167" s="447"/>
      <c r="OSY167" s="447"/>
      <c r="OSZ167" s="447"/>
      <c r="OTA167" s="447"/>
      <c r="OTB167" s="447"/>
      <c r="OTC167" s="447"/>
      <c r="OTD167" s="447"/>
      <c r="OTE167" s="447"/>
      <c r="OTF167" s="447"/>
      <c r="OTG167" s="447"/>
      <c r="OTH167" s="447"/>
      <c r="OTI167" s="447"/>
      <c r="OTJ167" s="447"/>
      <c r="OTK167" s="447"/>
      <c r="OTL167" s="447"/>
      <c r="OTM167" s="447"/>
      <c r="OTN167" s="447"/>
      <c r="OTO167" s="447"/>
      <c r="OTP167" s="447"/>
      <c r="OTQ167" s="447"/>
      <c r="OTR167" s="447"/>
      <c r="OTS167" s="447"/>
      <c r="OTT167" s="447"/>
      <c r="OTU167" s="447"/>
      <c r="OTV167" s="447"/>
      <c r="OTW167" s="447"/>
      <c r="OTX167" s="447"/>
      <c r="OTY167" s="447"/>
      <c r="OTZ167" s="447"/>
      <c r="OUA167" s="447"/>
      <c r="OUB167" s="447"/>
      <c r="OUC167" s="447"/>
      <c r="OUD167" s="447"/>
      <c r="OUE167" s="447"/>
      <c r="OUF167" s="447"/>
      <c r="OUG167" s="447"/>
      <c r="OUH167" s="447"/>
      <c r="OUI167" s="447"/>
      <c r="OUJ167" s="447"/>
      <c r="OUK167" s="447"/>
      <c r="OUL167" s="447"/>
      <c r="OUM167" s="447"/>
      <c r="OUN167" s="447"/>
      <c r="OUO167" s="447"/>
      <c r="OUP167" s="447"/>
      <c r="OUQ167" s="447"/>
      <c r="OUR167" s="447"/>
      <c r="OUS167" s="447"/>
      <c r="OUT167" s="447"/>
      <c r="OUU167" s="447"/>
      <c r="OUV167" s="447"/>
      <c r="OUW167" s="447"/>
      <c r="OUX167" s="447"/>
      <c r="OUY167" s="447"/>
      <c r="OUZ167" s="447"/>
      <c r="OVA167" s="447"/>
      <c r="OVB167" s="447"/>
      <c r="OVC167" s="447"/>
      <c r="OVD167" s="447"/>
      <c r="OVE167" s="447"/>
      <c r="OVF167" s="447"/>
      <c r="OVG167" s="447"/>
      <c r="OVH167" s="447"/>
      <c r="OVI167" s="447"/>
      <c r="OVJ167" s="447"/>
      <c r="OVK167" s="447"/>
      <c r="OVL167" s="447"/>
      <c r="OVM167" s="447"/>
      <c r="OVN167" s="447"/>
      <c r="OVO167" s="447"/>
      <c r="OVP167" s="447"/>
      <c r="OVQ167" s="447"/>
      <c r="OVR167" s="447"/>
      <c r="OVS167" s="447"/>
      <c r="OVT167" s="447"/>
      <c r="OVU167" s="447"/>
      <c r="OVV167" s="447"/>
      <c r="OVW167" s="447"/>
      <c r="OVX167" s="447"/>
      <c r="OVY167" s="447"/>
      <c r="OVZ167" s="447"/>
      <c r="OWA167" s="447"/>
      <c r="OWB167" s="447"/>
      <c r="OWC167" s="447"/>
      <c r="OWD167" s="447"/>
      <c r="OWE167" s="447"/>
      <c r="OWF167" s="447"/>
      <c r="OWG167" s="447"/>
      <c r="OWH167" s="447"/>
      <c r="OWI167" s="447"/>
      <c r="OWJ167" s="447"/>
      <c r="OWK167" s="447"/>
      <c r="OWL167" s="447"/>
      <c r="OWM167" s="447"/>
      <c r="OWN167" s="447"/>
      <c r="OWO167" s="447"/>
      <c r="OWP167" s="447"/>
      <c r="OWQ167" s="447"/>
      <c r="OWR167" s="447"/>
      <c r="OWS167" s="447"/>
      <c r="OWT167" s="447"/>
      <c r="OWU167" s="447"/>
      <c r="OWV167" s="447"/>
      <c r="OWW167" s="447"/>
      <c r="OWX167" s="447"/>
      <c r="OWY167" s="447"/>
      <c r="OWZ167" s="447"/>
      <c r="OXA167" s="447"/>
      <c r="OXB167" s="447"/>
      <c r="OXC167" s="447"/>
      <c r="OXD167" s="447"/>
      <c r="OXE167" s="447"/>
      <c r="OXF167" s="447"/>
      <c r="OXG167" s="447"/>
      <c r="OXH167" s="447"/>
      <c r="OXI167" s="447"/>
      <c r="OXJ167" s="447"/>
      <c r="OXK167" s="447"/>
      <c r="OXL167" s="447"/>
      <c r="OXM167" s="447"/>
      <c r="OXN167" s="447"/>
      <c r="OXO167" s="447"/>
      <c r="OXP167" s="447"/>
      <c r="OXQ167" s="447"/>
      <c r="OXR167" s="447"/>
      <c r="OXS167" s="447"/>
      <c r="OXT167" s="447"/>
      <c r="OXU167" s="447"/>
      <c r="OXV167" s="447"/>
      <c r="OXW167" s="447"/>
      <c r="OXX167" s="447"/>
      <c r="OXY167" s="447"/>
      <c r="OXZ167" s="447"/>
      <c r="OYA167" s="447"/>
      <c r="OYB167" s="447"/>
      <c r="OYC167" s="447"/>
      <c r="OYD167" s="447"/>
      <c r="OYE167" s="447"/>
      <c r="OYF167" s="447"/>
      <c r="OYG167" s="447"/>
      <c r="OYH167" s="447"/>
      <c r="OYI167" s="447"/>
      <c r="OYJ167" s="447"/>
      <c r="OYK167" s="447"/>
      <c r="OYL167" s="447"/>
      <c r="OYM167" s="447"/>
      <c r="OYN167" s="447"/>
      <c r="OYO167" s="447"/>
      <c r="OYP167" s="447"/>
      <c r="OYQ167" s="447"/>
      <c r="OYR167" s="447"/>
      <c r="OYS167" s="447"/>
      <c r="OYT167" s="447"/>
      <c r="OYU167" s="447"/>
      <c r="OYV167" s="447"/>
      <c r="OYW167" s="447"/>
      <c r="OYX167" s="447"/>
      <c r="OYY167" s="447"/>
      <c r="OYZ167" s="447"/>
      <c r="OZA167" s="447"/>
      <c r="OZB167" s="447"/>
      <c r="OZC167" s="447"/>
      <c r="OZD167" s="447"/>
      <c r="OZE167" s="447"/>
      <c r="OZF167" s="447"/>
      <c r="OZG167" s="447"/>
      <c r="OZH167" s="447"/>
      <c r="OZI167" s="447"/>
      <c r="OZJ167" s="447"/>
      <c r="OZK167" s="447"/>
      <c r="OZL167" s="447"/>
      <c r="OZM167" s="447"/>
      <c r="OZN167" s="447"/>
      <c r="OZO167" s="447"/>
      <c r="OZP167" s="447"/>
      <c r="OZQ167" s="447"/>
      <c r="OZR167" s="447"/>
      <c r="OZS167" s="447"/>
      <c r="OZT167" s="447"/>
      <c r="OZU167" s="447"/>
      <c r="OZV167" s="447"/>
      <c r="OZW167" s="447"/>
      <c r="OZX167" s="447"/>
      <c r="OZY167" s="447"/>
      <c r="OZZ167" s="447"/>
      <c r="PAA167" s="447"/>
      <c r="PAB167" s="447"/>
      <c r="PAC167" s="447"/>
      <c r="PAD167" s="447"/>
      <c r="PAE167" s="447"/>
      <c r="PAF167" s="447"/>
      <c r="PAG167" s="447"/>
      <c r="PAH167" s="447"/>
      <c r="PAI167" s="447"/>
      <c r="PAJ167" s="447"/>
      <c r="PAK167" s="447"/>
      <c r="PAL167" s="447"/>
      <c r="PAM167" s="447"/>
      <c r="PAN167" s="447"/>
      <c r="PAO167" s="447"/>
      <c r="PAP167" s="447"/>
      <c r="PAQ167" s="447"/>
      <c r="PAR167" s="447"/>
      <c r="PAS167" s="447"/>
      <c r="PAT167" s="447"/>
      <c r="PAU167" s="447"/>
      <c r="PAV167" s="447"/>
      <c r="PAW167" s="447"/>
      <c r="PAX167" s="447"/>
      <c r="PAY167" s="447"/>
      <c r="PAZ167" s="447"/>
      <c r="PBA167" s="447"/>
      <c r="PBB167" s="447"/>
      <c r="PBC167" s="447"/>
      <c r="PBD167" s="447"/>
      <c r="PBE167" s="447"/>
      <c r="PBF167" s="447"/>
      <c r="PBG167" s="447"/>
      <c r="PBH167" s="447"/>
      <c r="PBI167" s="447"/>
      <c r="PBJ167" s="447"/>
      <c r="PBK167" s="447"/>
      <c r="PBL167" s="447"/>
      <c r="PBM167" s="447"/>
      <c r="PBN167" s="447"/>
      <c r="PBO167" s="447"/>
      <c r="PBP167" s="447"/>
      <c r="PBQ167" s="447"/>
      <c r="PBR167" s="447"/>
      <c r="PBS167" s="447"/>
      <c r="PBT167" s="447"/>
      <c r="PBU167" s="447"/>
      <c r="PBV167" s="447"/>
      <c r="PBW167" s="447"/>
      <c r="PBX167" s="447"/>
      <c r="PBY167" s="447"/>
      <c r="PBZ167" s="447"/>
      <c r="PCA167" s="447"/>
      <c r="PCB167" s="447"/>
      <c r="PCC167" s="447"/>
      <c r="PCD167" s="447"/>
      <c r="PCE167" s="447"/>
      <c r="PCF167" s="447"/>
      <c r="PCG167" s="447"/>
      <c r="PCH167" s="447"/>
      <c r="PCI167" s="447"/>
      <c r="PCJ167" s="447"/>
      <c r="PCK167" s="447"/>
      <c r="PCL167" s="447"/>
      <c r="PCM167" s="447"/>
      <c r="PCN167" s="447"/>
      <c r="PCO167" s="447"/>
      <c r="PCP167" s="447"/>
      <c r="PCQ167" s="447"/>
      <c r="PCR167" s="447"/>
      <c r="PCS167" s="447"/>
      <c r="PCT167" s="447"/>
      <c r="PCU167" s="447"/>
      <c r="PCV167" s="447"/>
      <c r="PCW167" s="447"/>
      <c r="PCX167" s="447"/>
      <c r="PCY167" s="447"/>
      <c r="PCZ167" s="447"/>
      <c r="PDA167" s="447"/>
      <c r="PDB167" s="447"/>
      <c r="PDC167" s="447"/>
      <c r="PDD167" s="447"/>
      <c r="PDE167" s="447"/>
      <c r="PDF167" s="447"/>
      <c r="PDG167" s="447"/>
      <c r="PDH167" s="447"/>
      <c r="PDI167" s="447"/>
      <c r="PDJ167" s="447"/>
      <c r="PDK167" s="447"/>
      <c r="PDL167" s="447"/>
      <c r="PDM167" s="447"/>
      <c r="PDN167" s="447"/>
      <c r="PDO167" s="447"/>
      <c r="PDP167" s="447"/>
      <c r="PDQ167" s="447"/>
      <c r="PDR167" s="447"/>
      <c r="PDS167" s="447"/>
      <c r="PDT167" s="447"/>
      <c r="PDU167" s="447"/>
      <c r="PDV167" s="447"/>
      <c r="PDW167" s="447"/>
      <c r="PDX167" s="447"/>
      <c r="PDY167" s="447"/>
      <c r="PDZ167" s="447"/>
      <c r="PEA167" s="447"/>
      <c r="PEB167" s="447"/>
      <c r="PEC167" s="447"/>
      <c r="PED167" s="447"/>
      <c r="PEE167" s="447"/>
      <c r="PEF167" s="447"/>
      <c r="PEG167" s="447"/>
      <c r="PEH167" s="447"/>
      <c r="PEI167" s="447"/>
      <c r="PEJ167" s="447"/>
      <c r="PEK167" s="447"/>
      <c r="PEL167" s="447"/>
      <c r="PEM167" s="447"/>
      <c r="PEN167" s="447"/>
      <c r="PEO167" s="447"/>
      <c r="PEP167" s="447"/>
      <c r="PEQ167" s="447"/>
      <c r="PER167" s="447"/>
      <c r="PES167" s="447"/>
      <c r="PET167" s="447"/>
      <c r="PEU167" s="447"/>
      <c r="PEV167" s="447"/>
      <c r="PEW167" s="447"/>
      <c r="PEX167" s="447"/>
      <c r="PEY167" s="447"/>
      <c r="PEZ167" s="447"/>
      <c r="PFA167" s="447"/>
      <c r="PFB167" s="447"/>
      <c r="PFC167" s="447"/>
      <c r="PFD167" s="447"/>
      <c r="PFE167" s="447"/>
      <c r="PFF167" s="447"/>
      <c r="PFG167" s="447"/>
      <c r="PFH167" s="447"/>
      <c r="PFI167" s="447"/>
      <c r="PFJ167" s="447"/>
      <c r="PFK167" s="447"/>
      <c r="PFL167" s="447"/>
      <c r="PFM167" s="447"/>
      <c r="PFN167" s="447"/>
      <c r="PFO167" s="447"/>
      <c r="PFP167" s="447"/>
      <c r="PFQ167" s="447"/>
      <c r="PFR167" s="447"/>
      <c r="PFS167" s="447"/>
      <c r="PFT167" s="447"/>
      <c r="PFU167" s="447"/>
      <c r="PFV167" s="447"/>
      <c r="PFW167" s="447"/>
      <c r="PFX167" s="447"/>
      <c r="PFY167" s="447"/>
      <c r="PFZ167" s="447"/>
      <c r="PGA167" s="447"/>
      <c r="PGB167" s="447"/>
      <c r="PGC167" s="447"/>
      <c r="PGD167" s="447"/>
      <c r="PGE167" s="447"/>
      <c r="PGF167" s="447"/>
      <c r="PGG167" s="447"/>
      <c r="PGH167" s="447"/>
      <c r="PGI167" s="447"/>
      <c r="PGJ167" s="447"/>
      <c r="PGK167" s="447"/>
      <c r="PGL167" s="447"/>
      <c r="PGM167" s="447"/>
      <c r="PGN167" s="447"/>
      <c r="PGO167" s="447"/>
      <c r="PGP167" s="447"/>
      <c r="PGQ167" s="447"/>
      <c r="PGR167" s="447"/>
      <c r="PGS167" s="447"/>
      <c r="PGT167" s="447"/>
      <c r="PGU167" s="447"/>
      <c r="PGV167" s="447"/>
      <c r="PGW167" s="447"/>
      <c r="PGX167" s="447"/>
      <c r="PGY167" s="447"/>
      <c r="PGZ167" s="447"/>
      <c r="PHA167" s="447"/>
      <c r="PHB167" s="447"/>
      <c r="PHC167" s="447"/>
      <c r="PHD167" s="447"/>
      <c r="PHE167" s="447"/>
      <c r="PHF167" s="447"/>
      <c r="PHG167" s="447"/>
      <c r="PHH167" s="447"/>
      <c r="PHI167" s="447"/>
      <c r="PHJ167" s="447"/>
      <c r="PHK167" s="447"/>
      <c r="PHL167" s="447"/>
      <c r="PHM167" s="447"/>
      <c r="PHN167" s="447"/>
      <c r="PHO167" s="447"/>
      <c r="PHP167" s="447"/>
      <c r="PHQ167" s="447"/>
      <c r="PHR167" s="447"/>
      <c r="PHS167" s="447"/>
      <c r="PHT167" s="447"/>
      <c r="PHU167" s="447"/>
      <c r="PHV167" s="447"/>
      <c r="PHW167" s="447"/>
      <c r="PHX167" s="447"/>
      <c r="PHY167" s="447"/>
      <c r="PHZ167" s="447"/>
      <c r="PIA167" s="447"/>
      <c r="PIB167" s="447"/>
      <c r="PIC167" s="447"/>
      <c r="PID167" s="447"/>
      <c r="PIE167" s="447"/>
      <c r="PIF167" s="447"/>
      <c r="PIG167" s="447"/>
      <c r="PIH167" s="447"/>
      <c r="PII167" s="447"/>
      <c r="PIJ167" s="447"/>
      <c r="PIK167" s="447"/>
      <c r="PIL167" s="447"/>
      <c r="PIM167" s="447"/>
      <c r="PIN167" s="447"/>
      <c r="PIO167" s="447"/>
      <c r="PIP167" s="447"/>
      <c r="PIQ167" s="447"/>
      <c r="PIR167" s="447"/>
      <c r="PIS167" s="447"/>
      <c r="PIT167" s="447"/>
      <c r="PIU167" s="447"/>
      <c r="PIV167" s="447"/>
      <c r="PIW167" s="447"/>
      <c r="PIX167" s="447"/>
      <c r="PIY167" s="447"/>
      <c r="PIZ167" s="447"/>
      <c r="PJA167" s="447"/>
      <c r="PJB167" s="447"/>
      <c r="PJC167" s="447"/>
      <c r="PJD167" s="447"/>
      <c r="PJE167" s="447"/>
      <c r="PJF167" s="447"/>
      <c r="PJG167" s="447"/>
      <c r="PJH167" s="447"/>
      <c r="PJI167" s="447"/>
      <c r="PJJ167" s="447"/>
      <c r="PJK167" s="447"/>
      <c r="PJL167" s="447"/>
      <c r="PJM167" s="447"/>
      <c r="PJN167" s="447"/>
      <c r="PJO167" s="447"/>
      <c r="PJP167" s="447"/>
      <c r="PJQ167" s="447"/>
      <c r="PJR167" s="447"/>
      <c r="PJS167" s="447"/>
      <c r="PJT167" s="447"/>
      <c r="PJU167" s="447"/>
      <c r="PJV167" s="447"/>
      <c r="PJW167" s="447"/>
      <c r="PJX167" s="447"/>
      <c r="PJY167" s="447"/>
      <c r="PJZ167" s="447"/>
      <c r="PKA167" s="447"/>
      <c r="PKB167" s="447"/>
      <c r="PKC167" s="447"/>
      <c r="PKD167" s="447"/>
      <c r="PKE167" s="447"/>
      <c r="PKF167" s="447"/>
      <c r="PKG167" s="447"/>
      <c r="PKH167" s="447"/>
      <c r="PKI167" s="447"/>
      <c r="PKJ167" s="447"/>
      <c r="PKK167" s="447"/>
      <c r="PKL167" s="447"/>
      <c r="PKM167" s="447"/>
      <c r="PKN167" s="447"/>
      <c r="PKO167" s="447"/>
      <c r="PKP167" s="447"/>
      <c r="PKQ167" s="447"/>
      <c r="PKR167" s="447"/>
      <c r="PKS167" s="447"/>
      <c r="PKT167" s="447"/>
      <c r="PKU167" s="447"/>
      <c r="PKV167" s="447"/>
      <c r="PKW167" s="447"/>
      <c r="PKX167" s="447"/>
      <c r="PKY167" s="447"/>
      <c r="PKZ167" s="447"/>
      <c r="PLA167" s="447"/>
      <c r="PLB167" s="447"/>
      <c r="PLC167" s="447"/>
      <c r="PLD167" s="447"/>
      <c r="PLE167" s="447"/>
      <c r="PLF167" s="447"/>
      <c r="PLG167" s="447"/>
      <c r="PLH167" s="447"/>
      <c r="PLI167" s="447"/>
      <c r="PLJ167" s="447"/>
      <c r="PLK167" s="447"/>
      <c r="PLL167" s="447"/>
      <c r="PLM167" s="447"/>
      <c r="PLN167" s="447"/>
      <c r="PLO167" s="447"/>
      <c r="PLP167" s="447"/>
      <c r="PLQ167" s="447"/>
      <c r="PLR167" s="447"/>
      <c r="PLS167" s="447"/>
      <c r="PLT167" s="447"/>
      <c r="PLU167" s="447"/>
      <c r="PLV167" s="447"/>
      <c r="PLW167" s="447"/>
      <c r="PLX167" s="447"/>
      <c r="PLY167" s="447"/>
      <c r="PLZ167" s="447"/>
      <c r="PMA167" s="447"/>
      <c r="PMB167" s="447"/>
      <c r="PMC167" s="447"/>
      <c r="PMD167" s="447"/>
      <c r="PME167" s="447"/>
      <c r="PMF167" s="447"/>
      <c r="PMG167" s="447"/>
      <c r="PMH167" s="447"/>
      <c r="PMI167" s="447"/>
      <c r="PMJ167" s="447"/>
      <c r="PMK167" s="447"/>
      <c r="PML167" s="447"/>
      <c r="PMM167" s="447"/>
      <c r="PMN167" s="447"/>
      <c r="PMO167" s="447"/>
      <c r="PMP167" s="447"/>
      <c r="PMQ167" s="447"/>
      <c r="PMR167" s="447"/>
      <c r="PMS167" s="447"/>
      <c r="PMT167" s="447"/>
      <c r="PMU167" s="447"/>
      <c r="PMV167" s="447"/>
      <c r="PMW167" s="447"/>
      <c r="PMX167" s="447"/>
      <c r="PMY167" s="447"/>
      <c r="PMZ167" s="447"/>
      <c r="PNA167" s="447"/>
      <c r="PNB167" s="447"/>
      <c r="PNC167" s="447"/>
      <c r="PND167" s="447"/>
      <c r="PNE167" s="447"/>
      <c r="PNF167" s="447"/>
      <c r="PNG167" s="447"/>
      <c r="PNH167" s="447"/>
      <c r="PNI167" s="447"/>
      <c r="PNJ167" s="447"/>
      <c r="PNK167" s="447"/>
      <c r="PNL167" s="447"/>
      <c r="PNM167" s="447"/>
      <c r="PNN167" s="447"/>
      <c r="PNO167" s="447"/>
      <c r="PNP167" s="447"/>
      <c r="PNQ167" s="447"/>
      <c r="PNR167" s="447"/>
      <c r="PNS167" s="447"/>
      <c r="PNT167" s="447"/>
      <c r="PNU167" s="447"/>
      <c r="PNV167" s="447"/>
      <c r="PNW167" s="447"/>
      <c r="PNX167" s="447"/>
      <c r="PNY167" s="447"/>
      <c r="PNZ167" s="447"/>
      <c r="POA167" s="447"/>
      <c r="POB167" s="447"/>
      <c r="POC167" s="447"/>
      <c r="POD167" s="447"/>
      <c r="POE167" s="447"/>
      <c r="POF167" s="447"/>
      <c r="POG167" s="447"/>
      <c r="POH167" s="447"/>
      <c r="POI167" s="447"/>
      <c r="POJ167" s="447"/>
      <c r="POK167" s="447"/>
      <c r="POL167" s="447"/>
      <c r="POM167" s="447"/>
      <c r="PON167" s="447"/>
      <c r="POO167" s="447"/>
      <c r="POP167" s="447"/>
      <c r="POQ167" s="447"/>
      <c r="POR167" s="447"/>
      <c r="POS167" s="447"/>
      <c r="POT167" s="447"/>
      <c r="POU167" s="447"/>
      <c r="POV167" s="447"/>
      <c r="POW167" s="447"/>
      <c r="POX167" s="447"/>
      <c r="POY167" s="447"/>
      <c r="POZ167" s="447"/>
      <c r="PPA167" s="447"/>
      <c r="PPB167" s="447"/>
      <c r="PPC167" s="447"/>
      <c r="PPD167" s="447"/>
      <c r="PPE167" s="447"/>
      <c r="PPF167" s="447"/>
      <c r="PPG167" s="447"/>
      <c r="PPH167" s="447"/>
      <c r="PPI167" s="447"/>
      <c r="PPJ167" s="447"/>
      <c r="PPK167" s="447"/>
      <c r="PPL167" s="447"/>
      <c r="PPM167" s="447"/>
      <c r="PPN167" s="447"/>
      <c r="PPO167" s="447"/>
      <c r="PPP167" s="447"/>
      <c r="PPQ167" s="447"/>
      <c r="PPR167" s="447"/>
      <c r="PPS167" s="447"/>
      <c r="PPT167" s="447"/>
      <c r="PPU167" s="447"/>
      <c r="PPV167" s="447"/>
      <c r="PPW167" s="447"/>
      <c r="PPX167" s="447"/>
      <c r="PPY167" s="447"/>
      <c r="PPZ167" s="447"/>
      <c r="PQA167" s="447"/>
      <c r="PQB167" s="447"/>
      <c r="PQC167" s="447"/>
      <c r="PQD167" s="447"/>
      <c r="PQE167" s="447"/>
      <c r="PQF167" s="447"/>
      <c r="PQG167" s="447"/>
      <c r="PQH167" s="447"/>
      <c r="PQI167" s="447"/>
      <c r="PQJ167" s="447"/>
      <c r="PQK167" s="447"/>
      <c r="PQL167" s="447"/>
      <c r="PQM167" s="447"/>
      <c r="PQN167" s="447"/>
      <c r="PQO167" s="447"/>
      <c r="PQP167" s="447"/>
      <c r="PQQ167" s="447"/>
      <c r="PQR167" s="447"/>
      <c r="PQS167" s="447"/>
      <c r="PQT167" s="447"/>
      <c r="PQU167" s="447"/>
      <c r="PQV167" s="447"/>
      <c r="PQW167" s="447"/>
      <c r="PQX167" s="447"/>
      <c r="PQY167" s="447"/>
      <c r="PQZ167" s="447"/>
      <c r="PRA167" s="447"/>
      <c r="PRB167" s="447"/>
      <c r="PRC167" s="447"/>
      <c r="PRD167" s="447"/>
      <c r="PRE167" s="447"/>
      <c r="PRF167" s="447"/>
      <c r="PRG167" s="447"/>
      <c r="PRH167" s="447"/>
      <c r="PRI167" s="447"/>
      <c r="PRJ167" s="447"/>
      <c r="PRK167" s="447"/>
      <c r="PRL167" s="447"/>
      <c r="PRM167" s="447"/>
      <c r="PRN167" s="447"/>
      <c r="PRO167" s="447"/>
      <c r="PRP167" s="447"/>
      <c r="PRQ167" s="447"/>
      <c r="PRR167" s="447"/>
      <c r="PRS167" s="447"/>
      <c r="PRT167" s="447"/>
      <c r="PRU167" s="447"/>
      <c r="PRV167" s="447"/>
      <c r="PRW167" s="447"/>
      <c r="PRX167" s="447"/>
      <c r="PRY167" s="447"/>
      <c r="PRZ167" s="447"/>
      <c r="PSA167" s="447"/>
      <c r="PSB167" s="447"/>
      <c r="PSC167" s="447"/>
      <c r="PSD167" s="447"/>
      <c r="PSE167" s="447"/>
      <c r="PSF167" s="447"/>
      <c r="PSG167" s="447"/>
      <c r="PSH167" s="447"/>
      <c r="PSI167" s="447"/>
      <c r="PSJ167" s="447"/>
      <c r="PSK167" s="447"/>
      <c r="PSL167" s="447"/>
      <c r="PSM167" s="447"/>
      <c r="PSN167" s="447"/>
      <c r="PSO167" s="447"/>
      <c r="PSP167" s="447"/>
      <c r="PSQ167" s="447"/>
      <c r="PSR167" s="447"/>
      <c r="PSS167" s="447"/>
      <c r="PST167" s="447"/>
      <c r="PSU167" s="447"/>
      <c r="PSV167" s="447"/>
      <c r="PSW167" s="447"/>
      <c r="PSX167" s="447"/>
      <c r="PSY167" s="447"/>
      <c r="PSZ167" s="447"/>
      <c r="PTA167" s="447"/>
      <c r="PTB167" s="447"/>
      <c r="PTC167" s="447"/>
      <c r="PTD167" s="447"/>
      <c r="PTE167" s="447"/>
      <c r="PTF167" s="447"/>
      <c r="PTG167" s="447"/>
      <c r="PTH167" s="447"/>
      <c r="PTI167" s="447"/>
      <c r="PTJ167" s="447"/>
      <c r="PTK167" s="447"/>
      <c r="PTL167" s="447"/>
      <c r="PTM167" s="447"/>
      <c r="PTN167" s="447"/>
      <c r="PTO167" s="447"/>
      <c r="PTP167" s="447"/>
      <c r="PTQ167" s="447"/>
      <c r="PTR167" s="447"/>
      <c r="PTS167" s="447"/>
      <c r="PTT167" s="447"/>
      <c r="PTU167" s="447"/>
      <c r="PTV167" s="447"/>
      <c r="PTW167" s="447"/>
      <c r="PTX167" s="447"/>
      <c r="PTY167" s="447"/>
      <c r="PTZ167" s="447"/>
      <c r="PUA167" s="447"/>
      <c r="PUB167" s="447"/>
      <c r="PUC167" s="447"/>
      <c r="PUD167" s="447"/>
      <c r="PUE167" s="447"/>
      <c r="PUF167" s="447"/>
      <c r="PUG167" s="447"/>
      <c r="PUH167" s="447"/>
      <c r="PUI167" s="447"/>
      <c r="PUJ167" s="447"/>
      <c r="PUK167" s="447"/>
      <c r="PUL167" s="447"/>
      <c r="PUM167" s="447"/>
      <c r="PUN167" s="447"/>
      <c r="PUO167" s="447"/>
      <c r="PUP167" s="447"/>
      <c r="PUQ167" s="447"/>
      <c r="PUR167" s="447"/>
      <c r="PUS167" s="447"/>
      <c r="PUT167" s="447"/>
      <c r="PUU167" s="447"/>
      <c r="PUV167" s="447"/>
      <c r="PUW167" s="447"/>
      <c r="PUX167" s="447"/>
      <c r="PUY167" s="447"/>
      <c r="PUZ167" s="447"/>
      <c r="PVA167" s="447"/>
      <c r="PVB167" s="447"/>
      <c r="PVC167" s="447"/>
      <c r="PVD167" s="447"/>
      <c r="PVE167" s="447"/>
      <c r="PVF167" s="447"/>
      <c r="PVG167" s="447"/>
      <c r="PVH167" s="447"/>
      <c r="PVI167" s="447"/>
      <c r="PVJ167" s="447"/>
      <c r="PVK167" s="447"/>
      <c r="PVL167" s="447"/>
      <c r="PVM167" s="447"/>
      <c r="PVN167" s="447"/>
      <c r="PVO167" s="447"/>
      <c r="PVP167" s="447"/>
      <c r="PVQ167" s="447"/>
      <c r="PVR167" s="447"/>
      <c r="PVS167" s="447"/>
      <c r="PVT167" s="447"/>
      <c r="PVU167" s="447"/>
      <c r="PVV167" s="447"/>
      <c r="PVW167" s="447"/>
      <c r="PVX167" s="447"/>
      <c r="PVY167" s="447"/>
      <c r="PVZ167" s="447"/>
      <c r="PWA167" s="447"/>
      <c r="PWB167" s="447"/>
      <c r="PWC167" s="447"/>
      <c r="PWD167" s="447"/>
      <c r="PWE167" s="447"/>
      <c r="PWF167" s="447"/>
      <c r="PWG167" s="447"/>
      <c r="PWH167" s="447"/>
      <c r="PWI167" s="447"/>
      <c r="PWJ167" s="447"/>
      <c r="PWK167" s="447"/>
      <c r="PWL167" s="447"/>
      <c r="PWM167" s="447"/>
      <c r="PWN167" s="447"/>
      <c r="PWO167" s="447"/>
      <c r="PWP167" s="447"/>
      <c r="PWQ167" s="447"/>
      <c r="PWR167" s="447"/>
      <c r="PWS167" s="447"/>
      <c r="PWT167" s="447"/>
      <c r="PWU167" s="447"/>
      <c r="PWV167" s="447"/>
      <c r="PWW167" s="447"/>
      <c r="PWX167" s="447"/>
      <c r="PWY167" s="447"/>
      <c r="PWZ167" s="447"/>
      <c r="PXA167" s="447"/>
      <c r="PXB167" s="447"/>
      <c r="PXC167" s="447"/>
      <c r="PXD167" s="447"/>
      <c r="PXE167" s="447"/>
      <c r="PXF167" s="447"/>
      <c r="PXG167" s="447"/>
      <c r="PXH167" s="447"/>
      <c r="PXI167" s="447"/>
      <c r="PXJ167" s="447"/>
      <c r="PXK167" s="447"/>
      <c r="PXL167" s="447"/>
      <c r="PXM167" s="447"/>
      <c r="PXN167" s="447"/>
      <c r="PXO167" s="447"/>
      <c r="PXP167" s="447"/>
      <c r="PXQ167" s="447"/>
      <c r="PXR167" s="447"/>
      <c r="PXS167" s="447"/>
      <c r="PXT167" s="447"/>
      <c r="PXU167" s="447"/>
      <c r="PXV167" s="447"/>
      <c r="PXW167" s="447"/>
      <c r="PXX167" s="447"/>
      <c r="PXY167" s="447"/>
      <c r="PXZ167" s="447"/>
      <c r="PYA167" s="447"/>
      <c r="PYB167" s="447"/>
      <c r="PYC167" s="447"/>
      <c r="PYD167" s="447"/>
      <c r="PYE167" s="447"/>
      <c r="PYF167" s="447"/>
      <c r="PYG167" s="447"/>
      <c r="PYH167" s="447"/>
      <c r="PYI167" s="447"/>
      <c r="PYJ167" s="447"/>
      <c r="PYK167" s="447"/>
      <c r="PYL167" s="447"/>
      <c r="PYM167" s="447"/>
      <c r="PYN167" s="447"/>
      <c r="PYO167" s="447"/>
      <c r="PYP167" s="447"/>
      <c r="PYQ167" s="447"/>
      <c r="PYR167" s="447"/>
      <c r="PYS167" s="447"/>
      <c r="PYT167" s="447"/>
      <c r="PYU167" s="447"/>
      <c r="PYV167" s="447"/>
      <c r="PYW167" s="447"/>
      <c r="PYX167" s="447"/>
      <c r="PYY167" s="447"/>
      <c r="PYZ167" s="447"/>
      <c r="PZA167" s="447"/>
      <c r="PZB167" s="447"/>
      <c r="PZC167" s="447"/>
      <c r="PZD167" s="447"/>
      <c r="PZE167" s="447"/>
      <c r="PZF167" s="447"/>
      <c r="PZG167" s="447"/>
      <c r="PZH167" s="447"/>
      <c r="PZI167" s="447"/>
      <c r="PZJ167" s="447"/>
      <c r="PZK167" s="447"/>
      <c r="PZL167" s="447"/>
      <c r="PZM167" s="447"/>
      <c r="PZN167" s="447"/>
      <c r="PZO167" s="447"/>
      <c r="PZP167" s="447"/>
      <c r="PZQ167" s="447"/>
      <c r="PZR167" s="447"/>
      <c r="PZS167" s="447"/>
      <c r="PZT167" s="447"/>
      <c r="PZU167" s="447"/>
      <c r="PZV167" s="447"/>
      <c r="PZW167" s="447"/>
      <c r="PZX167" s="447"/>
      <c r="PZY167" s="447"/>
      <c r="PZZ167" s="447"/>
      <c r="QAA167" s="447"/>
      <c r="QAB167" s="447"/>
      <c r="QAC167" s="447"/>
      <c r="QAD167" s="447"/>
      <c r="QAE167" s="447"/>
      <c r="QAF167" s="447"/>
      <c r="QAG167" s="447"/>
      <c r="QAH167" s="447"/>
      <c r="QAI167" s="447"/>
      <c r="QAJ167" s="447"/>
      <c r="QAK167" s="447"/>
      <c r="QAL167" s="447"/>
      <c r="QAM167" s="447"/>
      <c r="QAN167" s="447"/>
      <c r="QAO167" s="447"/>
      <c r="QAP167" s="447"/>
      <c r="QAQ167" s="447"/>
      <c r="QAR167" s="447"/>
      <c r="QAS167" s="447"/>
      <c r="QAT167" s="447"/>
      <c r="QAU167" s="447"/>
      <c r="QAV167" s="447"/>
      <c r="QAW167" s="447"/>
      <c r="QAX167" s="447"/>
      <c r="QAY167" s="447"/>
      <c r="QAZ167" s="447"/>
      <c r="QBA167" s="447"/>
      <c r="QBB167" s="447"/>
      <c r="QBC167" s="447"/>
      <c r="QBD167" s="447"/>
      <c r="QBE167" s="447"/>
      <c r="QBF167" s="447"/>
      <c r="QBG167" s="447"/>
      <c r="QBH167" s="447"/>
      <c r="QBI167" s="447"/>
      <c r="QBJ167" s="447"/>
      <c r="QBK167" s="447"/>
      <c r="QBL167" s="447"/>
      <c r="QBM167" s="447"/>
      <c r="QBN167" s="447"/>
      <c r="QBO167" s="447"/>
      <c r="QBP167" s="447"/>
      <c r="QBQ167" s="447"/>
      <c r="QBR167" s="447"/>
      <c r="QBS167" s="447"/>
      <c r="QBT167" s="447"/>
      <c r="QBU167" s="447"/>
      <c r="QBV167" s="447"/>
      <c r="QBW167" s="447"/>
      <c r="QBX167" s="447"/>
      <c r="QBY167" s="447"/>
      <c r="QBZ167" s="447"/>
      <c r="QCA167" s="447"/>
      <c r="QCB167" s="447"/>
      <c r="QCC167" s="447"/>
      <c r="QCD167" s="447"/>
      <c r="QCE167" s="447"/>
      <c r="QCF167" s="447"/>
      <c r="QCG167" s="447"/>
      <c r="QCH167" s="447"/>
      <c r="QCI167" s="447"/>
      <c r="QCJ167" s="447"/>
      <c r="QCK167" s="447"/>
      <c r="QCL167" s="447"/>
      <c r="QCM167" s="447"/>
      <c r="QCN167" s="447"/>
      <c r="QCO167" s="447"/>
      <c r="QCP167" s="447"/>
      <c r="QCQ167" s="447"/>
      <c r="QCR167" s="447"/>
      <c r="QCS167" s="447"/>
      <c r="QCT167" s="447"/>
      <c r="QCU167" s="447"/>
      <c r="QCV167" s="447"/>
      <c r="QCW167" s="447"/>
      <c r="QCX167" s="447"/>
      <c r="QCY167" s="447"/>
      <c r="QCZ167" s="447"/>
      <c r="QDA167" s="447"/>
      <c r="QDB167" s="447"/>
      <c r="QDC167" s="447"/>
      <c r="QDD167" s="447"/>
      <c r="QDE167" s="447"/>
      <c r="QDF167" s="447"/>
      <c r="QDG167" s="447"/>
      <c r="QDH167" s="447"/>
      <c r="QDI167" s="447"/>
      <c r="QDJ167" s="447"/>
      <c r="QDK167" s="447"/>
      <c r="QDL167" s="447"/>
      <c r="QDM167" s="447"/>
      <c r="QDN167" s="447"/>
      <c r="QDO167" s="447"/>
      <c r="QDP167" s="447"/>
      <c r="QDQ167" s="447"/>
      <c r="QDR167" s="447"/>
      <c r="QDS167" s="447"/>
      <c r="QDT167" s="447"/>
      <c r="QDU167" s="447"/>
      <c r="QDV167" s="447"/>
      <c r="QDW167" s="447"/>
      <c r="QDX167" s="447"/>
      <c r="QDY167" s="447"/>
      <c r="QDZ167" s="447"/>
      <c r="QEA167" s="447"/>
      <c r="QEB167" s="447"/>
      <c r="QEC167" s="447"/>
      <c r="QED167" s="447"/>
      <c r="QEE167" s="447"/>
      <c r="QEF167" s="447"/>
      <c r="QEG167" s="447"/>
      <c r="QEH167" s="447"/>
      <c r="QEI167" s="447"/>
      <c r="QEJ167" s="447"/>
      <c r="QEK167" s="447"/>
      <c r="QEL167" s="447"/>
      <c r="QEM167" s="447"/>
      <c r="QEN167" s="447"/>
      <c r="QEO167" s="447"/>
      <c r="QEP167" s="447"/>
      <c r="QEQ167" s="447"/>
      <c r="QER167" s="447"/>
      <c r="QES167" s="447"/>
      <c r="QET167" s="447"/>
      <c r="QEU167" s="447"/>
      <c r="QEV167" s="447"/>
      <c r="QEW167" s="447"/>
      <c r="QEX167" s="447"/>
      <c r="QEY167" s="447"/>
      <c r="QEZ167" s="447"/>
      <c r="QFA167" s="447"/>
      <c r="QFB167" s="447"/>
      <c r="QFC167" s="447"/>
      <c r="QFD167" s="447"/>
      <c r="QFE167" s="447"/>
      <c r="QFF167" s="447"/>
      <c r="QFG167" s="447"/>
      <c r="QFH167" s="447"/>
      <c r="QFI167" s="447"/>
      <c r="QFJ167" s="447"/>
      <c r="QFK167" s="447"/>
      <c r="QFL167" s="447"/>
      <c r="QFM167" s="447"/>
      <c r="QFN167" s="447"/>
      <c r="QFO167" s="447"/>
      <c r="QFP167" s="447"/>
      <c r="QFQ167" s="447"/>
      <c r="QFR167" s="447"/>
      <c r="QFS167" s="447"/>
      <c r="QFT167" s="447"/>
      <c r="QFU167" s="447"/>
      <c r="QFV167" s="447"/>
      <c r="QFW167" s="447"/>
      <c r="QFX167" s="447"/>
      <c r="QFY167" s="447"/>
      <c r="QFZ167" s="447"/>
      <c r="QGA167" s="447"/>
      <c r="QGB167" s="447"/>
      <c r="QGC167" s="447"/>
      <c r="QGD167" s="447"/>
      <c r="QGE167" s="447"/>
      <c r="QGF167" s="447"/>
      <c r="QGG167" s="447"/>
      <c r="QGH167" s="447"/>
      <c r="QGI167" s="447"/>
      <c r="QGJ167" s="447"/>
      <c r="QGK167" s="447"/>
      <c r="QGL167" s="447"/>
      <c r="QGM167" s="447"/>
      <c r="QGN167" s="447"/>
      <c r="QGO167" s="447"/>
      <c r="QGP167" s="447"/>
      <c r="QGQ167" s="447"/>
      <c r="QGR167" s="447"/>
      <c r="QGS167" s="447"/>
      <c r="QGT167" s="447"/>
      <c r="QGU167" s="447"/>
      <c r="QGV167" s="447"/>
      <c r="QGW167" s="447"/>
      <c r="QGX167" s="447"/>
      <c r="QGY167" s="447"/>
      <c r="QGZ167" s="447"/>
      <c r="QHA167" s="447"/>
      <c r="QHB167" s="447"/>
      <c r="QHC167" s="447"/>
      <c r="QHD167" s="447"/>
      <c r="QHE167" s="447"/>
      <c r="QHF167" s="447"/>
      <c r="QHG167" s="447"/>
      <c r="QHH167" s="447"/>
      <c r="QHI167" s="447"/>
      <c r="QHJ167" s="447"/>
      <c r="QHK167" s="447"/>
      <c r="QHL167" s="447"/>
      <c r="QHM167" s="447"/>
      <c r="QHN167" s="447"/>
      <c r="QHO167" s="447"/>
      <c r="QHP167" s="447"/>
      <c r="QHQ167" s="447"/>
      <c r="QHR167" s="447"/>
      <c r="QHS167" s="447"/>
      <c r="QHT167" s="447"/>
      <c r="QHU167" s="447"/>
      <c r="QHV167" s="447"/>
      <c r="QHW167" s="447"/>
      <c r="QHX167" s="447"/>
      <c r="QHY167" s="447"/>
      <c r="QHZ167" s="447"/>
      <c r="QIA167" s="447"/>
      <c r="QIB167" s="447"/>
      <c r="QIC167" s="447"/>
      <c r="QID167" s="447"/>
      <c r="QIE167" s="447"/>
      <c r="QIF167" s="447"/>
      <c r="QIG167" s="447"/>
      <c r="QIH167" s="447"/>
      <c r="QII167" s="447"/>
      <c r="QIJ167" s="447"/>
      <c r="QIK167" s="447"/>
      <c r="QIL167" s="447"/>
      <c r="QIM167" s="447"/>
      <c r="QIN167" s="447"/>
      <c r="QIO167" s="447"/>
      <c r="QIP167" s="447"/>
      <c r="QIQ167" s="447"/>
      <c r="QIR167" s="447"/>
      <c r="QIS167" s="447"/>
      <c r="QIT167" s="447"/>
      <c r="QIU167" s="447"/>
      <c r="QIV167" s="447"/>
      <c r="QIW167" s="447"/>
      <c r="QIX167" s="447"/>
      <c r="QIY167" s="447"/>
      <c r="QIZ167" s="447"/>
      <c r="QJA167" s="447"/>
      <c r="QJB167" s="447"/>
      <c r="QJC167" s="447"/>
      <c r="QJD167" s="447"/>
      <c r="QJE167" s="447"/>
      <c r="QJF167" s="447"/>
      <c r="QJG167" s="447"/>
      <c r="QJH167" s="447"/>
      <c r="QJI167" s="447"/>
      <c r="QJJ167" s="447"/>
      <c r="QJK167" s="447"/>
      <c r="QJL167" s="447"/>
      <c r="QJM167" s="447"/>
      <c r="QJN167" s="447"/>
      <c r="QJO167" s="447"/>
      <c r="QJP167" s="447"/>
      <c r="QJQ167" s="447"/>
      <c r="QJR167" s="447"/>
      <c r="QJS167" s="447"/>
      <c r="QJT167" s="447"/>
      <c r="QJU167" s="447"/>
      <c r="QJV167" s="447"/>
      <c r="QJW167" s="447"/>
      <c r="QJX167" s="447"/>
      <c r="QJY167" s="447"/>
      <c r="QJZ167" s="447"/>
      <c r="QKA167" s="447"/>
      <c r="QKB167" s="447"/>
      <c r="QKC167" s="447"/>
      <c r="QKD167" s="447"/>
      <c r="QKE167" s="447"/>
      <c r="QKF167" s="447"/>
      <c r="QKG167" s="447"/>
      <c r="QKH167" s="447"/>
      <c r="QKI167" s="447"/>
      <c r="QKJ167" s="447"/>
      <c r="QKK167" s="447"/>
      <c r="QKL167" s="447"/>
      <c r="QKM167" s="447"/>
      <c r="QKN167" s="447"/>
      <c r="QKO167" s="447"/>
      <c r="QKP167" s="447"/>
      <c r="QKQ167" s="447"/>
      <c r="QKR167" s="447"/>
      <c r="QKS167" s="447"/>
      <c r="QKT167" s="447"/>
      <c r="QKU167" s="447"/>
      <c r="QKV167" s="447"/>
      <c r="QKW167" s="447"/>
      <c r="QKX167" s="447"/>
      <c r="QKY167" s="447"/>
      <c r="QKZ167" s="447"/>
      <c r="QLA167" s="447"/>
      <c r="QLB167" s="447"/>
      <c r="QLC167" s="447"/>
      <c r="QLD167" s="447"/>
      <c r="QLE167" s="447"/>
      <c r="QLF167" s="447"/>
      <c r="QLG167" s="447"/>
      <c r="QLH167" s="447"/>
      <c r="QLI167" s="447"/>
      <c r="QLJ167" s="447"/>
      <c r="QLK167" s="447"/>
      <c r="QLL167" s="447"/>
      <c r="QLM167" s="447"/>
      <c r="QLN167" s="447"/>
      <c r="QLO167" s="447"/>
      <c r="QLP167" s="447"/>
      <c r="QLQ167" s="447"/>
      <c r="QLR167" s="447"/>
      <c r="QLS167" s="447"/>
      <c r="QLT167" s="447"/>
      <c r="QLU167" s="447"/>
      <c r="QLV167" s="447"/>
      <c r="QLW167" s="447"/>
      <c r="QLX167" s="447"/>
      <c r="QLY167" s="447"/>
      <c r="QLZ167" s="447"/>
      <c r="QMA167" s="447"/>
      <c r="QMB167" s="447"/>
      <c r="QMC167" s="447"/>
      <c r="QMD167" s="447"/>
      <c r="QME167" s="447"/>
      <c r="QMF167" s="447"/>
      <c r="QMG167" s="447"/>
      <c r="QMH167" s="447"/>
      <c r="QMI167" s="447"/>
      <c r="QMJ167" s="447"/>
      <c r="QMK167" s="447"/>
      <c r="QML167" s="447"/>
      <c r="QMM167" s="447"/>
      <c r="QMN167" s="447"/>
      <c r="QMO167" s="447"/>
      <c r="QMP167" s="447"/>
      <c r="QMQ167" s="447"/>
      <c r="QMR167" s="447"/>
      <c r="QMS167" s="447"/>
      <c r="QMT167" s="447"/>
      <c r="QMU167" s="447"/>
      <c r="QMV167" s="447"/>
      <c r="QMW167" s="447"/>
      <c r="QMX167" s="447"/>
      <c r="QMY167" s="447"/>
      <c r="QMZ167" s="447"/>
      <c r="QNA167" s="447"/>
      <c r="QNB167" s="447"/>
      <c r="QNC167" s="447"/>
      <c r="QND167" s="447"/>
      <c r="QNE167" s="447"/>
      <c r="QNF167" s="447"/>
      <c r="QNG167" s="447"/>
      <c r="QNH167" s="447"/>
      <c r="QNI167" s="447"/>
      <c r="QNJ167" s="447"/>
      <c r="QNK167" s="447"/>
      <c r="QNL167" s="447"/>
      <c r="QNM167" s="447"/>
      <c r="QNN167" s="447"/>
      <c r="QNO167" s="447"/>
      <c r="QNP167" s="447"/>
      <c r="QNQ167" s="447"/>
      <c r="QNR167" s="447"/>
      <c r="QNS167" s="447"/>
      <c r="QNT167" s="447"/>
      <c r="QNU167" s="447"/>
      <c r="QNV167" s="447"/>
      <c r="QNW167" s="447"/>
      <c r="QNX167" s="447"/>
      <c r="QNY167" s="447"/>
      <c r="QNZ167" s="447"/>
      <c r="QOA167" s="447"/>
      <c r="QOB167" s="447"/>
      <c r="QOC167" s="447"/>
      <c r="QOD167" s="447"/>
      <c r="QOE167" s="447"/>
      <c r="QOF167" s="447"/>
      <c r="QOG167" s="447"/>
      <c r="QOH167" s="447"/>
      <c r="QOI167" s="447"/>
      <c r="QOJ167" s="447"/>
      <c r="QOK167" s="447"/>
      <c r="QOL167" s="447"/>
      <c r="QOM167" s="447"/>
      <c r="QON167" s="447"/>
      <c r="QOO167" s="447"/>
      <c r="QOP167" s="447"/>
      <c r="QOQ167" s="447"/>
      <c r="QOR167" s="447"/>
      <c r="QOS167" s="447"/>
      <c r="QOT167" s="447"/>
      <c r="QOU167" s="447"/>
      <c r="QOV167" s="447"/>
      <c r="QOW167" s="447"/>
      <c r="QOX167" s="447"/>
      <c r="QOY167" s="447"/>
      <c r="QOZ167" s="447"/>
      <c r="QPA167" s="447"/>
      <c r="QPB167" s="447"/>
      <c r="QPC167" s="447"/>
      <c r="QPD167" s="447"/>
      <c r="QPE167" s="447"/>
      <c r="QPF167" s="447"/>
      <c r="QPG167" s="447"/>
      <c r="QPH167" s="447"/>
      <c r="QPI167" s="447"/>
      <c r="QPJ167" s="447"/>
      <c r="QPK167" s="447"/>
      <c r="QPL167" s="447"/>
      <c r="QPM167" s="447"/>
      <c r="QPN167" s="447"/>
      <c r="QPO167" s="447"/>
      <c r="QPP167" s="447"/>
      <c r="QPQ167" s="447"/>
      <c r="QPR167" s="447"/>
      <c r="QPS167" s="447"/>
      <c r="QPT167" s="447"/>
      <c r="QPU167" s="447"/>
      <c r="QPV167" s="447"/>
      <c r="QPW167" s="447"/>
      <c r="QPX167" s="447"/>
      <c r="QPY167" s="447"/>
      <c r="QPZ167" s="447"/>
      <c r="QQA167" s="447"/>
      <c r="QQB167" s="447"/>
      <c r="QQC167" s="447"/>
      <c r="QQD167" s="447"/>
      <c r="QQE167" s="447"/>
      <c r="QQF167" s="447"/>
      <c r="QQG167" s="447"/>
      <c r="QQH167" s="447"/>
      <c r="QQI167" s="447"/>
      <c r="QQJ167" s="447"/>
      <c r="QQK167" s="447"/>
      <c r="QQL167" s="447"/>
      <c r="QQM167" s="447"/>
      <c r="QQN167" s="447"/>
      <c r="QQO167" s="447"/>
      <c r="QQP167" s="447"/>
      <c r="QQQ167" s="447"/>
      <c r="QQR167" s="447"/>
      <c r="QQS167" s="447"/>
      <c r="QQT167" s="447"/>
      <c r="QQU167" s="447"/>
      <c r="QQV167" s="447"/>
      <c r="QQW167" s="447"/>
      <c r="QQX167" s="447"/>
      <c r="QQY167" s="447"/>
      <c r="QQZ167" s="447"/>
      <c r="QRA167" s="447"/>
      <c r="QRB167" s="447"/>
      <c r="QRC167" s="447"/>
      <c r="QRD167" s="447"/>
      <c r="QRE167" s="447"/>
      <c r="QRF167" s="447"/>
      <c r="QRG167" s="447"/>
      <c r="QRH167" s="447"/>
      <c r="QRI167" s="447"/>
      <c r="QRJ167" s="447"/>
      <c r="QRK167" s="447"/>
      <c r="QRL167" s="447"/>
      <c r="QRM167" s="447"/>
      <c r="QRN167" s="447"/>
      <c r="QRO167" s="447"/>
      <c r="QRP167" s="447"/>
      <c r="QRQ167" s="447"/>
      <c r="QRR167" s="447"/>
      <c r="QRS167" s="447"/>
      <c r="QRT167" s="447"/>
      <c r="QRU167" s="447"/>
      <c r="QRV167" s="447"/>
      <c r="QRW167" s="447"/>
      <c r="QRX167" s="447"/>
      <c r="QRY167" s="447"/>
      <c r="QRZ167" s="447"/>
      <c r="QSA167" s="447"/>
      <c r="QSB167" s="447"/>
      <c r="QSC167" s="447"/>
      <c r="QSD167" s="447"/>
      <c r="QSE167" s="447"/>
      <c r="QSF167" s="447"/>
      <c r="QSG167" s="447"/>
      <c r="QSH167" s="447"/>
      <c r="QSI167" s="447"/>
      <c r="QSJ167" s="447"/>
      <c r="QSK167" s="447"/>
      <c r="QSL167" s="447"/>
      <c r="QSM167" s="447"/>
      <c r="QSN167" s="447"/>
      <c r="QSO167" s="447"/>
      <c r="QSP167" s="447"/>
      <c r="QSQ167" s="447"/>
      <c r="QSR167" s="447"/>
      <c r="QSS167" s="447"/>
      <c r="QST167" s="447"/>
      <c r="QSU167" s="447"/>
      <c r="QSV167" s="447"/>
      <c r="QSW167" s="447"/>
      <c r="QSX167" s="447"/>
      <c r="QSY167" s="447"/>
      <c r="QSZ167" s="447"/>
      <c r="QTA167" s="447"/>
      <c r="QTB167" s="447"/>
      <c r="QTC167" s="447"/>
      <c r="QTD167" s="447"/>
      <c r="QTE167" s="447"/>
      <c r="QTF167" s="447"/>
      <c r="QTG167" s="447"/>
      <c r="QTH167" s="447"/>
      <c r="QTI167" s="447"/>
      <c r="QTJ167" s="447"/>
      <c r="QTK167" s="447"/>
      <c r="QTL167" s="447"/>
      <c r="QTM167" s="447"/>
      <c r="QTN167" s="447"/>
      <c r="QTO167" s="447"/>
      <c r="QTP167" s="447"/>
      <c r="QTQ167" s="447"/>
      <c r="QTR167" s="447"/>
      <c r="QTS167" s="447"/>
      <c r="QTT167" s="447"/>
      <c r="QTU167" s="447"/>
      <c r="QTV167" s="447"/>
      <c r="QTW167" s="447"/>
      <c r="QTX167" s="447"/>
      <c r="QTY167" s="447"/>
      <c r="QTZ167" s="447"/>
      <c r="QUA167" s="447"/>
      <c r="QUB167" s="447"/>
      <c r="QUC167" s="447"/>
      <c r="QUD167" s="447"/>
      <c r="QUE167" s="447"/>
      <c r="QUF167" s="447"/>
      <c r="QUG167" s="447"/>
      <c r="QUH167" s="447"/>
      <c r="QUI167" s="447"/>
      <c r="QUJ167" s="447"/>
      <c r="QUK167" s="447"/>
      <c r="QUL167" s="447"/>
      <c r="QUM167" s="447"/>
      <c r="QUN167" s="447"/>
      <c r="QUO167" s="447"/>
      <c r="QUP167" s="447"/>
      <c r="QUQ167" s="447"/>
      <c r="QUR167" s="447"/>
      <c r="QUS167" s="447"/>
      <c r="QUT167" s="447"/>
      <c r="QUU167" s="447"/>
      <c r="QUV167" s="447"/>
      <c r="QUW167" s="447"/>
      <c r="QUX167" s="447"/>
      <c r="QUY167" s="447"/>
      <c r="QUZ167" s="447"/>
      <c r="QVA167" s="447"/>
      <c r="QVB167" s="447"/>
      <c r="QVC167" s="447"/>
      <c r="QVD167" s="447"/>
      <c r="QVE167" s="447"/>
      <c r="QVF167" s="447"/>
      <c r="QVG167" s="447"/>
      <c r="QVH167" s="447"/>
      <c r="QVI167" s="447"/>
      <c r="QVJ167" s="447"/>
      <c r="QVK167" s="447"/>
      <c r="QVL167" s="447"/>
      <c r="QVM167" s="447"/>
      <c r="QVN167" s="447"/>
      <c r="QVO167" s="447"/>
      <c r="QVP167" s="447"/>
      <c r="QVQ167" s="447"/>
      <c r="QVR167" s="447"/>
      <c r="QVS167" s="447"/>
      <c r="QVT167" s="447"/>
      <c r="QVU167" s="447"/>
      <c r="QVV167" s="447"/>
      <c r="QVW167" s="447"/>
      <c r="QVX167" s="447"/>
      <c r="QVY167" s="447"/>
      <c r="QVZ167" s="447"/>
      <c r="QWA167" s="447"/>
      <c r="QWB167" s="447"/>
      <c r="QWC167" s="447"/>
      <c r="QWD167" s="447"/>
      <c r="QWE167" s="447"/>
      <c r="QWF167" s="447"/>
      <c r="QWG167" s="447"/>
      <c r="QWH167" s="447"/>
      <c r="QWI167" s="447"/>
      <c r="QWJ167" s="447"/>
      <c r="QWK167" s="447"/>
      <c r="QWL167" s="447"/>
      <c r="QWM167" s="447"/>
      <c r="QWN167" s="447"/>
      <c r="QWO167" s="447"/>
      <c r="QWP167" s="447"/>
      <c r="QWQ167" s="447"/>
      <c r="QWR167" s="447"/>
      <c r="QWS167" s="447"/>
      <c r="QWT167" s="447"/>
      <c r="QWU167" s="447"/>
      <c r="QWV167" s="447"/>
      <c r="QWW167" s="447"/>
      <c r="QWX167" s="447"/>
      <c r="QWY167" s="447"/>
      <c r="QWZ167" s="447"/>
      <c r="QXA167" s="447"/>
      <c r="QXB167" s="447"/>
      <c r="QXC167" s="447"/>
      <c r="QXD167" s="447"/>
      <c r="QXE167" s="447"/>
      <c r="QXF167" s="447"/>
      <c r="QXG167" s="447"/>
      <c r="QXH167" s="447"/>
      <c r="QXI167" s="447"/>
      <c r="QXJ167" s="447"/>
      <c r="QXK167" s="447"/>
      <c r="QXL167" s="447"/>
      <c r="QXM167" s="447"/>
      <c r="QXN167" s="447"/>
      <c r="QXO167" s="447"/>
      <c r="QXP167" s="447"/>
      <c r="QXQ167" s="447"/>
      <c r="QXR167" s="447"/>
      <c r="QXS167" s="447"/>
      <c r="QXT167" s="447"/>
      <c r="QXU167" s="447"/>
      <c r="QXV167" s="447"/>
      <c r="QXW167" s="447"/>
      <c r="QXX167" s="447"/>
      <c r="QXY167" s="447"/>
      <c r="QXZ167" s="447"/>
      <c r="QYA167" s="447"/>
      <c r="QYB167" s="447"/>
      <c r="QYC167" s="447"/>
      <c r="QYD167" s="447"/>
      <c r="QYE167" s="447"/>
      <c r="QYF167" s="447"/>
      <c r="QYG167" s="447"/>
      <c r="QYH167" s="447"/>
      <c r="QYI167" s="447"/>
      <c r="QYJ167" s="447"/>
      <c r="QYK167" s="447"/>
      <c r="QYL167" s="447"/>
      <c r="QYM167" s="447"/>
      <c r="QYN167" s="447"/>
      <c r="QYO167" s="447"/>
      <c r="QYP167" s="447"/>
      <c r="QYQ167" s="447"/>
      <c r="QYR167" s="447"/>
      <c r="QYS167" s="447"/>
      <c r="QYT167" s="447"/>
      <c r="QYU167" s="447"/>
      <c r="QYV167" s="447"/>
      <c r="QYW167" s="447"/>
      <c r="QYX167" s="447"/>
      <c r="QYY167" s="447"/>
      <c r="QYZ167" s="447"/>
      <c r="QZA167" s="447"/>
      <c r="QZB167" s="447"/>
      <c r="QZC167" s="447"/>
      <c r="QZD167" s="447"/>
      <c r="QZE167" s="447"/>
      <c r="QZF167" s="447"/>
      <c r="QZG167" s="447"/>
      <c r="QZH167" s="447"/>
      <c r="QZI167" s="447"/>
      <c r="QZJ167" s="447"/>
      <c r="QZK167" s="447"/>
      <c r="QZL167" s="447"/>
      <c r="QZM167" s="447"/>
      <c r="QZN167" s="447"/>
      <c r="QZO167" s="447"/>
      <c r="QZP167" s="447"/>
      <c r="QZQ167" s="447"/>
      <c r="QZR167" s="447"/>
      <c r="QZS167" s="447"/>
      <c r="QZT167" s="447"/>
      <c r="QZU167" s="447"/>
      <c r="QZV167" s="447"/>
      <c r="QZW167" s="447"/>
      <c r="QZX167" s="447"/>
      <c r="QZY167" s="447"/>
      <c r="QZZ167" s="447"/>
      <c r="RAA167" s="447"/>
      <c r="RAB167" s="447"/>
      <c r="RAC167" s="447"/>
      <c r="RAD167" s="447"/>
      <c r="RAE167" s="447"/>
      <c r="RAF167" s="447"/>
      <c r="RAG167" s="447"/>
      <c r="RAH167" s="447"/>
      <c r="RAI167" s="447"/>
      <c r="RAJ167" s="447"/>
      <c r="RAK167" s="447"/>
      <c r="RAL167" s="447"/>
      <c r="RAM167" s="447"/>
      <c r="RAN167" s="447"/>
      <c r="RAO167" s="447"/>
      <c r="RAP167" s="447"/>
      <c r="RAQ167" s="447"/>
      <c r="RAR167" s="447"/>
      <c r="RAS167" s="447"/>
      <c r="RAT167" s="447"/>
      <c r="RAU167" s="447"/>
      <c r="RAV167" s="447"/>
      <c r="RAW167" s="447"/>
      <c r="RAX167" s="447"/>
      <c r="RAY167" s="447"/>
      <c r="RAZ167" s="447"/>
      <c r="RBA167" s="447"/>
      <c r="RBB167" s="447"/>
      <c r="RBC167" s="447"/>
      <c r="RBD167" s="447"/>
      <c r="RBE167" s="447"/>
      <c r="RBF167" s="447"/>
      <c r="RBG167" s="447"/>
      <c r="RBH167" s="447"/>
      <c r="RBI167" s="447"/>
      <c r="RBJ167" s="447"/>
      <c r="RBK167" s="447"/>
      <c r="RBL167" s="447"/>
      <c r="RBM167" s="447"/>
      <c r="RBN167" s="447"/>
      <c r="RBO167" s="447"/>
      <c r="RBP167" s="447"/>
      <c r="RBQ167" s="447"/>
      <c r="RBR167" s="447"/>
      <c r="RBS167" s="447"/>
      <c r="RBT167" s="447"/>
      <c r="RBU167" s="447"/>
      <c r="RBV167" s="447"/>
      <c r="RBW167" s="447"/>
      <c r="RBX167" s="447"/>
      <c r="RBY167" s="447"/>
      <c r="RBZ167" s="447"/>
      <c r="RCA167" s="447"/>
      <c r="RCB167" s="447"/>
      <c r="RCC167" s="447"/>
      <c r="RCD167" s="447"/>
      <c r="RCE167" s="447"/>
      <c r="RCF167" s="447"/>
      <c r="RCG167" s="447"/>
      <c r="RCH167" s="447"/>
      <c r="RCI167" s="447"/>
      <c r="RCJ167" s="447"/>
      <c r="RCK167" s="447"/>
      <c r="RCL167" s="447"/>
      <c r="RCM167" s="447"/>
      <c r="RCN167" s="447"/>
      <c r="RCO167" s="447"/>
      <c r="RCP167" s="447"/>
      <c r="RCQ167" s="447"/>
      <c r="RCR167" s="447"/>
      <c r="RCS167" s="447"/>
      <c r="RCT167" s="447"/>
      <c r="RCU167" s="447"/>
      <c r="RCV167" s="447"/>
      <c r="RCW167" s="447"/>
      <c r="RCX167" s="447"/>
      <c r="RCY167" s="447"/>
      <c r="RCZ167" s="447"/>
      <c r="RDA167" s="447"/>
      <c r="RDB167" s="447"/>
      <c r="RDC167" s="447"/>
      <c r="RDD167" s="447"/>
      <c r="RDE167" s="447"/>
      <c r="RDF167" s="447"/>
      <c r="RDG167" s="447"/>
      <c r="RDH167" s="447"/>
      <c r="RDI167" s="447"/>
      <c r="RDJ167" s="447"/>
      <c r="RDK167" s="447"/>
      <c r="RDL167" s="447"/>
      <c r="RDM167" s="447"/>
      <c r="RDN167" s="447"/>
      <c r="RDO167" s="447"/>
      <c r="RDP167" s="447"/>
      <c r="RDQ167" s="447"/>
      <c r="RDR167" s="447"/>
      <c r="RDS167" s="447"/>
      <c r="RDT167" s="447"/>
      <c r="RDU167" s="447"/>
      <c r="RDV167" s="447"/>
      <c r="RDW167" s="447"/>
      <c r="RDX167" s="447"/>
      <c r="RDY167" s="447"/>
      <c r="RDZ167" s="447"/>
      <c r="REA167" s="447"/>
      <c r="REB167" s="447"/>
      <c r="REC167" s="447"/>
      <c r="RED167" s="447"/>
      <c r="REE167" s="447"/>
      <c r="REF167" s="447"/>
      <c r="REG167" s="447"/>
      <c r="REH167" s="447"/>
      <c r="REI167" s="447"/>
      <c r="REJ167" s="447"/>
      <c r="REK167" s="447"/>
      <c r="REL167" s="447"/>
      <c r="REM167" s="447"/>
      <c r="REN167" s="447"/>
      <c r="REO167" s="447"/>
      <c r="REP167" s="447"/>
      <c r="REQ167" s="447"/>
      <c r="RER167" s="447"/>
      <c r="RES167" s="447"/>
      <c r="RET167" s="447"/>
      <c r="REU167" s="447"/>
      <c r="REV167" s="447"/>
      <c r="REW167" s="447"/>
      <c r="REX167" s="447"/>
      <c r="REY167" s="447"/>
      <c r="REZ167" s="447"/>
      <c r="RFA167" s="447"/>
      <c r="RFB167" s="447"/>
      <c r="RFC167" s="447"/>
      <c r="RFD167" s="447"/>
      <c r="RFE167" s="447"/>
      <c r="RFF167" s="447"/>
      <c r="RFG167" s="447"/>
      <c r="RFH167" s="447"/>
      <c r="RFI167" s="447"/>
      <c r="RFJ167" s="447"/>
      <c r="RFK167" s="447"/>
      <c r="RFL167" s="447"/>
      <c r="RFM167" s="447"/>
      <c r="RFN167" s="447"/>
      <c r="RFO167" s="447"/>
      <c r="RFP167" s="447"/>
      <c r="RFQ167" s="447"/>
      <c r="RFR167" s="447"/>
      <c r="RFS167" s="447"/>
      <c r="RFT167" s="447"/>
      <c r="RFU167" s="447"/>
      <c r="RFV167" s="447"/>
      <c r="RFW167" s="447"/>
      <c r="RFX167" s="447"/>
      <c r="RFY167" s="447"/>
      <c r="RFZ167" s="447"/>
      <c r="RGA167" s="447"/>
      <c r="RGB167" s="447"/>
      <c r="RGC167" s="447"/>
      <c r="RGD167" s="447"/>
      <c r="RGE167" s="447"/>
      <c r="RGF167" s="447"/>
      <c r="RGG167" s="447"/>
      <c r="RGH167" s="447"/>
      <c r="RGI167" s="447"/>
      <c r="RGJ167" s="447"/>
      <c r="RGK167" s="447"/>
      <c r="RGL167" s="447"/>
      <c r="RGM167" s="447"/>
      <c r="RGN167" s="447"/>
      <c r="RGO167" s="447"/>
      <c r="RGP167" s="447"/>
      <c r="RGQ167" s="447"/>
      <c r="RGR167" s="447"/>
      <c r="RGS167" s="447"/>
      <c r="RGT167" s="447"/>
      <c r="RGU167" s="447"/>
      <c r="RGV167" s="447"/>
      <c r="RGW167" s="447"/>
      <c r="RGX167" s="447"/>
      <c r="RGY167" s="447"/>
      <c r="RGZ167" s="447"/>
      <c r="RHA167" s="447"/>
      <c r="RHB167" s="447"/>
      <c r="RHC167" s="447"/>
      <c r="RHD167" s="447"/>
      <c r="RHE167" s="447"/>
      <c r="RHF167" s="447"/>
      <c r="RHG167" s="447"/>
      <c r="RHH167" s="447"/>
      <c r="RHI167" s="447"/>
      <c r="RHJ167" s="447"/>
      <c r="RHK167" s="447"/>
      <c r="RHL167" s="447"/>
      <c r="RHM167" s="447"/>
      <c r="RHN167" s="447"/>
      <c r="RHO167" s="447"/>
      <c r="RHP167" s="447"/>
      <c r="RHQ167" s="447"/>
      <c r="RHR167" s="447"/>
      <c r="RHS167" s="447"/>
      <c r="RHT167" s="447"/>
      <c r="RHU167" s="447"/>
      <c r="RHV167" s="447"/>
      <c r="RHW167" s="447"/>
      <c r="RHX167" s="447"/>
      <c r="RHY167" s="447"/>
      <c r="RHZ167" s="447"/>
      <c r="RIA167" s="447"/>
      <c r="RIB167" s="447"/>
      <c r="RIC167" s="447"/>
      <c r="RID167" s="447"/>
      <c r="RIE167" s="447"/>
      <c r="RIF167" s="447"/>
      <c r="RIG167" s="447"/>
      <c r="RIH167" s="447"/>
      <c r="RII167" s="447"/>
      <c r="RIJ167" s="447"/>
      <c r="RIK167" s="447"/>
      <c r="RIL167" s="447"/>
      <c r="RIM167" s="447"/>
      <c r="RIN167" s="447"/>
      <c r="RIO167" s="447"/>
      <c r="RIP167" s="447"/>
      <c r="RIQ167" s="447"/>
      <c r="RIR167" s="447"/>
      <c r="RIS167" s="447"/>
      <c r="RIT167" s="447"/>
      <c r="RIU167" s="447"/>
      <c r="RIV167" s="447"/>
      <c r="RIW167" s="447"/>
      <c r="RIX167" s="447"/>
      <c r="RIY167" s="447"/>
      <c r="RIZ167" s="447"/>
      <c r="RJA167" s="447"/>
      <c r="RJB167" s="447"/>
      <c r="RJC167" s="447"/>
      <c r="RJD167" s="447"/>
      <c r="RJE167" s="447"/>
      <c r="RJF167" s="447"/>
      <c r="RJG167" s="447"/>
      <c r="RJH167" s="447"/>
      <c r="RJI167" s="447"/>
      <c r="RJJ167" s="447"/>
      <c r="RJK167" s="447"/>
      <c r="RJL167" s="447"/>
      <c r="RJM167" s="447"/>
      <c r="RJN167" s="447"/>
      <c r="RJO167" s="447"/>
      <c r="RJP167" s="447"/>
      <c r="RJQ167" s="447"/>
      <c r="RJR167" s="447"/>
      <c r="RJS167" s="447"/>
      <c r="RJT167" s="447"/>
      <c r="RJU167" s="447"/>
      <c r="RJV167" s="447"/>
      <c r="RJW167" s="447"/>
      <c r="RJX167" s="447"/>
      <c r="RJY167" s="447"/>
      <c r="RJZ167" s="447"/>
      <c r="RKA167" s="447"/>
      <c r="RKB167" s="447"/>
      <c r="RKC167" s="447"/>
      <c r="RKD167" s="447"/>
      <c r="RKE167" s="447"/>
      <c r="RKF167" s="447"/>
      <c r="RKG167" s="447"/>
      <c r="RKH167" s="447"/>
      <c r="RKI167" s="447"/>
      <c r="RKJ167" s="447"/>
      <c r="RKK167" s="447"/>
      <c r="RKL167" s="447"/>
      <c r="RKM167" s="447"/>
      <c r="RKN167" s="447"/>
      <c r="RKO167" s="447"/>
      <c r="RKP167" s="447"/>
      <c r="RKQ167" s="447"/>
      <c r="RKR167" s="447"/>
      <c r="RKS167" s="447"/>
      <c r="RKT167" s="447"/>
      <c r="RKU167" s="447"/>
      <c r="RKV167" s="447"/>
      <c r="RKW167" s="447"/>
      <c r="RKX167" s="447"/>
      <c r="RKY167" s="447"/>
      <c r="RKZ167" s="447"/>
      <c r="RLA167" s="447"/>
      <c r="RLB167" s="447"/>
      <c r="RLC167" s="447"/>
      <c r="RLD167" s="447"/>
      <c r="RLE167" s="447"/>
      <c r="RLF167" s="447"/>
      <c r="RLG167" s="447"/>
      <c r="RLH167" s="447"/>
      <c r="RLI167" s="447"/>
      <c r="RLJ167" s="447"/>
      <c r="RLK167" s="447"/>
      <c r="RLL167" s="447"/>
      <c r="RLM167" s="447"/>
      <c r="RLN167" s="447"/>
      <c r="RLO167" s="447"/>
      <c r="RLP167" s="447"/>
      <c r="RLQ167" s="447"/>
      <c r="RLR167" s="447"/>
      <c r="RLS167" s="447"/>
      <c r="RLT167" s="447"/>
      <c r="RLU167" s="447"/>
      <c r="RLV167" s="447"/>
      <c r="RLW167" s="447"/>
      <c r="RLX167" s="447"/>
      <c r="RLY167" s="447"/>
      <c r="RLZ167" s="447"/>
      <c r="RMA167" s="447"/>
      <c r="RMB167" s="447"/>
      <c r="RMC167" s="447"/>
      <c r="RMD167" s="447"/>
      <c r="RME167" s="447"/>
      <c r="RMF167" s="447"/>
      <c r="RMG167" s="447"/>
      <c r="RMH167" s="447"/>
      <c r="RMI167" s="447"/>
      <c r="RMJ167" s="447"/>
      <c r="RMK167" s="447"/>
      <c r="RML167" s="447"/>
      <c r="RMM167" s="447"/>
      <c r="RMN167" s="447"/>
      <c r="RMO167" s="447"/>
      <c r="RMP167" s="447"/>
      <c r="RMQ167" s="447"/>
      <c r="RMR167" s="447"/>
      <c r="RMS167" s="447"/>
      <c r="RMT167" s="447"/>
      <c r="RMU167" s="447"/>
      <c r="RMV167" s="447"/>
      <c r="RMW167" s="447"/>
      <c r="RMX167" s="447"/>
      <c r="RMY167" s="447"/>
      <c r="RMZ167" s="447"/>
      <c r="RNA167" s="447"/>
      <c r="RNB167" s="447"/>
      <c r="RNC167" s="447"/>
      <c r="RND167" s="447"/>
      <c r="RNE167" s="447"/>
      <c r="RNF167" s="447"/>
      <c r="RNG167" s="447"/>
      <c r="RNH167" s="447"/>
      <c r="RNI167" s="447"/>
      <c r="RNJ167" s="447"/>
      <c r="RNK167" s="447"/>
      <c r="RNL167" s="447"/>
      <c r="RNM167" s="447"/>
      <c r="RNN167" s="447"/>
      <c r="RNO167" s="447"/>
      <c r="RNP167" s="447"/>
      <c r="RNQ167" s="447"/>
      <c r="RNR167" s="447"/>
      <c r="RNS167" s="447"/>
      <c r="RNT167" s="447"/>
      <c r="RNU167" s="447"/>
      <c r="RNV167" s="447"/>
      <c r="RNW167" s="447"/>
      <c r="RNX167" s="447"/>
      <c r="RNY167" s="447"/>
      <c r="RNZ167" s="447"/>
      <c r="ROA167" s="447"/>
      <c r="ROB167" s="447"/>
      <c r="ROC167" s="447"/>
      <c r="ROD167" s="447"/>
      <c r="ROE167" s="447"/>
      <c r="ROF167" s="447"/>
      <c r="ROG167" s="447"/>
      <c r="ROH167" s="447"/>
      <c r="ROI167" s="447"/>
      <c r="ROJ167" s="447"/>
      <c r="ROK167" s="447"/>
      <c r="ROL167" s="447"/>
      <c r="ROM167" s="447"/>
      <c r="RON167" s="447"/>
      <c r="ROO167" s="447"/>
      <c r="ROP167" s="447"/>
      <c r="ROQ167" s="447"/>
      <c r="ROR167" s="447"/>
      <c r="ROS167" s="447"/>
      <c r="ROT167" s="447"/>
      <c r="ROU167" s="447"/>
      <c r="ROV167" s="447"/>
      <c r="ROW167" s="447"/>
      <c r="ROX167" s="447"/>
      <c r="ROY167" s="447"/>
      <c r="ROZ167" s="447"/>
      <c r="RPA167" s="447"/>
      <c r="RPB167" s="447"/>
      <c r="RPC167" s="447"/>
      <c r="RPD167" s="447"/>
      <c r="RPE167" s="447"/>
      <c r="RPF167" s="447"/>
      <c r="RPG167" s="447"/>
      <c r="RPH167" s="447"/>
      <c r="RPI167" s="447"/>
      <c r="RPJ167" s="447"/>
      <c r="RPK167" s="447"/>
      <c r="RPL167" s="447"/>
      <c r="RPM167" s="447"/>
      <c r="RPN167" s="447"/>
      <c r="RPO167" s="447"/>
      <c r="RPP167" s="447"/>
      <c r="RPQ167" s="447"/>
      <c r="RPR167" s="447"/>
      <c r="RPS167" s="447"/>
      <c r="RPT167" s="447"/>
      <c r="RPU167" s="447"/>
      <c r="RPV167" s="447"/>
      <c r="RPW167" s="447"/>
      <c r="RPX167" s="447"/>
      <c r="RPY167" s="447"/>
      <c r="RPZ167" s="447"/>
      <c r="RQA167" s="447"/>
      <c r="RQB167" s="447"/>
      <c r="RQC167" s="447"/>
      <c r="RQD167" s="447"/>
      <c r="RQE167" s="447"/>
      <c r="RQF167" s="447"/>
      <c r="RQG167" s="447"/>
      <c r="RQH167" s="447"/>
      <c r="RQI167" s="447"/>
      <c r="RQJ167" s="447"/>
      <c r="RQK167" s="447"/>
      <c r="RQL167" s="447"/>
      <c r="RQM167" s="447"/>
      <c r="RQN167" s="447"/>
      <c r="RQO167" s="447"/>
      <c r="RQP167" s="447"/>
      <c r="RQQ167" s="447"/>
      <c r="RQR167" s="447"/>
      <c r="RQS167" s="447"/>
      <c r="RQT167" s="447"/>
      <c r="RQU167" s="447"/>
      <c r="RQV167" s="447"/>
      <c r="RQW167" s="447"/>
      <c r="RQX167" s="447"/>
      <c r="RQY167" s="447"/>
      <c r="RQZ167" s="447"/>
      <c r="RRA167" s="447"/>
      <c r="RRB167" s="447"/>
      <c r="RRC167" s="447"/>
      <c r="RRD167" s="447"/>
      <c r="RRE167" s="447"/>
      <c r="RRF167" s="447"/>
      <c r="RRG167" s="447"/>
      <c r="RRH167" s="447"/>
      <c r="RRI167" s="447"/>
      <c r="RRJ167" s="447"/>
      <c r="RRK167" s="447"/>
      <c r="RRL167" s="447"/>
      <c r="RRM167" s="447"/>
      <c r="RRN167" s="447"/>
      <c r="RRO167" s="447"/>
      <c r="RRP167" s="447"/>
      <c r="RRQ167" s="447"/>
      <c r="RRR167" s="447"/>
      <c r="RRS167" s="447"/>
      <c r="RRT167" s="447"/>
      <c r="RRU167" s="447"/>
      <c r="RRV167" s="447"/>
      <c r="RRW167" s="447"/>
      <c r="RRX167" s="447"/>
      <c r="RRY167" s="447"/>
      <c r="RRZ167" s="447"/>
      <c r="RSA167" s="447"/>
      <c r="RSB167" s="447"/>
      <c r="RSC167" s="447"/>
      <c r="RSD167" s="447"/>
      <c r="RSE167" s="447"/>
      <c r="RSF167" s="447"/>
      <c r="RSG167" s="447"/>
      <c r="RSH167" s="447"/>
      <c r="RSI167" s="447"/>
      <c r="RSJ167" s="447"/>
      <c r="RSK167" s="447"/>
      <c r="RSL167" s="447"/>
      <c r="RSM167" s="447"/>
      <c r="RSN167" s="447"/>
      <c r="RSO167" s="447"/>
      <c r="RSP167" s="447"/>
      <c r="RSQ167" s="447"/>
      <c r="RSR167" s="447"/>
      <c r="RSS167" s="447"/>
      <c r="RST167" s="447"/>
      <c r="RSU167" s="447"/>
      <c r="RSV167" s="447"/>
      <c r="RSW167" s="447"/>
      <c r="RSX167" s="447"/>
      <c r="RSY167" s="447"/>
      <c r="RSZ167" s="447"/>
      <c r="RTA167" s="447"/>
      <c r="RTB167" s="447"/>
      <c r="RTC167" s="447"/>
      <c r="RTD167" s="447"/>
      <c r="RTE167" s="447"/>
      <c r="RTF167" s="447"/>
      <c r="RTG167" s="447"/>
      <c r="RTH167" s="447"/>
      <c r="RTI167" s="447"/>
      <c r="RTJ167" s="447"/>
      <c r="RTK167" s="447"/>
      <c r="RTL167" s="447"/>
      <c r="RTM167" s="447"/>
      <c r="RTN167" s="447"/>
      <c r="RTO167" s="447"/>
      <c r="RTP167" s="447"/>
      <c r="RTQ167" s="447"/>
      <c r="RTR167" s="447"/>
      <c r="RTS167" s="447"/>
      <c r="RTT167" s="447"/>
      <c r="RTU167" s="447"/>
      <c r="RTV167" s="447"/>
      <c r="RTW167" s="447"/>
      <c r="RTX167" s="447"/>
      <c r="RTY167" s="447"/>
      <c r="RTZ167" s="447"/>
      <c r="RUA167" s="447"/>
      <c r="RUB167" s="447"/>
      <c r="RUC167" s="447"/>
      <c r="RUD167" s="447"/>
      <c r="RUE167" s="447"/>
      <c r="RUF167" s="447"/>
      <c r="RUG167" s="447"/>
      <c r="RUH167" s="447"/>
      <c r="RUI167" s="447"/>
      <c r="RUJ167" s="447"/>
      <c r="RUK167" s="447"/>
      <c r="RUL167" s="447"/>
      <c r="RUM167" s="447"/>
      <c r="RUN167" s="447"/>
      <c r="RUO167" s="447"/>
      <c r="RUP167" s="447"/>
      <c r="RUQ167" s="447"/>
      <c r="RUR167" s="447"/>
      <c r="RUS167" s="447"/>
      <c r="RUT167" s="447"/>
      <c r="RUU167" s="447"/>
      <c r="RUV167" s="447"/>
      <c r="RUW167" s="447"/>
      <c r="RUX167" s="447"/>
      <c r="RUY167" s="447"/>
      <c r="RUZ167" s="447"/>
      <c r="RVA167" s="447"/>
      <c r="RVB167" s="447"/>
      <c r="RVC167" s="447"/>
      <c r="RVD167" s="447"/>
      <c r="RVE167" s="447"/>
      <c r="RVF167" s="447"/>
      <c r="RVG167" s="447"/>
      <c r="RVH167" s="447"/>
      <c r="RVI167" s="447"/>
      <c r="RVJ167" s="447"/>
      <c r="RVK167" s="447"/>
      <c r="RVL167" s="447"/>
      <c r="RVM167" s="447"/>
      <c r="RVN167" s="447"/>
      <c r="RVO167" s="447"/>
      <c r="RVP167" s="447"/>
      <c r="RVQ167" s="447"/>
      <c r="RVR167" s="447"/>
      <c r="RVS167" s="447"/>
      <c r="RVT167" s="447"/>
      <c r="RVU167" s="447"/>
      <c r="RVV167" s="447"/>
      <c r="RVW167" s="447"/>
      <c r="RVX167" s="447"/>
      <c r="RVY167" s="447"/>
      <c r="RVZ167" s="447"/>
      <c r="RWA167" s="447"/>
      <c r="RWB167" s="447"/>
      <c r="RWC167" s="447"/>
      <c r="RWD167" s="447"/>
      <c r="RWE167" s="447"/>
      <c r="RWF167" s="447"/>
      <c r="RWG167" s="447"/>
      <c r="RWH167" s="447"/>
      <c r="RWI167" s="447"/>
      <c r="RWJ167" s="447"/>
      <c r="RWK167" s="447"/>
      <c r="RWL167" s="447"/>
      <c r="RWM167" s="447"/>
      <c r="RWN167" s="447"/>
      <c r="RWO167" s="447"/>
      <c r="RWP167" s="447"/>
      <c r="RWQ167" s="447"/>
      <c r="RWR167" s="447"/>
      <c r="RWS167" s="447"/>
      <c r="RWT167" s="447"/>
      <c r="RWU167" s="447"/>
      <c r="RWV167" s="447"/>
      <c r="RWW167" s="447"/>
      <c r="RWX167" s="447"/>
      <c r="RWY167" s="447"/>
      <c r="RWZ167" s="447"/>
      <c r="RXA167" s="447"/>
      <c r="RXB167" s="447"/>
      <c r="RXC167" s="447"/>
      <c r="RXD167" s="447"/>
      <c r="RXE167" s="447"/>
      <c r="RXF167" s="447"/>
      <c r="RXG167" s="447"/>
      <c r="RXH167" s="447"/>
      <c r="RXI167" s="447"/>
      <c r="RXJ167" s="447"/>
      <c r="RXK167" s="447"/>
      <c r="RXL167" s="447"/>
      <c r="RXM167" s="447"/>
      <c r="RXN167" s="447"/>
      <c r="RXO167" s="447"/>
      <c r="RXP167" s="447"/>
      <c r="RXQ167" s="447"/>
      <c r="RXR167" s="447"/>
      <c r="RXS167" s="447"/>
      <c r="RXT167" s="447"/>
      <c r="RXU167" s="447"/>
      <c r="RXV167" s="447"/>
      <c r="RXW167" s="447"/>
      <c r="RXX167" s="447"/>
      <c r="RXY167" s="447"/>
      <c r="RXZ167" s="447"/>
      <c r="RYA167" s="447"/>
      <c r="RYB167" s="447"/>
      <c r="RYC167" s="447"/>
      <c r="RYD167" s="447"/>
      <c r="RYE167" s="447"/>
      <c r="RYF167" s="447"/>
      <c r="RYG167" s="447"/>
      <c r="RYH167" s="447"/>
      <c r="RYI167" s="447"/>
      <c r="RYJ167" s="447"/>
      <c r="RYK167" s="447"/>
      <c r="RYL167" s="447"/>
      <c r="RYM167" s="447"/>
      <c r="RYN167" s="447"/>
      <c r="RYO167" s="447"/>
      <c r="RYP167" s="447"/>
      <c r="RYQ167" s="447"/>
      <c r="RYR167" s="447"/>
      <c r="RYS167" s="447"/>
      <c r="RYT167" s="447"/>
      <c r="RYU167" s="447"/>
      <c r="RYV167" s="447"/>
      <c r="RYW167" s="447"/>
      <c r="RYX167" s="447"/>
      <c r="RYY167" s="447"/>
      <c r="RYZ167" s="447"/>
      <c r="RZA167" s="447"/>
      <c r="RZB167" s="447"/>
      <c r="RZC167" s="447"/>
      <c r="RZD167" s="447"/>
      <c r="RZE167" s="447"/>
      <c r="RZF167" s="447"/>
      <c r="RZG167" s="447"/>
      <c r="RZH167" s="447"/>
      <c r="RZI167" s="447"/>
      <c r="RZJ167" s="447"/>
      <c r="RZK167" s="447"/>
      <c r="RZL167" s="447"/>
      <c r="RZM167" s="447"/>
      <c r="RZN167" s="447"/>
      <c r="RZO167" s="447"/>
      <c r="RZP167" s="447"/>
      <c r="RZQ167" s="447"/>
      <c r="RZR167" s="447"/>
      <c r="RZS167" s="447"/>
      <c r="RZT167" s="447"/>
      <c r="RZU167" s="447"/>
      <c r="RZV167" s="447"/>
      <c r="RZW167" s="447"/>
      <c r="RZX167" s="447"/>
      <c r="RZY167" s="447"/>
      <c r="RZZ167" s="447"/>
      <c r="SAA167" s="447"/>
      <c r="SAB167" s="447"/>
      <c r="SAC167" s="447"/>
      <c r="SAD167" s="447"/>
      <c r="SAE167" s="447"/>
      <c r="SAF167" s="447"/>
      <c r="SAG167" s="447"/>
      <c r="SAH167" s="447"/>
      <c r="SAI167" s="447"/>
      <c r="SAJ167" s="447"/>
      <c r="SAK167" s="447"/>
      <c r="SAL167" s="447"/>
      <c r="SAM167" s="447"/>
      <c r="SAN167" s="447"/>
      <c r="SAO167" s="447"/>
      <c r="SAP167" s="447"/>
      <c r="SAQ167" s="447"/>
      <c r="SAR167" s="447"/>
      <c r="SAS167" s="447"/>
      <c r="SAT167" s="447"/>
      <c r="SAU167" s="447"/>
      <c r="SAV167" s="447"/>
      <c r="SAW167" s="447"/>
      <c r="SAX167" s="447"/>
      <c r="SAY167" s="447"/>
      <c r="SAZ167" s="447"/>
      <c r="SBA167" s="447"/>
      <c r="SBB167" s="447"/>
      <c r="SBC167" s="447"/>
      <c r="SBD167" s="447"/>
      <c r="SBE167" s="447"/>
      <c r="SBF167" s="447"/>
      <c r="SBG167" s="447"/>
      <c r="SBH167" s="447"/>
      <c r="SBI167" s="447"/>
      <c r="SBJ167" s="447"/>
      <c r="SBK167" s="447"/>
      <c r="SBL167" s="447"/>
      <c r="SBM167" s="447"/>
      <c r="SBN167" s="447"/>
      <c r="SBO167" s="447"/>
      <c r="SBP167" s="447"/>
      <c r="SBQ167" s="447"/>
      <c r="SBR167" s="447"/>
      <c r="SBS167" s="447"/>
      <c r="SBT167" s="447"/>
      <c r="SBU167" s="447"/>
      <c r="SBV167" s="447"/>
      <c r="SBW167" s="447"/>
      <c r="SBX167" s="447"/>
      <c r="SBY167" s="447"/>
      <c r="SBZ167" s="447"/>
      <c r="SCA167" s="447"/>
      <c r="SCB167" s="447"/>
      <c r="SCC167" s="447"/>
      <c r="SCD167" s="447"/>
      <c r="SCE167" s="447"/>
      <c r="SCF167" s="447"/>
      <c r="SCG167" s="447"/>
      <c r="SCH167" s="447"/>
      <c r="SCI167" s="447"/>
      <c r="SCJ167" s="447"/>
      <c r="SCK167" s="447"/>
      <c r="SCL167" s="447"/>
      <c r="SCM167" s="447"/>
      <c r="SCN167" s="447"/>
      <c r="SCO167" s="447"/>
      <c r="SCP167" s="447"/>
      <c r="SCQ167" s="447"/>
      <c r="SCR167" s="447"/>
      <c r="SCS167" s="447"/>
      <c r="SCT167" s="447"/>
      <c r="SCU167" s="447"/>
      <c r="SCV167" s="447"/>
      <c r="SCW167" s="447"/>
      <c r="SCX167" s="447"/>
      <c r="SCY167" s="447"/>
      <c r="SCZ167" s="447"/>
      <c r="SDA167" s="447"/>
      <c r="SDB167" s="447"/>
      <c r="SDC167" s="447"/>
      <c r="SDD167" s="447"/>
      <c r="SDE167" s="447"/>
      <c r="SDF167" s="447"/>
      <c r="SDG167" s="447"/>
      <c r="SDH167" s="447"/>
      <c r="SDI167" s="447"/>
      <c r="SDJ167" s="447"/>
      <c r="SDK167" s="447"/>
      <c r="SDL167" s="447"/>
      <c r="SDM167" s="447"/>
      <c r="SDN167" s="447"/>
      <c r="SDO167" s="447"/>
      <c r="SDP167" s="447"/>
      <c r="SDQ167" s="447"/>
      <c r="SDR167" s="447"/>
      <c r="SDS167" s="447"/>
      <c r="SDT167" s="447"/>
      <c r="SDU167" s="447"/>
      <c r="SDV167" s="447"/>
      <c r="SDW167" s="447"/>
      <c r="SDX167" s="447"/>
      <c r="SDY167" s="447"/>
      <c r="SDZ167" s="447"/>
      <c r="SEA167" s="447"/>
      <c r="SEB167" s="447"/>
      <c r="SEC167" s="447"/>
      <c r="SED167" s="447"/>
      <c r="SEE167" s="447"/>
      <c r="SEF167" s="447"/>
      <c r="SEG167" s="447"/>
      <c r="SEH167" s="447"/>
      <c r="SEI167" s="447"/>
      <c r="SEJ167" s="447"/>
      <c r="SEK167" s="447"/>
      <c r="SEL167" s="447"/>
      <c r="SEM167" s="447"/>
      <c r="SEN167" s="447"/>
      <c r="SEO167" s="447"/>
      <c r="SEP167" s="447"/>
      <c r="SEQ167" s="447"/>
      <c r="SER167" s="447"/>
      <c r="SES167" s="447"/>
      <c r="SET167" s="447"/>
      <c r="SEU167" s="447"/>
      <c r="SEV167" s="447"/>
      <c r="SEW167" s="447"/>
      <c r="SEX167" s="447"/>
      <c r="SEY167" s="447"/>
      <c r="SEZ167" s="447"/>
      <c r="SFA167" s="447"/>
      <c r="SFB167" s="447"/>
      <c r="SFC167" s="447"/>
      <c r="SFD167" s="447"/>
      <c r="SFE167" s="447"/>
      <c r="SFF167" s="447"/>
      <c r="SFG167" s="447"/>
      <c r="SFH167" s="447"/>
      <c r="SFI167" s="447"/>
      <c r="SFJ167" s="447"/>
      <c r="SFK167" s="447"/>
      <c r="SFL167" s="447"/>
      <c r="SFM167" s="447"/>
      <c r="SFN167" s="447"/>
      <c r="SFO167" s="447"/>
      <c r="SFP167" s="447"/>
      <c r="SFQ167" s="447"/>
      <c r="SFR167" s="447"/>
      <c r="SFS167" s="447"/>
      <c r="SFT167" s="447"/>
      <c r="SFU167" s="447"/>
      <c r="SFV167" s="447"/>
      <c r="SFW167" s="447"/>
      <c r="SFX167" s="447"/>
      <c r="SFY167" s="447"/>
      <c r="SFZ167" s="447"/>
      <c r="SGA167" s="447"/>
      <c r="SGB167" s="447"/>
      <c r="SGC167" s="447"/>
      <c r="SGD167" s="447"/>
      <c r="SGE167" s="447"/>
      <c r="SGF167" s="447"/>
      <c r="SGG167" s="447"/>
      <c r="SGH167" s="447"/>
      <c r="SGI167" s="447"/>
      <c r="SGJ167" s="447"/>
      <c r="SGK167" s="447"/>
      <c r="SGL167" s="447"/>
      <c r="SGM167" s="447"/>
      <c r="SGN167" s="447"/>
      <c r="SGO167" s="447"/>
      <c r="SGP167" s="447"/>
      <c r="SGQ167" s="447"/>
      <c r="SGR167" s="447"/>
      <c r="SGS167" s="447"/>
      <c r="SGT167" s="447"/>
      <c r="SGU167" s="447"/>
      <c r="SGV167" s="447"/>
      <c r="SGW167" s="447"/>
      <c r="SGX167" s="447"/>
      <c r="SGY167" s="447"/>
      <c r="SGZ167" s="447"/>
      <c r="SHA167" s="447"/>
      <c r="SHB167" s="447"/>
      <c r="SHC167" s="447"/>
      <c r="SHD167" s="447"/>
      <c r="SHE167" s="447"/>
      <c r="SHF167" s="447"/>
      <c r="SHG167" s="447"/>
      <c r="SHH167" s="447"/>
      <c r="SHI167" s="447"/>
      <c r="SHJ167" s="447"/>
      <c r="SHK167" s="447"/>
      <c r="SHL167" s="447"/>
      <c r="SHM167" s="447"/>
      <c r="SHN167" s="447"/>
      <c r="SHO167" s="447"/>
      <c r="SHP167" s="447"/>
      <c r="SHQ167" s="447"/>
      <c r="SHR167" s="447"/>
      <c r="SHS167" s="447"/>
      <c r="SHT167" s="447"/>
      <c r="SHU167" s="447"/>
      <c r="SHV167" s="447"/>
      <c r="SHW167" s="447"/>
      <c r="SHX167" s="447"/>
      <c r="SHY167" s="447"/>
      <c r="SHZ167" s="447"/>
      <c r="SIA167" s="447"/>
      <c r="SIB167" s="447"/>
      <c r="SIC167" s="447"/>
      <c r="SID167" s="447"/>
      <c r="SIE167" s="447"/>
      <c r="SIF167" s="447"/>
      <c r="SIG167" s="447"/>
      <c r="SIH167" s="447"/>
      <c r="SII167" s="447"/>
      <c r="SIJ167" s="447"/>
      <c r="SIK167" s="447"/>
      <c r="SIL167" s="447"/>
      <c r="SIM167" s="447"/>
      <c r="SIN167" s="447"/>
      <c r="SIO167" s="447"/>
      <c r="SIP167" s="447"/>
      <c r="SIQ167" s="447"/>
      <c r="SIR167" s="447"/>
      <c r="SIS167" s="447"/>
      <c r="SIT167" s="447"/>
      <c r="SIU167" s="447"/>
      <c r="SIV167" s="447"/>
      <c r="SIW167" s="447"/>
      <c r="SIX167" s="447"/>
      <c r="SIY167" s="447"/>
      <c r="SIZ167" s="447"/>
      <c r="SJA167" s="447"/>
      <c r="SJB167" s="447"/>
      <c r="SJC167" s="447"/>
      <c r="SJD167" s="447"/>
      <c r="SJE167" s="447"/>
      <c r="SJF167" s="447"/>
      <c r="SJG167" s="447"/>
      <c r="SJH167" s="447"/>
      <c r="SJI167" s="447"/>
      <c r="SJJ167" s="447"/>
      <c r="SJK167" s="447"/>
      <c r="SJL167" s="447"/>
      <c r="SJM167" s="447"/>
      <c r="SJN167" s="447"/>
      <c r="SJO167" s="447"/>
      <c r="SJP167" s="447"/>
      <c r="SJQ167" s="447"/>
      <c r="SJR167" s="447"/>
      <c r="SJS167" s="447"/>
      <c r="SJT167" s="447"/>
      <c r="SJU167" s="447"/>
      <c r="SJV167" s="447"/>
      <c r="SJW167" s="447"/>
      <c r="SJX167" s="447"/>
      <c r="SJY167" s="447"/>
      <c r="SJZ167" s="447"/>
      <c r="SKA167" s="447"/>
      <c r="SKB167" s="447"/>
      <c r="SKC167" s="447"/>
      <c r="SKD167" s="447"/>
      <c r="SKE167" s="447"/>
      <c r="SKF167" s="447"/>
      <c r="SKG167" s="447"/>
      <c r="SKH167" s="447"/>
      <c r="SKI167" s="447"/>
      <c r="SKJ167" s="447"/>
      <c r="SKK167" s="447"/>
      <c r="SKL167" s="447"/>
      <c r="SKM167" s="447"/>
      <c r="SKN167" s="447"/>
      <c r="SKO167" s="447"/>
      <c r="SKP167" s="447"/>
      <c r="SKQ167" s="447"/>
      <c r="SKR167" s="447"/>
      <c r="SKS167" s="447"/>
      <c r="SKT167" s="447"/>
      <c r="SKU167" s="447"/>
      <c r="SKV167" s="447"/>
      <c r="SKW167" s="447"/>
      <c r="SKX167" s="447"/>
      <c r="SKY167" s="447"/>
      <c r="SKZ167" s="447"/>
      <c r="SLA167" s="447"/>
      <c r="SLB167" s="447"/>
      <c r="SLC167" s="447"/>
      <c r="SLD167" s="447"/>
      <c r="SLE167" s="447"/>
      <c r="SLF167" s="447"/>
      <c r="SLG167" s="447"/>
      <c r="SLH167" s="447"/>
      <c r="SLI167" s="447"/>
      <c r="SLJ167" s="447"/>
      <c r="SLK167" s="447"/>
      <c r="SLL167" s="447"/>
      <c r="SLM167" s="447"/>
      <c r="SLN167" s="447"/>
      <c r="SLO167" s="447"/>
      <c r="SLP167" s="447"/>
      <c r="SLQ167" s="447"/>
      <c r="SLR167" s="447"/>
      <c r="SLS167" s="447"/>
      <c r="SLT167" s="447"/>
      <c r="SLU167" s="447"/>
      <c r="SLV167" s="447"/>
      <c r="SLW167" s="447"/>
      <c r="SLX167" s="447"/>
      <c r="SLY167" s="447"/>
      <c r="SLZ167" s="447"/>
      <c r="SMA167" s="447"/>
      <c r="SMB167" s="447"/>
      <c r="SMC167" s="447"/>
      <c r="SMD167" s="447"/>
      <c r="SME167" s="447"/>
      <c r="SMF167" s="447"/>
      <c r="SMG167" s="447"/>
      <c r="SMH167" s="447"/>
      <c r="SMI167" s="447"/>
      <c r="SMJ167" s="447"/>
      <c r="SMK167" s="447"/>
      <c r="SML167" s="447"/>
      <c r="SMM167" s="447"/>
      <c r="SMN167" s="447"/>
      <c r="SMO167" s="447"/>
      <c r="SMP167" s="447"/>
      <c r="SMQ167" s="447"/>
      <c r="SMR167" s="447"/>
      <c r="SMS167" s="447"/>
      <c r="SMT167" s="447"/>
      <c r="SMU167" s="447"/>
      <c r="SMV167" s="447"/>
      <c r="SMW167" s="447"/>
      <c r="SMX167" s="447"/>
      <c r="SMY167" s="447"/>
      <c r="SMZ167" s="447"/>
      <c r="SNA167" s="447"/>
      <c r="SNB167" s="447"/>
      <c r="SNC167" s="447"/>
      <c r="SND167" s="447"/>
      <c r="SNE167" s="447"/>
      <c r="SNF167" s="447"/>
      <c r="SNG167" s="447"/>
      <c r="SNH167" s="447"/>
      <c r="SNI167" s="447"/>
      <c r="SNJ167" s="447"/>
      <c r="SNK167" s="447"/>
      <c r="SNL167" s="447"/>
      <c r="SNM167" s="447"/>
      <c r="SNN167" s="447"/>
      <c r="SNO167" s="447"/>
      <c r="SNP167" s="447"/>
      <c r="SNQ167" s="447"/>
      <c r="SNR167" s="447"/>
      <c r="SNS167" s="447"/>
      <c r="SNT167" s="447"/>
      <c r="SNU167" s="447"/>
      <c r="SNV167" s="447"/>
      <c r="SNW167" s="447"/>
      <c r="SNX167" s="447"/>
      <c r="SNY167" s="447"/>
      <c r="SNZ167" s="447"/>
      <c r="SOA167" s="447"/>
      <c r="SOB167" s="447"/>
      <c r="SOC167" s="447"/>
      <c r="SOD167" s="447"/>
      <c r="SOE167" s="447"/>
      <c r="SOF167" s="447"/>
      <c r="SOG167" s="447"/>
      <c r="SOH167" s="447"/>
      <c r="SOI167" s="447"/>
      <c r="SOJ167" s="447"/>
      <c r="SOK167" s="447"/>
      <c r="SOL167" s="447"/>
      <c r="SOM167" s="447"/>
      <c r="SON167" s="447"/>
      <c r="SOO167" s="447"/>
      <c r="SOP167" s="447"/>
      <c r="SOQ167" s="447"/>
      <c r="SOR167" s="447"/>
      <c r="SOS167" s="447"/>
      <c r="SOT167" s="447"/>
      <c r="SOU167" s="447"/>
      <c r="SOV167" s="447"/>
      <c r="SOW167" s="447"/>
      <c r="SOX167" s="447"/>
      <c r="SOY167" s="447"/>
      <c r="SOZ167" s="447"/>
      <c r="SPA167" s="447"/>
      <c r="SPB167" s="447"/>
      <c r="SPC167" s="447"/>
      <c r="SPD167" s="447"/>
      <c r="SPE167" s="447"/>
      <c r="SPF167" s="447"/>
      <c r="SPG167" s="447"/>
      <c r="SPH167" s="447"/>
      <c r="SPI167" s="447"/>
      <c r="SPJ167" s="447"/>
      <c r="SPK167" s="447"/>
      <c r="SPL167" s="447"/>
      <c r="SPM167" s="447"/>
      <c r="SPN167" s="447"/>
      <c r="SPO167" s="447"/>
      <c r="SPP167" s="447"/>
      <c r="SPQ167" s="447"/>
      <c r="SPR167" s="447"/>
      <c r="SPS167" s="447"/>
      <c r="SPT167" s="447"/>
      <c r="SPU167" s="447"/>
      <c r="SPV167" s="447"/>
      <c r="SPW167" s="447"/>
      <c r="SPX167" s="447"/>
      <c r="SPY167" s="447"/>
      <c r="SPZ167" s="447"/>
      <c r="SQA167" s="447"/>
      <c r="SQB167" s="447"/>
      <c r="SQC167" s="447"/>
      <c r="SQD167" s="447"/>
      <c r="SQE167" s="447"/>
      <c r="SQF167" s="447"/>
      <c r="SQG167" s="447"/>
      <c r="SQH167" s="447"/>
      <c r="SQI167" s="447"/>
      <c r="SQJ167" s="447"/>
      <c r="SQK167" s="447"/>
      <c r="SQL167" s="447"/>
      <c r="SQM167" s="447"/>
      <c r="SQN167" s="447"/>
      <c r="SQO167" s="447"/>
      <c r="SQP167" s="447"/>
      <c r="SQQ167" s="447"/>
      <c r="SQR167" s="447"/>
      <c r="SQS167" s="447"/>
      <c r="SQT167" s="447"/>
      <c r="SQU167" s="447"/>
      <c r="SQV167" s="447"/>
      <c r="SQW167" s="447"/>
      <c r="SQX167" s="447"/>
      <c r="SQY167" s="447"/>
      <c r="SQZ167" s="447"/>
      <c r="SRA167" s="447"/>
      <c r="SRB167" s="447"/>
      <c r="SRC167" s="447"/>
      <c r="SRD167" s="447"/>
      <c r="SRE167" s="447"/>
      <c r="SRF167" s="447"/>
      <c r="SRG167" s="447"/>
      <c r="SRH167" s="447"/>
      <c r="SRI167" s="447"/>
      <c r="SRJ167" s="447"/>
      <c r="SRK167" s="447"/>
      <c r="SRL167" s="447"/>
      <c r="SRM167" s="447"/>
      <c r="SRN167" s="447"/>
      <c r="SRO167" s="447"/>
      <c r="SRP167" s="447"/>
      <c r="SRQ167" s="447"/>
      <c r="SRR167" s="447"/>
      <c r="SRS167" s="447"/>
      <c r="SRT167" s="447"/>
      <c r="SRU167" s="447"/>
      <c r="SRV167" s="447"/>
      <c r="SRW167" s="447"/>
      <c r="SRX167" s="447"/>
      <c r="SRY167" s="447"/>
      <c r="SRZ167" s="447"/>
      <c r="SSA167" s="447"/>
      <c r="SSB167" s="447"/>
      <c r="SSC167" s="447"/>
      <c r="SSD167" s="447"/>
      <c r="SSE167" s="447"/>
      <c r="SSF167" s="447"/>
      <c r="SSG167" s="447"/>
      <c r="SSH167" s="447"/>
      <c r="SSI167" s="447"/>
      <c r="SSJ167" s="447"/>
      <c r="SSK167" s="447"/>
      <c r="SSL167" s="447"/>
      <c r="SSM167" s="447"/>
      <c r="SSN167" s="447"/>
      <c r="SSO167" s="447"/>
      <c r="SSP167" s="447"/>
      <c r="SSQ167" s="447"/>
      <c r="SSR167" s="447"/>
      <c r="SSS167" s="447"/>
      <c r="SST167" s="447"/>
      <c r="SSU167" s="447"/>
      <c r="SSV167" s="447"/>
      <c r="SSW167" s="447"/>
      <c r="SSX167" s="447"/>
      <c r="SSY167" s="447"/>
      <c r="SSZ167" s="447"/>
      <c r="STA167" s="447"/>
      <c r="STB167" s="447"/>
      <c r="STC167" s="447"/>
      <c r="STD167" s="447"/>
      <c r="STE167" s="447"/>
      <c r="STF167" s="447"/>
      <c r="STG167" s="447"/>
      <c r="STH167" s="447"/>
      <c r="STI167" s="447"/>
      <c r="STJ167" s="447"/>
      <c r="STK167" s="447"/>
      <c r="STL167" s="447"/>
      <c r="STM167" s="447"/>
      <c r="STN167" s="447"/>
      <c r="STO167" s="447"/>
      <c r="STP167" s="447"/>
      <c r="STQ167" s="447"/>
      <c r="STR167" s="447"/>
      <c r="STS167" s="447"/>
      <c r="STT167" s="447"/>
      <c r="STU167" s="447"/>
      <c r="STV167" s="447"/>
      <c r="STW167" s="447"/>
      <c r="STX167" s="447"/>
      <c r="STY167" s="447"/>
      <c r="STZ167" s="447"/>
      <c r="SUA167" s="447"/>
      <c r="SUB167" s="447"/>
      <c r="SUC167" s="447"/>
      <c r="SUD167" s="447"/>
      <c r="SUE167" s="447"/>
      <c r="SUF167" s="447"/>
      <c r="SUG167" s="447"/>
      <c r="SUH167" s="447"/>
      <c r="SUI167" s="447"/>
      <c r="SUJ167" s="447"/>
      <c r="SUK167" s="447"/>
      <c r="SUL167" s="447"/>
      <c r="SUM167" s="447"/>
      <c r="SUN167" s="447"/>
      <c r="SUO167" s="447"/>
      <c r="SUP167" s="447"/>
      <c r="SUQ167" s="447"/>
      <c r="SUR167" s="447"/>
      <c r="SUS167" s="447"/>
      <c r="SUT167" s="447"/>
      <c r="SUU167" s="447"/>
      <c r="SUV167" s="447"/>
      <c r="SUW167" s="447"/>
      <c r="SUX167" s="447"/>
      <c r="SUY167" s="447"/>
      <c r="SUZ167" s="447"/>
      <c r="SVA167" s="447"/>
      <c r="SVB167" s="447"/>
      <c r="SVC167" s="447"/>
      <c r="SVD167" s="447"/>
      <c r="SVE167" s="447"/>
      <c r="SVF167" s="447"/>
      <c r="SVG167" s="447"/>
      <c r="SVH167" s="447"/>
      <c r="SVI167" s="447"/>
      <c r="SVJ167" s="447"/>
      <c r="SVK167" s="447"/>
      <c r="SVL167" s="447"/>
      <c r="SVM167" s="447"/>
      <c r="SVN167" s="447"/>
      <c r="SVO167" s="447"/>
      <c r="SVP167" s="447"/>
      <c r="SVQ167" s="447"/>
      <c r="SVR167" s="447"/>
      <c r="SVS167" s="447"/>
      <c r="SVT167" s="447"/>
      <c r="SVU167" s="447"/>
      <c r="SVV167" s="447"/>
      <c r="SVW167" s="447"/>
      <c r="SVX167" s="447"/>
      <c r="SVY167" s="447"/>
      <c r="SVZ167" s="447"/>
      <c r="SWA167" s="447"/>
      <c r="SWB167" s="447"/>
      <c r="SWC167" s="447"/>
      <c r="SWD167" s="447"/>
      <c r="SWE167" s="447"/>
      <c r="SWF167" s="447"/>
      <c r="SWG167" s="447"/>
      <c r="SWH167" s="447"/>
      <c r="SWI167" s="447"/>
      <c r="SWJ167" s="447"/>
      <c r="SWK167" s="447"/>
      <c r="SWL167" s="447"/>
      <c r="SWM167" s="447"/>
      <c r="SWN167" s="447"/>
      <c r="SWO167" s="447"/>
      <c r="SWP167" s="447"/>
      <c r="SWQ167" s="447"/>
      <c r="SWR167" s="447"/>
      <c r="SWS167" s="447"/>
      <c r="SWT167" s="447"/>
      <c r="SWU167" s="447"/>
      <c r="SWV167" s="447"/>
      <c r="SWW167" s="447"/>
      <c r="SWX167" s="447"/>
      <c r="SWY167" s="447"/>
      <c r="SWZ167" s="447"/>
      <c r="SXA167" s="447"/>
      <c r="SXB167" s="447"/>
      <c r="SXC167" s="447"/>
      <c r="SXD167" s="447"/>
      <c r="SXE167" s="447"/>
      <c r="SXF167" s="447"/>
      <c r="SXG167" s="447"/>
      <c r="SXH167" s="447"/>
      <c r="SXI167" s="447"/>
      <c r="SXJ167" s="447"/>
      <c r="SXK167" s="447"/>
      <c r="SXL167" s="447"/>
      <c r="SXM167" s="447"/>
      <c r="SXN167" s="447"/>
      <c r="SXO167" s="447"/>
      <c r="SXP167" s="447"/>
      <c r="SXQ167" s="447"/>
      <c r="SXR167" s="447"/>
      <c r="SXS167" s="447"/>
      <c r="SXT167" s="447"/>
      <c r="SXU167" s="447"/>
      <c r="SXV167" s="447"/>
      <c r="SXW167" s="447"/>
      <c r="SXX167" s="447"/>
      <c r="SXY167" s="447"/>
      <c r="SXZ167" s="447"/>
      <c r="SYA167" s="447"/>
      <c r="SYB167" s="447"/>
      <c r="SYC167" s="447"/>
      <c r="SYD167" s="447"/>
      <c r="SYE167" s="447"/>
      <c r="SYF167" s="447"/>
      <c r="SYG167" s="447"/>
      <c r="SYH167" s="447"/>
      <c r="SYI167" s="447"/>
      <c r="SYJ167" s="447"/>
      <c r="SYK167" s="447"/>
      <c r="SYL167" s="447"/>
      <c r="SYM167" s="447"/>
      <c r="SYN167" s="447"/>
      <c r="SYO167" s="447"/>
      <c r="SYP167" s="447"/>
      <c r="SYQ167" s="447"/>
      <c r="SYR167" s="447"/>
      <c r="SYS167" s="447"/>
      <c r="SYT167" s="447"/>
      <c r="SYU167" s="447"/>
      <c r="SYV167" s="447"/>
      <c r="SYW167" s="447"/>
      <c r="SYX167" s="447"/>
      <c r="SYY167" s="447"/>
      <c r="SYZ167" s="447"/>
      <c r="SZA167" s="447"/>
      <c r="SZB167" s="447"/>
      <c r="SZC167" s="447"/>
      <c r="SZD167" s="447"/>
      <c r="SZE167" s="447"/>
      <c r="SZF167" s="447"/>
      <c r="SZG167" s="447"/>
      <c r="SZH167" s="447"/>
      <c r="SZI167" s="447"/>
      <c r="SZJ167" s="447"/>
      <c r="SZK167" s="447"/>
      <c r="SZL167" s="447"/>
      <c r="SZM167" s="447"/>
      <c r="SZN167" s="447"/>
      <c r="SZO167" s="447"/>
      <c r="SZP167" s="447"/>
      <c r="SZQ167" s="447"/>
      <c r="SZR167" s="447"/>
      <c r="SZS167" s="447"/>
      <c r="SZT167" s="447"/>
      <c r="SZU167" s="447"/>
      <c r="SZV167" s="447"/>
      <c r="SZW167" s="447"/>
      <c r="SZX167" s="447"/>
      <c r="SZY167" s="447"/>
      <c r="SZZ167" s="447"/>
      <c r="TAA167" s="447"/>
      <c r="TAB167" s="447"/>
      <c r="TAC167" s="447"/>
      <c r="TAD167" s="447"/>
      <c r="TAE167" s="447"/>
      <c r="TAF167" s="447"/>
      <c r="TAG167" s="447"/>
      <c r="TAH167" s="447"/>
      <c r="TAI167" s="447"/>
      <c r="TAJ167" s="447"/>
      <c r="TAK167" s="447"/>
      <c r="TAL167" s="447"/>
      <c r="TAM167" s="447"/>
      <c r="TAN167" s="447"/>
      <c r="TAO167" s="447"/>
      <c r="TAP167" s="447"/>
      <c r="TAQ167" s="447"/>
      <c r="TAR167" s="447"/>
      <c r="TAS167" s="447"/>
      <c r="TAT167" s="447"/>
      <c r="TAU167" s="447"/>
      <c r="TAV167" s="447"/>
      <c r="TAW167" s="447"/>
      <c r="TAX167" s="447"/>
      <c r="TAY167" s="447"/>
      <c r="TAZ167" s="447"/>
      <c r="TBA167" s="447"/>
      <c r="TBB167" s="447"/>
      <c r="TBC167" s="447"/>
      <c r="TBD167" s="447"/>
      <c r="TBE167" s="447"/>
      <c r="TBF167" s="447"/>
      <c r="TBG167" s="447"/>
      <c r="TBH167" s="447"/>
      <c r="TBI167" s="447"/>
      <c r="TBJ167" s="447"/>
      <c r="TBK167" s="447"/>
      <c r="TBL167" s="447"/>
      <c r="TBM167" s="447"/>
      <c r="TBN167" s="447"/>
      <c r="TBO167" s="447"/>
      <c r="TBP167" s="447"/>
      <c r="TBQ167" s="447"/>
      <c r="TBR167" s="447"/>
      <c r="TBS167" s="447"/>
      <c r="TBT167" s="447"/>
      <c r="TBU167" s="447"/>
      <c r="TBV167" s="447"/>
      <c r="TBW167" s="447"/>
      <c r="TBX167" s="447"/>
      <c r="TBY167" s="447"/>
      <c r="TBZ167" s="447"/>
      <c r="TCA167" s="447"/>
      <c r="TCB167" s="447"/>
      <c r="TCC167" s="447"/>
      <c r="TCD167" s="447"/>
      <c r="TCE167" s="447"/>
      <c r="TCF167" s="447"/>
      <c r="TCG167" s="447"/>
      <c r="TCH167" s="447"/>
      <c r="TCI167" s="447"/>
      <c r="TCJ167" s="447"/>
      <c r="TCK167" s="447"/>
      <c r="TCL167" s="447"/>
      <c r="TCM167" s="447"/>
      <c r="TCN167" s="447"/>
      <c r="TCO167" s="447"/>
      <c r="TCP167" s="447"/>
      <c r="TCQ167" s="447"/>
      <c r="TCR167" s="447"/>
      <c r="TCS167" s="447"/>
      <c r="TCT167" s="447"/>
      <c r="TCU167" s="447"/>
      <c r="TCV167" s="447"/>
      <c r="TCW167" s="447"/>
      <c r="TCX167" s="447"/>
      <c r="TCY167" s="447"/>
      <c r="TCZ167" s="447"/>
      <c r="TDA167" s="447"/>
      <c r="TDB167" s="447"/>
      <c r="TDC167" s="447"/>
      <c r="TDD167" s="447"/>
      <c r="TDE167" s="447"/>
      <c r="TDF167" s="447"/>
      <c r="TDG167" s="447"/>
      <c r="TDH167" s="447"/>
      <c r="TDI167" s="447"/>
      <c r="TDJ167" s="447"/>
      <c r="TDK167" s="447"/>
      <c r="TDL167" s="447"/>
      <c r="TDM167" s="447"/>
      <c r="TDN167" s="447"/>
      <c r="TDO167" s="447"/>
      <c r="TDP167" s="447"/>
      <c r="TDQ167" s="447"/>
      <c r="TDR167" s="447"/>
      <c r="TDS167" s="447"/>
      <c r="TDT167" s="447"/>
      <c r="TDU167" s="447"/>
      <c r="TDV167" s="447"/>
      <c r="TDW167" s="447"/>
      <c r="TDX167" s="447"/>
      <c r="TDY167" s="447"/>
      <c r="TDZ167" s="447"/>
      <c r="TEA167" s="447"/>
      <c r="TEB167" s="447"/>
      <c r="TEC167" s="447"/>
      <c r="TED167" s="447"/>
      <c r="TEE167" s="447"/>
      <c r="TEF167" s="447"/>
      <c r="TEG167" s="447"/>
      <c r="TEH167" s="447"/>
      <c r="TEI167" s="447"/>
      <c r="TEJ167" s="447"/>
      <c r="TEK167" s="447"/>
      <c r="TEL167" s="447"/>
      <c r="TEM167" s="447"/>
      <c r="TEN167" s="447"/>
      <c r="TEO167" s="447"/>
      <c r="TEP167" s="447"/>
      <c r="TEQ167" s="447"/>
      <c r="TER167" s="447"/>
      <c r="TES167" s="447"/>
      <c r="TET167" s="447"/>
      <c r="TEU167" s="447"/>
      <c r="TEV167" s="447"/>
      <c r="TEW167" s="447"/>
      <c r="TEX167" s="447"/>
      <c r="TEY167" s="447"/>
      <c r="TEZ167" s="447"/>
      <c r="TFA167" s="447"/>
      <c r="TFB167" s="447"/>
      <c r="TFC167" s="447"/>
      <c r="TFD167" s="447"/>
      <c r="TFE167" s="447"/>
      <c r="TFF167" s="447"/>
      <c r="TFG167" s="447"/>
      <c r="TFH167" s="447"/>
      <c r="TFI167" s="447"/>
      <c r="TFJ167" s="447"/>
      <c r="TFK167" s="447"/>
      <c r="TFL167" s="447"/>
      <c r="TFM167" s="447"/>
      <c r="TFN167" s="447"/>
      <c r="TFO167" s="447"/>
      <c r="TFP167" s="447"/>
      <c r="TFQ167" s="447"/>
      <c r="TFR167" s="447"/>
      <c r="TFS167" s="447"/>
      <c r="TFT167" s="447"/>
      <c r="TFU167" s="447"/>
      <c r="TFV167" s="447"/>
      <c r="TFW167" s="447"/>
      <c r="TFX167" s="447"/>
      <c r="TFY167" s="447"/>
      <c r="TFZ167" s="447"/>
      <c r="TGA167" s="447"/>
      <c r="TGB167" s="447"/>
      <c r="TGC167" s="447"/>
      <c r="TGD167" s="447"/>
      <c r="TGE167" s="447"/>
      <c r="TGF167" s="447"/>
      <c r="TGG167" s="447"/>
      <c r="TGH167" s="447"/>
      <c r="TGI167" s="447"/>
      <c r="TGJ167" s="447"/>
      <c r="TGK167" s="447"/>
      <c r="TGL167" s="447"/>
      <c r="TGM167" s="447"/>
      <c r="TGN167" s="447"/>
      <c r="TGO167" s="447"/>
      <c r="TGP167" s="447"/>
      <c r="TGQ167" s="447"/>
      <c r="TGR167" s="447"/>
      <c r="TGS167" s="447"/>
      <c r="TGT167" s="447"/>
      <c r="TGU167" s="447"/>
      <c r="TGV167" s="447"/>
      <c r="TGW167" s="447"/>
      <c r="TGX167" s="447"/>
      <c r="TGY167" s="447"/>
      <c r="TGZ167" s="447"/>
      <c r="THA167" s="447"/>
      <c r="THB167" s="447"/>
      <c r="THC167" s="447"/>
      <c r="THD167" s="447"/>
      <c r="THE167" s="447"/>
      <c r="THF167" s="447"/>
      <c r="THG167" s="447"/>
      <c r="THH167" s="447"/>
      <c r="THI167" s="447"/>
      <c r="THJ167" s="447"/>
      <c r="THK167" s="447"/>
      <c r="THL167" s="447"/>
      <c r="THM167" s="447"/>
      <c r="THN167" s="447"/>
      <c r="THO167" s="447"/>
      <c r="THP167" s="447"/>
      <c r="THQ167" s="447"/>
      <c r="THR167" s="447"/>
      <c r="THS167" s="447"/>
      <c r="THT167" s="447"/>
      <c r="THU167" s="447"/>
      <c r="THV167" s="447"/>
      <c r="THW167" s="447"/>
      <c r="THX167" s="447"/>
      <c r="THY167" s="447"/>
      <c r="THZ167" s="447"/>
      <c r="TIA167" s="447"/>
      <c r="TIB167" s="447"/>
      <c r="TIC167" s="447"/>
      <c r="TID167" s="447"/>
      <c r="TIE167" s="447"/>
      <c r="TIF167" s="447"/>
      <c r="TIG167" s="447"/>
      <c r="TIH167" s="447"/>
      <c r="TII167" s="447"/>
      <c r="TIJ167" s="447"/>
      <c r="TIK167" s="447"/>
      <c r="TIL167" s="447"/>
      <c r="TIM167" s="447"/>
      <c r="TIN167" s="447"/>
      <c r="TIO167" s="447"/>
      <c r="TIP167" s="447"/>
      <c r="TIQ167" s="447"/>
      <c r="TIR167" s="447"/>
      <c r="TIS167" s="447"/>
      <c r="TIT167" s="447"/>
      <c r="TIU167" s="447"/>
      <c r="TIV167" s="447"/>
      <c r="TIW167" s="447"/>
      <c r="TIX167" s="447"/>
      <c r="TIY167" s="447"/>
      <c r="TIZ167" s="447"/>
      <c r="TJA167" s="447"/>
      <c r="TJB167" s="447"/>
      <c r="TJC167" s="447"/>
      <c r="TJD167" s="447"/>
      <c r="TJE167" s="447"/>
      <c r="TJF167" s="447"/>
      <c r="TJG167" s="447"/>
      <c r="TJH167" s="447"/>
      <c r="TJI167" s="447"/>
      <c r="TJJ167" s="447"/>
      <c r="TJK167" s="447"/>
      <c r="TJL167" s="447"/>
      <c r="TJM167" s="447"/>
      <c r="TJN167" s="447"/>
      <c r="TJO167" s="447"/>
      <c r="TJP167" s="447"/>
      <c r="TJQ167" s="447"/>
      <c r="TJR167" s="447"/>
      <c r="TJS167" s="447"/>
      <c r="TJT167" s="447"/>
      <c r="TJU167" s="447"/>
      <c r="TJV167" s="447"/>
      <c r="TJW167" s="447"/>
      <c r="TJX167" s="447"/>
      <c r="TJY167" s="447"/>
      <c r="TJZ167" s="447"/>
      <c r="TKA167" s="447"/>
      <c r="TKB167" s="447"/>
      <c r="TKC167" s="447"/>
      <c r="TKD167" s="447"/>
      <c r="TKE167" s="447"/>
      <c r="TKF167" s="447"/>
      <c r="TKG167" s="447"/>
      <c r="TKH167" s="447"/>
      <c r="TKI167" s="447"/>
      <c r="TKJ167" s="447"/>
      <c r="TKK167" s="447"/>
      <c r="TKL167" s="447"/>
      <c r="TKM167" s="447"/>
      <c r="TKN167" s="447"/>
      <c r="TKO167" s="447"/>
      <c r="TKP167" s="447"/>
      <c r="TKQ167" s="447"/>
      <c r="TKR167" s="447"/>
      <c r="TKS167" s="447"/>
      <c r="TKT167" s="447"/>
      <c r="TKU167" s="447"/>
      <c r="TKV167" s="447"/>
      <c r="TKW167" s="447"/>
      <c r="TKX167" s="447"/>
      <c r="TKY167" s="447"/>
      <c r="TKZ167" s="447"/>
      <c r="TLA167" s="447"/>
      <c r="TLB167" s="447"/>
      <c r="TLC167" s="447"/>
      <c r="TLD167" s="447"/>
      <c r="TLE167" s="447"/>
      <c r="TLF167" s="447"/>
      <c r="TLG167" s="447"/>
      <c r="TLH167" s="447"/>
      <c r="TLI167" s="447"/>
      <c r="TLJ167" s="447"/>
      <c r="TLK167" s="447"/>
      <c r="TLL167" s="447"/>
      <c r="TLM167" s="447"/>
      <c r="TLN167" s="447"/>
      <c r="TLO167" s="447"/>
      <c r="TLP167" s="447"/>
      <c r="TLQ167" s="447"/>
      <c r="TLR167" s="447"/>
      <c r="TLS167" s="447"/>
      <c r="TLT167" s="447"/>
      <c r="TLU167" s="447"/>
      <c r="TLV167" s="447"/>
      <c r="TLW167" s="447"/>
      <c r="TLX167" s="447"/>
      <c r="TLY167" s="447"/>
      <c r="TLZ167" s="447"/>
      <c r="TMA167" s="447"/>
      <c r="TMB167" s="447"/>
      <c r="TMC167" s="447"/>
      <c r="TMD167" s="447"/>
      <c r="TME167" s="447"/>
      <c r="TMF167" s="447"/>
      <c r="TMG167" s="447"/>
      <c r="TMH167" s="447"/>
      <c r="TMI167" s="447"/>
      <c r="TMJ167" s="447"/>
      <c r="TMK167" s="447"/>
      <c r="TML167" s="447"/>
      <c r="TMM167" s="447"/>
      <c r="TMN167" s="447"/>
      <c r="TMO167" s="447"/>
      <c r="TMP167" s="447"/>
      <c r="TMQ167" s="447"/>
      <c r="TMR167" s="447"/>
      <c r="TMS167" s="447"/>
      <c r="TMT167" s="447"/>
      <c r="TMU167" s="447"/>
      <c r="TMV167" s="447"/>
      <c r="TMW167" s="447"/>
      <c r="TMX167" s="447"/>
      <c r="TMY167" s="447"/>
      <c r="TMZ167" s="447"/>
      <c r="TNA167" s="447"/>
      <c r="TNB167" s="447"/>
      <c r="TNC167" s="447"/>
      <c r="TND167" s="447"/>
      <c r="TNE167" s="447"/>
      <c r="TNF167" s="447"/>
      <c r="TNG167" s="447"/>
      <c r="TNH167" s="447"/>
      <c r="TNI167" s="447"/>
      <c r="TNJ167" s="447"/>
      <c r="TNK167" s="447"/>
      <c r="TNL167" s="447"/>
      <c r="TNM167" s="447"/>
      <c r="TNN167" s="447"/>
      <c r="TNO167" s="447"/>
      <c r="TNP167" s="447"/>
      <c r="TNQ167" s="447"/>
      <c r="TNR167" s="447"/>
      <c r="TNS167" s="447"/>
      <c r="TNT167" s="447"/>
      <c r="TNU167" s="447"/>
      <c r="TNV167" s="447"/>
      <c r="TNW167" s="447"/>
      <c r="TNX167" s="447"/>
      <c r="TNY167" s="447"/>
      <c r="TNZ167" s="447"/>
      <c r="TOA167" s="447"/>
      <c r="TOB167" s="447"/>
      <c r="TOC167" s="447"/>
      <c r="TOD167" s="447"/>
      <c r="TOE167" s="447"/>
      <c r="TOF167" s="447"/>
      <c r="TOG167" s="447"/>
      <c r="TOH167" s="447"/>
      <c r="TOI167" s="447"/>
      <c r="TOJ167" s="447"/>
      <c r="TOK167" s="447"/>
      <c r="TOL167" s="447"/>
      <c r="TOM167" s="447"/>
      <c r="TON167" s="447"/>
      <c r="TOO167" s="447"/>
      <c r="TOP167" s="447"/>
      <c r="TOQ167" s="447"/>
      <c r="TOR167" s="447"/>
      <c r="TOS167" s="447"/>
      <c r="TOT167" s="447"/>
      <c r="TOU167" s="447"/>
      <c r="TOV167" s="447"/>
      <c r="TOW167" s="447"/>
      <c r="TOX167" s="447"/>
      <c r="TOY167" s="447"/>
      <c r="TOZ167" s="447"/>
      <c r="TPA167" s="447"/>
      <c r="TPB167" s="447"/>
      <c r="TPC167" s="447"/>
      <c r="TPD167" s="447"/>
      <c r="TPE167" s="447"/>
      <c r="TPF167" s="447"/>
      <c r="TPG167" s="447"/>
      <c r="TPH167" s="447"/>
      <c r="TPI167" s="447"/>
      <c r="TPJ167" s="447"/>
      <c r="TPK167" s="447"/>
      <c r="TPL167" s="447"/>
      <c r="TPM167" s="447"/>
      <c r="TPN167" s="447"/>
      <c r="TPO167" s="447"/>
      <c r="TPP167" s="447"/>
      <c r="TPQ167" s="447"/>
      <c r="TPR167" s="447"/>
      <c r="TPS167" s="447"/>
      <c r="TPT167" s="447"/>
      <c r="TPU167" s="447"/>
      <c r="TPV167" s="447"/>
      <c r="TPW167" s="447"/>
      <c r="TPX167" s="447"/>
      <c r="TPY167" s="447"/>
      <c r="TPZ167" s="447"/>
      <c r="TQA167" s="447"/>
      <c r="TQB167" s="447"/>
      <c r="TQC167" s="447"/>
      <c r="TQD167" s="447"/>
      <c r="TQE167" s="447"/>
      <c r="TQF167" s="447"/>
      <c r="TQG167" s="447"/>
      <c r="TQH167" s="447"/>
      <c r="TQI167" s="447"/>
      <c r="TQJ167" s="447"/>
      <c r="TQK167" s="447"/>
      <c r="TQL167" s="447"/>
      <c r="TQM167" s="447"/>
      <c r="TQN167" s="447"/>
      <c r="TQO167" s="447"/>
      <c r="TQP167" s="447"/>
      <c r="TQQ167" s="447"/>
      <c r="TQR167" s="447"/>
      <c r="TQS167" s="447"/>
      <c r="TQT167" s="447"/>
      <c r="TQU167" s="447"/>
      <c r="TQV167" s="447"/>
      <c r="TQW167" s="447"/>
      <c r="TQX167" s="447"/>
      <c r="TQY167" s="447"/>
      <c r="TQZ167" s="447"/>
      <c r="TRA167" s="447"/>
      <c r="TRB167" s="447"/>
      <c r="TRC167" s="447"/>
      <c r="TRD167" s="447"/>
      <c r="TRE167" s="447"/>
      <c r="TRF167" s="447"/>
      <c r="TRG167" s="447"/>
      <c r="TRH167" s="447"/>
      <c r="TRI167" s="447"/>
      <c r="TRJ167" s="447"/>
      <c r="TRK167" s="447"/>
      <c r="TRL167" s="447"/>
      <c r="TRM167" s="447"/>
      <c r="TRN167" s="447"/>
      <c r="TRO167" s="447"/>
      <c r="TRP167" s="447"/>
      <c r="TRQ167" s="447"/>
      <c r="TRR167" s="447"/>
      <c r="TRS167" s="447"/>
      <c r="TRT167" s="447"/>
      <c r="TRU167" s="447"/>
      <c r="TRV167" s="447"/>
      <c r="TRW167" s="447"/>
      <c r="TRX167" s="447"/>
      <c r="TRY167" s="447"/>
      <c r="TRZ167" s="447"/>
      <c r="TSA167" s="447"/>
      <c r="TSB167" s="447"/>
      <c r="TSC167" s="447"/>
      <c r="TSD167" s="447"/>
      <c r="TSE167" s="447"/>
      <c r="TSF167" s="447"/>
      <c r="TSG167" s="447"/>
      <c r="TSH167" s="447"/>
      <c r="TSI167" s="447"/>
      <c r="TSJ167" s="447"/>
      <c r="TSK167" s="447"/>
      <c r="TSL167" s="447"/>
      <c r="TSM167" s="447"/>
      <c r="TSN167" s="447"/>
      <c r="TSO167" s="447"/>
      <c r="TSP167" s="447"/>
      <c r="TSQ167" s="447"/>
      <c r="TSR167" s="447"/>
      <c r="TSS167" s="447"/>
      <c r="TST167" s="447"/>
      <c r="TSU167" s="447"/>
      <c r="TSV167" s="447"/>
      <c r="TSW167" s="447"/>
      <c r="TSX167" s="447"/>
      <c r="TSY167" s="447"/>
      <c r="TSZ167" s="447"/>
      <c r="TTA167" s="447"/>
      <c r="TTB167" s="447"/>
      <c r="TTC167" s="447"/>
      <c r="TTD167" s="447"/>
      <c r="TTE167" s="447"/>
      <c r="TTF167" s="447"/>
      <c r="TTG167" s="447"/>
      <c r="TTH167" s="447"/>
      <c r="TTI167" s="447"/>
      <c r="TTJ167" s="447"/>
      <c r="TTK167" s="447"/>
      <c r="TTL167" s="447"/>
      <c r="TTM167" s="447"/>
      <c r="TTN167" s="447"/>
      <c r="TTO167" s="447"/>
      <c r="TTP167" s="447"/>
      <c r="TTQ167" s="447"/>
      <c r="TTR167" s="447"/>
      <c r="TTS167" s="447"/>
      <c r="TTT167" s="447"/>
      <c r="TTU167" s="447"/>
      <c r="TTV167" s="447"/>
      <c r="TTW167" s="447"/>
      <c r="TTX167" s="447"/>
      <c r="TTY167" s="447"/>
      <c r="TTZ167" s="447"/>
      <c r="TUA167" s="447"/>
      <c r="TUB167" s="447"/>
      <c r="TUC167" s="447"/>
      <c r="TUD167" s="447"/>
      <c r="TUE167" s="447"/>
      <c r="TUF167" s="447"/>
      <c r="TUG167" s="447"/>
      <c r="TUH167" s="447"/>
      <c r="TUI167" s="447"/>
      <c r="TUJ167" s="447"/>
      <c r="TUK167" s="447"/>
      <c r="TUL167" s="447"/>
      <c r="TUM167" s="447"/>
      <c r="TUN167" s="447"/>
      <c r="TUO167" s="447"/>
      <c r="TUP167" s="447"/>
      <c r="TUQ167" s="447"/>
      <c r="TUR167" s="447"/>
      <c r="TUS167" s="447"/>
      <c r="TUT167" s="447"/>
      <c r="TUU167" s="447"/>
      <c r="TUV167" s="447"/>
      <c r="TUW167" s="447"/>
      <c r="TUX167" s="447"/>
      <c r="TUY167" s="447"/>
      <c r="TUZ167" s="447"/>
      <c r="TVA167" s="447"/>
      <c r="TVB167" s="447"/>
      <c r="TVC167" s="447"/>
      <c r="TVD167" s="447"/>
      <c r="TVE167" s="447"/>
      <c r="TVF167" s="447"/>
      <c r="TVG167" s="447"/>
      <c r="TVH167" s="447"/>
      <c r="TVI167" s="447"/>
      <c r="TVJ167" s="447"/>
      <c r="TVK167" s="447"/>
      <c r="TVL167" s="447"/>
      <c r="TVM167" s="447"/>
      <c r="TVN167" s="447"/>
      <c r="TVO167" s="447"/>
      <c r="TVP167" s="447"/>
      <c r="TVQ167" s="447"/>
      <c r="TVR167" s="447"/>
      <c r="TVS167" s="447"/>
      <c r="TVT167" s="447"/>
      <c r="TVU167" s="447"/>
      <c r="TVV167" s="447"/>
      <c r="TVW167" s="447"/>
      <c r="TVX167" s="447"/>
      <c r="TVY167" s="447"/>
      <c r="TVZ167" s="447"/>
      <c r="TWA167" s="447"/>
      <c r="TWB167" s="447"/>
      <c r="TWC167" s="447"/>
      <c r="TWD167" s="447"/>
      <c r="TWE167" s="447"/>
      <c r="TWF167" s="447"/>
      <c r="TWG167" s="447"/>
      <c r="TWH167" s="447"/>
      <c r="TWI167" s="447"/>
      <c r="TWJ167" s="447"/>
      <c r="TWK167" s="447"/>
      <c r="TWL167" s="447"/>
      <c r="TWM167" s="447"/>
      <c r="TWN167" s="447"/>
      <c r="TWO167" s="447"/>
      <c r="TWP167" s="447"/>
      <c r="TWQ167" s="447"/>
      <c r="TWR167" s="447"/>
      <c r="TWS167" s="447"/>
      <c r="TWT167" s="447"/>
      <c r="TWU167" s="447"/>
      <c r="TWV167" s="447"/>
      <c r="TWW167" s="447"/>
      <c r="TWX167" s="447"/>
      <c r="TWY167" s="447"/>
      <c r="TWZ167" s="447"/>
      <c r="TXA167" s="447"/>
      <c r="TXB167" s="447"/>
      <c r="TXC167" s="447"/>
      <c r="TXD167" s="447"/>
      <c r="TXE167" s="447"/>
      <c r="TXF167" s="447"/>
      <c r="TXG167" s="447"/>
      <c r="TXH167" s="447"/>
      <c r="TXI167" s="447"/>
      <c r="TXJ167" s="447"/>
      <c r="TXK167" s="447"/>
      <c r="TXL167" s="447"/>
      <c r="TXM167" s="447"/>
      <c r="TXN167" s="447"/>
      <c r="TXO167" s="447"/>
      <c r="TXP167" s="447"/>
      <c r="TXQ167" s="447"/>
      <c r="TXR167" s="447"/>
      <c r="TXS167" s="447"/>
      <c r="TXT167" s="447"/>
      <c r="TXU167" s="447"/>
      <c r="TXV167" s="447"/>
      <c r="TXW167" s="447"/>
      <c r="TXX167" s="447"/>
      <c r="TXY167" s="447"/>
      <c r="TXZ167" s="447"/>
      <c r="TYA167" s="447"/>
      <c r="TYB167" s="447"/>
      <c r="TYC167" s="447"/>
      <c r="TYD167" s="447"/>
      <c r="TYE167" s="447"/>
      <c r="TYF167" s="447"/>
      <c r="TYG167" s="447"/>
      <c r="TYH167" s="447"/>
      <c r="TYI167" s="447"/>
      <c r="TYJ167" s="447"/>
      <c r="TYK167" s="447"/>
      <c r="TYL167" s="447"/>
      <c r="TYM167" s="447"/>
      <c r="TYN167" s="447"/>
      <c r="TYO167" s="447"/>
      <c r="TYP167" s="447"/>
      <c r="TYQ167" s="447"/>
      <c r="TYR167" s="447"/>
      <c r="TYS167" s="447"/>
      <c r="TYT167" s="447"/>
      <c r="TYU167" s="447"/>
      <c r="TYV167" s="447"/>
      <c r="TYW167" s="447"/>
      <c r="TYX167" s="447"/>
      <c r="TYY167" s="447"/>
      <c r="TYZ167" s="447"/>
      <c r="TZA167" s="447"/>
      <c r="TZB167" s="447"/>
      <c r="TZC167" s="447"/>
      <c r="TZD167" s="447"/>
      <c r="TZE167" s="447"/>
      <c r="TZF167" s="447"/>
      <c r="TZG167" s="447"/>
      <c r="TZH167" s="447"/>
      <c r="TZI167" s="447"/>
      <c r="TZJ167" s="447"/>
      <c r="TZK167" s="447"/>
      <c r="TZL167" s="447"/>
      <c r="TZM167" s="447"/>
      <c r="TZN167" s="447"/>
      <c r="TZO167" s="447"/>
      <c r="TZP167" s="447"/>
      <c r="TZQ167" s="447"/>
      <c r="TZR167" s="447"/>
      <c r="TZS167" s="447"/>
      <c r="TZT167" s="447"/>
      <c r="TZU167" s="447"/>
      <c r="TZV167" s="447"/>
      <c r="TZW167" s="447"/>
      <c r="TZX167" s="447"/>
      <c r="TZY167" s="447"/>
      <c r="TZZ167" s="447"/>
      <c r="UAA167" s="447"/>
      <c r="UAB167" s="447"/>
      <c r="UAC167" s="447"/>
      <c r="UAD167" s="447"/>
      <c r="UAE167" s="447"/>
      <c r="UAF167" s="447"/>
      <c r="UAG167" s="447"/>
      <c r="UAH167" s="447"/>
      <c r="UAI167" s="447"/>
      <c r="UAJ167" s="447"/>
      <c r="UAK167" s="447"/>
      <c r="UAL167" s="447"/>
      <c r="UAM167" s="447"/>
      <c r="UAN167" s="447"/>
      <c r="UAO167" s="447"/>
      <c r="UAP167" s="447"/>
      <c r="UAQ167" s="447"/>
      <c r="UAR167" s="447"/>
      <c r="UAS167" s="447"/>
      <c r="UAT167" s="447"/>
      <c r="UAU167" s="447"/>
      <c r="UAV167" s="447"/>
      <c r="UAW167" s="447"/>
      <c r="UAX167" s="447"/>
      <c r="UAY167" s="447"/>
      <c r="UAZ167" s="447"/>
      <c r="UBA167" s="447"/>
      <c r="UBB167" s="447"/>
      <c r="UBC167" s="447"/>
      <c r="UBD167" s="447"/>
      <c r="UBE167" s="447"/>
      <c r="UBF167" s="447"/>
      <c r="UBG167" s="447"/>
      <c r="UBH167" s="447"/>
      <c r="UBI167" s="447"/>
      <c r="UBJ167" s="447"/>
      <c r="UBK167" s="447"/>
      <c r="UBL167" s="447"/>
      <c r="UBM167" s="447"/>
      <c r="UBN167" s="447"/>
      <c r="UBO167" s="447"/>
      <c r="UBP167" s="447"/>
      <c r="UBQ167" s="447"/>
      <c r="UBR167" s="447"/>
      <c r="UBS167" s="447"/>
      <c r="UBT167" s="447"/>
      <c r="UBU167" s="447"/>
      <c r="UBV167" s="447"/>
      <c r="UBW167" s="447"/>
      <c r="UBX167" s="447"/>
      <c r="UBY167" s="447"/>
      <c r="UBZ167" s="447"/>
      <c r="UCA167" s="447"/>
      <c r="UCB167" s="447"/>
      <c r="UCC167" s="447"/>
      <c r="UCD167" s="447"/>
      <c r="UCE167" s="447"/>
      <c r="UCF167" s="447"/>
      <c r="UCG167" s="447"/>
      <c r="UCH167" s="447"/>
      <c r="UCI167" s="447"/>
      <c r="UCJ167" s="447"/>
      <c r="UCK167" s="447"/>
      <c r="UCL167" s="447"/>
      <c r="UCM167" s="447"/>
      <c r="UCN167" s="447"/>
      <c r="UCO167" s="447"/>
      <c r="UCP167" s="447"/>
      <c r="UCQ167" s="447"/>
      <c r="UCR167" s="447"/>
      <c r="UCS167" s="447"/>
      <c r="UCT167" s="447"/>
      <c r="UCU167" s="447"/>
      <c r="UCV167" s="447"/>
      <c r="UCW167" s="447"/>
      <c r="UCX167" s="447"/>
      <c r="UCY167" s="447"/>
      <c r="UCZ167" s="447"/>
      <c r="UDA167" s="447"/>
      <c r="UDB167" s="447"/>
      <c r="UDC167" s="447"/>
      <c r="UDD167" s="447"/>
      <c r="UDE167" s="447"/>
      <c r="UDF167" s="447"/>
      <c r="UDG167" s="447"/>
      <c r="UDH167" s="447"/>
      <c r="UDI167" s="447"/>
      <c r="UDJ167" s="447"/>
      <c r="UDK167" s="447"/>
      <c r="UDL167" s="447"/>
      <c r="UDM167" s="447"/>
      <c r="UDN167" s="447"/>
      <c r="UDO167" s="447"/>
      <c r="UDP167" s="447"/>
      <c r="UDQ167" s="447"/>
      <c r="UDR167" s="447"/>
      <c r="UDS167" s="447"/>
      <c r="UDT167" s="447"/>
      <c r="UDU167" s="447"/>
      <c r="UDV167" s="447"/>
      <c r="UDW167" s="447"/>
      <c r="UDX167" s="447"/>
      <c r="UDY167" s="447"/>
      <c r="UDZ167" s="447"/>
      <c r="UEA167" s="447"/>
      <c r="UEB167" s="447"/>
      <c r="UEC167" s="447"/>
      <c r="UED167" s="447"/>
      <c r="UEE167" s="447"/>
      <c r="UEF167" s="447"/>
      <c r="UEG167" s="447"/>
      <c r="UEH167" s="447"/>
      <c r="UEI167" s="447"/>
      <c r="UEJ167" s="447"/>
      <c r="UEK167" s="447"/>
      <c r="UEL167" s="447"/>
      <c r="UEM167" s="447"/>
      <c r="UEN167" s="447"/>
      <c r="UEO167" s="447"/>
      <c r="UEP167" s="447"/>
      <c r="UEQ167" s="447"/>
      <c r="UER167" s="447"/>
      <c r="UES167" s="447"/>
      <c r="UET167" s="447"/>
      <c r="UEU167" s="447"/>
      <c r="UEV167" s="447"/>
      <c r="UEW167" s="447"/>
      <c r="UEX167" s="447"/>
      <c r="UEY167" s="447"/>
      <c r="UEZ167" s="447"/>
      <c r="UFA167" s="447"/>
      <c r="UFB167" s="447"/>
      <c r="UFC167" s="447"/>
      <c r="UFD167" s="447"/>
      <c r="UFE167" s="447"/>
      <c r="UFF167" s="447"/>
      <c r="UFG167" s="447"/>
      <c r="UFH167" s="447"/>
      <c r="UFI167" s="447"/>
      <c r="UFJ167" s="447"/>
      <c r="UFK167" s="447"/>
      <c r="UFL167" s="447"/>
      <c r="UFM167" s="447"/>
      <c r="UFN167" s="447"/>
      <c r="UFO167" s="447"/>
      <c r="UFP167" s="447"/>
      <c r="UFQ167" s="447"/>
      <c r="UFR167" s="447"/>
      <c r="UFS167" s="447"/>
      <c r="UFT167" s="447"/>
      <c r="UFU167" s="447"/>
      <c r="UFV167" s="447"/>
      <c r="UFW167" s="447"/>
      <c r="UFX167" s="447"/>
      <c r="UFY167" s="447"/>
      <c r="UFZ167" s="447"/>
      <c r="UGA167" s="447"/>
      <c r="UGB167" s="447"/>
      <c r="UGC167" s="447"/>
      <c r="UGD167" s="447"/>
      <c r="UGE167" s="447"/>
      <c r="UGF167" s="447"/>
      <c r="UGG167" s="447"/>
      <c r="UGH167" s="447"/>
      <c r="UGI167" s="447"/>
      <c r="UGJ167" s="447"/>
      <c r="UGK167" s="447"/>
      <c r="UGL167" s="447"/>
      <c r="UGM167" s="447"/>
      <c r="UGN167" s="447"/>
      <c r="UGO167" s="447"/>
      <c r="UGP167" s="447"/>
      <c r="UGQ167" s="447"/>
      <c r="UGR167" s="447"/>
      <c r="UGS167" s="447"/>
      <c r="UGT167" s="447"/>
      <c r="UGU167" s="447"/>
      <c r="UGV167" s="447"/>
      <c r="UGW167" s="447"/>
      <c r="UGX167" s="447"/>
      <c r="UGY167" s="447"/>
      <c r="UGZ167" s="447"/>
      <c r="UHA167" s="447"/>
      <c r="UHB167" s="447"/>
      <c r="UHC167" s="447"/>
      <c r="UHD167" s="447"/>
      <c r="UHE167" s="447"/>
      <c r="UHF167" s="447"/>
      <c r="UHG167" s="447"/>
      <c r="UHH167" s="447"/>
      <c r="UHI167" s="447"/>
      <c r="UHJ167" s="447"/>
      <c r="UHK167" s="447"/>
      <c r="UHL167" s="447"/>
      <c r="UHM167" s="447"/>
      <c r="UHN167" s="447"/>
      <c r="UHO167" s="447"/>
      <c r="UHP167" s="447"/>
      <c r="UHQ167" s="447"/>
      <c r="UHR167" s="447"/>
      <c r="UHS167" s="447"/>
      <c r="UHT167" s="447"/>
      <c r="UHU167" s="447"/>
      <c r="UHV167" s="447"/>
      <c r="UHW167" s="447"/>
      <c r="UHX167" s="447"/>
      <c r="UHY167" s="447"/>
      <c r="UHZ167" s="447"/>
      <c r="UIA167" s="447"/>
      <c r="UIB167" s="447"/>
      <c r="UIC167" s="447"/>
      <c r="UID167" s="447"/>
      <c r="UIE167" s="447"/>
      <c r="UIF167" s="447"/>
      <c r="UIG167" s="447"/>
      <c r="UIH167" s="447"/>
      <c r="UII167" s="447"/>
      <c r="UIJ167" s="447"/>
      <c r="UIK167" s="447"/>
      <c r="UIL167" s="447"/>
      <c r="UIM167" s="447"/>
      <c r="UIN167" s="447"/>
      <c r="UIO167" s="447"/>
      <c r="UIP167" s="447"/>
      <c r="UIQ167" s="447"/>
      <c r="UIR167" s="447"/>
      <c r="UIS167" s="447"/>
      <c r="UIT167" s="447"/>
      <c r="UIU167" s="447"/>
      <c r="UIV167" s="447"/>
      <c r="UIW167" s="447"/>
      <c r="UIX167" s="447"/>
      <c r="UIY167" s="447"/>
      <c r="UIZ167" s="447"/>
      <c r="UJA167" s="447"/>
      <c r="UJB167" s="447"/>
      <c r="UJC167" s="447"/>
      <c r="UJD167" s="447"/>
      <c r="UJE167" s="447"/>
      <c r="UJF167" s="447"/>
      <c r="UJG167" s="447"/>
      <c r="UJH167" s="447"/>
      <c r="UJI167" s="447"/>
      <c r="UJJ167" s="447"/>
      <c r="UJK167" s="447"/>
      <c r="UJL167" s="447"/>
      <c r="UJM167" s="447"/>
      <c r="UJN167" s="447"/>
      <c r="UJO167" s="447"/>
      <c r="UJP167" s="447"/>
      <c r="UJQ167" s="447"/>
      <c r="UJR167" s="447"/>
      <c r="UJS167" s="447"/>
      <c r="UJT167" s="447"/>
      <c r="UJU167" s="447"/>
      <c r="UJV167" s="447"/>
      <c r="UJW167" s="447"/>
      <c r="UJX167" s="447"/>
      <c r="UJY167" s="447"/>
      <c r="UJZ167" s="447"/>
      <c r="UKA167" s="447"/>
      <c r="UKB167" s="447"/>
      <c r="UKC167" s="447"/>
      <c r="UKD167" s="447"/>
      <c r="UKE167" s="447"/>
      <c r="UKF167" s="447"/>
      <c r="UKG167" s="447"/>
      <c r="UKH167" s="447"/>
      <c r="UKI167" s="447"/>
      <c r="UKJ167" s="447"/>
      <c r="UKK167" s="447"/>
      <c r="UKL167" s="447"/>
      <c r="UKM167" s="447"/>
      <c r="UKN167" s="447"/>
      <c r="UKO167" s="447"/>
      <c r="UKP167" s="447"/>
      <c r="UKQ167" s="447"/>
      <c r="UKR167" s="447"/>
      <c r="UKS167" s="447"/>
      <c r="UKT167" s="447"/>
      <c r="UKU167" s="447"/>
      <c r="UKV167" s="447"/>
      <c r="UKW167" s="447"/>
      <c r="UKX167" s="447"/>
      <c r="UKY167" s="447"/>
      <c r="UKZ167" s="447"/>
      <c r="ULA167" s="447"/>
      <c r="ULB167" s="447"/>
      <c r="ULC167" s="447"/>
      <c r="ULD167" s="447"/>
      <c r="ULE167" s="447"/>
      <c r="ULF167" s="447"/>
      <c r="ULG167" s="447"/>
      <c r="ULH167" s="447"/>
      <c r="ULI167" s="447"/>
      <c r="ULJ167" s="447"/>
      <c r="ULK167" s="447"/>
      <c r="ULL167" s="447"/>
      <c r="ULM167" s="447"/>
      <c r="ULN167" s="447"/>
      <c r="ULO167" s="447"/>
      <c r="ULP167" s="447"/>
      <c r="ULQ167" s="447"/>
      <c r="ULR167" s="447"/>
      <c r="ULS167" s="447"/>
      <c r="ULT167" s="447"/>
      <c r="ULU167" s="447"/>
      <c r="ULV167" s="447"/>
      <c r="ULW167" s="447"/>
      <c r="ULX167" s="447"/>
      <c r="ULY167" s="447"/>
      <c r="ULZ167" s="447"/>
      <c r="UMA167" s="447"/>
      <c r="UMB167" s="447"/>
      <c r="UMC167" s="447"/>
      <c r="UMD167" s="447"/>
      <c r="UME167" s="447"/>
      <c r="UMF167" s="447"/>
      <c r="UMG167" s="447"/>
      <c r="UMH167" s="447"/>
      <c r="UMI167" s="447"/>
      <c r="UMJ167" s="447"/>
      <c r="UMK167" s="447"/>
      <c r="UML167" s="447"/>
      <c r="UMM167" s="447"/>
      <c r="UMN167" s="447"/>
      <c r="UMO167" s="447"/>
      <c r="UMP167" s="447"/>
      <c r="UMQ167" s="447"/>
      <c r="UMR167" s="447"/>
      <c r="UMS167" s="447"/>
      <c r="UMT167" s="447"/>
      <c r="UMU167" s="447"/>
      <c r="UMV167" s="447"/>
      <c r="UMW167" s="447"/>
      <c r="UMX167" s="447"/>
      <c r="UMY167" s="447"/>
      <c r="UMZ167" s="447"/>
      <c r="UNA167" s="447"/>
      <c r="UNB167" s="447"/>
      <c r="UNC167" s="447"/>
      <c r="UND167" s="447"/>
      <c r="UNE167" s="447"/>
      <c r="UNF167" s="447"/>
      <c r="UNG167" s="447"/>
      <c r="UNH167" s="447"/>
      <c r="UNI167" s="447"/>
      <c r="UNJ167" s="447"/>
      <c r="UNK167" s="447"/>
      <c r="UNL167" s="447"/>
      <c r="UNM167" s="447"/>
      <c r="UNN167" s="447"/>
      <c r="UNO167" s="447"/>
      <c r="UNP167" s="447"/>
      <c r="UNQ167" s="447"/>
      <c r="UNR167" s="447"/>
      <c r="UNS167" s="447"/>
      <c r="UNT167" s="447"/>
      <c r="UNU167" s="447"/>
      <c r="UNV167" s="447"/>
      <c r="UNW167" s="447"/>
      <c r="UNX167" s="447"/>
      <c r="UNY167" s="447"/>
      <c r="UNZ167" s="447"/>
      <c r="UOA167" s="447"/>
      <c r="UOB167" s="447"/>
      <c r="UOC167" s="447"/>
      <c r="UOD167" s="447"/>
      <c r="UOE167" s="447"/>
      <c r="UOF167" s="447"/>
      <c r="UOG167" s="447"/>
      <c r="UOH167" s="447"/>
      <c r="UOI167" s="447"/>
      <c r="UOJ167" s="447"/>
      <c r="UOK167" s="447"/>
      <c r="UOL167" s="447"/>
      <c r="UOM167" s="447"/>
      <c r="UON167" s="447"/>
      <c r="UOO167" s="447"/>
      <c r="UOP167" s="447"/>
      <c r="UOQ167" s="447"/>
      <c r="UOR167" s="447"/>
      <c r="UOS167" s="447"/>
      <c r="UOT167" s="447"/>
      <c r="UOU167" s="447"/>
      <c r="UOV167" s="447"/>
      <c r="UOW167" s="447"/>
      <c r="UOX167" s="447"/>
      <c r="UOY167" s="447"/>
      <c r="UOZ167" s="447"/>
      <c r="UPA167" s="447"/>
      <c r="UPB167" s="447"/>
      <c r="UPC167" s="447"/>
      <c r="UPD167" s="447"/>
      <c r="UPE167" s="447"/>
      <c r="UPF167" s="447"/>
      <c r="UPG167" s="447"/>
      <c r="UPH167" s="447"/>
      <c r="UPI167" s="447"/>
      <c r="UPJ167" s="447"/>
      <c r="UPK167" s="447"/>
      <c r="UPL167" s="447"/>
      <c r="UPM167" s="447"/>
      <c r="UPN167" s="447"/>
      <c r="UPO167" s="447"/>
      <c r="UPP167" s="447"/>
      <c r="UPQ167" s="447"/>
      <c r="UPR167" s="447"/>
      <c r="UPS167" s="447"/>
      <c r="UPT167" s="447"/>
      <c r="UPU167" s="447"/>
      <c r="UPV167" s="447"/>
      <c r="UPW167" s="447"/>
      <c r="UPX167" s="447"/>
      <c r="UPY167" s="447"/>
      <c r="UPZ167" s="447"/>
      <c r="UQA167" s="447"/>
      <c r="UQB167" s="447"/>
      <c r="UQC167" s="447"/>
      <c r="UQD167" s="447"/>
      <c r="UQE167" s="447"/>
      <c r="UQF167" s="447"/>
      <c r="UQG167" s="447"/>
      <c r="UQH167" s="447"/>
      <c r="UQI167" s="447"/>
      <c r="UQJ167" s="447"/>
      <c r="UQK167" s="447"/>
      <c r="UQL167" s="447"/>
      <c r="UQM167" s="447"/>
      <c r="UQN167" s="447"/>
      <c r="UQO167" s="447"/>
      <c r="UQP167" s="447"/>
      <c r="UQQ167" s="447"/>
      <c r="UQR167" s="447"/>
      <c r="UQS167" s="447"/>
      <c r="UQT167" s="447"/>
      <c r="UQU167" s="447"/>
      <c r="UQV167" s="447"/>
      <c r="UQW167" s="447"/>
      <c r="UQX167" s="447"/>
      <c r="UQY167" s="447"/>
      <c r="UQZ167" s="447"/>
      <c r="URA167" s="447"/>
      <c r="URB167" s="447"/>
      <c r="URC167" s="447"/>
      <c r="URD167" s="447"/>
      <c r="URE167" s="447"/>
      <c r="URF167" s="447"/>
      <c r="URG167" s="447"/>
      <c r="URH167" s="447"/>
      <c r="URI167" s="447"/>
      <c r="URJ167" s="447"/>
      <c r="URK167" s="447"/>
      <c r="URL167" s="447"/>
      <c r="URM167" s="447"/>
      <c r="URN167" s="447"/>
      <c r="URO167" s="447"/>
      <c r="URP167" s="447"/>
      <c r="URQ167" s="447"/>
      <c r="URR167" s="447"/>
      <c r="URS167" s="447"/>
      <c r="URT167" s="447"/>
      <c r="URU167" s="447"/>
      <c r="URV167" s="447"/>
      <c r="URW167" s="447"/>
      <c r="URX167" s="447"/>
      <c r="URY167" s="447"/>
      <c r="URZ167" s="447"/>
      <c r="USA167" s="447"/>
      <c r="USB167" s="447"/>
      <c r="USC167" s="447"/>
      <c r="USD167" s="447"/>
      <c r="USE167" s="447"/>
      <c r="USF167" s="447"/>
      <c r="USG167" s="447"/>
      <c r="USH167" s="447"/>
      <c r="USI167" s="447"/>
      <c r="USJ167" s="447"/>
      <c r="USK167" s="447"/>
      <c r="USL167" s="447"/>
      <c r="USM167" s="447"/>
      <c r="USN167" s="447"/>
      <c r="USO167" s="447"/>
      <c r="USP167" s="447"/>
      <c r="USQ167" s="447"/>
      <c r="USR167" s="447"/>
      <c r="USS167" s="447"/>
      <c r="UST167" s="447"/>
      <c r="USU167" s="447"/>
      <c r="USV167" s="447"/>
      <c r="USW167" s="447"/>
      <c r="USX167" s="447"/>
      <c r="USY167" s="447"/>
      <c r="USZ167" s="447"/>
      <c r="UTA167" s="447"/>
      <c r="UTB167" s="447"/>
      <c r="UTC167" s="447"/>
      <c r="UTD167" s="447"/>
      <c r="UTE167" s="447"/>
      <c r="UTF167" s="447"/>
      <c r="UTG167" s="447"/>
      <c r="UTH167" s="447"/>
      <c r="UTI167" s="447"/>
      <c r="UTJ167" s="447"/>
      <c r="UTK167" s="447"/>
      <c r="UTL167" s="447"/>
      <c r="UTM167" s="447"/>
      <c r="UTN167" s="447"/>
      <c r="UTO167" s="447"/>
      <c r="UTP167" s="447"/>
      <c r="UTQ167" s="447"/>
      <c r="UTR167" s="447"/>
      <c r="UTS167" s="447"/>
      <c r="UTT167" s="447"/>
      <c r="UTU167" s="447"/>
      <c r="UTV167" s="447"/>
      <c r="UTW167" s="447"/>
      <c r="UTX167" s="447"/>
      <c r="UTY167" s="447"/>
      <c r="UTZ167" s="447"/>
      <c r="UUA167" s="447"/>
      <c r="UUB167" s="447"/>
      <c r="UUC167" s="447"/>
      <c r="UUD167" s="447"/>
      <c r="UUE167" s="447"/>
      <c r="UUF167" s="447"/>
      <c r="UUG167" s="447"/>
      <c r="UUH167" s="447"/>
      <c r="UUI167" s="447"/>
      <c r="UUJ167" s="447"/>
      <c r="UUK167" s="447"/>
      <c r="UUL167" s="447"/>
      <c r="UUM167" s="447"/>
      <c r="UUN167" s="447"/>
      <c r="UUO167" s="447"/>
      <c r="UUP167" s="447"/>
      <c r="UUQ167" s="447"/>
      <c r="UUR167" s="447"/>
      <c r="UUS167" s="447"/>
      <c r="UUT167" s="447"/>
      <c r="UUU167" s="447"/>
      <c r="UUV167" s="447"/>
      <c r="UUW167" s="447"/>
      <c r="UUX167" s="447"/>
      <c r="UUY167" s="447"/>
      <c r="UUZ167" s="447"/>
      <c r="UVA167" s="447"/>
      <c r="UVB167" s="447"/>
      <c r="UVC167" s="447"/>
      <c r="UVD167" s="447"/>
      <c r="UVE167" s="447"/>
      <c r="UVF167" s="447"/>
      <c r="UVG167" s="447"/>
      <c r="UVH167" s="447"/>
      <c r="UVI167" s="447"/>
      <c r="UVJ167" s="447"/>
      <c r="UVK167" s="447"/>
      <c r="UVL167" s="447"/>
      <c r="UVM167" s="447"/>
      <c r="UVN167" s="447"/>
      <c r="UVO167" s="447"/>
      <c r="UVP167" s="447"/>
      <c r="UVQ167" s="447"/>
      <c r="UVR167" s="447"/>
      <c r="UVS167" s="447"/>
      <c r="UVT167" s="447"/>
      <c r="UVU167" s="447"/>
      <c r="UVV167" s="447"/>
      <c r="UVW167" s="447"/>
      <c r="UVX167" s="447"/>
      <c r="UVY167" s="447"/>
      <c r="UVZ167" s="447"/>
      <c r="UWA167" s="447"/>
      <c r="UWB167" s="447"/>
      <c r="UWC167" s="447"/>
      <c r="UWD167" s="447"/>
      <c r="UWE167" s="447"/>
      <c r="UWF167" s="447"/>
      <c r="UWG167" s="447"/>
      <c r="UWH167" s="447"/>
      <c r="UWI167" s="447"/>
      <c r="UWJ167" s="447"/>
      <c r="UWK167" s="447"/>
      <c r="UWL167" s="447"/>
      <c r="UWM167" s="447"/>
      <c r="UWN167" s="447"/>
      <c r="UWO167" s="447"/>
      <c r="UWP167" s="447"/>
      <c r="UWQ167" s="447"/>
      <c r="UWR167" s="447"/>
      <c r="UWS167" s="447"/>
      <c r="UWT167" s="447"/>
      <c r="UWU167" s="447"/>
      <c r="UWV167" s="447"/>
      <c r="UWW167" s="447"/>
      <c r="UWX167" s="447"/>
      <c r="UWY167" s="447"/>
      <c r="UWZ167" s="447"/>
      <c r="UXA167" s="447"/>
      <c r="UXB167" s="447"/>
      <c r="UXC167" s="447"/>
      <c r="UXD167" s="447"/>
      <c r="UXE167" s="447"/>
      <c r="UXF167" s="447"/>
      <c r="UXG167" s="447"/>
      <c r="UXH167" s="447"/>
      <c r="UXI167" s="447"/>
      <c r="UXJ167" s="447"/>
      <c r="UXK167" s="447"/>
      <c r="UXL167" s="447"/>
      <c r="UXM167" s="447"/>
      <c r="UXN167" s="447"/>
      <c r="UXO167" s="447"/>
      <c r="UXP167" s="447"/>
      <c r="UXQ167" s="447"/>
      <c r="UXR167" s="447"/>
      <c r="UXS167" s="447"/>
      <c r="UXT167" s="447"/>
      <c r="UXU167" s="447"/>
      <c r="UXV167" s="447"/>
      <c r="UXW167" s="447"/>
      <c r="UXX167" s="447"/>
      <c r="UXY167" s="447"/>
      <c r="UXZ167" s="447"/>
      <c r="UYA167" s="447"/>
      <c r="UYB167" s="447"/>
      <c r="UYC167" s="447"/>
      <c r="UYD167" s="447"/>
      <c r="UYE167" s="447"/>
      <c r="UYF167" s="447"/>
      <c r="UYG167" s="447"/>
      <c r="UYH167" s="447"/>
      <c r="UYI167" s="447"/>
      <c r="UYJ167" s="447"/>
      <c r="UYK167" s="447"/>
      <c r="UYL167" s="447"/>
      <c r="UYM167" s="447"/>
      <c r="UYN167" s="447"/>
      <c r="UYO167" s="447"/>
      <c r="UYP167" s="447"/>
      <c r="UYQ167" s="447"/>
      <c r="UYR167" s="447"/>
      <c r="UYS167" s="447"/>
      <c r="UYT167" s="447"/>
      <c r="UYU167" s="447"/>
      <c r="UYV167" s="447"/>
      <c r="UYW167" s="447"/>
      <c r="UYX167" s="447"/>
      <c r="UYY167" s="447"/>
      <c r="UYZ167" s="447"/>
      <c r="UZA167" s="447"/>
      <c r="UZB167" s="447"/>
      <c r="UZC167" s="447"/>
      <c r="UZD167" s="447"/>
      <c r="UZE167" s="447"/>
      <c r="UZF167" s="447"/>
      <c r="UZG167" s="447"/>
      <c r="UZH167" s="447"/>
      <c r="UZI167" s="447"/>
      <c r="UZJ167" s="447"/>
      <c r="UZK167" s="447"/>
      <c r="UZL167" s="447"/>
      <c r="UZM167" s="447"/>
      <c r="UZN167" s="447"/>
      <c r="UZO167" s="447"/>
      <c r="UZP167" s="447"/>
      <c r="UZQ167" s="447"/>
      <c r="UZR167" s="447"/>
      <c r="UZS167" s="447"/>
      <c r="UZT167" s="447"/>
      <c r="UZU167" s="447"/>
      <c r="UZV167" s="447"/>
      <c r="UZW167" s="447"/>
      <c r="UZX167" s="447"/>
      <c r="UZY167" s="447"/>
      <c r="UZZ167" s="447"/>
      <c r="VAA167" s="447"/>
      <c r="VAB167" s="447"/>
      <c r="VAC167" s="447"/>
      <c r="VAD167" s="447"/>
      <c r="VAE167" s="447"/>
      <c r="VAF167" s="447"/>
      <c r="VAG167" s="447"/>
      <c r="VAH167" s="447"/>
      <c r="VAI167" s="447"/>
      <c r="VAJ167" s="447"/>
      <c r="VAK167" s="447"/>
      <c r="VAL167" s="447"/>
      <c r="VAM167" s="447"/>
      <c r="VAN167" s="447"/>
      <c r="VAO167" s="447"/>
      <c r="VAP167" s="447"/>
      <c r="VAQ167" s="447"/>
      <c r="VAR167" s="447"/>
      <c r="VAS167" s="447"/>
      <c r="VAT167" s="447"/>
      <c r="VAU167" s="447"/>
      <c r="VAV167" s="447"/>
      <c r="VAW167" s="447"/>
      <c r="VAX167" s="447"/>
      <c r="VAY167" s="447"/>
      <c r="VAZ167" s="447"/>
      <c r="VBA167" s="447"/>
      <c r="VBB167" s="447"/>
      <c r="VBC167" s="447"/>
      <c r="VBD167" s="447"/>
      <c r="VBE167" s="447"/>
      <c r="VBF167" s="447"/>
      <c r="VBG167" s="447"/>
      <c r="VBH167" s="447"/>
      <c r="VBI167" s="447"/>
      <c r="VBJ167" s="447"/>
      <c r="VBK167" s="447"/>
      <c r="VBL167" s="447"/>
      <c r="VBM167" s="447"/>
      <c r="VBN167" s="447"/>
      <c r="VBO167" s="447"/>
      <c r="VBP167" s="447"/>
      <c r="VBQ167" s="447"/>
      <c r="VBR167" s="447"/>
      <c r="VBS167" s="447"/>
      <c r="VBT167" s="447"/>
      <c r="VBU167" s="447"/>
      <c r="VBV167" s="447"/>
      <c r="VBW167" s="447"/>
      <c r="VBX167" s="447"/>
      <c r="VBY167" s="447"/>
      <c r="VBZ167" s="447"/>
      <c r="VCA167" s="447"/>
      <c r="VCB167" s="447"/>
      <c r="VCC167" s="447"/>
      <c r="VCD167" s="447"/>
      <c r="VCE167" s="447"/>
      <c r="VCF167" s="447"/>
      <c r="VCG167" s="447"/>
      <c r="VCH167" s="447"/>
      <c r="VCI167" s="447"/>
      <c r="VCJ167" s="447"/>
      <c r="VCK167" s="447"/>
      <c r="VCL167" s="447"/>
      <c r="VCM167" s="447"/>
      <c r="VCN167" s="447"/>
      <c r="VCO167" s="447"/>
      <c r="VCP167" s="447"/>
      <c r="VCQ167" s="447"/>
      <c r="VCR167" s="447"/>
      <c r="VCS167" s="447"/>
      <c r="VCT167" s="447"/>
      <c r="VCU167" s="447"/>
      <c r="VCV167" s="447"/>
      <c r="VCW167" s="447"/>
      <c r="VCX167" s="447"/>
      <c r="VCY167" s="447"/>
      <c r="VCZ167" s="447"/>
      <c r="VDA167" s="447"/>
      <c r="VDB167" s="447"/>
      <c r="VDC167" s="447"/>
      <c r="VDD167" s="447"/>
      <c r="VDE167" s="447"/>
      <c r="VDF167" s="447"/>
      <c r="VDG167" s="447"/>
      <c r="VDH167" s="447"/>
      <c r="VDI167" s="447"/>
      <c r="VDJ167" s="447"/>
      <c r="VDK167" s="447"/>
      <c r="VDL167" s="447"/>
      <c r="VDM167" s="447"/>
      <c r="VDN167" s="447"/>
      <c r="VDO167" s="447"/>
      <c r="VDP167" s="447"/>
      <c r="VDQ167" s="447"/>
      <c r="VDR167" s="447"/>
      <c r="VDS167" s="447"/>
      <c r="VDT167" s="447"/>
      <c r="VDU167" s="447"/>
      <c r="VDV167" s="447"/>
      <c r="VDW167" s="447"/>
      <c r="VDX167" s="447"/>
      <c r="VDY167" s="447"/>
      <c r="VDZ167" s="447"/>
      <c r="VEA167" s="447"/>
      <c r="VEB167" s="447"/>
      <c r="VEC167" s="447"/>
      <c r="VED167" s="447"/>
      <c r="VEE167" s="447"/>
      <c r="VEF167" s="447"/>
      <c r="VEG167" s="447"/>
      <c r="VEH167" s="447"/>
      <c r="VEI167" s="447"/>
      <c r="VEJ167" s="447"/>
      <c r="VEK167" s="447"/>
      <c r="VEL167" s="447"/>
      <c r="VEM167" s="447"/>
      <c r="VEN167" s="447"/>
      <c r="VEO167" s="447"/>
      <c r="VEP167" s="447"/>
      <c r="VEQ167" s="447"/>
      <c r="VER167" s="447"/>
      <c r="VES167" s="447"/>
      <c r="VET167" s="447"/>
      <c r="VEU167" s="447"/>
      <c r="VEV167" s="447"/>
      <c r="VEW167" s="447"/>
      <c r="VEX167" s="447"/>
      <c r="VEY167" s="447"/>
      <c r="VEZ167" s="447"/>
      <c r="VFA167" s="447"/>
      <c r="VFB167" s="447"/>
      <c r="VFC167" s="447"/>
      <c r="VFD167" s="447"/>
      <c r="VFE167" s="447"/>
      <c r="VFF167" s="447"/>
      <c r="VFG167" s="447"/>
      <c r="VFH167" s="447"/>
      <c r="VFI167" s="447"/>
      <c r="VFJ167" s="447"/>
      <c r="VFK167" s="447"/>
      <c r="VFL167" s="447"/>
      <c r="VFM167" s="447"/>
      <c r="VFN167" s="447"/>
      <c r="VFO167" s="447"/>
      <c r="VFP167" s="447"/>
      <c r="VFQ167" s="447"/>
      <c r="VFR167" s="447"/>
      <c r="VFS167" s="447"/>
      <c r="VFT167" s="447"/>
      <c r="VFU167" s="447"/>
      <c r="VFV167" s="447"/>
      <c r="VFW167" s="447"/>
      <c r="VFX167" s="447"/>
      <c r="VFY167" s="447"/>
      <c r="VFZ167" s="447"/>
      <c r="VGA167" s="447"/>
      <c r="VGB167" s="447"/>
      <c r="VGC167" s="447"/>
      <c r="VGD167" s="447"/>
      <c r="VGE167" s="447"/>
      <c r="VGF167" s="447"/>
      <c r="VGG167" s="447"/>
      <c r="VGH167" s="447"/>
      <c r="VGI167" s="447"/>
      <c r="VGJ167" s="447"/>
      <c r="VGK167" s="447"/>
      <c r="VGL167" s="447"/>
      <c r="VGM167" s="447"/>
      <c r="VGN167" s="447"/>
      <c r="VGO167" s="447"/>
      <c r="VGP167" s="447"/>
      <c r="VGQ167" s="447"/>
      <c r="VGR167" s="447"/>
      <c r="VGS167" s="447"/>
      <c r="VGT167" s="447"/>
      <c r="VGU167" s="447"/>
      <c r="VGV167" s="447"/>
      <c r="VGW167" s="447"/>
      <c r="VGX167" s="447"/>
      <c r="VGY167" s="447"/>
      <c r="VGZ167" s="447"/>
      <c r="VHA167" s="447"/>
      <c r="VHB167" s="447"/>
      <c r="VHC167" s="447"/>
      <c r="VHD167" s="447"/>
      <c r="VHE167" s="447"/>
      <c r="VHF167" s="447"/>
      <c r="VHG167" s="447"/>
      <c r="VHH167" s="447"/>
      <c r="VHI167" s="447"/>
      <c r="VHJ167" s="447"/>
      <c r="VHK167" s="447"/>
      <c r="VHL167" s="447"/>
      <c r="VHM167" s="447"/>
      <c r="VHN167" s="447"/>
      <c r="VHO167" s="447"/>
      <c r="VHP167" s="447"/>
      <c r="VHQ167" s="447"/>
      <c r="VHR167" s="447"/>
      <c r="VHS167" s="447"/>
      <c r="VHT167" s="447"/>
      <c r="VHU167" s="447"/>
      <c r="VHV167" s="447"/>
      <c r="VHW167" s="447"/>
      <c r="VHX167" s="447"/>
      <c r="VHY167" s="447"/>
      <c r="VHZ167" s="447"/>
      <c r="VIA167" s="447"/>
      <c r="VIB167" s="447"/>
      <c r="VIC167" s="447"/>
      <c r="VID167" s="447"/>
      <c r="VIE167" s="447"/>
      <c r="VIF167" s="447"/>
      <c r="VIG167" s="447"/>
      <c r="VIH167" s="447"/>
      <c r="VII167" s="447"/>
      <c r="VIJ167" s="447"/>
      <c r="VIK167" s="447"/>
      <c r="VIL167" s="447"/>
      <c r="VIM167" s="447"/>
      <c r="VIN167" s="447"/>
      <c r="VIO167" s="447"/>
      <c r="VIP167" s="447"/>
      <c r="VIQ167" s="447"/>
      <c r="VIR167" s="447"/>
      <c r="VIS167" s="447"/>
      <c r="VIT167" s="447"/>
      <c r="VIU167" s="447"/>
      <c r="VIV167" s="447"/>
      <c r="VIW167" s="447"/>
      <c r="VIX167" s="447"/>
      <c r="VIY167" s="447"/>
      <c r="VIZ167" s="447"/>
      <c r="VJA167" s="447"/>
      <c r="VJB167" s="447"/>
      <c r="VJC167" s="447"/>
      <c r="VJD167" s="447"/>
      <c r="VJE167" s="447"/>
      <c r="VJF167" s="447"/>
      <c r="VJG167" s="447"/>
      <c r="VJH167" s="447"/>
      <c r="VJI167" s="447"/>
      <c r="VJJ167" s="447"/>
      <c r="VJK167" s="447"/>
      <c r="VJL167" s="447"/>
      <c r="VJM167" s="447"/>
      <c r="VJN167" s="447"/>
      <c r="VJO167" s="447"/>
      <c r="VJP167" s="447"/>
      <c r="VJQ167" s="447"/>
      <c r="VJR167" s="447"/>
      <c r="VJS167" s="447"/>
      <c r="VJT167" s="447"/>
      <c r="VJU167" s="447"/>
      <c r="VJV167" s="447"/>
      <c r="VJW167" s="447"/>
      <c r="VJX167" s="447"/>
      <c r="VJY167" s="447"/>
      <c r="VJZ167" s="447"/>
      <c r="VKA167" s="447"/>
      <c r="VKB167" s="447"/>
      <c r="VKC167" s="447"/>
      <c r="VKD167" s="447"/>
      <c r="VKE167" s="447"/>
      <c r="VKF167" s="447"/>
      <c r="VKG167" s="447"/>
      <c r="VKH167" s="447"/>
      <c r="VKI167" s="447"/>
      <c r="VKJ167" s="447"/>
      <c r="VKK167" s="447"/>
      <c r="VKL167" s="447"/>
      <c r="VKM167" s="447"/>
      <c r="VKN167" s="447"/>
      <c r="VKO167" s="447"/>
      <c r="VKP167" s="447"/>
      <c r="VKQ167" s="447"/>
      <c r="VKR167" s="447"/>
      <c r="VKS167" s="447"/>
      <c r="VKT167" s="447"/>
      <c r="VKU167" s="447"/>
      <c r="VKV167" s="447"/>
      <c r="VKW167" s="447"/>
      <c r="VKX167" s="447"/>
      <c r="VKY167" s="447"/>
      <c r="VKZ167" s="447"/>
      <c r="VLA167" s="447"/>
      <c r="VLB167" s="447"/>
      <c r="VLC167" s="447"/>
      <c r="VLD167" s="447"/>
      <c r="VLE167" s="447"/>
      <c r="VLF167" s="447"/>
      <c r="VLG167" s="447"/>
      <c r="VLH167" s="447"/>
      <c r="VLI167" s="447"/>
      <c r="VLJ167" s="447"/>
      <c r="VLK167" s="447"/>
      <c r="VLL167" s="447"/>
      <c r="VLM167" s="447"/>
      <c r="VLN167" s="447"/>
      <c r="VLO167" s="447"/>
      <c r="VLP167" s="447"/>
      <c r="VLQ167" s="447"/>
      <c r="VLR167" s="447"/>
      <c r="VLS167" s="447"/>
      <c r="VLT167" s="447"/>
      <c r="VLU167" s="447"/>
      <c r="VLV167" s="447"/>
      <c r="VLW167" s="447"/>
      <c r="VLX167" s="447"/>
      <c r="VLY167" s="447"/>
      <c r="VLZ167" s="447"/>
      <c r="VMA167" s="447"/>
      <c r="VMB167" s="447"/>
      <c r="VMC167" s="447"/>
      <c r="VMD167" s="447"/>
      <c r="VME167" s="447"/>
      <c r="VMF167" s="447"/>
      <c r="VMG167" s="447"/>
      <c r="VMH167" s="447"/>
      <c r="VMI167" s="447"/>
      <c r="VMJ167" s="447"/>
      <c r="VMK167" s="447"/>
      <c r="VML167" s="447"/>
      <c r="VMM167" s="447"/>
      <c r="VMN167" s="447"/>
      <c r="VMO167" s="447"/>
      <c r="VMP167" s="447"/>
      <c r="VMQ167" s="447"/>
      <c r="VMR167" s="447"/>
      <c r="VMS167" s="447"/>
      <c r="VMT167" s="447"/>
      <c r="VMU167" s="447"/>
      <c r="VMV167" s="447"/>
      <c r="VMW167" s="447"/>
      <c r="VMX167" s="447"/>
      <c r="VMY167" s="447"/>
      <c r="VMZ167" s="447"/>
      <c r="VNA167" s="447"/>
      <c r="VNB167" s="447"/>
      <c r="VNC167" s="447"/>
      <c r="VND167" s="447"/>
      <c r="VNE167" s="447"/>
      <c r="VNF167" s="447"/>
      <c r="VNG167" s="447"/>
      <c r="VNH167" s="447"/>
      <c r="VNI167" s="447"/>
      <c r="VNJ167" s="447"/>
      <c r="VNK167" s="447"/>
      <c r="VNL167" s="447"/>
      <c r="VNM167" s="447"/>
      <c r="VNN167" s="447"/>
      <c r="VNO167" s="447"/>
      <c r="VNP167" s="447"/>
      <c r="VNQ167" s="447"/>
      <c r="VNR167" s="447"/>
      <c r="VNS167" s="447"/>
      <c r="VNT167" s="447"/>
      <c r="VNU167" s="447"/>
      <c r="VNV167" s="447"/>
      <c r="VNW167" s="447"/>
      <c r="VNX167" s="447"/>
      <c r="VNY167" s="447"/>
      <c r="VNZ167" s="447"/>
      <c r="VOA167" s="447"/>
      <c r="VOB167" s="447"/>
      <c r="VOC167" s="447"/>
      <c r="VOD167" s="447"/>
      <c r="VOE167" s="447"/>
      <c r="VOF167" s="447"/>
      <c r="VOG167" s="447"/>
      <c r="VOH167" s="447"/>
      <c r="VOI167" s="447"/>
      <c r="VOJ167" s="447"/>
      <c r="VOK167" s="447"/>
      <c r="VOL167" s="447"/>
      <c r="VOM167" s="447"/>
      <c r="VON167" s="447"/>
      <c r="VOO167" s="447"/>
      <c r="VOP167" s="447"/>
      <c r="VOQ167" s="447"/>
      <c r="VOR167" s="447"/>
      <c r="VOS167" s="447"/>
      <c r="VOT167" s="447"/>
      <c r="VOU167" s="447"/>
      <c r="VOV167" s="447"/>
      <c r="VOW167" s="447"/>
      <c r="VOX167" s="447"/>
      <c r="VOY167" s="447"/>
      <c r="VOZ167" s="447"/>
      <c r="VPA167" s="447"/>
      <c r="VPB167" s="447"/>
      <c r="VPC167" s="447"/>
      <c r="VPD167" s="447"/>
      <c r="VPE167" s="447"/>
      <c r="VPF167" s="447"/>
      <c r="VPG167" s="447"/>
      <c r="VPH167" s="447"/>
      <c r="VPI167" s="447"/>
      <c r="VPJ167" s="447"/>
      <c r="VPK167" s="447"/>
      <c r="VPL167" s="447"/>
      <c r="VPM167" s="447"/>
      <c r="VPN167" s="447"/>
      <c r="VPO167" s="447"/>
      <c r="VPP167" s="447"/>
      <c r="VPQ167" s="447"/>
      <c r="VPR167" s="447"/>
      <c r="VPS167" s="447"/>
      <c r="VPT167" s="447"/>
      <c r="VPU167" s="447"/>
      <c r="VPV167" s="447"/>
      <c r="VPW167" s="447"/>
      <c r="VPX167" s="447"/>
      <c r="VPY167" s="447"/>
      <c r="VPZ167" s="447"/>
      <c r="VQA167" s="447"/>
      <c r="VQB167" s="447"/>
      <c r="VQC167" s="447"/>
      <c r="VQD167" s="447"/>
      <c r="VQE167" s="447"/>
      <c r="VQF167" s="447"/>
      <c r="VQG167" s="447"/>
      <c r="VQH167" s="447"/>
      <c r="VQI167" s="447"/>
      <c r="VQJ167" s="447"/>
      <c r="VQK167" s="447"/>
      <c r="VQL167" s="447"/>
      <c r="VQM167" s="447"/>
      <c r="VQN167" s="447"/>
      <c r="VQO167" s="447"/>
      <c r="VQP167" s="447"/>
      <c r="VQQ167" s="447"/>
      <c r="VQR167" s="447"/>
      <c r="VQS167" s="447"/>
      <c r="VQT167" s="447"/>
      <c r="VQU167" s="447"/>
      <c r="VQV167" s="447"/>
      <c r="VQW167" s="447"/>
      <c r="VQX167" s="447"/>
      <c r="VQY167" s="447"/>
      <c r="VQZ167" s="447"/>
      <c r="VRA167" s="447"/>
      <c r="VRB167" s="447"/>
      <c r="VRC167" s="447"/>
      <c r="VRD167" s="447"/>
      <c r="VRE167" s="447"/>
      <c r="VRF167" s="447"/>
      <c r="VRG167" s="447"/>
      <c r="VRH167" s="447"/>
      <c r="VRI167" s="447"/>
      <c r="VRJ167" s="447"/>
      <c r="VRK167" s="447"/>
      <c r="VRL167" s="447"/>
      <c r="VRM167" s="447"/>
      <c r="VRN167" s="447"/>
      <c r="VRO167" s="447"/>
      <c r="VRP167" s="447"/>
      <c r="VRQ167" s="447"/>
      <c r="VRR167" s="447"/>
      <c r="VRS167" s="447"/>
      <c r="VRT167" s="447"/>
      <c r="VRU167" s="447"/>
      <c r="VRV167" s="447"/>
      <c r="VRW167" s="447"/>
      <c r="VRX167" s="447"/>
      <c r="VRY167" s="447"/>
      <c r="VRZ167" s="447"/>
      <c r="VSA167" s="447"/>
      <c r="VSB167" s="447"/>
      <c r="VSC167" s="447"/>
      <c r="VSD167" s="447"/>
      <c r="VSE167" s="447"/>
      <c r="VSF167" s="447"/>
      <c r="VSG167" s="447"/>
      <c r="VSH167" s="447"/>
      <c r="VSI167" s="447"/>
      <c r="VSJ167" s="447"/>
      <c r="VSK167" s="447"/>
      <c r="VSL167" s="447"/>
      <c r="VSM167" s="447"/>
      <c r="VSN167" s="447"/>
      <c r="VSO167" s="447"/>
      <c r="VSP167" s="447"/>
      <c r="VSQ167" s="447"/>
      <c r="VSR167" s="447"/>
      <c r="VSS167" s="447"/>
      <c r="VST167" s="447"/>
      <c r="VSU167" s="447"/>
      <c r="VSV167" s="447"/>
      <c r="VSW167" s="447"/>
      <c r="VSX167" s="447"/>
      <c r="VSY167" s="447"/>
      <c r="VSZ167" s="447"/>
      <c r="VTA167" s="447"/>
      <c r="VTB167" s="447"/>
      <c r="VTC167" s="447"/>
      <c r="VTD167" s="447"/>
      <c r="VTE167" s="447"/>
      <c r="VTF167" s="447"/>
      <c r="VTG167" s="447"/>
      <c r="VTH167" s="447"/>
      <c r="VTI167" s="447"/>
      <c r="VTJ167" s="447"/>
      <c r="VTK167" s="447"/>
      <c r="VTL167" s="447"/>
      <c r="VTM167" s="447"/>
      <c r="VTN167" s="447"/>
      <c r="VTO167" s="447"/>
      <c r="VTP167" s="447"/>
      <c r="VTQ167" s="447"/>
      <c r="VTR167" s="447"/>
      <c r="VTS167" s="447"/>
      <c r="VTT167" s="447"/>
      <c r="VTU167" s="447"/>
      <c r="VTV167" s="447"/>
      <c r="VTW167" s="447"/>
      <c r="VTX167" s="447"/>
      <c r="VTY167" s="447"/>
      <c r="VTZ167" s="447"/>
      <c r="VUA167" s="447"/>
      <c r="VUB167" s="447"/>
      <c r="VUC167" s="447"/>
      <c r="VUD167" s="447"/>
      <c r="VUE167" s="447"/>
      <c r="VUF167" s="447"/>
      <c r="VUG167" s="447"/>
      <c r="VUH167" s="447"/>
      <c r="VUI167" s="447"/>
      <c r="VUJ167" s="447"/>
      <c r="VUK167" s="447"/>
      <c r="VUL167" s="447"/>
      <c r="VUM167" s="447"/>
      <c r="VUN167" s="447"/>
      <c r="VUO167" s="447"/>
      <c r="VUP167" s="447"/>
      <c r="VUQ167" s="447"/>
      <c r="VUR167" s="447"/>
      <c r="VUS167" s="447"/>
      <c r="VUT167" s="447"/>
      <c r="VUU167" s="447"/>
      <c r="VUV167" s="447"/>
      <c r="VUW167" s="447"/>
      <c r="VUX167" s="447"/>
      <c r="VUY167" s="447"/>
      <c r="VUZ167" s="447"/>
      <c r="VVA167" s="447"/>
      <c r="VVB167" s="447"/>
      <c r="VVC167" s="447"/>
      <c r="VVD167" s="447"/>
      <c r="VVE167" s="447"/>
      <c r="VVF167" s="447"/>
      <c r="VVG167" s="447"/>
      <c r="VVH167" s="447"/>
      <c r="VVI167" s="447"/>
      <c r="VVJ167" s="447"/>
      <c r="VVK167" s="447"/>
      <c r="VVL167" s="447"/>
      <c r="VVM167" s="447"/>
      <c r="VVN167" s="447"/>
      <c r="VVO167" s="447"/>
      <c r="VVP167" s="447"/>
      <c r="VVQ167" s="447"/>
      <c r="VVR167" s="447"/>
      <c r="VVS167" s="447"/>
      <c r="VVT167" s="447"/>
      <c r="VVU167" s="447"/>
      <c r="VVV167" s="447"/>
      <c r="VVW167" s="447"/>
      <c r="VVX167" s="447"/>
      <c r="VVY167" s="447"/>
      <c r="VVZ167" s="447"/>
      <c r="VWA167" s="447"/>
      <c r="VWB167" s="447"/>
      <c r="VWC167" s="447"/>
      <c r="VWD167" s="447"/>
      <c r="VWE167" s="447"/>
      <c r="VWF167" s="447"/>
      <c r="VWG167" s="447"/>
      <c r="VWH167" s="447"/>
      <c r="VWI167" s="447"/>
      <c r="VWJ167" s="447"/>
      <c r="VWK167" s="447"/>
      <c r="VWL167" s="447"/>
      <c r="VWM167" s="447"/>
      <c r="VWN167" s="447"/>
      <c r="VWO167" s="447"/>
      <c r="VWP167" s="447"/>
      <c r="VWQ167" s="447"/>
      <c r="VWR167" s="447"/>
      <c r="VWS167" s="447"/>
      <c r="VWT167" s="447"/>
      <c r="VWU167" s="447"/>
      <c r="VWV167" s="447"/>
      <c r="VWW167" s="447"/>
      <c r="VWX167" s="447"/>
      <c r="VWY167" s="447"/>
      <c r="VWZ167" s="447"/>
      <c r="VXA167" s="447"/>
      <c r="VXB167" s="447"/>
      <c r="VXC167" s="447"/>
      <c r="VXD167" s="447"/>
      <c r="VXE167" s="447"/>
      <c r="VXF167" s="447"/>
      <c r="VXG167" s="447"/>
      <c r="VXH167" s="447"/>
      <c r="VXI167" s="447"/>
      <c r="VXJ167" s="447"/>
      <c r="VXK167" s="447"/>
      <c r="VXL167" s="447"/>
      <c r="VXM167" s="447"/>
      <c r="VXN167" s="447"/>
      <c r="VXO167" s="447"/>
      <c r="VXP167" s="447"/>
      <c r="VXQ167" s="447"/>
      <c r="VXR167" s="447"/>
      <c r="VXS167" s="447"/>
      <c r="VXT167" s="447"/>
      <c r="VXU167" s="447"/>
      <c r="VXV167" s="447"/>
      <c r="VXW167" s="447"/>
      <c r="VXX167" s="447"/>
      <c r="VXY167" s="447"/>
      <c r="VXZ167" s="447"/>
      <c r="VYA167" s="447"/>
      <c r="VYB167" s="447"/>
      <c r="VYC167" s="447"/>
      <c r="VYD167" s="447"/>
      <c r="VYE167" s="447"/>
      <c r="VYF167" s="447"/>
      <c r="VYG167" s="447"/>
      <c r="VYH167" s="447"/>
      <c r="VYI167" s="447"/>
      <c r="VYJ167" s="447"/>
      <c r="VYK167" s="447"/>
      <c r="VYL167" s="447"/>
      <c r="VYM167" s="447"/>
      <c r="VYN167" s="447"/>
      <c r="VYO167" s="447"/>
      <c r="VYP167" s="447"/>
      <c r="VYQ167" s="447"/>
      <c r="VYR167" s="447"/>
      <c r="VYS167" s="447"/>
      <c r="VYT167" s="447"/>
      <c r="VYU167" s="447"/>
      <c r="VYV167" s="447"/>
      <c r="VYW167" s="447"/>
      <c r="VYX167" s="447"/>
      <c r="VYY167" s="447"/>
      <c r="VYZ167" s="447"/>
      <c r="VZA167" s="447"/>
      <c r="VZB167" s="447"/>
      <c r="VZC167" s="447"/>
      <c r="VZD167" s="447"/>
      <c r="VZE167" s="447"/>
      <c r="VZF167" s="447"/>
      <c r="VZG167" s="447"/>
      <c r="VZH167" s="447"/>
      <c r="VZI167" s="447"/>
      <c r="VZJ167" s="447"/>
      <c r="VZK167" s="447"/>
      <c r="VZL167" s="447"/>
      <c r="VZM167" s="447"/>
      <c r="VZN167" s="447"/>
      <c r="VZO167" s="447"/>
      <c r="VZP167" s="447"/>
      <c r="VZQ167" s="447"/>
      <c r="VZR167" s="447"/>
      <c r="VZS167" s="447"/>
      <c r="VZT167" s="447"/>
      <c r="VZU167" s="447"/>
      <c r="VZV167" s="447"/>
      <c r="VZW167" s="447"/>
      <c r="VZX167" s="447"/>
      <c r="VZY167" s="447"/>
      <c r="VZZ167" s="447"/>
      <c r="WAA167" s="447"/>
      <c r="WAB167" s="447"/>
      <c r="WAC167" s="447"/>
      <c r="WAD167" s="447"/>
      <c r="WAE167" s="447"/>
      <c r="WAF167" s="447"/>
      <c r="WAG167" s="447"/>
      <c r="WAH167" s="447"/>
      <c r="WAI167" s="447"/>
      <c r="WAJ167" s="447"/>
      <c r="WAK167" s="447"/>
      <c r="WAL167" s="447"/>
      <c r="WAM167" s="447"/>
      <c r="WAN167" s="447"/>
      <c r="WAO167" s="447"/>
      <c r="WAP167" s="447"/>
      <c r="WAQ167" s="447"/>
      <c r="WAR167" s="447"/>
      <c r="WAS167" s="447"/>
      <c r="WAT167" s="447"/>
      <c r="WAU167" s="447"/>
      <c r="WAV167" s="447"/>
      <c r="WAW167" s="447"/>
      <c r="WAX167" s="447"/>
      <c r="WAY167" s="447"/>
      <c r="WAZ167" s="447"/>
      <c r="WBA167" s="447"/>
      <c r="WBB167" s="447"/>
      <c r="WBC167" s="447"/>
      <c r="WBD167" s="447"/>
      <c r="WBE167" s="447"/>
      <c r="WBF167" s="447"/>
      <c r="WBG167" s="447"/>
      <c r="WBH167" s="447"/>
      <c r="WBI167" s="447"/>
      <c r="WBJ167" s="447"/>
      <c r="WBK167" s="447"/>
      <c r="WBL167" s="447"/>
      <c r="WBM167" s="447"/>
      <c r="WBN167" s="447"/>
      <c r="WBO167" s="447"/>
      <c r="WBP167" s="447"/>
      <c r="WBQ167" s="447"/>
      <c r="WBR167" s="447"/>
      <c r="WBS167" s="447"/>
      <c r="WBT167" s="447"/>
      <c r="WBU167" s="447"/>
      <c r="WBV167" s="447"/>
      <c r="WBW167" s="447"/>
      <c r="WBX167" s="447"/>
      <c r="WBY167" s="447"/>
      <c r="WBZ167" s="447"/>
      <c r="WCA167" s="447"/>
      <c r="WCB167" s="447"/>
      <c r="WCC167" s="447"/>
      <c r="WCD167" s="447"/>
      <c r="WCE167" s="447"/>
      <c r="WCF167" s="447"/>
      <c r="WCG167" s="447"/>
      <c r="WCH167" s="447"/>
      <c r="WCI167" s="447"/>
      <c r="WCJ167" s="447"/>
      <c r="WCK167" s="447"/>
      <c r="WCL167" s="447"/>
      <c r="WCM167" s="447"/>
      <c r="WCN167" s="447"/>
      <c r="WCO167" s="447"/>
      <c r="WCP167" s="447"/>
      <c r="WCQ167" s="447"/>
      <c r="WCR167" s="447"/>
      <c r="WCS167" s="447"/>
      <c r="WCT167" s="447"/>
      <c r="WCU167" s="447"/>
      <c r="WCV167" s="447"/>
      <c r="WCW167" s="447"/>
      <c r="WCX167" s="447"/>
      <c r="WCY167" s="447"/>
      <c r="WCZ167" s="447"/>
      <c r="WDA167" s="447"/>
      <c r="WDB167" s="447"/>
      <c r="WDC167" s="447"/>
      <c r="WDD167" s="447"/>
      <c r="WDE167" s="447"/>
      <c r="WDF167" s="447"/>
      <c r="WDG167" s="447"/>
      <c r="WDH167" s="447"/>
      <c r="WDI167" s="447"/>
      <c r="WDJ167" s="447"/>
      <c r="WDK167" s="447"/>
      <c r="WDL167" s="447"/>
      <c r="WDM167" s="447"/>
      <c r="WDN167" s="447"/>
      <c r="WDO167" s="447"/>
      <c r="WDP167" s="447"/>
      <c r="WDQ167" s="447"/>
      <c r="WDR167" s="447"/>
      <c r="WDS167" s="447"/>
      <c r="WDT167" s="447"/>
      <c r="WDU167" s="447"/>
      <c r="WDV167" s="447"/>
      <c r="WDW167" s="447"/>
      <c r="WDX167" s="447"/>
      <c r="WDY167" s="447"/>
      <c r="WDZ167" s="447"/>
      <c r="WEA167" s="447"/>
      <c r="WEB167" s="447"/>
      <c r="WEC167" s="447"/>
      <c r="WED167" s="447"/>
      <c r="WEE167" s="447"/>
      <c r="WEF167" s="447"/>
      <c r="WEG167" s="447"/>
      <c r="WEH167" s="447"/>
      <c r="WEI167" s="447"/>
      <c r="WEJ167" s="447"/>
      <c r="WEK167" s="447"/>
      <c r="WEL167" s="447"/>
      <c r="WEM167" s="447"/>
      <c r="WEN167" s="447"/>
      <c r="WEO167" s="447"/>
      <c r="WEP167" s="447"/>
      <c r="WEQ167" s="447"/>
      <c r="WER167" s="447"/>
      <c r="WES167" s="447"/>
      <c r="WET167" s="447"/>
      <c r="WEU167" s="447"/>
      <c r="WEV167" s="447"/>
      <c r="WEW167" s="447"/>
      <c r="WEX167" s="447"/>
      <c r="WEY167" s="447"/>
      <c r="WEZ167" s="447"/>
      <c r="WFA167" s="447"/>
      <c r="WFB167" s="447"/>
      <c r="WFC167" s="447"/>
      <c r="WFD167" s="447"/>
      <c r="WFE167" s="447"/>
      <c r="WFF167" s="447"/>
      <c r="WFG167" s="447"/>
      <c r="WFH167" s="447"/>
      <c r="WFI167" s="447"/>
      <c r="WFJ167" s="447"/>
      <c r="WFK167" s="447"/>
      <c r="WFL167" s="447"/>
      <c r="WFM167" s="447"/>
      <c r="WFN167" s="447"/>
      <c r="WFO167" s="447"/>
      <c r="WFP167" s="447"/>
      <c r="WFQ167" s="447"/>
      <c r="WFR167" s="447"/>
      <c r="WFS167" s="447"/>
      <c r="WFT167" s="447"/>
      <c r="WFU167" s="447"/>
      <c r="WFV167" s="447"/>
      <c r="WFW167" s="447"/>
      <c r="WFX167" s="447"/>
      <c r="WFY167" s="447"/>
      <c r="WFZ167" s="447"/>
      <c r="WGA167" s="447"/>
      <c r="WGB167" s="447"/>
      <c r="WGC167" s="447"/>
      <c r="WGD167" s="447"/>
      <c r="WGE167" s="447"/>
      <c r="WGF167" s="447"/>
      <c r="WGG167" s="447"/>
      <c r="WGH167" s="447"/>
      <c r="WGI167" s="447"/>
      <c r="WGJ167" s="447"/>
      <c r="WGK167" s="447"/>
      <c r="WGL167" s="447"/>
      <c r="WGM167" s="447"/>
      <c r="WGN167" s="447"/>
      <c r="WGO167" s="447"/>
      <c r="WGP167" s="447"/>
      <c r="WGQ167" s="447"/>
      <c r="WGR167" s="447"/>
      <c r="WGS167" s="447"/>
      <c r="WGT167" s="447"/>
      <c r="WGU167" s="447"/>
      <c r="WGV167" s="447"/>
      <c r="WGW167" s="447"/>
      <c r="WGX167" s="447"/>
      <c r="WGY167" s="447"/>
      <c r="WGZ167" s="447"/>
      <c r="WHA167" s="447"/>
      <c r="WHB167" s="447"/>
      <c r="WHC167" s="447"/>
      <c r="WHD167" s="447"/>
      <c r="WHE167" s="447"/>
      <c r="WHF167" s="447"/>
      <c r="WHG167" s="447"/>
      <c r="WHH167" s="447"/>
      <c r="WHI167" s="447"/>
      <c r="WHJ167" s="447"/>
      <c r="WHK167" s="447"/>
      <c r="WHL167" s="447"/>
      <c r="WHM167" s="447"/>
      <c r="WHN167" s="447"/>
      <c r="WHO167" s="447"/>
      <c r="WHP167" s="447"/>
      <c r="WHQ167" s="447"/>
      <c r="WHR167" s="447"/>
      <c r="WHS167" s="447"/>
      <c r="WHT167" s="447"/>
      <c r="WHU167" s="447"/>
      <c r="WHV167" s="447"/>
      <c r="WHW167" s="447"/>
      <c r="WHX167" s="447"/>
      <c r="WHY167" s="447"/>
      <c r="WHZ167" s="447"/>
      <c r="WIA167" s="447"/>
      <c r="WIB167" s="447"/>
      <c r="WIC167" s="447"/>
      <c r="WID167" s="447"/>
      <c r="WIE167" s="447"/>
      <c r="WIF167" s="447"/>
      <c r="WIG167" s="447"/>
      <c r="WIH167" s="447"/>
      <c r="WII167" s="447"/>
      <c r="WIJ167" s="447"/>
      <c r="WIK167" s="447"/>
      <c r="WIL167" s="447"/>
      <c r="WIM167" s="447"/>
      <c r="WIN167" s="447"/>
      <c r="WIO167" s="447"/>
      <c r="WIP167" s="447"/>
      <c r="WIQ167" s="447"/>
      <c r="WIR167" s="447"/>
      <c r="WIS167" s="447"/>
      <c r="WIT167" s="447"/>
      <c r="WIU167" s="447"/>
      <c r="WIV167" s="447"/>
      <c r="WIW167" s="447"/>
      <c r="WIX167" s="447"/>
      <c r="WIY167" s="447"/>
      <c r="WIZ167" s="447"/>
      <c r="WJA167" s="447"/>
      <c r="WJB167" s="447"/>
      <c r="WJC167" s="447"/>
      <c r="WJD167" s="447"/>
      <c r="WJE167" s="447"/>
      <c r="WJF167" s="447"/>
      <c r="WJG167" s="447"/>
      <c r="WJH167" s="447"/>
      <c r="WJI167" s="447"/>
      <c r="WJJ167" s="447"/>
      <c r="WJK167" s="447"/>
      <c r="WJL167" s="447"/>
      <c r="WJM167" s="447"/>
      <c r="WJN167" s="447"/>
      <c r="WJO167" s="447"/>
      <c r="WJP167" s="447"/>
      <c r="WJQ167" s="447"/>
      <c r="WJR167" s="447"/>
      <c r="WJS167" s="447"/>
      <c r="WJT167" s="447"/>
      <c r="WJU167" s="447"/>
      <c r="WJV167" s="447"/>
      <c r="WJW167" s="447"/>
      <c r="WJX167" s="447"/>
      <c r="WJY167" s="447"/>
      <c r="WJZ167" s="447"/>
      <c r="WKA167" s="447"/>
      <c r="WKB167" s="447"/>
      <c r="WKC167" s="447"/>
      <c r="WKD167" s="447"/>
      <c r="WKE167" s="447"/>
      <c r="WKF167" s="447"/>
      <c r="WKG167" s="447"/>
      <c r="WKH167" s="447"/>
      <c r="WKI167" s="447"/>
      <c r="WKJ167" s="447"/>
      <c r="WKK167" s="447"/>
      <c r="WKL167" s="447"/>
      <c r="WKM167" s="447"/>
      <c r="WKN167" s="447"/>
      <c r="WKO167" s="447"/>
      <c r="WKP167" s="447"/>
      <c r="WKQ167" s="447"/>
      <c r="WKR167" s="447"/>
      <c r="WKS167" s="447"/>
      <c r="WKT167" s="447"/>
      <c r="WKU167" s="447"/>
      <c r="WKV167" s="447"/>
      <c r="WKW167" s="447"/>
      <c r="WKX167" s="447"/>
      <c r="WKY167" s="447"/>
      <c r="WKZ167" s="447"/>
      <c r="WLA167" s="447"/>
      <c r="WLB167" s="447"/>
      <c r="WLC167" s="447"/>
      <c r="WLD167" s="447"/>
      <c r="WLE167" s="447"/>
      <c r="WLF167" s="447"/>
      <c r="WLG167" s="447"/>
      <c r="WLH167" s="447"/>
      <c r="WLI167" s="447"/>
      <c r="WLJ167" s="447"/>
      <c r="WLK167" s="447"/>
      <c r="WLL167" s="447"/>
      <c r="WLM167" s="447"/>
      <c r="WLN167" s="447"/>
      <c r="WLO167" s="447"/>
      <c r="WLP167" s="447"/>
      <c r="WLQ167" s="447"/>
      <c r="WLR167" s="447"/>
      <c r="WLS167" s="447"/>
      <c r="WLT167" s="447"/>
      <c r="WLU167" s="447"/>
      <c r="WLV167" s="447"/>
      <c r="WLW167" s="447"/>
      <c r="WLX167" s="447"/>
      <c r="WLY167" s="447"/>
      <c r="WLZ167" s="447"/>
      <c r="WMA167" s="447"/>
      <c r="WMB167" s="447"/>
      <c r="WMC167" s="447"/>
      <c r="WMD167" s="447"/>
      <c r="WME167" s="447"/>
      <c r="WMF167" s="447"/>
      <c r="WMG167" s="447"/>
      <c r="WMH167" s="447"/>
      <c r="WMI167" s="447"/>
      <c r="WMJ167" s="447"/>
      <c r="WMK167" s="447"/>
      <c r="WML167" s="447"/>
      <c r="WMM167" s="447"/>
      <c r="WMN167" s="447"/>
      <c r="WMO167" s="447"/>
      <c r="WMP167" s="447"/>
      <c r="WMQ167" s="447"/>
      <c r="WMR167" s="447"/>
      <c r="WMS167" s="447"/>
      <c r="WMT167" s="447"/>
      <c r="WMU167" s="447"/>
      <c r="WMV167" s="447"/>
      <c r="WMW167" s="447"/>
      <c r="WMX167" s="447"/>
      <c r="WMY167" s="447"/>
      <c r="WMZ167" s="447"/>
      <c r="WNA167" s="447"/>
      <c r="WNB167" s="447"/>
      <c r="WNC167" s="447"/>
      <c r="WND167" s="447"/>
      <c r="WNE167" s="447"/>
      <c r="WNF167" s="447"/>
      <c r="WNG167" s="447"/>
      <c r="WNH167" s="447"/>
      <c r="WNI167" s="447"/>
      <c r="WNJ167" s="447"/>
      <c r="WNK167" s="447"/>
      <c r="WNL167" s="447"/>
      <c r="WNM167" s="447"/>
      <c r="WNN167" s="447"/>
      <c r="WNO167" s="447"/>
      <c r="WNP167" s="447"/>
      <c r="WNQ167" s="447"/>
      <c r="WNR167" s="447"/>
      <c r="WNS167" s="447"/>
      <c r="WNT167" s="447"/>
      <c r="WNU167" s="447"/>
      <c r="WNV167" s="447"/>
      <c r="WNW167" s="447"/>
      <c r="WNX167" s="447"/>
      <c r="WNY167" s="447"/>
      <c r="WNZ167" s="447"/>
      <c r="WOA167" s="447"/>
      <c r="WOB167" s="447"/>
      <c r="WOC167" s="447"/>
      <c r="WOD167" s="447"/>
      <c r="WOE167" s="447"/>
      <c r="WOF167" s="447"/>
      <c r="WOG167" s="447"/>
      <c r="WOH167" s="447"/>
      <c r="WOI167" s="447"/>
      <c r="WOJ167" s="447"/>
      <c r="WOK167" s="447"/>
      <c r="WOL167" s="447"/>
      <c r="WOM167" s="447"/>
      <c r="WON167" s="447"/>
      <c r="WOO167" s="447"/>
      <c r="WOP167" s="447"/>
      <c r="WOQ167" s="447"/>
      <c r="WOR167" s="447"/>
      <c r="WOS167" s="447"/>
      <c r="WOT167" s="447"/>
      <c r="WOU167" s="447"/>
      <c r="WOV167" s="447"/>
      <c r="WOW167" s="447"/>
      <c r="WOX167" s="447"/>
      <c r="WOY167" s="447"/>
      <c r="WOZ167" s="447"/>
      <c r="WPA167" s="447"/>
      <c r="WPB167" s="447"/>
      <c r="WPC167" s="447"/>
      <c r="WPD167" s="447"/>
      <c r="WPE167" s="447"/>
      <c r="WPF167" s="447"/>
      <c r="WPG167" s="447"/>
      <c r="WPH167" s="447"/>
      <c r="WPI167" s="447"/>
      <c r="WPJ167" s="447"/>
      <c r="WPK167" s="447"/>
      <c r="WPL167" s="447"/>
      <c r="WPM167" s="447"/>
      <c r="WPN167" s="447"/>
      <c r="WPO167" s="447"/>
      <c r="WPP167" s="447"/>
      <c r="WPQ167" s="447"/>
      <c r="WPR167" s="447"/>
      <c r="WPS167" s="447"/>
      <c r="WPT167" s="447"/>
      <c r="WPU167" s="447"/>
      <c r="WPV167" s="447"/>
      <c r="WPW167" s="447"/>
      <c r="WPX167" s="447"/>
      <c r="WPY167" s="447"/>
      <c r="WPZ167" s="447"/>
      <c r="WQA167" s="447"/>
      <c r="WQB167" s="447"/>
      <c r="WQC167" s="447"/>
      <c r="WQD167" s="447"/>
      <c r="WQE167" s="447"/>
      <c r="WQF167" s="447"/>
      <c r="WQG167" s="447"/>
      <c r="WQH167" s="447"/>
      <c r="WQI167" s="447"/>
      <c r="WQJ167" s="447"/>
      <c r="WQK167" s="447"/>
      <c r="WQL167" s="447"/>
      <c r="WQM167" s="447"/>
      <c r="WQN167" s="447"/>
      <c r="WQO167" s="447"/>
      <c r="WQP167" s="447"/>
      <c r="WQQ167" s="447"/>
      <c r="WQR167" s="447"/>
      <c r="WQS167" s="447"/>
      <c r="WQT167" s="447"/>
      <c r="WQU167" s="447"/>
      <c r="WQV167" s="447"/>
      <c r="WQW167" s="447"/>
      <c r="WQX167" s="447"/>
      <c r="WQY167" s="447"/>
      <c r="WQZ167" s="447"/>
      <c r="WRA167" s="447"/>
      <c r="WRB167" s="447"/>
      <c r="WRC167" s="447"/>
      <c r="WRD167" s="447"/>
      <c r="WRE167" s="447"/>
      <c r="WRF167" s="447"/>
      <c r="WRG167" s="447"/>
      <c r="WRH167" s="447"/>
      <c r="WRI167" s="447"/>
      <c r="WRJ167" s="447"/>
      <c r="WRK167" s="447"/>
      <c r="WRL167" s="447"/>
      <c r="WRM167" s="447"/>
      <c r="WRN167" s="447"/>
      <c r="WRO167" s="447"/>
      <c r="WRP167" s="447"/>
      <c r="WRQ167" s="447"/>
      <c r="WRR167" s="447"/>
      <c r="WRS167" s="447"/>
      <c r="WRT167" s="447"/>
      <c r="WRU167" s="447"/>
      <c r="WRV167" s="447"/>
      <c r="WRW167" s="447"/>
      <c r="WRX167" s="447"/>
      <c r="WRY167" s="447"/>
      <c r="WRZ167" s="447"/>
      <c r="WSA167" s="447"/>
      <c r="WSB167" s="447"/>
      <c r="WSC167" s="447"/>
      <c r="WSD167" s="447"/>
      <c r="WSE167" s="447"/>
      <c r="WSF167" s="447"/>
      <c r="WSG167" s="447"/>
      <c r="WSH167" s="447"/>
      <c r="WSI167" s="447"/>
      <c r="WSJ167" s="447"/>
      <c r="WSK167" s="447"/>
      <c r="WSL167" s="447"/>
      <c r="WSM167" s="447"/>
      <c r="WSN167" s="447"/>
      <c r="WSO167" s="447"/>
      <c r="WSP167" s="447"/>
      <c r="WSQ167" s="447"/>
      <c r="WSR167" s="447"/>
      <c r="WSS167" s="447"/>
      <c r="WST167" s="447"/>
      <c r="WSU167" s="447"/>
      <c r="WSV167" s="447"/>
      <c r="WSW167" s="447"/>
      <c r="WSX167" s="447"/>
      <c r="WSY167" s="447"/>
      <c r="WSZ167" s="447"/>
      <c r="WTA167" s="447"/>
      <c r="WTB167" s="447"/>
      <c r="WTC167" s="447"/>
      <c r="WTD167" s="447"/>
      <c r="WTE167" s="447"/>
      <c r="WTF167" s="447"/>
      <c r="WTG167" s="447"/>
      <c r="WTH167" s="447"/>
      <c r="WTI167" s="447"/>
      <c r="WTJ167" s="447"/>
      <c r="WTK167" s="447"/>
      <c r="WTL167" s="447"/>
      <c r="WTM167" s="447"/>
      <c r="WTN167" s="447"/>
      <c r="WTO167" s="447"/>
      <c r="WTP167" s="447"/>
      <c r="WTQ167" s="447"/>
      <c r="WTR167" s="447"/>
      <c r="WTS167" s="447"/>
      <c r="WTT167" s="447"/>
      <c r="WTU167" s="447"/>
      <c r="WTV167" s="447"/>
      <c r="WTW167" s="447"/>
      <c r="WTX167" s="447"/>
      <c r="WTY167" s="447"/>
      <c r="WTZ167" s="447"/>
      <c r="WUA167" s="447"/>
      <c r="WUB167" s="447"/>
      <c r="WUC167" s="447"/>
      <c r="WUD167" s="447"/>
      <c r="WUE167" s="447"/>
      <c r="WUF167" s="447"/>
      <c r="WUG167" s="447"/>
      <c r="WUH167" s="447"/>
      <c r="WUI167" s="447"/>
      <c r="WUJ167" s="447"/>
      <c r="WUK167" s="447"/>
      <c r="WUL167" s="447"/>
      <c r="WUM167" s="447"/>
      <c r="WUN167" s="447"/>
      <c r="WUO167" s="447"/>
      <c r="WUP167" s="447"/>
      <c r="WUQ167" s="447"/>
      <c r="WUR167" s="447"/>
      <c r="WUS167" s="447"/>
      <c r="WUT167" s="447"/>
      <c r="WUU167" s="447"/>
      <c r="WUV167" s="447"/>
      <c r="WUW167" s="447"/>
      <c r="WUX167" s="447"/>
      <c r="WUY167" s="447"/>
      <c r="WUZ167" s="447"/>
      <c r="WVA167" s="447"/>
      <c r="WVB167" s="447"/>
      <c r="WVC167" s="447"/>
      <c r="WVD167" s="447"/>
      <c r="WVE167" s="447"/>
      <c r="WVF167" s="447"/>
      <c r="WVG167" s="447"/>
      <c r="WVH167" s="447"/>
      <c r="WVI167" s="447"/>
      <c r="WVJ167" s="447"/>
      <c r="WVK167" s="447"/>
      <c r="WVL167" s="447"/>
      <c r="WVM167" s="447"/>
      <c r="WVN167" s="447"/>
      <c r="WVO167" s="447"/>
      <c r="WVP167" s="447"/>
      <c r="WVQ167" s="447"/>
      <c r="WVR167" s="447"/>
      <c r="WVS167" s="447"/>
      <c r="WVT167" s="447"/>
      <c r="WVU167" s="447"/>
      <c r="WVV167" s="447"/>
      <c r="WVW167" s="447"/>
      <c r="WVX167" s="447"/>
      <c r="WVY167" s="447"/>
      <c r="WVZ167" s="447"/>
      <c r="WWA167" s="447"/>
      <c r="WWB167" s="447"/>
      <c r="WWC167" s="447"/>
      <c r="WWD167" s="447"/>
      <c r="WWE167" s="447"/>
      <c r="WWF167" s="447"/>
      <c r="WWG167" s="447"/>
      <c r="WWH167" s="447"/>
      <c r="WWI167" s="447"/>
      <c r="WWJ167" s="447"/>
      <c r="WWK167" s="447"/>
      <c r="WWL167" s="447"/>
      <c r="WWM167" s="447"/>
      <c r="WWN167" s="447"/>
      <c r="WWO167" s="447"/>
      <c r="WWP167" s="447"/>
      <c r="WWQ167" s="447"/>
      <c r="WWR167" s="447"/>
      <c r="WWS167" s="447"/>
      <c r="WWT167" s="447"/>
      <c r="WWU167" s="447"/>
      <c r="WWV167" s="447"/>
      <c r="WWW167" s="447"/>
      <c r="WWX167" s="447"/>
      <c r="WWY167" s="447"/>
      <c r="WWZ167" s="447"/>
      <c r="WXA167" s="447"/>
      <c r="WXB167" s="447"/>
      <c r="WXC167" s="447"/>
      <c r="WXD167" s="447"/>
      <c r="WXE167" s="447"/>
      <c r="WXF167" s="447"/>
      <c r="WXG167" s="447"/>
      <c r="WXH167" s="447"/>
      <c r="WXI167" s="447"/>
      <c r="WXJ167" s="447"/>
      <c r="WXK167" s="447"/>
      <c r="WXL167" s="447"/>
      <c r="WXM167" s="447"/>
      <c r="WXN167" s="447"/>
      <c r="WXO167" s="447"/>
      <c r="WXP167" s="447"/>
      <c r="WXQ167" s="447"/>
      <c r="WXR167" s="447"/>
      <c r="WXS167" s="447"/>
      <c r="WXT167" s="447"/>
      <c r="WXU167" s="447"/>
      <c r="WXV167" s="447"/>
      <c r="WXW167" s="447"/>
      <c r="WXX167" s="447"/>
      <c r="WXY167" s="447"/>
      <c r="WXZ167" s="447"/>
      <c r="WYA167" s="447"/>
      <c r="WYB167" s="447"/>
      <c r="WYC167" s="447"/>
      <c r="WYD167" s="447"/>
      <c r="WYE167" s="447"/>
      <c r="WYF167" s="447"/>
      <c r="WYG167" s="447"/>
      <c r="WYH167" s="447"/>
      <c r="WYI167" s="447"/>
      <c r="WYJ167" s="447"/>
      <c r="WYK167" s="447"/>
      <c r="WYL167" s="447"/>
      <c r="WYM167" s="447"/>
      <c r="WYN167" s="447"/>
      <c r="WYO167" s="447"/>
      <c r="WYP167" s="447"/>
      <c r="WYQ167" s="447"/>
      <c r="WYR167" s="447"/>
      <c r="WYS167" s="447"/>
      <c r="WYT167" s="447"/>
      <c r="WYU167" s="447"/>
      <c r="WYV167" s="447"/>
      <c r="WYW167" s="447"/>
      <c r="WYX167" s="447"/>
      <c r="WYY167" s="447"/>
      <c r="WYZ167" s="447"/>
      <c r="WZA167" s="447"/>
      <c r="WZB167" s="447"/>
      <c r="WZC167" s="447"/>
      <c r="WZD167" s="447"/>
      <c r="WZE167" s="447"/>
      <c r="WZF167" s="447"/>
      <c r="WZG167" s="447"/>
      <c r="WZH167" s="447"/>
      <c r="WZI167" s="447"/>
      <c r="WZJ167" s="447"/>
      <c r="WZK167" s="447"/>
      <c r="WZL167" s="447"/>
      <c r="WZM167" s="447"/>
      <c r="WZN167" s="447"/>
      <c r="WZO167" s="447"/>
      <c r="WZP167" s="447"/>
      <c r="WZQ167" s="447"/>
      <c r="WZR167" s="447"/>
      <c r="WZS167" s="447"/>
      <c r="WZT167" s="447"/>
      <c r="WZU167" s="447"/>
      <c r="WZV167" s="447"/>
      <c r="WZW167" s="447"/>
      <c r="WZX167" s="447"/>
      <c r="WZY167" s="447"/>
      <c r="WZZ167" s="447"/>
      <c r="XAA167" s="447"/>
      <c r="XAB167" s="447"/>
      <c r="XAC167" s="447"/>
      <c r="XAD167" s="447"/>
      <c r="XAE167" s="447"/>
      <c r="XAF167" s="447"/>
      <c r="XAG167" s="447"/>
      <c r="XAH167" s="447"/>
      <c r="XAI167" s="447"/>
      <c r="XAJ167" s="447"/>
      <c r="XAK167" s="447"/>
      <c r="XAL167" s="447"/>
      <c r="XAM167" s="447"/>
      <c r="XAN167" s="447"/>
      <c r="XAO167" s="447"/>
      <c r="XAP167" s="447"/>
      <c r="XAQ167" s="447"/>
      <c r="XAR167" s="447"/>
      <c r="XAS167" s="447"/>
      <c r="XAT167" s="447"/>
      <c r="XAU167" s="447"/>
      <c r="XAV167" s="447"/>
      <c r="XAW167" s="447"/>
      <c r="XAX167" s="447"/>
      <c r="XAY167" s="447"/>
      <c r="XAZ167" s="447"/>
      <c r="XBA167" s="447"/>
      <c r="XBB167" s="447"/>
      <c r="XBC167" s="447"/>
      <c r="XBD167" s="447"/>
      <c r="XBE167" s="447"/>
      <c r="XBF167" s="447"/>
      <c r="XBG167" s="447"/>
      <c r="XBH167" s="447"/>
      <c r="XBI167" s="447"/>
      <c r="XBJ167" s="447"/>
      <c r="XBK167" s="447"/>
      <c r="XBL167" s="447"/>
      <c r="XBM167" s="447"/>
      <c r="XBN167" s="447"/>
      <c r="XBO167" s="447"/>
      <c r="XBP167" s="447"/>
      <c r="XBQ167" s="447"/>
      <c r="XBR167" s="447"/>
      <c r="XBS167" s="447"/>
      <c r="XBT167" s="447"/>
      <c r="XBU167" s="447"/>
      <c r="XBV167" s="447"/>
      <c r="XBW167" s="447"/>
      <c r="XBX167" s="447"/>
      <c r="XBY167" s="447"/>
      <c r="XBZ167" s="447"/>
      <c r="XCA167" s="447"/>
      <c r="XCB167" s="447"/>
      <c r="XCC167" s="447"/>
      <c r="XCD167" s="447"/>
      <c r="XCE167" s="447"/>
      <c r="XCF167" s="447"/>
      <c r="XCG167" s="447"/>
      <c r="XCH167" s="447"/>
      <c r="XCI167" s="447"/>
      <c r="XCJ167" s="447"/>
      <c r="XCK167" s="447"/>
      <c r="XCL167" s="447"/>
      <c r="XCM167" s="447"/>
      <c r="XCN167" s="447"/>
      <c r="XCO167" s="447"/>
      <c r="XCP167" s="447"/>
      <c r="XCQ167" s="447"/>
      <c r="XCR167" s="447"/>
      <c r="XCS167" s="447"/>
      <c r="XCT167" s="447"/>
      <c r="XCU167" s="447"/>
      <c r="XCV167" s="447"/>
      <c r="XCW167" s="447"/>
      <c r="XCX167" s="447"/>
      <c r="XCY167" s="447"/>
      <c r="XCZ167" s="447"/>
      <c r="XDA167" s="447"/>
      <c r="XDB167" s="447"/>
      <c r="XDC167" s="447"/>
      <c r="XDD167" s="447"/>
      <c r="XDE167" s="447"/>
      <c r="XDF167" s="447"/>
      <c r="XDG167" s="447"/>
      <c r="XDH167" s="447"/>
      <c r="XDI167" s="447"/>
      <c r="XDJ167" s="447"/>
      <c r="XDK167" s="447"/>
      <c r="XDL167" s="447"/>
      <c r="XDM167" s="447"/>
      <c r="XDN167" s="447"/>
      <c r="XDO167" s="447"/>
      <c r="XDP167" s="447"/>
      <c r="XDQ167" s="447"/>
      <c r="XDR167" s="447"/>
      <c r="XDS167" s="447"/>
      <c r="XDT167" s="447"/>
      <c r="XDU167" s="447"/>
      <c r="XDV167" s="447"/>
      <c r="XDW167" s="447"/>
      <c r="XDX167" s="447"/>
      <c r="XDY167" s="447"/>
      <c r="XDZ167" s="447"/>
      <c r="XEA167" s="447"/>
      <c r="XEB167" s="447"/>
      <c r="XEC167" s="447"/>
      <c r="XED167" s="447"/>
      <c r="XEE167" s="447"/>
      <c r="XEF167" s="447"/>
      <c r="XEG167" s="447"/>
      <c r="XEH167" s="447"/>
      <c r="XEI167" s="447"/>
      <c r="XEJ167" s="447"/>
      <c r="XEK167" s="447"/>
      <c r="XEL167" s="447"/>
      <c r="XEM167" s="447"/>
    </row>
    <row r="168" spans="1:16367" s="435" customFormat="1" x14ac:dyDescent="0.25">
      <c r="A168" s="471"/>
      <c r="B168" s="471"/>
      <c r="C168" s="471"/>
      <c r="D168" s="479"/>
      <c r="E168" s="479"/>
      <c r="F168" s="477"/>
      <c r="G168" s="478"/>
      <c r="H168" s="478"/>
      <c r="I168" s="477"/>
      <c r="J168" s="478"/>
      <c r="K168" s="477"/>
      <c r="L168" s="477"/>
      <c r="M168" s="477"/>
      <c r="N168" s="477"/>
      <c r="O168" s="477"/>
      <c r="P168" s="476"/>
      <c r="Q168" s="472"/>
      <c r="R168" s="472" t="s">
        <v>368</v>
      </c>
      <c r="S168" s="597"/>
      <c r="T168" s="471"/>
      <c r="U168" s="470"/>
      <c r="V168" s="485"/>
      <c r="W168" s="475"/>
      <c r="Y168" s="470"/>
      <c r="Z168" s="439"/>
      <c r="AA168" s="474"/>
      <c r="AB168" s="470"/>
      <c r="AC168" s="439"/>
      <c r="AD168" s="470"/>
      <c r="AE168" s="618"/>
      <c r="AF168" s="479"/>
      <c r="AG168" s="479"/>
      <c r="AH168" s="479"/>
      <c r="AI168" s="483" t="s">
        <v>394</v>
      </c>
      <c r="AJ168" s="482" t="s">
        <v>395</v>
      </c>
      <c r="CL168" s="471"/>
      <c r="CM168" s="471" t="str">
        <f t="shared" si="123"/>
        <v/>
      </c>
      <c r="CR168" s="445"/>
      <c r="CT168" s="448"/>
      <c r="CU168" s="448"/>
      <c r="CW168" s="448"/>
      <c r="CX168" s="448"/>
      <c r="CZ168" s="448"/>
      <c r="DA168" s="448"/>
      <c r="DC168" s="448"/>
      <c r="DD168" s="448"/>
      <c r="DF168" s="448"/>
      <c r="DG168" s="448"/>
      <c r="DJ168" s="445"/>
      <c r="DK168" s="445"/>
      <c r="DM168" s="447"/>
      <c r="DN168" s="447"/>
      <c r="DR168" s="435" t="s">
        <v>981</v>
      </c>
      <c r="DX168" s="471"/>
    </row>
    <row r="169" spans="1:16367" s="435" customFormat="1" x14ac:dyDescent="0.25">
      <c r="A169" s="471"/>
      <c r="B169" s="471"/>
      <c r="C169" s="471"/>
      <c r="D169" s="479"/>
      <c r="E169" s="479"/>
      <c r="F169" s="477"/>
      <c r="G169" s="478"/>
      <c r="H169" s="478"/>
      <c r="I169" s="477"/>
      <c r="J169" s="478"/>
      <c r="K169" s="477"/>
      <c r="L169" s="477"/>
      <c r="M169" s="477"/>
      <c r="N169" s="477"/>
      <c r="O169" s="477"/>
      <c r="P169" s="476"/>
      <c r="Q169" s="472"/>
      <c r="R169" s="472" t="s">
        <v>367</v>
      </c>
      <c r="S169" s="597"/>
      <c r="T169" s="471"/>
      <c r="U169" s="470"/>
      <c r="V169" s="485"/>
      <c r="W169" s="475"/>
      <c r="Y169" s="470"/>
      <c r="Z169" s="439"/>
      <c r="AA169" s="474"/>
      <c r="AB169" s="484"/>
      <c r="AC169" s="439"/>
      <c r="AD169" s="470"/>
      <c r="AE169" s="618"/>
      <c r="AF169" s="479"/>
      <c r="AG169" s="479"/>
      <c r="AH169" s="479"/>
      <c r="AI169" s="483" t="s">
        <v>383</v>
      </c>
      <c r="AJ169" s="482" t="s">
        <v>388</v>
      </c>
      <c r="AL169" s="471"/>
      <c r="AM169" s="471"/>
      <c r="AN169" s="471"/>
      <c r="AO169" s="471"/>
      <c r="CL169" s="471"/>
      <c r="CM169" s="471" t="str">
        <f t="shared" si="123"/>
        <v/>
      </c>
      <c r="CR169" s="445"/>
      <c r="CT169" s="448"/>
      <c r="CU169" s="448"/>
      <c r="CW169" s="448"/>
      <c r="CX169" s="448"/>
      <c r="CZ169" s="448"/>
      <c r="DA169" s="448"/>
      <c r="DC169" s="448"/>
      <c r="DD169" s="448"/>
      <c r="DF169" s="448"/>
      <c r="DG169" s="448"/>
      <c r="DJ169" s="445"/>
      <c r="DK169" s="445"/>
      <c r="DM169" s="447"/>
      <c r="DN169" s="447"/>
      <c r="DR169" s="435" t="s">
        <v>982</v>
      </c>
      <c r="DX169" s="471"/>
    </row>
    <row r="170" spans="1:16367" s="435" customFormat="1" x14ac:dyDescent="0.25">
      <c r="A170" s="471"/>
      <c r="B170" s="471"/>
      <c r="C170" s="471"/>
      <c r="D170" s="479"/>
      <c r="E170" s="479"/>
      <c r="F170" s="477"/>
      <c r="G170" s="478"/>
      <c r="H170" s="478"/>
      <c r="I170" s="477"/>
      <c r="J170" s="478"/>
      <c r="K170" s="477"/>
      <c r="L170" s="477"/>
      <c r="M170" s="477"/>
      <c r="N170" s="477"/>
      <c r="O170" s="477"/>
      <c r="P170" s="476"/>
      <c r="Q170" s="472"/>
      <c r="R170" s="472" t="s">
        <v>1513</v>
      </c>
      <c r="S170" s="597"/>
      <c r="T170" s="471"/>
      <c r="U170" s="470"/>
      <c r="V170" s="559"/>
      <c r="W170" s="594"/>
      <c r="Y170" s="470"/>
      <c r="Z170" s="439"/>
      <c r="AA170" s="474"/>
      <c r="AB170" s="470"/>
      <c r="AC170" s="439"/>
      <c r="AD170" s="470"/>
      <c r="AE170" s="618"/>
      <c r="AF170" s="479"/>
      <c r="AG170" s="479"/>
      <c r="AH170" s="479"/>
      <c r="AI170" s="481" t="s">
        <v>365</v>
      </c>
      <c r="AJ170" s="480" t="s">
        <v>249</v>
      </c>
      <c r="AL170" s="471"/>
      <c r="AM170" s="471"/>
      <c r="AN170" s="471"/>
      <c r="CL170" s="471"/>
      <c r="CM170" s="471" t="str">
        <f t="shared" si="123"/>
        <v/>
      </c>
      <c r="CR170" s="445"/>
      <c r="CT170" s="448"/>
      <c r="CU170" s="448"/>
      <c r="CW170" s="448"/>
      <c r="CX170" s="448"/>
      <c r="CZ170" s="448"/>
      <c r="DA170" s="448"/>
      <c r="DC170" s="448"/>
      <c r="DD170" s="448"/>
      <c r="DF170" s="448"/>
      <c r="DG170" s="448"/>
      <c r="DJ170" s="445"/>
      <c r="DK170" s="445"/>
      <c r="DM170" s="447"/>
      <c r="DN170" s="447"/>
      <c r="DR170" s="435" t="s">
        <v>989</v>
      </c>
      <c r="DX170" s="471"/>
    </row>
    <row r="171" spans="1:16367" s="435" customFormat="1" x14ac:dyDescent="0.25">
      <c r="A171" s="471"/>
      <c r="B171" s="471"/>
      <c r="C171" s="471"/>
      <c r="D171" s="479"/>
      <c r="E171" s="479"/>
      <c r="F171" s="477"/>
      <c r="G171" s="478"/>
      <c r="H171" s="478"/>
      <c r="I171" s="477"/>
      <c r="J171" s="478"/>
      <c r="K171" s="477"/>
      <c r="L171" s="477"/>
      <c r="M171" s="477"/>
      <c r="N171" s="477"/>
      <c r="O171" s="477"/>
      <c r="P171" s="476"/>
      <c r="Q171" s="472"/>
      <c r="R171" s="472"/>
      <c r="S171" s="597"/>
      <c r="T171" s="471"/>
      <c r="U171" s="484"/>
      <c r="V171" s="474"/>
      <c r="W171" s="470"/>
      <c r="X171" s="475"/>
      <c r="Y171" s="470"/>
      <c r="Z171" s="439"/>
      <c r="AA171" s="474"/>
      <c r="AB171" s="470"/>
      <c r="AC171" s="439"/>
      <c r="AD171" s="470"/>
      <c r="AE171" s="618"/>
      <c r="AF171" s="479"/>
      <c r="AG171" s="479"/>
      <c r="AH171" s="479"/>
      <c r="AI171" s="471"/>
      <c r="AJ171" s="471"/>
      <c r="AL171" s="471"/>
      <c r="AM171" s="471"/>
      <c r="AN171" s="471"/>
      <c r="AO171" s="471"/>
      <c r="CR171" s="445"/>
      <c r="CT171" s="448"/>
      <c r="CU171" s="448"/>
      <c r="CW171" s="448"/>
      <c r="CX171" s="448"/>
      <c r="CZ171" s="448"/>
      <c r="DA171" s="448"/>
      <c r="DC171" s="448"/>
      <c r="DD171" s="448"/>
      <c r="DF171" s="448"/>
      <c r="DG171" s="448"/>
      <c r="DJ171" s="445"/>
      <c r="DK171" s="445"/>
      <c r="DM171" s="447"/>
      <c r="DN171" s="447"/>
      <c r="DR171" s="435" t="s">
        <v>990</v>
      </c>
    </row>
    <row r="172" spans="1:16367" s="435" customFormat="1" x14ac:dyDescent="0.25">
      <c r="A172" s="471"/>
      <c r="B172" s="471"/>
      <c r="C172" s="471"/>
      <c r="D172" s="479"/>
      <c r="E172" s="479"/>
      <c r="F172" s="477"/>
      <c r="G172" s="478"/>
      <c r="H172" s="478"/>
      <c r="I172" s="477"/>
      <c r="J172" s="478"/>
      <c r="K172" s="477"/>
      <c r="L172" s="477"/>
      <c r="M172" s="477"/>
      <c r="N172" s="477"/>
      <c r="O172" s="477"/>
      <c r="P172" s="476"/>
      <c r="Q172" s="472"/>
      <c r="R172" s="472"/>
      <c r="S172" s="597"/>
      <c r="U172" s="470"/>
      <c r="V172" s="474"/>
      <c r="W172" s="470"/>
      <c r="X172" s="475"/>
      <c r="Y172" s="470"/>
      <c r="Z172" s="439"/>
      <c r="AA172" s="474"/>
      <c r="AB172" s="470"/>
      <c r="AC172" s="439"/>
      <c r="AD172" s="470"/>
      <c r="AE172" s="618"/>
      <c r="AF172" s="479"/>
      <c r="AG172" s="479"/>
      <c r="AH172" s="479"/>
      <c r="AI172" s="471" t="s">
        <v>408</v>
      </c>
      <c r="AJ172" s="471"/>
      <c r="CR172" s="445"/>
      <c r="CT172" s="448"/>
      <c r="CU172" s="448"/>
      <c r="CW172" s="448"/>
      <c r="CX172" s="448"/>
      <c r="CZ172" s="448"/>
      <c r="DA172" s="448"/>
      <c r="DC172" s="448"/>
      <c r="DD172" s="448"/>
      <c r="DF172" s="448"/>
      <c r="DG172" s="448"/>
      <c r="DJ172" s="445"/>
      <c r="DK172" s="445"/>
      <c r="DM172" s="447"/>
      <c r="DN172" s="447"/>
      <c r="DR172" s="435" t="s">
        <v>991</v>
      </c>
    </row>
    <row r="173" spans="1:16367" s="435" customFormat="1" ht="40.5" x14ac:dyDescent="0.25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77"/>
      <c r="O173" s="477"/>
      <c r="P173" s="476"/>
      <c r="Q173" s="472"/>
      <c r="S173" s="586"/>
      <c r="T173" s="471"/>
      <c r="U173" s="470"/>
      <c r="V173" s="474"/>
      <c r="W173" s="470"/>
      <c r="X173" s="475"/>
      <c r="Y173" s="470"/>
      <c r="Z173" s="439"/>
      <c r="AA173" s="474"/>
      <c r="AB173" s="470"/>
      <c r="AC173" s="439"/>
      <c r="AD173" s="470"/>
      <c r="AE173" s="618"/>
      <c r="AF173" s="479"/>
      <c r="AG173" s="479"/>
      <c r="AH173" s="479"/>
      <c r="AI173" s="474" t="s">
        <v>1579</v>
      </c>
      <c r="AJ173" s="471"/>
      <c r="CR173" s="445"/>
      <c r="CT173" s="448"/>
      <c r="CU173" s="448"/>
      <c r="CW173" s="448"/>
      <c r="CX173" s="448"/>
      <c r="CZ173" s="448"/>
      <c r="DA173" s="448"/>
      <c r="DC173" s="448"/>
      <c r="DD173" s="448"/>
      <c r="DF173" s="448"/>
      <c r="DG173" s="448"/>
      <c r="DJ173" s="445"/>
      <c r="DK173" s="445"/>
      <c r="DM173" s="447"/>
      <c r="DN173" s="447"/>
      <c r="DR173" s="435" t="s">
        <v>983</v>
      </c>
    </row>
    <row r="174" spans="1:16367" s="435" customFormat="1" x14ac:dyDescent="0.25">
      <c r="A174" s="471"/>
      <c r="B174" s="471"/>
      <c r="C174" s="471"/>
      <c r="D174" s="479"/>
      <c r="E174" s="479"/>
      <c r="F174" s="477"/>
      <c r="G174" s="478"/>
      <c r="H174" s="478"/>
      <c r="I174" s="477"/>
      <c r="J174" s="478"/>
      <c r="K174" s="477"/>
      <c r="L174" s="477"/>
      <c r="M174" s="477"/>
      <c r="N174" s="477"/>
      <c r="O174" s="477"/>
      <c r="P174" s="476"/>
      <c r="Q174" s="472"/>
      <c r="S174" s="586"/>
      <c r="T174" s="439"/>
      <c r="U174" s="470"/>
      <c r="V174" s="474"/>
      <c r="W174" s="445"/>
      <c r="X174" s="475"/>
      <c r="Y174" s="470"/>
      <c r="Z174" s="439"/>
      <c r="AA174" s="474"/>
      <c r="AB174" s="470"/>
      <c r="AC174" s="439"/>
      <c r="AD174" s="470"/>
      <c r="AE174" s="618"/>
      <c r="AF174" s="479"/>
      <c r="AG174" s="479"/>
      <c r="AH174" s="479"/>
      <c r="AI174" s="471"/>
      <c r="AJ174" s="471"/>
      <c r="CR174" s="445"/>
      <c r="CT174" s="448"/>
      <c r="CU174" s="448"/>
      <c r="CW174" s="448"/>
      <c r="CX174" s="448"/>
      <c r="CZ174" s="448"/>
      <c r="DA174" s="448"/>
      <c r="DC174" s="448"/>
      <c r="DD174" s="448"/>
      <c r="DF174" s="448"/>
      <c r="DG174" s="448"/>
      <c r="DJ174" s="445"/>
      <c r="DK174" s="445"/>
      <c r="DM174" s="447"/>
      <c r="DN174" s="447"/>
      <c r="DR174" s="435" t="s">
        <v>984</v>
      </c>
    </row>
    <row r="175" spans="1:16367" s="435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8"/>
      <c r="K175" s="477"/>
      <c r="L175" s="477"/>
      <c r="M175" s="477"/>
      <c r="N175" s="477"/>
      <c r="O175" s="477"/>
      <c r="P175" s="476"/>
      <c r="Q175" s="472"/>
      <c r="S175" s="586"/>
      <c r="T175" s="439"/>
      <c r="U175" s="470"/>
      <c r="V175" s="474"/>
      <c r="W175" s="470"/>
      <c r="X175" s="475"/>
      <c r="Y175" s="470"/>
      <c r="Z175" s="439"/>
      <c r="AA175" s="474"/>
      <c r="AB175" s="470"/>
      <c r="AC175" s="439"/>
      <c r="AD175" s="470"/>
      <c r="AE175" s="618"/>
      <c r="AF175" s="479"/>
      <c r="AG175" s="479"/>
      <c r="AH175" s="479"/>
      <c r="AI175" s="471" t="s">
        <v>411</v>
      </c>
      <c r="AJ175" s="471"/>
      <c r="AL175" s="471"/>
      <c r="AM175" s="471"/>
      <c r="AN175" s="471"/>
      <c r="CR175" s="445"/>
      <c r="CT175" s="448"/>
      <c r="CU175" s="448"/>
      <c r="CW175" s="448"/>
      <c r="CX175" s="448"/>
      <c r="CZ175" s="448"/>
      <c r="DA175" s="448"/>
      <c r="DC175" s="448"/>
      <c r="DD175" s="448"/>
      <c r="DF175" s="448"/>
      <c r="DG175" s="448"/>
      <c r="DJ175" s="445"/>
      <c r="DK175" s="445"/>
      <c r="DM175" s="447"/>
      <c r="DN175" s="447"/>
      <c r="DR175" s="435" t="s">
        <v>992</v>
      </c>
    </row>
    <row r="176" spans="1:16367" s="435" customFormat="1" ht="40.5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77"/>
      <c r="O176" s="477"/>
      <c r="P176" s="476"/>
      <c r="Q176" s="472"/>
      <c r="S176" s="586"/>
      <c r="T176" s="439"/>
      <c r="U176" s="470"/>
      <c r="V176" s="474"/>
      <c r="W176" s="470"/>
      <c r="X176" s="475"/>
      <c r="Y176" s="470"/>
      <c r="Z176" s="439"/>
      <c r="AA176" s="474"/>
      <c r="AB176" s="470"/>
      <c r="AC176" s="439"/>
      <c r="AD176" s="470"/>
      <c r="AE176" s="618"/>
      <c r="AF176" s="479"/>
      <c r="AG176" s="479"/>
      <c r="AH176" s="479"/>
      <c r="AI176" s="474" t="s">
        <v>1580</v>
      </c>
      <c r="AJ176" s="471"/>
      <c r="CR176" s="445"/>
      <c r="CT176" s="448"/>
      <c r="CU176" s="448"/>
      <c r="CW176" s="448"/>
      <c r="CX176" s="448"/>
      <c r="CZ176" s="448"/>
      <c r="DA176" s="448"/>
      <c r="DC176" s="448"/>
      <c r="DD176" s="448"/>
      <c r="DF176" s="448"/>
      <c r="DG176" s="448"/>
      <c r="DJ176" s="445"/>
      <c r="DK176" s="445"/>
      <c r="DM176" s="447"/>
      <c r="DN176" s="447"/>
      <c r="DR176" s="435" t="s">
        <v>985</v>
      </c>
    </row>
    <row r="177" spans="1:12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77"/>
      <c r="O177" s="477"/>
      <c r="P177" s="476"/>
      <c r="Q177" s="472"/>
      <c r="S177" s="586"/>
      <c r="T177" s="471"/>
      <c r="U177" s="470"/>
      <c r="V177" s="474"/>
      <c r="W177" s="445"/>
      <c r="X177" s="475"/>
      <c r="Y177" s="470"/>
      <c r="Z177" s="439"/>
      <c r="AA177" s="474"/>
      <c r="AB177" s="470"/>
      <c r="AC177" s="439"/>
      <c r="AD177" s="470"/>
      <c r="AE177" s="618"/>
      <c r="AF177" s="479"/>
      <c r="AG177" s="479"/>
      <c r="AH177" s="479"/>
      <c r="AJ177" s="471"/>
      <c r="CR177" s="445"/>
      <c r="CT177" s="448"/>
      <c r="CU177" s="448"/>
      <c r="CW177" s="448"/>
      <c r="CX177" s="448"/>
      <c r="CZ177" s="448"/>
      <c r="DA177" s="448"/>
      <c r="DC177" s="448"/>
      <c r="DD177" s="448"/>
      <c r="DF177" s="448"/>
      <c r="DG177" s="448"/>
      <c r="DJ177" s="445"/>
      <c r="DK177" s="445"/>
      <c r="DM177" s="447"/>
      <c r="DN177" s="447"/>
      <c r="DS177" s="473" t="s">
        <v>993</v>
      </c>
    </row>
    <row r="178" spans="1:123" s="435" customFormat="1" x14ac:dyDescent="0.25">
      <c r="D178" s="448"/>
      <c r="E178" s="448"/>
      <c r="F178" s="453"/>
      <c r="G178" s="454"/>
      <c r="H178" s="454"/>
      <c r="I178" s="453"/>
      <c r="J178" s="454"/>
      <c r="K178" s="453"/>
      <c r="L178" s="453"/>
      <c r="M178" s="453"/>
      <c r="N178" s="453"/>
      <c r="O178" s="453"/>
      <c r="P178" s="452"/>
      <c r="Q178" s="446"/>
      <c r="S178" s="586"/>
      <c r="T178" s="471"/>
      <c r="U178" s="470"/>
      <c r="V178" s="450"/>
      <c r="W178" s="445"/>
      <c r="X178" s="475"/>
      <c r="Y178" s="445"/>
      <c r="Z178" s="439"/>
      <c r="AA178" s="450"/>
      <c r="AB178" s="445"/>
      <c r="AC178" s="449"/>
      <c r="AD178" s="445"/>
      <c r="AE178" s="554"/>
      <c r="AF178" s="448"/>
      <c r="AG178" s="448"/>
      <c r="AH178" s="448"/>
      <c r="AI178" s="465"/>
      <c r="CR178" s="445"/>
      <c r="CT178" s="448"/>
      <c r="CU178" s="448"/>
      <c r="CW178" s="448"/>
      <c r="CX178" s="448"/>
      <c r="CZ178" s="448"/>
      <c r="DA178" s="448"/>
      <c r="DC178" s="448"/>
      <c r="DD178" s="448"/>
      <c r="DF178" s="448"/>
      <c r="DG178" s="448"/>
      <c r="DJ178" s="445"/>
      <c r="DK178" s="445"/>
      <c r="DM178" s="447"/>
      <c r="DN178" s="447"/>
      <c r="DS178" s="435" t="s">
        <v>994</v>
      </c>
    </row>
    <row r="179" spans="1:123" s="435" customFormat="1" x14ac:dyDescent="0.25">
      <c r="D179" s="448"/>
      <c r="E179" s="448"/>
      <c r="F179" s="453"/>
      <c r="G179" s="454"/>
      <c r="H179" s="454"/>
      <c r="I179" s="453"/>
      <c r="J179" s="454"/>
      <c r="K179" s="453"/>
      <c r="L179" s="453"/>
      <c r="M179" s="453"/>
      <c r="N179" s="453"/>
      <c r="O179" s="453"/>
      <c r="P179" s="452"/>
      <c r="Q179" s="446"/>
      <c r="S179" s="586"/>
      <c r="U179" s="445"/>
      <c r="V179" s="450"/>
      <c r="W179" s="445"/>
      <c r="X179" s="475"/>
      <c r="Y179" s="445"/>
      <c r="Z179" s="439"/>
      <c r="AA179" s="450"/>
      <c r="AB179" s="445"/>
      <c r="AC179" s="449"/>
      <c r="AD179" s="445"/>
      <c r="AE179" s="554"/>
      <c r="AF179" s="448"/>
      <c r="AG179" s="448"/>
      <c r="AH179" s="448"/>
      <c r="AI179" s="465"/>
      <c r="CR179" s="445"/>
      <c r="CT179" s="448"/>
      <c r="CU179" s="448"/>
      <c r="CW179" s="448"/>
      <c r="CX179" s="448"/>
      <c r="CZ179" s="448"/>
      <c r="DA179" s="448"/>
      <c r="DC179" s="448"/>
      <c r="DD179" s="448"/>
      <c r="DF179" s="448"/>
      <c r="DG179" s="448"/>
      <c r="DJ179" s="445"/>
      <c r="DK179" s="445"/>
      <c r="DM179" s="447"/>
      <c r="DN179" s="447"/>
      <c r="DS179" s="435" t="s">
        <v>995</v>
      </c>
    </row>
    <row r="180" spans="1:123" s="435" customFormat="1" x14ac:dyDescent="0.25">
      <c r="D180" s="448"/>
      <c r="E180" s="448"/>
      <c r="F180" s="453"/>
      <c r="G180" s="454"/>
      <c r="H180" s="454"/>
      <c r="I180" s="453"/>
      <c r="J180" s="454"/>
      <c r="K180" s="453"/>
      <c r="L180" s="453"/>
      <c r="M180" s="453"/>
      <c r="N180" s="453"/>
      <c r="O180" s="453"/>
      <c r="P180" s="452"/>
      <c r="Q180" s="446"/>
      <c r="R180" s="446"/>
      <c r="S180" s="602"/>
      <c r="U180" s="445"/>
      <c r="V180" s="450"/>
      <c r="W180" s="445"/>
      <c r="X180" s="475"/>
      <c r="Y180" s="445"/>
      <c r="Z180" s="439"/>
      <c r="AA180" s="450"/>
      <c r="AB180" s="445"/>
      <c r="AC180" s="449"/>
      <c r="AD180" s="445"/>
      <c r="AE180" s="554"/>
      <c r="AF180" s="448"/>
      <c r="AG180" s="448"/>
      <c r="AH180" s="448"/>
      <c r="AI180" s="465"/>
      <c r="CR180" s="445"/>
      <c r="CT180" s="448"/>
      <c r="CU180" s="448"/>
      <c r="CW180" s="448"/>
      <c r="CX180" s="448"/>
      <c r="CZ180" s="448"/>
      <c r="DA180" s="448"/>
      <c r="DC180" s="448"/>
      <c r="DD180" s="448"/>
      <c r="DF180" s="448"/>
      <c r="DG180" s="448"/>
      <c r="DJ180" s="445"/>
      <c r="DK180" s="445"/>
      <c r="DM180" s="447"/>
      <c r="DN180" s="447"/>
      <c r="DS180" s="435" t="s">
        <v>996</v>
      </c>
    </row>
    <row r="181" spans="1:123" s="435" customFormat="1" x14ac:dyDescent="0.25">
      <c r="D181" s="448"/>
      <c r="E181" s="448"/>
      <c r="F181" s="453"/>
      <c r="G181" s="454"/>
      <c r="H181" s="454"/>
      <c r="I181" s="453"/>
      <c r="J181" s="454"/>
      <c r="K181" s="453"/>
      <c r="L181" s="453"/>
      <c r="M181" s="453"/>
      <c r="N181" s="453"/>
      <c r="O181" s="453"/>
      <c r="P181" s="452"/>
      <c r="Q181" s="446"/>
      <c r="R181" s="446"/>
      <c r="S181" s="602"/>
      <c r="U181" s="445"/>
      <c r="V181" s="450"/>
      <c r="W181" s="445"/>
      <c r="X181" s="451"/>
      <c r="Y181" s="445"/>
      <c r="Z181" s="439"/>
      <c r="AA181" s="450"/>
      <c r="AB181" s="445"/>
      <c r="AC181" s="449"/>
      <c r="AD181" s="445"/>
      <c r="AE181" s="554"/>
      <c r="AF181" s="448"/>
      <c r="AG181" s="448"/>
      <c r="AH181" s="448"/>
      <c r="AI181" s="465"/>
      <c r="CR181" s="445"/>
      <c r="CT181" s="448"/>
      <c r="CU181" s="448"/>
      <c r="CW181" s="448"/>
      <c r="CX181" s="448"/>
      <c r="CZ181" s="448"/>
      <c r="DA181" s="448"/>
      <c r="DC181" s="448"/>
      <c r="DD181" s="448"/>
      <c r="DF181" s="448"/>
      <c r="DG181" s="448"/>
      <c r="DJ181" s="445"/>
      <c r="DK181" s="445"/>
      <c r="DM181" s="447"/>
      <c r="DN181" s="447"/>
      <c r="DS181" s="435" t="s">
        <v>997</v>
      </c>
    </row>
    <row r="182" spans="1:123" s="435" customFormat="1" x14ac:dyDescent="0.25">
      <c r="D182" s="448"/>
      <c r="E182" s="448"/>
      <c r="F182" s="453"/>
      <c r="G182" s="454"/>
      <c r="H182" s="454"/>
      <c r="I182" s="453"/>
      <c r="J182" s="454"/>
      <c r="K182" s="453"/>
      <c r="L182" s="453"/>
      <c r="M182" s="453"/>
      <c r="N182" s="453"/>
      <c r="O182" s="453"/>
      <c r="P182" s="452"/>
      <c r="Q182" s="446"/>
      <c r="R182" s="446"/>
      <c r="S182" s="602"/>
      <c r="U182" s="445"/>
      <c r="V182" s="450"/>
      <c r="W182" s="445"/>
      <c r="X182" s="451"/>
      <c r="Y182" s="445"/>
      <c r="Z182" s="439"/>
      <c r="AA182" s="450"/>
      <c r="AB182" s="445"/>
      <c r="AC182" s="449"/>
      <c r="AD182" s="445"/>
      <c r="AE182" s="554"/>
      <c r="AF182" s="448"/>
      <c r="AG182" s="448"/>
      <c r="AH182" s="448"/>
      <c r="AI182" s="465"/>
      <c r="CR182" s="445"/>
      <c r="CT182" s="448"/>
      <c r="CU182" s="448"/>
      <c r="CW182" s="448"/>
      <c r="CX182" s="448"/>
      <c r="CZ182" s="448"/>
      <c r="DA182" s="448"/>
      <c r="DC182" s="448"/>
      <c r="DD182" s="448"/>
      <c r="DF182" s="448"/>
      <c r="DG182" s="448"/>
      <c r="DJ182" s="445"/>
      <c r="DK182" s="445"/>
      <c r="DM182" s="447"/>
      <c r="DN182" s="447"/>
    </row>
    <row r="183" spans="1:123" s="435" customFormat="1" x14ac:dyDescent="0.25">
      <c r="D183" s="448"/>
      <c r="E183" s="448"/>
      <c r="F183" s="453"/>
      <c r="G183" s="454"/>
      <c r="H183" s="454"/>
      <c r="I183" s="453"/>
      <c r="J183" s="454"/>
      <c r="K183" s="453"/>
      <c r="L183" s="453"/>
      <c r="M183" s="453"/>
      <c r="N183" s="453"/>
      <c r="O183" s="453"/>
      <c r="P183" s="452"/>
      <c r="Q183" s="446"/>
      <c r="R183" s="446"/>
      <c r="S183" s="602"/>
      <c r="U183" s="445"/>
      <c r="V183" s="450"/>
      <c r="W183" s="445"/>
      <c r="X183" s="451"/>
      <c r="Y183" s="445"/>
      <c r="Z183" s="439"/>
      <c r="AA183" s="450"/>
      <c r="AB183" s="445"/>
      <c r="AC183" s="449"/>
      <c r="AD183" s="445"/>
      <c r="AE183" s="554"/>
      <c r="AF183" s="448"/>
      <c r="AG183" s="448"/>
      <c r="AH183" s="448"/>
      <c r="AI183" s="465"/>
      <c r="CR183" s="445"/>
      <c r="CT183" s="448"/>
      <c r="CU183" s="448"/>
      <c r="CW183" s="448"/>
      <c r="CX183" s="448"/>
      <c r="CZ183" s="448"/>
      <c r="DA183" s="448"/>
      <c r="DC183" s="448"/>
      <c r="DD183" s="448"/>
      <c r="DF183" s="448"/>
      <c r="DG183" s="448"/>
      <c r="DJ183" s="445"/>
      <c r="DK183" s="445"/>
      <c r="DM183" s="447"/>
      <c r="DN183" s="447"/>
    </row>
    <row r="184" spans="1:123" s="435" customFormat="1" x14ac:dyDescent="0.25">
      <c r="D184" s="448"/>
      <c r="E184" s="448"/>
      <c r="F184" s="453"/>
      <c r="G184" s="454"/>
      <c r="H184" s="454"/>
      <c r="I184" s="453"/>
      <c r="J184" s="454"/>
      <c r="K184" s="453"/>
      <c r="L184" s="453"/>
      <c r="M184" s="453"/>
      <c r="N184" s="453"/>
      <c r="O184" s="453"/>
      <c r="P184" s="452"/>
      <c r="Q184" s="446"/>
      <c r="R184" s="446"/>
      <c r="S184" s="602"/>
      <c r="U184" s="445"/>
      <c r="V184" s="450"/>
      <c r="W184" s="445"/>
      <c r="X184" s="451"/>
      <c r="Y184" s="445"/>
      <c r="Z184" s="439"/>
      <c r="AA184" s="450"/>
      <c r="AB184" s="445"/>
      <c r="AC184" s="449"/>
      <c r="AD184" s="445"/>
      <c r="AE184" s="554"/>
      <c r="AF184" s="448"/>
      <c r="AG184" s="448"/>
      <c r="AH184" s="448"/>
      <c r="AI184" s="465"/>
      <c r="CR184" s="445"/>
      <c r="CT184" s="448"/>
      <c r="CU184" s="448"/>
      <c r="CW184" s="448"/>
      <c r="CX184" s="448"/>
      <c r="CZ184" s="448"/>
      <c r="DA184" s="448"/>
      <c r="DC184" s="448"/>
      <c r="DD184" s="448"/>
      <c r="DF184" s="448"/>
      <c r="DG184" s="448"/>
      <c r="DJ184" s="445"/>
      <c r="DK184" s="445"/>
      <c r="DM184" s="447"/>
      <c r="DN184" s="447"/>
    </row>
    <row r="185" spans="1:12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453"/>
      <c r="O185" s="453"/>
      <c r="P185" s="452"/>
      <c r="Q185" s="446"/>
      <c r="R185" s="446"/>
      <c r="S185" s="602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554"/>
      <c r="AF185" s="448"/>
      <c r="AG185" s="448"/>
      <c r="AH185" s="448"/>
      <c r="AI185" s="465"/>
      <c r="CR185" s="445"/>
      <c r="CT185" s="448"/>
      <c r="CU185" s="448"/>
      <c r="CW185" s="448"/>
      <c r="CX185" s="448"/>
      <c r="CZ185" s="448"/>
      <c r="DA185" s="448"/>
      <c r="DC185" s="448"/>
      <c r="DD185" s="448"/>
      <c r="DF185" s="448"/>
      <c r="DG185" s="448"/>
      <c r="DJ185" s="445"/>
      <c r="DK185" s="445"/>
      <c r="DM185" s="447"/>
      <c r="DN185" s="447"/>
    </row>
    <row r="186" spans="1:12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453"/>
      <c r="O186" s="453"/>
      <c r="P186" s="452"/>
      <c r="Q186" s="446"/>
      <c r="R186" s="446"/>
      <c r="S186" s="602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554"/>
      <c r="AF186" s="448"/>
      <c r="AG186" s="448"/>
      <c r="AH186" s="448"/>
      <c r="AI186" s="465"/>
      <c r="CR186" s="445"/>
      <c r="CT186" s="448"/>
      <c r="CU186" s="448"/>
      <c r="CW186" s="448"/>
      <c r="CX186" s="448"/>
      <c r="CZ186" s="448"/>
      <c r="DA186" s="448"/>
      <c r="DC186" s="448"/>
      <c r="DD186" s="448"/>
      <c r="DF186" s="448"/>
      <c r="DG186" s="448"/>
      <c r="DJ186" s="445"/>
      <c r="DK186" s="445"/>
      <c r="DM186" s="447"/>
      <c r="DN186" s="447"/>
    </row>
    <row r="187" spans="1:12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453"/>
      <c r="O187" s="453"/>
      <c r="P187" s="452"/>
      <c r="Q187" s="446"/>
      <c r="R187" s="446"/>
      <c r="S187" s="602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554"/>
      <c r="AF187" s="448"/>
      <c r="AG187" s="448"/>
      <c r="AH187" s="448"/>
      <c r="AI187" s="465"/>
      <c r="CR187" s="445"/>
      <c r="CT187" s="448"/>
      <c r="CU187" s="448"/>
      <c r="CW187" s="448"/>
      <c r="CX187" s="448"/>
      <c r="CZ187" s="448"/>
      <c r="DA187" s="448"/>
      <c r="DC187" s="448"/>
      <c r="DD187" s="448"/>
      <c r="DF187" s="448"/>
      <c r="DG187" s="448"/>
      <c r="DJ187" s="445"/>
      <c r="DK187" s="445"/>
      <c r="DM187" s="447"/>
      <c r="DN187" s="447"/>
    </row>
    <row r="188" spans="1:12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453"/>
      <c r="O188" s="453"/>
      <c r="P188" s="452"/>
      <c r="Q188" s="446"/>
      <c r="R188" s="446"/>
      <c r="S188" s="602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554"/>
      <c r="AF188" s="448"/>
      <c r="AG188" s="448"/>
      <c r="AH188" s="448"/>
      <c r="AI188" s="465"/>
      <c r="CR188" s="445"/>
      <c r="CT188" s="448"/>
      <c r="CU188" s="448"/>
      <c r="CW188" s="448"/>
      <c r="CX188" s="448"/>
      <c r="CZ188" s="448"/>
      <c r="DA188" s="448"/>
      <c r="DC188" s="448"/>
      <c r="DD188" s="448"/>
      <c r="DF188" s="448"/>
      <c r="DG188" s="448"/>
      <c r="DJ188" s="445"/>
      <c r="DK188" s="445"/>
      <c r="DM188" s="447"/>
      <c r="DN188" s="447"/>
    </row>
    <row r="189" spans="1:12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453"/>
      <c r="O189" s="453"/>
      <c r="P189" s="452"/>
      <c r="Q189" s="446"/>
      <c r="R189" s="446"/>
      <c r="S189" s="602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554"/>
      <c r="AF189" s="448"/>
      <c r="AG189" s="448"/>
      <c r="AH189" s="448"/>
      <c r="AI189" s="465"/>
      <c r="CR189" s="445"/>
      <c r="CT189" s="448"/>
      <c r="CU189" s="448"/>
      <c r="CW189" s="448"/>
      <c r="CX189" s="448"/>
      <c r="CZ189" s="448"/>
      <c r="DA189" s="448"/>
      <c r="DC189" s="448"/>
      <c r="DD189" s="448"/>
      <c r="DF189" s="448"/>
      <c r="DG189" s="448"/>
      <c r="DJ189" s="445"/>
      <c r="DK189" s="445"/>
      <c r="DM189" s="447"/>
      <c r="DN189" s="447"/>
      <c r="DO189" s="857" t="s">
        <v>78</v>
      </c>
      <c r="DP189" s="858"/>
      <c r="DQ189" s="859"/>
      <c r="DR189" s="469" t="s">
        <v>950</v>
      </c>
    </row>
    <row r="190" spans="1:12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453"/>
      <c r="O190" s="453"/>
      <c r="P190" s="452"/>
      <c r="Q190" s="446"/>
      <c r="R190" s="446"/>
      <c r="S190" s="602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554"/>
      <c r="AF190" s="448"/>
      <c r="AG190" s="448"/>
      <c r="AH190" s="448"/>
      <c r="AI190" s="465"/>
      <c r="CR190" s="445"/>
      <c r="CT190" s="448"/>
      <c r="CU190" s="448"/>
      <c r="CW190" s="448"/>
      <c r="CX190" s="448"/>
      <c r="CZ190" s="448"/>
      <c r="DA190" s="448"/>
      <c r="DC190" s="448"/>
      <c r="DD190" s="448"/>
      <c r="DF190" s="448"/>
      <c r="DG190" s="448"/>
      <c r="DJ190" s="445"/>
      <c r="DK190" s="445"/>
      <c r="DM190" s="447"/>
      <c r="DN190" s="447"/>
      <c r="DO190" s="468" t="s">
        <v>76</v>
      </c>
      <c r="DP190" s="467" t="s">
        <v>77</v>
      </c>
      <c r="DQ190" s="466" t="s">
        <v>701</v>
      </c>
      <c r="DR190" s="459"/>
    </row>
    <row r="191" spans="1:12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453"/>
      <c r="O191" s="453"/>
      <c r="P191" s="452"/>
      <c r="Q191" s="446"/>
      <c r="R191" s="446"/>
      <c r="S191" s="602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554"/>
      <c r="AF191" s="448"/>
      <c r="AG191" s="448"/>
      <c r="AH191" s="448"/>
      <c r="AI191" s="465"/>
      <c r="CR191" s="445"/>
      <c r="CT191" s="448"/>
      <c r="CU191" s="448"/>
      <c r="CW191" s="448"/>
      <c r="CX191" s="448"/>
      <c r="CZ191" s="448"/>
      <c r="DA191" s="448"/>
      <c r="DC191" s="448"/>
      <c r="DD191" s="448"/>
      <c r="DF191" s="448"/>
      <c r="DG191" s="448"/>
      <c r="DJ191" s="445"/>
      <c r="DK191" s="445"/>
      <c r="DM191" s="447"/>
      <c r="DN191" s="447"/>
      <c r="DO191" s="462">
        <v>101</v>
      </c>
      <c r="DP191" s="461" t="s">
        <v>713</v>
      </c>
      <c r="DQ191" s="460">
        <v>2</v>
      </c>
      <c r="DR191" s="459"/>
    </row>
    <row r="192" spans="1:12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453"/>
      <c r="O192" s="453"/>
      <c r="P192" s="452"/>
      <c r="Q192" s="446"/>
      <c r="R192" s="446"/>
      <c r="S192" s="602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554"/>
      <c r="AF192" s="448"/>
      <c r="AG192" s="448"/>
      <c r="AH192" s="448"/>
      <c r="AI192" s="465"/>
      <c r="CR192" s="445"/>
      <c r="CT192" s="448"/>
      <c r="CU192" s="448"/>
      <c r="CW192" s="448"/>
      <c r="CX192" s="448"/>
      <c r="CZ192" s="448"/>
      <c r="DA192" s="448"/>
      <c r="DC192" s="448"/>
      <c r="DD192" s="448"/>
      <c r="DF192" s="448"/>
      <c r="DG192" s="448"/>
      <c r="DJ192" s="445"/>
      <c r="DK192" s="445"/>
      <c r="DM192" s="447"/>
      <c r="DN192" s="447"/>
      <c r="DO192" s="462">
        <v>102</v>
      </c>
      <c r="DP192" s="461" t="s">
        <v>714</v>
      </c>
      <c r="DQ192" s="460">
        <v>3</v>
      </c>
      <c r="DR192" s="459"/>
    </row>
    <row r="193" spans="4:12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453"/>
      <c r="O193" s="453"/>
      <c r="P193" s="452"/>
      <c r="Q193" s="446"/>
      <c r="R193" s="446"/>
      <c r="S193" s="602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554"/>
      <c r="AF193" s="448"/>
      <c r="AG193" s="448"/>
      <c r="AH193" s="448"/>
      <c r="AI193" s="465"/>
      <c r="CR193" s="445"/>
      <c r="CT193" s="448"/>
      <c r="CU193" s="448"/>
      <c r="CW193" s="448"/>
      <c r="CX193" s="448"/>
      <c r="CZ193" s="448"/>
      <c r="DA193" s="448"/>
      <c r="DC193" s="448"/>
      <c r="DD193" s="448"/>
      <c r="DF193" s="448"/>
      <c r="DG193" s="448"/>
      <c r="DJ193" s="445"/>
      <c r="DK193" s="445"/>
      <c r="DM193" s="447"/>
      <c r="DN193" s="447"/>
      <c r="DO193" s="462">
        <v>103</v>
      </c>
      <c r="DP193" s="461" t="s">
        <v>715</v>
      </c>
      <c r="DQ193" s="460">
        <v>4</v>
      </c>
      <c r="DR193" s="459"/>
    </row>
    <row r="194" spans="4:12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453"/>
      <c r="O194" s="453"/>
      <c r="P194" s="452"/>
      <c r="Q194" s="446"/>
      <c r="R194" s="446"/>
      <c r="S194" s="602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554"/>
      <c r="AF194" s="448"/>
      <c r="AG194" s="448"/>
      <c r="AH194" s="448"/>
      <c r="AI194" s="465"/>
      <c r="CR194" s="445"/>
      <c r="CT194" s="448"/>
      <c r="CU194" s="448"/>
      <c r="CW194" s="448"/>
      <c r="CX194" s="448"/>
      <c r="CZ194" s="448"/>
      <c r="DA194" s="448"/>
      <c r="DC194" s="448"/>
      <c r="DD194" s="448"/>
      <c r="DF194" s="448"/>
      <c r="DG194" s="448"/>
      <c r="DJ194" s="445"/>
      <c r="DK194" s="445"/>
      <c r="DM194" s="447"/>
      <c r="DN194" s="447"/>
      <c r="DO194" s="462">
        <v>104</v>
      </c>
      <c r="DP194" s="461" t="s">
        <v>1323</v>
      </c>
      <c r="DQ194" s="460">
        <v>5</v>
      </c>
      <c r="DR194" s="459"/>
    </row>
    <row r="195" spans="4:12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453"/>
      <c r="O195" s="453"/>
      <c r="P195" s="452"/>
      <c r="Q195" s="446"/>
      <c r="R195" s="446"/>
      <c r="S195" s="602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554"/>
      <c r="AF195" s="448"/>
      <c r="AG195" s="448"/>
      <c r="AH195" s="448"/>
      <c r="AI195" s="465"/>
      <c r="CR195" s="445"/>
      <c r="CT195" s="448"/>
      <c r="CU195" s="448"/>
      <c r="CW195" s="448"/>
      <c r="CX195" s="448"/>
      <c r="CZ195" s="448"/>
      <c r="DA195" s="448"/>
      <c r="DC195" s="448"/>
      <c r="DD195" s="448"/>
      <c r="DF195" s="448"/>
      <c r="DG195" s="448"/>
      <c r="DJ195" s="445"/>
      <c r="DK195" s="445"/>
      <c r="DM195" s="447"/>
      <c r="DN195" s="447"/>
      <c r="DO195" s="462">
        <v>111</v>
      </c>
      <c r="DP195" s="461" t="s">
        <v>1324</v>
      </c>
      <c r="DQ195" s="460">
        <v>4</v>
      </c>
      <c r="DR195" s="459" t="s">
        <v>953</v>
      </c>
    </row>
    <row r="196" spans="4:12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453"/>
      <c r="O196" s="453"/>
      <c r="P196" s="452"/>
      <c r="Q196" s="446"/>
      <c r="R196" s="446"/>
      <c r="S196" s="602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554"/>
      <c r="AF196" s="448"/>
      <c r="AG196" s="448"/>
      <c r="AH196" s="448"/>
      <c r="AI196" s="465"/>
      <c r="CR196" s="445"/>
      <c r="CT196" s="448"/>
      <c r="CU196" s="448"/>
      <c r="CW196" s="448"/>
      <c r="CX196" s="448"/>
      <c r="CZ196" s="448"/>
      <c r="DA196" s="448"/>
      <c r="DC196" s="448"/>
      <c r="DD196" s="448"/>
      <c r="DF196" s="448"/>
      <c r="DG196" s="448"/>
      <c r="DJ196" s="445"/>
      <c r="DK196" s="445"/>
      <c r="DM196" s="447"/>
      <c r="DN196" s="447"/>
      <c r="DO196" s="462">
        <v>112</v>
      </c>
      <c r="DP196" s="461" t="s">
        <v>1325</v>
      </c>
      <c r="DQ196" s="460">
        <v>5</v>
      </c>
      <c r="DR196" s="459" t="s">
        <v>953</v>
      </c>
    </row>
    <row r="197" spans="4:12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453"/>
      <c r="O197" s="453"/>
      <c r="P197" s="452"/>
      <c r="Q197" s="446"/>
      <c r="R197" s="446"/>
      <c r="S197" s="602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554"/>
      <c r="AF197" s="448"/>
      <c r="AG197" s="448"/>
      <c r="AH197" s="448"/>
      <c r="AI197" s="465"/>
      <c r="CR197" s="445"/>
      <c r="CT197" s="448"/>
      <c r="CU197" s="448"/>
      <c r="CW197" s="448"/>
      <c r="CX197" s="448"/>
      <c r="CZ197" s="448"/>
      <c r="DA197" s="448"/>
      <c r="DC197" s="448"/>
      <c r="DD197" s="448"/>
      <c r="DF197" s="448"/>
      <c r="DG197" s="448"/>
      <c r="DJ197" s="445"/>
      <c r="DK197" s="445"/>
      <c r="DM197" s="447"/>
      <c r="DN197" s="447"/>
      <c r="DO197" s="462">
        <v>121</v>
      </c>
      <c r="DP197" s="461" t="s">
        <v>721</v>
      </c>
      <c r="DQ197" s="460">
        <v>4</v>
      </c>
      <c r="DR197" s="459" t="s">
        <v>954</v>
      </c>
    </row>
    <row r="198" spans="4:12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453"/>
      <c r="O198" s="453"/>
      <c r="P198" s="452"/>
      <c r="Q198" s="446"/>
      <c r="R198" s="446"/>
      <c r="S198" s="602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554"/>
      <c r="AF198" s="448"/>
      <c r="AG198" s="448"/>
      <c r="AH198" s="448"/>
      <c r="AI198" s="465"/>
      <c r="CR198" s="445"/>
      <c r="CT198" s="448"/>
      <c r="CU198" s="448"/>
      <c r="CW198" s="448"/>
      <c r="CX198" s="448"/>
      <c r="CZ198" s="448"/>
      <c r="DA198" s="448"/>
      <c r="DC198" s="448"/>
      <c r="DD198" s="448"/>
      <c r="DF198" s="448"/>
      <c r="DG198" s="448"/>
      <c r="DJ198" s="445"/>
      <c r="DK198" s="445"/>
      <c r="DM198" s="447"/>
      <c r="DN198" s="447"/>
      <c r="DO198" s="462">
        <v>122</v>
      </c>
      <c r="DP198" s="461" t="s">
        <v>1326</v>
      </c>
      <c r="DQ198" s="460">
        <v>5</v>
      </c>
      <c r="DR198" s="459" t="s">
        <v>954</v>
      </c>
    </row>
    <row r="199" spans="4:12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453"/>
      <c r="O199" s="453"/>
      <c r="P199" s="452"/>
      <c r="Q199" s="446"/>
      <c r="R199" s="446"/>
      <c r="S199" s="602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554"/>
      <c r="AF199" s="448"/>
      <c r="AG199" s="448"/>
      <c r="AH199" s="448"/>
      <c r="CR199" s="445"/>
      <c r="CT199" s="448"/>
      <c r="CU199" s="448"/>
      <c r="CW199" s="448"/>
      <c r="CX199" s="448"/>
      <c r="CZ199" s="448"/>
      <c r="DA199" s="448"/>
      <c r="DC199" s="448"/>
      <c r="DD199" s="448"/>
      <c r="DF199" s="448"/>
      <c r="DG199" s="448"/>
      <c r="DJ199" s="445"/>
      <c r="DK199" s="445"/>
      <c r="DM199" s="447"/>
      <c r="DN199" s="447"/>
      <c r="DO199" s="462">
        <v>123</v>
      </c>
      <c r="DP199" s="461" t="s">
        <v>1327</v>
      </c>
      <c r="DQ199" s="460">
        <v>6</v>
      </c>
      <c r="DR199" s="459" t="s">
        <v>954</v>
      </c>
    </row>
    <row r="200" spans="4:12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453"/>
      <c r="O200" s="453"/>
      <c r="P200" s="452"/>
      <c r="Q200" s="446"/>
      <c r="R200" s="446"/>
      <c r="S200" s="602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554"/>
      <c r="AF200" s="448"/>
      <c r="AG200" s="448"/>
      <c r="AH200" s="448"/>
      <c r="CR200" s="445"/>
      <c r="CT200" s="448"/>
      <c r="CU200" s="448"/>
      <c r="CW200" s="448"/>
      <c r="CX200" s="448"/>
      <c r="CZ200" s="448"/>
      <c r="DA200" s="448"/>
      <c r="DC200" s="448"/>
      <c r="DD200" s="448"/>
      <c r="DF200" s="448"/>
      <c r="DG200" s="448"/>
      <c r="DJ200" s="445"/>
      <c r="DK200" s="445"/>
      <c r="DM200" s="447"/>
      <c r="DN200" s="447"/>
      <c r="DO200" s="462">
        <v>124</v>
      </c>
      <c r="DP200" s="461" t="s">
        <v>1328</v>
      </c>
      <c r="DQ200" s="460">
        <v>7</v>
      </c>
      <c r="DR200" s="459" t="s">
        <v>954</v>
      </c>
    </row>
    <row r="201" spans="4:12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453"/>
      <c r="O201" s="453"/>
      <c r="P201" s="452"/>
      <c r="Q201" s="446"/>
      <c r="R201" s="446"/>
      <c r="S201" s="602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554"/>
      <c r="AF201" s="448"/>
      <c r="AG201" s="448"/>
      <c r="AH201" s="448"/>
      <c r="CR201" s="445"/>
      <c r="CT201" s="448"/>
      <c r="CU201" s="448"/>
      <c r="CW201" s="448"/>
      <c r="CX201" s="448"/>
      <c r="CZ201" s="448"/>
      <c r="DA201" s="448"/>
      <c r="DC201" s="448"/>
      <c r="DD201" s="448"/>
      <c r="DF201" s="448"/>
      <c r="DG201" s="448"/>
      <c r="DJ201" s="445"/>
      <c r="DK201" s="445"/>
      <c r="DM201" s="447"/>
      <c r="DN201" s="447"/>
      <c r="DO201" s="462">
        <v>131</v>
      </c>
      <c r="DP201" s="461" t="s">
        <v>1329</v>
      </c>
      <c r="DQ201" s="460">
        <v>4</v>
      </c>
      <c r="DR201" s="459" t="s">
        <v>955</v>
      </c>
    </row>
    <row r="202" spans="4:12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453"/>
      <c r="O202" s="453"/>
      <c r="P202" s="452"/>
      <c r="Q202" s="446"/>
      <c r="R202" s="446"/>
      <c r="S202" s="602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554"/>
      <c r="AF202" s="448"/>
      <c r="AG202" s="448"/>
      <c r="AH202" s="448"/>
      <c r="CR202" s="445"/>
      <c r="CT202" s="448"/>
      <c r="CU202" s="448"/>
      <c r="CW202" s="448"/>
      <c r="CX202" s="448"/>
      <c r="CZ202" s="448"/>
      <c r="DA202" s="448"/>
      <c r="DC202" s="448"/>
      <c r="DD202" s="448"/>
      <c r="DF202" s="448"/>
      <c r="DG202" s="448"/>
      <c r="DJ202" s="445"/>
      <c r="DK202" s="445"/>
      <c r="DM202" s="447"/>
      <c r="DN202" s="447"/>
      <c r="DO202" s="462">
        <v>132</v>
      </c>
      <c r="DP202" s="461" t="s">
        <v>1330</v>
      </c>
      <c r="DQ202" s="460">
        <v>5</v>
      </c>
      <c r="DR202" s="459" t="s">
        <v>955</v>
      </c>
    </row>
    <row r="203" spans="4:12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453"/>
      <c r="O203" s="453"/>
      <c r="P203" s="452"/>
      <c r="Q203" s="446"/>
      <c r="R203" s="446"/>
      <c r="S203" s="602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554"/>
      <c r="AF203" s="448"/>
      <c r="AG203" s="448"/>
      <c r="AH203" s="448"/>
      <c r="CR203" s="445"/>
      <c r="CT203" s="448"/>
      <c r="CU203" s="448"/>
      <c r="CW203" s="448"/>
      <c r="CX203" s="448"/>
      <c r="CZ203" s="448"/>
      <c r="DA203" s="448"/>
      <c r="DC203" s="448"/>
      <c r="DD203" s="448"/>
      <c r="DF203" s="448"/>
      <c r="DG203" s="448"/>
      <c r="DJ203" s="445"/>
      <c r="DK203" s="445"/>
      <c r="DM203" s="447"/>
      <c r="DN203" s="447"/>
      <c r="DO203" s="462">
        <v>133</v>
      </c>
      <c r="DP203" s="461" t="s">
        <v>1331</v>
      </c>
      <c r="DQ203" s="460">
        <v>6</v>
      </c>
      <c r="DR203" s="459" t="s">
        <v>955</v>
      </c>
    </row>
    <row r="204" spans="4:12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453"/>
      <c r="O204" s="453"/>
      <c r="P204" s="452"/>
      <c r="Q204" s="446"/>
      <c r="R204" s="446"/>
      <c r="S204" s="602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554"/>
      <c r="AF204" s="448"/>
      <c r="AG204" s="448"/>
      <c r="AH204" s="448"/>
      <c r="CR204" s="445"/>
      <c r="CT204" s="448"/>
      <c r="CU204" s="448"/>
      <c r="CW204" s="448"/>
      <c r="CX204" s="448"/>
      <c r="CZ204" s="448"/>
      <c r="DA204" s="448"/>
      <c r="DC204" s="448"/>
      <c r="DD204" s="448"/>
      <c r="DF204" s="448"/>
      <c r="DG204" s="448"/>
      <c r="DJ204" s="445"/>
      <c r="DK204" s="445"/>
      <c r="DM204" s="447"/>
      <c r="DN204" s="447"/>
      <c r="DO204" s="462">
        <v>134</v>
      </c>
      <c r="DP204" s="461" t="s">
        <v>1332</v>
      </c>
      <c r="DQ204" s="460">
        <v>7</v>
      </c>
      <c r="DR204" s="459" t="s">
        <v>955</v>
      </c>
    </row>
    <row r="205" spans="4:12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453"/>
      <c r="O205" s="453"/>
      <c r="P205" s="452"/>
      <c r="Q205" s="446"/>
      <c r="R205" s="446"/>
      <c r="S205" s="602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554"/>
      <c r="AF205" s="448"/>
      <c r="AG205" s="448"/>
      <c r="AH205" s="448"/>
      <c r="CR205" s="445"/>
      <c r="CT205" s="448"/>
      <c r="CU205" s="448"/>
      <c r="CW205" s="448"/>
      <c r="CX205" s="448"/>
      <c r="CZ205" s="448"/>
      <c r="DA205" s="448"/>
      <c r="DC205" s="448"/>
      <c r="DD205" s="448"/>
      <c r="DF205" s="448"/>
      <c r="DG205" s="448"/>
      <c r="DJ205" s="445"/>
      <c r="DK205" s="445"/>
      <c r="DM205" s="447"/>
      <c r="DN205" s="447"/>
      <c r="DO205" s="462">
        <v>138</v>
      </c>
      <c r="DP205" s="461" t="s">
        <v>1333</v>
      </c>
      <c r="DQ205" s="460">
        <v>6</v>
      </c>
      <c r="DR205" s="459"/>
    </row>
    <row r="206" spans="4:12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453"/>
      <c r="O206" s="453"/>
      <c r="P206" s="452"/>
      <c r="Q206" s="446"/>
      <c r="R206" s="446"/>
      <c r="S206" s="602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554"/>
      <c r="AF206" s="448"/>
      <c r="AG206" s="448"/>
      <c r="AH206" s="448"/>
      <c r="CR206" s="445"/>
      <c r="CT206" s="448"/>
      <c r="CU206" s="448"/>
      <c r="CW206" s="448"/>
      <c r="CX206" s="448"/>
      <c r="CZ206" s="448"/>
      <c r="DA206" s="448"/>
      <c r="DC206" s="448"/>
      <c r="DD206" s="448"/>
      <c r="DF206" s="448"/>
      <c r="DG206" s="448"/>
      <c r="DJ206" s="445"/>
      <c r="DK206" s="445"/>
      <c r="DM206" s="447"/>
      <c r="DN206" s="447"/>
      <c r="DO206" s="462">
        <v>139</v>
      </c>
      <c r="DP206" s="461" t="s">
        <v>1334</v>
      </c>
      <c r="DQ206" s="460">
        <v>7</v>
      </c>
      <c r="DR206" s="459"/>
    </row>
    <row r="207" spans="4:12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453"/>
      <c r="O207" s="453"/>
      <c r="P207" s="452"/>
      <c r="Q207" s="446"/>
      <c r="R207" s="446"/>
      <c r="S207" s="602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554"/>
      <c r="AF207" s="448"/>
      <c r="AG207" s="448"/>
      <c r="AH207" s="448"/>
      <c r="CR207" s="445"/>
      <c r="CT207" s="448"/>
      <c r="CU207" s="448"/>
      <c r="CW207" s="448"/>
      <c r="CX207" s="448"/>
      <c r="CZ207" s="448"/>
      <c r="DA207" s="448"/>
      <c r="DC207" s="448"/>
      <c r="DD207" s="448"/>
      <c r="DF207" s="448"/>
      <c r="DG207" s="448"/>
      <c r="DJ207" s="445"/>
      <c r="DK207" s="445"/>
      <c r="DM207" s="447"/>
      <c r="DN207" s="447"/>
      <c r="DO207" s="462">
        <v>141</v>
      </c>
      <c r="DP207" s="461" t="s">
        <v>1335</v>
      </c>
      <c r="DQ207" s="460">
        <v>8</v>
      </c>
      <c r="DR207" s="459" t="s">
        <v>956</v>
      </c>
    </row>
    <row r="208" spans="4:12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453"/>
      <c r="O208" s="453"/>
      <c r="P208" s="452"/>
      <c r="Q208" s="446"/>
      <c r="R208" s="446"/>
      <c r="S208" s="602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554"/>
      <c r="AF208" s="448"/>
      <c r="AG208" s="448"/>
      <c r="AH208" s="448"/>
      <c r="CR208" s="445"/>
      <c r="CT208" s="448"/>
      <c r="CU208" s="448"/>
      <c r="CW208" s="448"/>
      <c r="CX208" s="448"/>
      <c r="CZ208" s="448"/>
      <c r="DA208" s="448"/>
      <c r="DC208" s="448"/>
      <c r="DD208" s="448"/>
      <c r="DF208" s="448"/>
      <c r="DG208" s="448"/>
      <c r="DJ208" s="445"/>
      <c r="DK208" s="445"/>
      <c r="DM208" s="447"/>
      <c r="DN208" s="447"/>
      <c r="DO208" s="462">
        <v>142</v>
      </c>
      <c r="DP208" s="461" t="s">
        <v>1336</v>
      </c>
      <c r="DQ208" s="460">
        <v>9</v>
      </c>
      <c r="DR208" s="459" t="s">
        <v>956</v>
      </c>
    </row>
    <row r="209" spans="4:12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453"/>
      <c r="O209" s="453"/>
      <c r="P209" s="452"/>
      <c r="Q209" s="446"/>
      <c r="R209" s="446"/>
      <c r="S209" s="602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554"/>
      <c r="AF209" s="448"/>
      <c r="AG209" s="448"/>
      <c r="AH209" s="448"/>
      <c r="CR209" s="445"/>
      <c r="CT209" s="448"/>
      <c r="CU209" s="448"/>
      <c r="CW209" s="448"/>
      <c r="CX209" s="448"/>
      <c r="CZ209" s="448"/>
      <c r="DA209" s="448"/>
      <c r="DC209" s="448"/>
      <c r="DD209" s="448"/>
      <c r="DF209" s="448"/>
      <c r="DG209" s="448"/>
      <c r="DJ209" s="445"/>
      <c r="DK209" s="445"/>
      <c r="DM209" s="447"/>
      <c r="DN209" s="447"/>
      <c r="DO209" s="462">
        <v>143</v>
      </c>
      <c r="DP209" s="461" t="s">
        <v>1337</v>
      </c>
      <c r="DQ209" s="460">
        <v>10</v>
      </c>
      <c r="DR209" s="459" t="s">
        <v>956</v>
      </c>
    </row>
    <row r="210" spans="4:12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453"/>
      <c r="O210" s="453"/>
      <c r="P210" s="452"/>
      <c r="Q210" s="446"/>
      <c r="R210" s="446"/>
      <c r="S210" s="602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554"/>
      <c r="AF210" s="448"/>
      <c r="AG210" s="448"/>
      <c r="AH210" s="448"/>
      <c r="CR210" s="445"/>
      <c r="CT210" s="448"/>
      <c r="CU210" s="448"/>
      <c r="CW210" s="448"/>
      <c r="CX210" s="448"/>
      <c r="CZ210" s="448"/>
      <c r="DA210" s="448"/>
      <c r="DC210" s="448"/>
      <c r="DD210" s="448"/>
      <c r="DF210" s="448"/>
      <c r="DG210" s="448"/>
      <c r="DJ210" s="445"/>
      <c r="DK210" s="445"/>
      <c r="DM210" s="447"/>
      <c r="DN210" s="447"/>
      <c r="DO210" s="462">
        <v>144</v>
      </c>
      <c r="DP210" s="461" t="s">
        <v>1338</v>
      </c>
      <c r="DQ210" s="460">
        <v>11</v>
      </c>
      <c r="DR210" s="459" t="s">
        <v>956</v>
      </c>
    </row>
    <row r="211" spans="4:12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453"/>
      <c r="O211" s="453"/>
      <c r="P211" s="452"/>
      <c r="Q211" s="446"/>
      <c r="R211" s="446"/>
      <c r="S211" s="602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554"/>
      <c r="AF211" s="448"/>
      <c r="AG211" s="448"/>
      <c r="AH211" s="448"/>
      <c r="CR211" s="445"/>
      <c r="CT211" s="448"/>
      <c r="CU211" s="448"/>
      <c r="CW211" s="448"/>
      <c r="CX211" s="448"/>
      <c r="CZ211" s="448"/>
      <c r="DA211" s="448"/>
      <c r="DC211" s="448"/>
      <c r="DD211" s="448"/>
      <c r="DF211" s="448"/>
      <c r="DG211" s="448"/>
      <c r="DJ211" s="445"/>
      <c r="DK211" s="445"/>
      <c r="DM211" s="447"/>
      <c r="DN211" s="447"/>
      <c r="DO211" s="462">
        <v>150</v>
      </c>
      <c r="DP211" s="461" t="s">
        <v>1491</v>
      </c>
      <c r="DQ211" s="460">
        <v>8</v>
      </c>
      <c r="DR211" s="459"/>
    </row>
    <row r="212" spans="4:12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453"/>
      <c r="O212" s="453"/>
      <c r="P212" s="452"/>
      <c r="Q212" s="446"/>
      <c r="R212" s="446"/>
      <c r="S212" s="602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554"/>
      <c r="AF212" s="448"/>
      <c r="AG212" s="448"/>
      <c r="AH212" s="448"/>
      <c r="CR212" s="445"/>
      <c r="CT212" s="448"/>
      <c r="CU212" s="448"/>
      <c r="CW212" s="448"/>
      <c r="CX212" s="448"/>
      <c r="CZ212" s="448"/>
      <c r="DA212" s="448"/>
      <c r="DC212" s="448"/>
      <c r="DD212" s="448"/>
      <c r="DF212" s="448"/>
      <c r="DG212" s="448"/>
      <c r="DJ212" s="445"/>
      <c r="DK212" s="445"/>
      <c r="DM212" s="447"/>
      <c r="DN212" s="447"/>
      <c r="DO212" s="462">
        <v>151</v>
      </c>
      <c r="DP212" s="461" t="s">
        <v>1492</v>
      </c>
      <c r="DQ212" s="460">
        <v>9</v>
      </c>
      <c r="DR212" s="459"/>
    </row>
    <row r="213" spans="4:12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453"/>
      <c r="O213" s="453"/>
      <c r="P213" s="452"/>
      <c r="Q213" s="446"/>
      <c r="R213" s="446"/>
      <c r="S213" s="602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554"/>
      <c r="AF213" s="448"/>
      <c r="AG213" s="448"/>
      <c r="AH213" s="448"/>
      <c r="CR213" s="445"/>
      <c r="CT213" s="448"/>
      <c r="CU213" s="448"/>
      <c r="CW213" s="448"/>
      <c r="CX213" s="448"/>
      <c r="CZ213" s="448"/>
      <c r="DA213" s="448"/>
      <c r="DC213" s="448"/>
      <c r="DD213" s="448"/>
      <c r="DF213" s="448"/>
      <c r="DG213" s="448"/>
      <c r="DJ213" s="445"/>
      <c r="DK213" s="445"/>
      <c r="DM213" s="447"/>
      <c r="DN213" s="447"/>
      <c r="DO213" s="462">
        <v>152</v>
      </c>
      <c r="DP213" s="461" t="s">
        <v>1493</v>
      </c>
      <c r="DQ213" s="460">
        <v>10</v>
      </c>
      <c r="DR213" s="459"/>
    </row>
    <row r="214" spans="4:12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453"/>
      <c r="O214" s="453"/>
      <c r="P214" s="452"/>
      <c r="Q214" s="446"/>
      <c r="R214" s="446"/>
      <c r="S214" s="602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554"/>
      <c r="AF214" s="448"/>
      <c r="AG214" s="448"/>
      <c r="AH214" s="448"/>
      <c r="CR214" s="445"/>
      <c r="CT214" s="448"/>
      <c r="CU214" s="448"/>
      <c r="CW214" s="448"/>
      <c r="CX214" s="448"/>
      <c r="CZ214" s="448"/>
      <c r="DA214" s="448"/>
      <c r="DC214" s="448"/>
      <c r="DD214" s="448"/>
      <c r="DF214" s="448"/>
      <c r="DG214" s="448"/>
      <c r="DJ214" s="445"/>
      <c r="DK214" s="445"/>
      <c r="DM214" s="447"/>
      <c r="DN214" s="447"/>
      <c r="DO214" s="462">
        <v>153</v>
      </c>
      <c r="DP214" s="461" t="s">
        <v>1494</v>
      </c>
      <c r="DQ214" s="460">
        <v>11</v>
      </c>
      <c r="DR214" s="459"/>
    </row>
    <row r="215" spans="4:12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453"/>
      <c r="O215" s="453"/>
      <c r="P215" s="452"/>
      <c r="Q215" s="446"/>
      <c r="R215" s="446"/>
      <c r="S215" s="602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554"/>
      <c r="AF215" s="448"/>
      <c r="AG215" s="448"/>
      <c r="AH215" s="448"/>
      <c r="CR215" s="445"/>
      <c r="CT215" s="448"/>
      <c r="CU215" s="448"/>
      <c r="CW215" s="448"/>
      <c r="CX215" s="448"/>
      <c r="CZ215" s="448"/>
      <c r="DA215" s="448"/>
      <c r="DC215" s="448"/>
      <c r="DD215" s="448"/>
      <c r="DF215" s="448"/>
      <c r="DG215" s="448"/>
      <c r="DJ215" s="445"/>
      <c r="DK215" s="445"/>
      <c r="DM215" s="447"/>
      <c r="DN215" s="447"/>
      <c r="DO215" s="462">
        <v>154</v>
      </c>
      <c r="DP215" s="461" t="s">
        <v>1495</v>
      </c>
      <c r="DQ215" s="460">
        <v>12</v>
      </c>
      <c r="DR215" s="459"/>
    </row>
    <row r="216" spans="4:12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453"/>
      <c r="O216" s="453"/>
      <c r="P216" s="452"/>
      <c r="Q216" s="446"/>
      <c r="R216" s="446"/>
      <c r="S216" s="602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554"/>
      <c r="AF216" s="448"/>
      <c r="AG216" s="448"/>
      <c r="AH216" s="448"/>
      <c r="CR216" s="445"/>
      <c r="CT216" s="448"/>
      <c r="CU216" s="448"/>
      <c r="CW216" s="448"/>
      <c r="CX216" s="448"/>
      <c r="CZ216" s="448"/>
      <c r="DA216" s="448"/>
      <c r="DC216" s="448"/>
      <c r="DD216" s="448"/>
      <c r="DF216" s="448"/>
      <c r="DG216" s="448"/>
      <c r="DJ216" s="445"/>
      <c r="DK216" s="445"/>
      <c r="DM216" s="447"/>
      <c r="DN216" s="447"/>
      <c r="DO216" s="462">
        <v>161</v>
      </c>
      <c r="DP216" s="461" t="s">
        <v>1339</v>
      </c>
      <c r="DQ216" s="460">
        <v>8</v>
      </c>
      <c r="DR216" s="459" t="s">
        <v>957</v>
      </c>
    </row>
    <row r="217" spans="4:12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453"/>
      <c r="O217" s="453"/>
      <c r="P217" s="452"/>
      <c r="Q217" s="446"/>
      <c r="R217" s="446"/>
      <c r="S217" s="602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554"/>
      <c r="AF217" s="448"/>
      <c r="AG217" s="448"/>
      <c r="AH217" s="448"/>
      <c r="CR217" s="445"/>
      <c r="CT217" s="448"/>
      <c r="CU217" s="448"/>
      <c r="CW217" s="448"/>
      <c r="CX217" s="448"/>
      <c r="CZ217" s="448"/>
      <c r="DA217" s="448"/>
      <c r="DC217" s="448"/>
      <c r="DD217" s="448"/>
      <c r="DF217" s="448"/>
      <c r="DG217" s="448"/>
      <c r="DJ217" s="445"/>
      <c r="DK217" s="445"/>
      <c r="DM217" s="447"/>
      <c r="DN217" s="447"/>
      <c r="DO217" s="462">
        <v>162</v>
      </c>
      <c r="DP217" s="461" t="s">
        <v>1340</v>
      </c>
      <c r="DQ217" s="460">
        <v>9</v>
      </c>
      <c r="DR217" s="459" t="s">
        <v>957</v>
      </c>
    </row>
    <row r="218" spans="4:12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453"/>
      <c r="O218" s="453"/>
      <c r="P218" s="452"/>
      <c r="Q218" s="446"/>
      <c r="R218" s="446"/>
      <c r="S218" s="602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554"/>
      <c r="AF218" s="448"/>
      <c r="AG218" s="448"/>
      <c r="AH218" s="448"/>
      <c r="CR218" s="445"/>
      <c r="CT218" s="448"/>
      <c r="CU218" s="448"/>
      <c r="CW218" s="448"/>
      <c r="CX218" s="448"/>
      <c r="CZ218" s="448"/>
      <c r="DA218" s="448"/>
      <c r="DC218" s="448"/>
      <c r="DD218" s="448"/>
      <c r="DF218" s="448"/>
      <c r="DG218" s="448"/>
      <c r="DJ218" s="445"/>
      <c r="DK218" s="445"/>
      <c r="DM218" s="447"/>
      <c r="DN218" s="447"/>
      <c r="DO218" s="462">
        <v>163</v>
      </c>
      <c r="DP218" s="461" t="s">
        <v>739</v>
      </c>
      <c r="DQ218" s="460">
        <v>10</v>
      </c>
      <c r="DR218" s="459"/>
    </row>
    <row r="219" spans="4:12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453"/>
      <c r="O219" s="453"/>
      <c r="P219" s="452"/>
      <c r="Q219" s="446"/>
      <c r="R219" s="446"/>
      <c r="S219" s="602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554"/>
      <c r="AF219" s="448"/>
      <c r="AG219" s="448"/>
      <c r="AH219" s="448"/>
      <c r="CR219" s="445"/>
      <c r="CT219" s="448"/>
      <c r="CU219" s="448"/>
      <c r="CW219" s="448"/>
      <c r="CX219" s="448"/>
      <c r="CZ219" s="448"/>
      <c r="DA219" s="448"/>
      <c r="DC219" s="448"/>
      <c r="DD219" s="448"/>
      <c r="DF219" s="448"/>
      <c r="DG219" s="448"/>
      <c r="DJ219" s="445"/>
      <c r="DK219" s="445"/>
      <c r="DM219" s="447"/>
      <c r="DN219" s="447"/>
      <c r="DO219" s="462">
        <v>164</v>
      </c>
      <c r="DP219" s="461" t="s">
        <v>740</v>
      </c>
      <c r="DQ219" s="460">
        <v>11</v>
      </c>
      <c r="DR219" s="459"/>
    </row>
    <row r="220" spans="4:12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453"/>
      <c r="O220" s="453"/>
      <c r="P220" s="452"/>
      <c r="Q220" s="446"/>
      <c r="R220" s="446"/>
      <c r="S220" s="602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554"/>
      <c r="AF220" s="448"/>
      <c r="AG220" s="448"/>
      <c r="AH220" s="448"/>
      <c r="CR220" s="445"/>
      <c r="CT220" s="448"/>
      <c r="CU220" s="448"/>
      <c r="CW220" s="448"/>
      <c r="CX220" s="448"/>
      <c r="CZ220" s="448"/>
      <c r="DA220" s="448"/>
      <c r="DC220" s="448"/>
      <c r="DD220" s="448"/>
      <c r="DF220" s="448"/>
      <c r="DG220" s="448"/>
      <c r="DJ220" s="445"/>
      <c r="DK220" s="445"/>
      <c r="DM220" s="447"/>
      <c r="DN220" s="447"/>
      <c r="DO220" s="462">
        <v>171</v>
      </c>
      <c r="DP220" s="461" t="s">
        <v>741</v>
      </c>
      <c r="DQ220" s="460">
        <v>9</v>
      </c>
      <c r="DR220" s="459"/>
    </row>
    <row r="221" spans="4:12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453"/>
      <c r="O221" s="453"/>
      <c r="P221" s="452"/>
      <c r="Q221" s="446"/>
      <c r="R221" s="446"/>
      <c r="S221" s="602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554"/>
      <c r="AF221" s="448"/>
      <c r="AG221" s="448"/>
      <c r="AH221" s="448"/>
      <c r="CR221" s="445"/>
      <c r="CT221" s="448"/>
      <c r="CU221" s="448"/>
      <c r="CW221" s="448"/>
      <c r="CX221" s="448"/>
      <c r="CZ221" s="448"/>
      <c r="DA221" s="448"/>
      <c r="DC221" s="448"/>
      <c r="DD221" s="448"/>
      <c r="DF221" s="448"/>
      <c r="DG221" s="448"/>
      <c r="DJ221" s="445"/>
      <c r="DK221" s="445"/>
      <c r="DM221" s="447"/>
      <c r="DN221" s="447"/>
      <c r="DO221" s="462">
        <v>172</v>
      </c>
      <c r="DP221" s="461" t="s">
        <v>1341</v>
      </c>
      <c r="DQ221" s="460">
        <v>10</v>
      </c>
      <c r="DR221" s="459"/>
    </row>
    <row r="222" spans="4:12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453"/>
      <c r="O222" s="453"/>
      <c r="P222" s="452"/>
      <c r="Q222" s="446"/>
      <c r="R222" s="446"/>
      <c r="S222" s="602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554"/>
      <c r="AF222" s="448"/>
      <c r="AG222" s="448"/>
      <c r="AH222" s="448"/>
      <c r="CR222" s="445"/>
      <c r="CT222" s="448"/>
      <c r="CU222" s="448"/>
      <c r="CW222" s="448"/>
      <c r="CX222" s="448"/>
      <c r="CZ222" s="448"/>
      <c r="DA222" s="448"/>
      <c r="DC222" s="448"/>
      <c r="DD222" s="448"/>
      <c r="DF222" s="448"/>
      <c r="DG222" s="448"/>
      <c r="DJ222" s="445"/>
      <c r="DK222" s="445"/>
      <c r="DM222" s="447"/>
      <c r="DN222" s="447"/>
      <c r="DO222" s="462">
        <v>173</v>
      </c>
      <c r="DP222" s="461" t="s">
        <v>1342</v>
      </c>
      <c r="DQ222" s="460">
        <v>11</v>
      </c>
      <c r="DR222" s="459"/>
    </row>
    <row r="223" spans="4:12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453"/>
      <c r="O223" s="453"/>
      <c r="P223" s="452"/>
      <c r="Q223" s="446"/>
      <c r="R223" s="446"/>
      <c r="S223" s="602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554"/>
      <c r="AF223" s="448"/>
      <c r="AG223" s="448"/>
      <c r="AH223" s="448"/>
      <c r="CR223" s="445"/>
      <c r="CT223" s="448"/>
      <c r="CU223" s="448"/>
      <c r="CW223" s="448"/>
      <c r="CX223" s="448"/>
      <c r="CZ223" s="448"/>
      <c r="DA223" s="448"/>
      <c r="DC223" s="448"/>
      <c r="DD223" s="448"/>
      <c r="DF223" s="448"/>
      <c r="DG223" s="448"/>
      <c r="DJ223" s="445"/>
      <c r="DK223" s="445"/>
      <c r="DM223" s="447"/>
      <c r="DN223" s="447"/>
      <c r="DO223" s="462">
        <v>174</v>
      </c>
      <c r="DP223" s="461" t="s">
        <v>1343</v>
      </c>
      <c r="DQ223" s="460">
        <v>12</v>
      </c>
      <c r="DR223" s="459"/>
    </row>
    <row r="224" spans="4:12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453"/>
      <c r="O224" s="453"/>
      <c r="P224" s="452"/>
      <c r="Q224" s="446"/>
      <c r="R224" s="446"/>
      <c r="S224" s="602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554"/>
      <c r="AF224" s="448"/>
      <c r="AG224" s="448"/>
      <c r="AH224" s="448"/>
      <c r="CR224" s="445"/>
      <c r="CT224" s="448"/>
      <c r="CU224" s="448"/>
      <c r="CW224" s="448"/>
      <c r="CX224" s="448"/>
      <c r="CZ224" s="448"/>
      <c r="DA224" s="448"/>
      <c r="DC224" s="448"/>
      <c r="DD224" s="448"/>
      <c r="DF224" s="448"/>
      <c r="DG224" s="448"/>
      <c r="DJ224" s="445"/>
      <c r="DK224" s="445"/>
      <c r="DM224" s="447"/>
      <c r="DN224" s="447"/>
      <c r="DO224" s="462">
        <v>181</v>
      </c>
      <c r="DP224" s="461" t="s">
        <v>745</v>
      </c>
      <c r="DQ224" s="460">
        <v>10</v>
      </c>
      <c r="DR224" s="459"/>
    </row>
    <row r="225" spans="4:12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453"/>
      <c r="O225" s="453"/>
      <c r="P225" s="452"/>
      <c r="Q225" s="446"/>
      <c r="R225" s="446"/>
      <c r="S225" s="602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554"/>
      <c r="AF225" s="448"/>
      <c r="AG225" s="448"/>
      <c r="AH225" s="448"/>
      <c r="CR225" s="445"/>
      <c r="CT225" s="448"/>
      <c r="CU225" s="448"/>
      <c r="CW225" s="448"/>
      <c r="CX225" s="448"/>
      <c r="CZ225" s="448"/>
      <c r="DA225" s="448"/>
      <c r="DC225" s="448"/>
      <c r="DD225" s="448"/>
      <c r="DF225" s="448"/>
      <c r="DG225" s="448"/>
      <c r="DJ225" s="445"/>
      <c r="DK225" s="445"/>
      <c r="DM225" s="447"/>
      <c r="DN225" s="447"/>
      <c r="DO225" s="462">
        <v>183</v>
      </c>
      <c r="DP225" s="461" t="s">
        <v>746</v>
      </c>
      <c r="DQ225" s="460">
        <v>12</v>
      </c>
      <c r="DR225" s="459"/>
    </row>
    <row r="226" spans="4:12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453"/>
      <c r="O226" s="453"/>
      <c r="P226" s="452"/>
      <c r="Q226" s="446"/>
      <c r="R226" s="446"/>
      <c r="S226" s="602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554"/>
      <c r="AF226" s="448"/>
      <c r="AG226" s="448"/>
      <c r="AH226" s="448"/>
      <c r="CR226" s="445"/>
      <c r="CT226" s="448"/>
      <c r="CU226" s="448"/>
      <c r="CW226" s="448"/>
      <c r="CX226" s="448"/>
      <c r="CZ226" s="448"/>
      <c r="DA226" s="448"/>
      <c r="DC226" s="448"/>
      <c r="DD226" s="448"/>
      <c r="DF226" s="448"/>
      <c r="DG226" s="448"/>
      <c r="DJ226" s="445"/>
      <c r="DK226" s="445"/>
      <c r="DM226" s="447"/>
      <c r="DN226" s="447"/>
      <c r="DO226" s="462">
        <v>191</v>
      </c>
      <c r="DP226" s="461" t="s">
        <v>1344</v>
      </c>
      <c r="DQ226" s="460">
        <v>7</v>
      </c>
      <c r="DR226" s="459"/>
    </row>
    <row r="227" spans="4:12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453"/>
      <c r="O227" s="453"/>
      <c r="P227" s="452"/>
      <c r="Q227" s="446"/>
      <c r="R227" s="446"/>
      <c r="S227" s="602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554"/>
      <c r="AF227" s="448"/>
      <c r="AG227" s="448"/>
      <c r="AH227" s="448"/>
      <c r="CR227" s="445"/>
      <c r="CT227" s="448"/>
      <c r="CU227" s="448"/>
      <c r="CW227" s="448"/>
      <c r="CX227" s="448"/>
      <c r="CZ227" s="448"/>
      <c r="DA227" s="448"/>
      <c r="DC227" s="448"/>
      <c r="DD227" s="448"/>
      <c r="DF227" s="448"/>
      <c r="DG227" s="448"/>
      <c r="DJ227" s="445"/>
      <c r="DK227" s="445"/>
      <c r="DM227" s="447"/>
      <c r="DN227" s="447"/>
      <c r="DO227" s="462">
        <v>192</v>
      </c>
      <c r="DP227" s="461" t="s">
        <v>1345</v>
      </c>
      <c r="DQ227" s="460">
        <v>8</v>
      </c>
      <c r="DR227" s="459"/>
    </row>
    <row r="228" spans="4:12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453"/>
      <c r="O228" s="453"/>
      <c r="P228" s="452"/>
      <c r="Q228" s="446"/>
      <c r="R228" s="446"/>
      <c r="S228" s="602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554"/>
      <c r="AF228" s="448"/>
      <c r="AG228" s="448"/>
      <c r="AH228" s="448"/>
      <c r="CR228" s="445"/>
      <c r="CT228" s="448"/>
      <c r="CU228" s="448"/>
      <c r="CW228" s="448"/>
      <c r="CX228" s="448"/>
      <c r="CZ228" s="448"/>
      <c r="DA228" s="448"/>
      <c r="DC228" s="448"/>
      <c r="DD228" s="448"/>
      <c r="DF228" s="448"/>
      <c r="DG228" s="448"/>
      <c r="DJ228" s="445"/>
      <c r="DK228" s="445"/>
      <c r="DM228" s="447"/>
      <c r="DN228" s="447"/>
      <c r="DO228" s="462">
        <v>193</v>
      </c>
      <c r="DP228" s="461" t="s">
        <v>1346</v>
      </c>
      <c r="DQ228" s="460">
        <v>9</v>
      </c>
      <c r="DR228" s="459"/>
    </row>
    <row r="229" spans="4:12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453"/>
      <c r="O229" s="453"/>
      <c r="P229" s="452"/>
      <c r="Q229" s="446"/>
      <c r="R229" s="446"/>
      <c r="S229" s="602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554"/>
      <c r="AF229" s="448"/>
      <c r="AG229" s="448"/>
      <c r="AH229" s="448"/>
      <c r="CR229" s="445"/>
      <c r="CT229" s="448"/>
      <c r="CU229" s="448"/>
      <c r="CW229" s="448"/>
      <c r="CX229" s="448"/>
      <c r="CZ229" s="448"/>
      <c r="DA229" s="448"/>
      <c r="DC229" s="448"/>
      <c r="DD229" s="448"/>
      <c r="DF229" s="448"/>
      <c r="DG229" s="448"/>
      <c r="DJ229" s="445"/>
      <c r="DK229" s="445"/>
      <c r="DM229" s="447"/>
      <c r="DN229" s="447"/>
      <c r="DO229" s="462">
        <v>201</v>
      </c>
      <c r="DP229" s="461" t="s">
        <v>751</v>
      </c>
      <c r="DQ229" s="460">
        <v>2</v>
      </c>
      <c r="DR229" s="459"/>
    </row>
    <row r="230" spans="4:12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453"/>
      <c r="O230" s="453"/>
      <c r="P230" s="452"/>
      <c r="Q230" s="446"/>
      <c r="R230" s="446"/>
      <c r="S230" s="602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554"/>
      <c r="AF230" s="448"/>
      <c r="AG230" s="448"/>
      <c r="AH230" s="448"/>
      <c r="CR230" s="445"/>
      <c r="CT230" s="448"/>
      <c r="CU230" s="448"/>
      <c r="CW230" s="448"/>
      <c r="CX230" s="448"/>
      <c r="CZ230" s="448"/>
      <c r="DA230" s="448"/>
      <c r="DC230" s="448"/>
      <c r="DD230" s="448"/>
      <c r="DF230" s="448"/>
      <c r="DG230" s="448"/>
      <c r="DJ230" s="445"/>
      <c r="DK230" s="445"/>
      <c r="DM230" s="447"/>
      <c r="DN230" s="447"/>
      <c r="DO230" s="462">
        <v>202</v>
      </c>
      <c r="DP230" s="461" t="s">
        <v>1347</v>
      </c>
      <c r="DQ230" s="460">
        <v>3</v>
      </c>
      <c r="DR230" s="459"/>
    </row>
    <row r="231" spans="4:12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453"/>
      <c r="O231" s="453"/>
      <c r="P231" s="452"/>
      <c r="Q231" s="446"/>
      <c r="R231" s="446"/>
      <c r="S231" s="602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554"/>
      <c r="AF231" s="448"/>
      <c r="AG231" s="448"/>
      <c r="AH231" s="448"/>
      <c r="CR231" s="445"/>
      <c r="CT231" s="448"/>
      <c r="CU231" s="448"/>
      <c r="CW231" s="448"/>
      <c r="CX231" s="448"/>
      <c r="CZ231" s="448"/>
      <c r="DA231" s="448"/>
      <c r="DC231" s="448"/>
      <c r="DD231" s="448"/>
      <c r="DF231" s="448"/>
      <c r="DG231" s="448"/>
      <c r="DJ231" s="445"/>
      <c r="DK231" s="445"/>
      <c r="DM231" s="447"/>
      <c r="DN231" s="447"/>
      <c r="DO231" s="462">
        <v>211</v>
      </c>
      <c r="DP231" s="461" t="s">
        <v>1348</v>
      </c>
      <c r="DQ231" s="460">
        <v>4</v>
      </c>
      <c r="DR231" s="459" t="s">
        <v>958</v>
      </c>
    </row>
    <row r="232" spans="4:12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453"/>
      <c r="O232" s="453"/>
      <c r="P232" s="452"/>
      <c r="Q232" s="446"/>
      <c r="R232" s="446"/>
      <c r="S232" s="602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554"/>
      <c r="AF232" s="448"/>
      <c r="AG232" s="448"/>
      <c r="AH232" s="448"/>
      <c r="CR232" s="445"/>
      <c r="CT232" s="448"/>
      <c r="CU232" s="448"/>
      <c r="CW232" s="448"/>
      <c r="CX232" s="448"/>
      <c r="CZ232" s="448"/>
      <c r="DA232" s="448"/>
      <c r="DC232" s="448"/>
      <c r="DD232" s="448"/>
      <c r="DF232" s="448"/>
      <c r="DG232" s="448"/>
      <c r="DJ232" s="445"/>
      <c r="DK232" s="445"/>
      <c r="DM232" s="447"/>
      <c r="DN232" s="447"/>
      <c r="DO232" s="462">
        <v>212</v>
      </c>
      <c r="DP232" s="461" t="s">
        <v>1349</v>
      </c>
      <c r="DQ232" s="460">
        <v>5</v>
      </c>
      <c r="DR232" s="459" t="s">
        <v>958</v>
      </c>
    </row>
    <row r="233" spans="4:12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453"/>
      <c r="O233" s="453"/>
      <c r="P233" s="452"/>
      <c r="Q233" s="446"/>
      <c r="R233" s="446"/>
      <c r="S233" s="602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554"/>
      <c r="AF233" s="448"/>
      <c r="AG233" s="448"/>
      <c r="AH233" s="448"/>
      <c r="CR233" s="445"/>
      <c r="CT233" s="448"/>
      <c r="CU233" s="448"/>
      <c r="CW233" s="448"/>
      <c r="CX233" s="448"/>
      <c r="CZ233" s="448"/>
      <c r="DA233" s="448"/>
      <c r="DC233" s="448"/>
      <c r="DD233" s="448"/>
      <c r="DF233" s="448"/>
      <c r="DG233" s="448"/>
      <c r="DJ233" s="445"/>
      <c r="DK233" s="445"/>
      <c r="DM233" s="447"/>
      <c r="DN233" s="447"/>
      <c r="DO233" s="462">
        <v>213</v>
      </c>
      <c r="DP233" s="461" t="s">
        <v>1350</v>
      </c>
      <c r="DQ233" s="460">
        <v>6</v>
      </c>
      <c r="DR233" s="459" t="s">
        <v>958</v>
      </c>
    </row>
    <row r="234" spans="4:12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453"/>
      <c r="O234" s="453"/>
      <c r="P234" s="452"/>
      <c r="Q234" s="446"/>
      <c r="R234" s="446"/>
      <c r="S234" s="602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554"/>
      <c r="AF234" s="448"/>
      <c r="AG234" s="448"/>
      <c r="AH234" s="448"/>
      <c r="CR234" s="445"/>
      <c r="CT234" s="448"/>
      <c r="CU234" s="448"/>
      <c r="CW234" s="448"/>
      <c r="CX234" s="448"/>
      <c r="CZ234" s="448"/>
      <c r="DA234" s="448"/>
      <c r="DC234" s="448"/>
      <c r="DD234" s="448"/>
      <c r="DF234" s="448"/>
      <c r="DG234" s="448"/>
      <c r="DJ234" s="445"/>
      <c r="DK234" s="445"/>
      <c r="DM234" s="447"/>
      <c r="DN234" s="447"/>
      <c r="DO234" s="462">
        <v>214</v>
      </c>
      <c r="DP234" s="461" t="s">
        <v>1351</v>
      </c>
      <c r="DQ234" s="460">
        <v>7</v>
      </c>
      <c r="DR234" s="459" t="s">
        <v>958</v>
      </c>
    </row>
    <row r="235" spans="4:12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453"/>
      <c r="O235" s="453"/>
      <c r="P235" s="452"/>
      <c r="Q235" s="446"/>
      <c r="R235" s="446"/>
      <c r="S235" s="602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554"/>
      <c r="AF235" s="448"/>
      <c r="AG235" s="448"/>
      <c r="AH235" s="448"/>
      <c r="CR235" s="445"/>
      <c r="CT235" s="448"/>
      <c r="CU235" s="448"/>
      <c r="CW235" s="448"/>
      <c r="CX235" s="448"/>
      <c r="CZ235" s="448"/>
      <c r="DA235" s="448"/>
      <c r="DC235" s="448"/>
      <c r="DD235" s="448"/>
      <c r="DF235" s="448"/>
      <c r="DG235" s="448"/>
      <c r="DJ235" s="445"/>
      <c r="DK235" s="445"/>
      <c r="DM235" s="447"/>
      <c r="DN235" s="447"/>
      <c r="DO235" s="462">
        <v>221</v>
      </c>
      <c r="DP235" s="461" t="s">
        <v>1352</v>
      </c>
      <c r="DQ235" s="460">
        <v>8</v>
      </c>
      <c r="DR235" s="459" t="s">
        <v>959</v>
      </c>
    </row>
    <row r="236" spans="4:12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453"/>
      <c r="O236" s="453"/>
      <c r="P236" s="452"/>
      <c r="Q236" s="446"/>
      <c r="R236" s="446"/>
      <c r="S236" s="602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554"/>
      <c r="AF236" s="448"/>
      <c r="AG236" s="448"/>
      <c r="AH236" s="448"/>
      <c r="CR236" s="445"/>
      <c r="CT236" s="448"/>
      <c r="CU236" s="448"/>
      <c r="CW236" s="448"/>
      <c r="CX236" s="448"/>
      <c r="CZ236" s="448"/>
      <c r="DA236" s="448"/>
      <c r="DC236" s="448"/>
      <c r="DD236" s="448"/>
      <c r="DF236" s="448"/>
      <c r="DG236" s="448"/>
      <c r="DJ236" s="445"/>
      <c r="DK236" s="445"/>
      <c r="DM236" s="447"/>
      <c r="DN236" s="447"/>
      <c r="DO236" s="462">
        <v>222</v>
      </c>
      <c r="DP236" s="461" t="s">
        <v>1353</v>
      </c>
      <c r="DQ236" s="460">
        <v>9</v>
      </c>
      <c r="DR236" s="459" t="s">
        <v>959</v>
      </c>
    </row>
    <row r="237" spans="4:12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453"/>
      <c r="O237" s="453"/>
      <c r="P237" s="452"/>
      <c r="Q237" s="446"/>
      <c r="R237" s="446"/>
      <c r="S237" s="602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554"/>
      <c r="AF237" s="448"/>
      <c r="AG237" s="448"/>
      <c r="AH237" s="448"/>
      <c r="CR237" s="445"/>
      <c r="CT237" s="448"/>
      <c r="CU237" s="448"/>
      <c r="CW237" s="448"/>
      <c r="CX237" s="448"/>
      <c r="CZ237" s="448"/>
      <c r="DA237" s="448"/>
      <c r="DC237" s="448"/>
      <c r="DD237" s="448"/>
      <c r="DF237" s="448"/>
      <c r="DG237" s="448"/>
      <c r="DJ237" s="445"/>
      <c r="DK237" s="445"/>
      <c r="DM237" s="447"/>
      <c r="DN237" s="447"/>
      <c r="DO237" s="462">
        <v>223</v>
      </c>
      <c r="DP237" s="461" t="s">
        <v>1354</v>
      </c>
      <c r="DQ237" s="460">
        <v>10</v>
      </c>
      <c r="DR237" s="459" t="s">
        <v>959</v>
      </c>
    </row>
    <row r="238" spans="4:12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453"/>
      <c r="O238" s="453"/>
      <c r="P238" s="452"/>
      <c r="Q238" s="446"/>
      <c r="R238" s="446"/>
      <c r="S238" s="602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554"/>
      <c r="AF238" s="448"/>
      <c r="AG238" s="448"/>
      <c r="AH238" s="448"/>
      <c r="CR238" s="445"/>
      <c r="CT238" s="448"/>
      <c r="CU238" s="448"/>
      <c r="CW238" s="448"/>
      <c r="CX238" s="448"/>
      <c r="CZ238" s="448"/>
      <c r="DA238" s="448"/>
      <c r="DC238" s="448"/>
      <c r="DD238" s="448"/>
      <c r="DF238" s="448"/>
      <c r="DG238" s="448"/>
      <c r="DJ238" s="445"/>
      <c r="DK238" s="445"/>
      <c r="DM238" s="447"/>
      <c r="DN238" s="447"/>
      <c r="DO238" s="462">
        <v>224</v>
      </c>
      <c r="DP238" s="461" t="s">
        <v>1355</v>
      </c>
      <c r="DQ238" s="460">
        <v>11</v>
      </c>
      <c r="DR238" s="459" t="s">
        <v>959</v>
      </c>
    </row>
    <row r="239" spans="4:12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453"/>
      <c r="O239" s="453"/>
      <c r="P239" s="452"/>
      <c r="Q239" s="446"/>
      <c r="R239" s="446"/>
      <c r="S239" s="602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554"/>
      <c r="AF239" s="448"/>
      <c r="AG239" s="448"/>
      <c r="AH239" s="448"/>
      <c r="CR239" s="445"/>
      <c r="CT239" s="448"/>
      <c r="CU239" s="448"/>
      <c r="CW239" s="448"/>
      <c r="CX239" s="448"/>
      <c r="CZ239" s="448"/>
      <c r="DA239" s="448"/>
      <c r="DC239" s="448"/>
      <c r="DD239" s="448"/>
      <c r="DF239" s="448"/>
      <c r="DG239" s="448"/>
      <c r="DJ239" s="445"/>
      <c r="DK239" s="445"/>
      <c r="DM239" s="447"/>
      <c r="DN239" s="447"/>
      <c r="DO239" s="462">
        <v>241</v>
      </c>
      <c r="DP239" s="461" t="s">
        <v>1356</v>
      </c>
      <c r="DQ239" s="460">
        <v>8</v>
      </c>
      <c r="DR239" s="459"/>
    </row>
    <row r="240" spans="4:12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453"/>
      <c r="O240" s="453"/>
      <c r="P240" s="452"/>
      <c r="Q240" s="446"/>
      <c r="R240" s="446"/>
      <c r="S240" s="602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554"/>
      <c r="AF240" s="448"/>
      <c r="AG240" s="448"/>
      <c r="AH240" s="448"/>
      <c r="CR240" s="445"/>
      <c r="CT240" s="448"/>
      <c r="CU240" s="448"/>
      <c r="CW240" s="448"/>
      <c r="CX240" s="448"/>
      <c r="CZ240" s="448"/>
      <c r="DA240" s="448"/>
      <c r="DC240" s="448"/>
      <c r="DD240" s="448"/>
      <c r="DF240" s="448"/>
      <c r="DG240" s="448"/>
      <c r="DJ240" s="445"/>
      <c r="DK240" s="445"/>
      <c r="DM240" s="447"/>
      <c r="DN240" s="447"/>
      <c r="DO240" s="462">
        <v>242</v>
      </c>
      <c r="DP240" s="461" t="s">
        <v>1357</v>
      </c>
      <c r="DQ240" s="460">
        <v>9</v>
      </c>
      <c r="DR240" s="459"/>
    </row>
    <row r="241" spans="4:12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453"/>
      <c r="O241" s="453"/>
      <c r="P241" s="452"/>
      <c r="Q241" s="446"/>
      <c r="R241" s="446"/>
      <c r="S241" s="602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554"/>
      <c r="AF241" s="448"/>
      <c r="AG241" s="448"/>
      <c r="AH241" s="448"/>
      <c r="CR241" s="445"/>
      <c r="CT241" s="448"/>
      <c r="CU241" s="448"/>
      <c r="CW241" s="448"/>
      <c r="CX241" s="448"/>
      <c r="CZ241" s="448"/>
      <c r="DA241" s="448"/>
      <c r="DC241" s="448"/>
      <c r="DD241" s="448"/>
      <c r="DF241" s="448"/>
      <c r="DG241" s="448"/>
      <c r="DJ241" s="445"/>
      <c r="DK241" s="445"/>
      <c r="DM241" s="447"/>
      <c r="DN241" s="447"/>
      <c r="DO241" s="462">
        <v>243</v>
      </c>
      <c r="DP241" s="461" t="s">
        <v>1358</v>
      </c>
      <c r="DQ241" s="460">
        <v>10</v>
      </c>
      <c r="DR241" s="459"/>
    </row>
    <row r="242" spans="4:12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453"/>
      <c r="O242" s="453"/>
      <c r="P242" s="452"/>
      <c r="Q242" s="446"/>
      <c r="R242" s="446"/>
      <c r="S242" s="602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554"/>
      <c r="AF242" s="448"/>
      <c r="AG242" s="448"/>
      <c r="AH242" s="448"/>
      <c r="CR242" s="445"/>
      <c r="CT242" s="448"/>
      <c r="CU242" s="448"/>
      <c r="CW242" s="448"/>
      <c r="CX242" s="448"/>
      <c r="CZ242" s="448"/>
      <c r="DA242" s="448"/>
      <c r="DC242" s="448"/>
      <c r="DD242" s="448"/>
      <c r="DF242" s="448"/>
      <c r="DG242" s="448"/>
      <c r="DJ242" s="445"/>
      <c r="DK242" s="445"/>
      <c r="DM242" s="447"/>
      <c r="DN242" s="447"/>
      <c r="DO242" s="462">
        <v>244</v>
      </c>
      <c r="DP242" s="461" t="s">
        <v>1359</v>
      </c>
      <c r="DQ242" s="460">
        <v>11</v>
      </c>
      <c r="DR242" s="459"/>
    </row>
    <row r="243" spans="4:12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453"/>
      <c r="O243" s="453"/>
      <c r="P243" s="452"/>
      <c r="Q243" s="446"/>
      <c r="R243" s="446"/>
      <c r="S243" s="602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554"/>
      <c r="AF243" s="448"/>
      <c r="AG243" s="448"/>
      <c r="AH243" s="448"/>
      <c r="CR243" s="445"/>
      <c r="CT243" s="448"/>
      <c r="CU243" s="448"/>
      <c r="CW243" s="448"/>
      <c r="CX243" s="448"/>
      <c r="CZ243" s="448"/>
      <c r="DA243" s="448"/>
      <c r="DC243" s="448"/>
      <c r="DD243" s="448"/>
      <c r="DF243" s="448"/>
      <c r="DG243" s="448"/>
      <c r="DJ243" s="445"/>
      <c r="DK243" s="445"/>
      <c r="DM243" s="447"/>
      <c r="DN243" s="447"/>
      <c r="DO243" s="462">
        <v>250</v>
      </c>
      <c r="DP243" s="461" t="s">
        <v>764</v>
      </c>
      <c r="DQ243" s="460">
        <v>8</v>
      </c>
      <c r="DR243" s="459"/>
    </row>
    <row r="244" spans="4:12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453"/>
      <c r="O244" s="453"/>
      <c r="P244" s="452"/>
      <c r="Q244" s="446"/>
      <c r="R244" s="446"/>
      <c r="S244" s="602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554"/>
      <c r="AF244" s="448"/>
      <c r="AG244" s="448"/>
      <c r="AH244" s="448"/>
      <c r="CR244" s="445"/>
      <c r="CT244" s="448"/>
      <c r="CU244" s="448"/>
      <c r="CW244" s="448"/>
      <c r="CX244" s="448"/>
      <c r="CZ244" s="448"/>
      <c r="DA244" s="448"/>
      <c r="DC244" s="448"/>
      <c r="DD244" s="448"/>
      <c r="DF244" s="448"/>
      <c r="DG244" s="448"/>
      <c r="DJ244" s="445"/>
      <c r="DK244" s="445"/>
      <c r="DM244" s="447"/>
      <c r="DN244" s="447"/>
      <c r="DO244" s="462">
        <v>251</v>
      </c>
      <c r="DP244" s="461" t="s">
        <v>1496</v>
      </c>
      <c r="DQ244" s="460">
        <v>9</v>
      </c>
      <c r="DR244" s="459"/>
    </row>
    <row r="245" spans="4:12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453"/>
      <c r="O245" s="453"/>
      <c r="P245" s="452"/>
      <c r="Q245" s="446"/>
      <c r="R245" s="446"/>
      <c r="S245" s="602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554"/>
      <c r="AF245" s="448"/>
      <c r="AG245" s="448"/>
      <c r="AH245" s="448"/>
      <c r="CR245" s="445"/>
      <c r="CT245" s="448"/>
      <c r="CU245" s="448"/>
      <c r="CW245" s="448"/>
      <c r="CX245" s="448"/>
      <c r="CZ245" s="448"/>
      <c r="DA245" s="448"/>
      <c r="DC245" s="448"/>
      <c r="DD245" s="448"/>
      <c r="DF245" s="448"/>
      <c r="DG245" s="448"/>
      <c r="DJ245" s="445"/>
      <c r="DK245" s="445"/>
      <c r="DM245" s="447"/>
      <c r="DN245" s="447"/>
      <c r="DO245" s="462">
        <v>252</v>
      </c>
      <c r="DP245" s="461" t="s">
        <v>1497</v>
      </c>
      <c r="DQ245" s="460">
        <v>10</v>
      </c>
      <c r="DR245" s="459"/>
    </row>
    <row r="246" spans="4:12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453"/>
      <c r="O246" s="453"/>
      <c r="P246" s="452"/>
      <c r="Q246" s="446"/>
      <c r="R246" s="446"/>
      <c r="S246" s="602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554"/>
      <c r="AF246" s="448"/>
      <c r="AG246" s="448"/>
      <c r="AH246" s="448"/>
      <c r="CR246" s="445"/>
      <c r="CT246" s="448"/>
      <c r="CU246" s="448"/>
      <c r="CW246" s="448"/>
      <c r="CX246" s="448"/>
      <c r="CZ246" s="448"/>
      <c r="DA246" s="448"/>
      <c r="DC246" s="448"/>
      <c r="DD246" s="448"/>
      <c r="DF246" s="448"/>
      <c r="DG246" s="448"/>
      <c r="DJ246" s="445"/>
      <c r="DK246" s="445"/>
      <c r="DM246" s="447"/>
      <c r="DN246" s="447"/>
      <c r="DO246" s="462">
        <v>253</v>
      </c>
      <c r="DP246" s="461" t="s">
        <v>1498</v>
      </c>
      <c r="DQ246" s="460">
        <v>11</v>
      </c>
      <c r="DR246" s="459"/>
    </row>
    <row r="247" spans="4:12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453"/>
      <c r="O247" s="453"/>
      <c r="P247" s="452"/>
      <c r="Q247" s="446"/>
      <c r="R247" s="446"/>
      <c r="S247" s="602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554"/>
      <c r="AF247" s="448"/>
      <c r="AG247" s="448"/>
      <c r="AH247" s="448"/>
      <c r="CR247" s="445"/>
      <c r="CT247" s="448"/>
      <c r="CU247" s="448"/>
      <c r="CW247" s="448"/>
      <c r="CX247" s="448"/>
      <c r="CZ247" s="448"/>
      <c r="DA247" s="448"/>
      <c r="DC247" s="448"/>
      <c r="DD247" s="448"/>
      <c r="DF247" s="448"/>
      <c r="DG247" s="448"/>
      <c r="DJ247" s="445"/>
      <c r="DK247" s="445"/>
      <c r="DM247" s="447"/>
      <c r="DN247" s="447"/>
      <c r="DO247" s="462">
        <v>254</v>
      </c>
      <c r="DP247" s="461" t="s">
        <v>1499</v>
      </c>
      <c r="DQ247" s="460">
        <v>12</v>
      </c>
      <c r="DR247" s="459"/>
    </row>
    <row r="248" spans="4:12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453"/>
      <c r="O248" s="453"/>
      <c r="P248" s="452"/>
      <c r="Q248" s="446"/>
      <c r="R248" s="446"/>
      <c r="S248" s="602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554"/>
      <c r="AF248" s="448"/>
      <c r="AG248" s="448"/>
      <c r="AH248" s="448"/>
      <c r="CR248" s="445"/>
      <c r="CT248" s="448"/>
      <c r="CU248" s="448"/>
      <c r="CW248" s="448"/>
      <c r="CX248" s="448"/>
      <c r="CZ248" s="448"/>
      <c r="DA248" s="448"/>
      <c r="DC248" s="448"/>
      <c r="DD248" s="448"/>
      <c r="DF248" s="448"/>
      <c r="DG248" s="448"/>
      <c r="DJ248" s="445"/>
      <c r="DK248" s="445"/>
      <c r="DM248" s="447"/>
      <c r="DN248" s="447"/>
      <c r="DO248" s="462">
        <v>351</v>
      </c>
      <c r="DP248" s="461" t="s">
        <v>1360</v>
      </c>
      <c r="DQ248" s="460">
        <v>7</v>
      </c>
      <c r="DR248" s="459"/>
    </row>
    <row r="249" spans="4:12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453"/>
      <c r="O249" s="453"/>
      <c r="P249" s="452"/>
      <c r="Q249" s="446"/>
      <c r="R249" s="446"/>
      <c r="S249" s="602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554"/>
      <c r="AF249" s="448"/>
      <c r="AG249" s="448"/>
      <c r="AH249" s="448"/>
      <c r="CR249" s="445"/>
      <c r="CT249" s="448"/>
      <c r="CU249" s="448"/>
      <c r="CW249" s="448"/>
      <c r="CX249" s="448"/>
      <c r="CZ249" s="448"/>
      <c r="DA249" s="448"/>
      <c r="DC249" s="448"/>
      <c r="DD249" s="448"/>
      <c r="DF249" s="448"/>
      <c r="DG249" s="448"/>
      <c r="DJ249" s="445"/>
      <c r="DK249" s="445"/>
      <c r="DM249" s="447"/>
      <c r="DN249" s="447"/>
      <c r="DO249" s="462">
        <v>352</v>
      </c>
      <c r="DP249" s="461" t="s">
        <v>1361</v>
      </c>
      <c r="DQ249" s="460">
        <v>8</v>
      </c>
      <c r="DR249" s="459"/>
    </row>
    <row r="250" spans="4:12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453"/>
      <c r="O250" s="453"/>
      <c r="P250" s="452"/>
      <c r="Q250" s="446"/>
      <c r="R250" s="446"/>
      <c r="S250" s="602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554"/>
      <c r="AF250" s="448"/>
      <c r="AG250" s="448"/>
      <c r="AH250" s="448"/>
      <c r="CR250" s="445"/>
      <c r="CT250" s="448"/>
      <c r="CU250" s="448"/>
      <c r="CW250" s="448"/>
      <c r="CX250" s="448"/>
      <c r="CZ250" s="448"/>
      <c r="DA250" s="448"/>
      <c r="DC250" s="448"/>
      <c r="DD250" s="448"/>
      <c r="DF250" s="448"/>
      <c r="DG250" s="448"/>
      <c r="DJ250" s="445"/>
      <c r="DK250" s="445"/>
      <c r="DM250" s="447"/>
      <c r="DN250" s="447"/>
      <c r="DO250" s="462">
        <v>353</v>
      </c>
      <c r="DP250" s="461" t="s">
        <v>1362</v>
      </c>
      <c r="DQ250" s="460">
        <v>9</v>
      </c>
      <c r="DR250" s="459"/>
    </row>
    <row r="251" spans="4:12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453"/>
      <c r="O251" s="453"/>
      <c r="P251" s="452"/>
      <c r="Q251" s="446"/>
      <c r="R251" s="446"/>
      <c r="S251" s="602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554"/>
      <c r="AF251" s="448"/>
      <c r="AG251" s="448"/>
      <c r="AH251" s="448"/>
      <c r="CR251" s="445"/>
      <c r="CT251" s="448"/>
      <c r="CU251" s="448"/>
      <c r="CW251" s="448"/>
      <c r="CX251" s="448"/>
      <c r="CZ251" s="448"/>
      <c r="DA251" s="448"/>
      <c r="DC251" s="448"/>
      <c r="DD251" s="448"/>
      <c r="DF251" s="448"/>
      <c r="DG251" s="448"/>
      <c r="DJ251" s="445"/>
      <c r="DK251" s="445"/>
      <c r="DM251" s="447"/>
      <c r="DN251" s="447"/>
      <c r="DO251" s="462">
        <v>354</v>
      </c>
      <c r="DP251" s="461" t="s">
        <v>1363</v>
      </c>
      <c r="DQ251" s="460">
        <v>10</v>
      </c>
      <c r="DR251" s="459"/>
    </row>
    <row r="252" spans="4:12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453"/>
      <c r="O252" s="453"/>
      <c r="P252" s="452"/>
      <c r="Q252" s="446"/>
      <c r="R252" s="446"/>
      <c r="S252" s="602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554"/>
      <c r="AF252" s="448"/>
      <c r="AG252" s="448"/>
      <c r="AH252" s="448"/>
      <c r="CR252" s="445"/>
      <c r="CT252" s="448"/>
      <c r="CU252" s="448"/>
      <c r="CW252" s="448"/>
      <c r="CX252" s="448"/>
      <c r="CZ252" s="448"/>
      <c r="DA252" s="448"/>
      <c r="DC252" s="448"/>
      <c r="DD252" s="448"/>
      <c r="DF252" s="448"/>
      <c r="DG252" s="448"/>
      <c r="DJ252" s="445"/>
      <c r="DK252" s="445"/>
      <c r="DM252" s="447"/>
      <c r="DN252" s="447"/>
      <c r="DO252" s="462">
        <v>355</v>
      </c>
      <c r="DP252" s="461" t="s">
        <v>1364</v>
      </c>
      <c r="DQ252" s="460">
        <v>11</v>
      </c>
      <c r="DR252" s="459"/>
    </row>
    <row r="253" spans="4:12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453"/>
      <c r="O253" s="453"/>
      <c r="P253" s="452"/>
      <c r="Q253" s="446"/>
      <c r="R253" s="446"/>
      <c r="S253" s="602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554"/>
      <c r="AF253" s="448"/>
      <c r="AG253" s="448"/>
      <c r="AH253" s="448"/>
      <c r="CR253" s="445"/>
      <c r="CT253" s="448"/>
      <c r="CU253" s="448"/>
      <c r="CW253" s="448"/>
      <c r="CX253" s="448"/>
      <c r="CZ253" s="448"/>
      <c r="DA253" s="448"/>
      <c r="DC253" s="448"/>
      <c r="DD253" s="448"/>
      <c r="DF253" s="448"/>
      <c r="DG253" s="448"/>
      <c r="DJ253" s="445"/>
      <c r="DK253" s="445"/>
      <c r="DM253" s="447"/>
      <c r="DN253" s="447"/>
      <c r="DO253" s="462">
        <v>356</v>
      </c>
      <c r="DP253" s="461" t="s">
        <v>774</v>
      </c>
      <c r="DQ253" s="460">
        <v>12</v>
      </c>
      <c r="DR253" s="459"/>
    </row>
    <row r="254" spans="4:12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453"/>
      <c r="O254" s="453"/>
      <c r="P254" s="452"/>
      <c r="Q254" s="446"/>
      <c r="R254" s="446"/>
      <c r="S254" s="602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554"/>
      <c r="AF254" s="448"/>
      <c r="AG254" s="448"/>
      <c r="AH254" s="448"/>
      <c r="CR254" s="445"/>
      <c r="CT254" s="448"/>
      <c r="CU254" s="448"/>
      <c r="CW254" s="448"/>
      <c r="CX254" s="448"/>
      <c r="CZ254" s="448"/>
      <c r="DA254" s="448"/>
      <c r="DC254" s="448"/>
      <c r="DD254" s="448"/>
      <c r="DF254" s="448"/>
      <c r="DG254" s="448"/>
      <c r="DJ254" s="445"/>
      <c r="DK254" s="445"/>
      <c r="DM254" s="447"/>
      <c r="DN254" s="447"/>
      <c r="DO254" s="462">
        <v>361</v>
      </c>
      <c r="DP254" s="461" t="s">
        <v>1365</v>
      </c>
      <c r="DQ254" s="460">
        <v>6</v>
      </c>
      <c r="DR254" s="459"/>
    </row>
    <row r="255" spans="4:12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453"/>
      <c r="O255" s="453"/>
      <c r="P255" s="452"/>
      <c r="Q255" s="446"/>
      <c r="R255" s="446"/>
      <c r="S255" s="602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554"/>
      <c r="AF255" s="448"/>
      <c r="AG255" s="448"/>
      <c r="AH255" s="448"/>
      <c r="CR255" s="445"/>
      <c r="CT255" s="448"/>
      <c r="CU255" s="448"/>
      <c r="CW255" s="448"/>
      <c r="CX255" s="448"/>
      <c r="CZ255" s="448"/>
      <c r="DA255" s="448"/>
      <c r="DC255" s="448"/>
      <c r="DD255" s="448"/>
      <c r="DF255" s="448"/>
      <c r="DG255" s="448"/>
      <c r="DJ255" s="445"/>
      <c r="DK255" s="445"/>
      <c r="DM255" s="447"/>
      <c r="DN255" s="447"/>
      <c r="DO255" s="462">
        <v>362</v>
      </c>
      <c r="DP255" s="461" t="s">
        <v>1366</v>
      </c>
      <c r="DQ255" s="460">
        <v>7</v>
      </c>
      <c r="DR255" s="459"/>
    </row>
    <row r="256" spans="4:12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453"/>
      <c r="O256" s="453"/>
      <c r="P256" s="452"/>
      <c r="Q256" s="446"/>
      <c r="R256" s="446"/>
      <c r="S256" s="602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554"/>
      <c r="AF256" s="448"/>
      <c r="AG256" s="448"/>
      <c r="AH256" s="448"/>
      <c r="CR256" s="445"/>
      <c r="CT256" s="448"/>
      <c r="CU256" s="448"/>
      <c r="CW256" s="448"/>
      <c r="CX256" s="448"/>
      <c r="CZ256" s="448"/>
      <c r="DA256" s="448"/>
      <c r="DC256" s="448"/>
      <c r="DD256" s="448"/>
      <c r="DF256" s="448"/>
      <c r="DG256" s="448"/>
      <c r="DJ256" s="445"/>
      <c r="DK256" s="445"/>
      <c r="DM256" s="447"/>
      <c r="DN256" s="447"/>
      <c r="DO256" s="462">
        <v>363</v>
      </c>
      <c r="DP256" s="461" t="s">
        <v>1367</v>
      </c>
      <c r="DQ256" s="460">
        <v>8</v>
      </c>
      <c r="DR256" s="459"/>
    </row>
    <row r="257" spans="4:12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453"/>
      <c r="O257" s="453"/>
      <c r="P257" s="452"/>
      <c r="Q257" s="446"/>
      <c r="R257" s="446"/>
      <c r="S257" s="602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554"/>
      <c r="AF257" s="448"/>
      <c r="AG257" s="448"/>
      <c r="AH257" s="448"/>
      <c r="CR257" s="445"/>
      <c r="CT257" s="448"/>
      <c r="CU257" s="448"/>
      <c r="CW257" s="448"/>
      <c r="CX257" s="448"/>
      <c r="CZ257" s="448"/>
      <c r="DA257" s="448"/>
      <c r="DC257" s="448"/>
      <c r="DD257" s="448"/>
      <c r="DF257" s="448"/>
      <c r="DG257" s="448"/>
      <c r="DJ257" s="445"/>
      <c r="DK257" s="445"/>
      <c r="DM257" s="447"/>
      <c r="DN257" s="447"/>
      <c r="DO257" s="462">
        <v>364</v>
      </c>
      <c r="DP257" s="461" t="s">
        <v>1368</v>
      </c>
      <c r="DQ257" s="460">
        <v>9</v>
      </c>
      <c r="DR257" s="459"/>
    </row>
    <row r="258" spans="4:12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453"/>
      <c r="O258" s="453"/>
      <c r="P258" s="452"/>
      <c r="Q258" s="446"/>
      <c r="R258" s="446"/>
      <c r="S258" s="602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554"/>
      <c r="AF258" s="448"/>
      <c r="AG258" s="448"/>
      <c r="AH258" s="448"/>
      <c r="CR258" s="445"/>
      <c r="CT258" s="448"/>
      <c r="CU258" s="448"/>
      <c r="CW258" s="448"/>
      <c r="CX258" s="448"/>
      <c r="CZ258" s="448"/>
      <c r="DA258" s="448"/>
      <c r="DC258" s="448"/>
      <c r="DD258" s="448"/>
      <c r="DF258" s="448"/>
      <c r="DG258" s="448"/>
      <c r="DJ258" s="445"/>
      <c r="DK258" s="445"/>
      <c r="DM258" s="447"/>
      <c r="DN258" s="447"/>
      <c r="DO258" s="462">
        <v>366</v>
      </c>
      <c r="DP258" s="461" t="s">
        <v>1369</v>
      </c>
      <c r="DQ258" s="460">
        <v>8</v>
      </c>
      <c r="DR258" s="459"/>
    </row>
    <row r="259" spans="4:12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453"/>
      <c r="O259" s="453"/>
      <c r="P259" s="452"/>
      <c r="Q259" s="446"/>
      <c r="R259" s="446"/>
      <c r="S259" s="602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554"/>
      <c r="AF259" s="448"/>
      <c r="AG259" s="448"/>
      <c r="AH259" s="448"/>
      <c r="CR259" s="445"/>
      <c r="CT259" s="448"/>
      <c r="CU259" s="448"/>
      <c r="CW259" s="448"/>
      <c r="CX259" s="448"/>
      <c r="CZ259" s="448"/>
      <c r="DA259" s="448"/>
      <c r="DC259" s="448"/>
      <c r="DD259" s="448"/>
      <c r="DF259" s="448"/>
      <c r="DG259" s="448"/>
      <c r="DJ259" s="445"/>
      <c r="DK259" s="445"/>
      <c r="DM259" s="447"/>
      <c r="DN259" s="447"/>
      <c r="DO259" s="462">
        <v>367</v>
      </c>
      <c r="DP259" s="461" t="s">
        <v>1370</v>
      </c>
      <c r="DQ259" s="460">
        <v>9</v>
      </c>
      <c r="DR259" s="459"/>
    </row>
    <row r="260" spans="4:12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453"/>
      <c r="O260" s="453"/>
      <c r="P260" s="452"/>
      <c r="Q260" s="446"/>
      <c r="R260" s="446"/>
      <c r="S260" s="602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554"/>
      <c r="AF260" s="448"/>
      <c r="AG260" s="448"/>
      <c r="AH260" s="448"/>
      <c r="CR260" s="445"/>
      <c r="CT260" s="448"/>
      <c r="CU260" s="448"/>
      <c r="CW260" s="448"/>
      <c r="CX260" s="448"/>
      <c r="CZ260" s="448"/>
      <c r="DA260" s="448"/>
      <c r="DC260" s="448"/>
      <c r="DD260" s="448"/>
      <c r="DF260" s="448"/>
      <c r="DG260" s="448"/>
      <c r="DJ260" s="445"/>
      <c r="DK260" s="445"/>
      <c r="DM260" s="447"/>
      <c r="DN260" s="447"/>
      <c r="DO260" s="462">
        <v>368</v>
      </c>
      <c r="DP260" s="461" t="s">
        <v>781</v>
      </c>
      <c r="DQ260" s="460">
        <v>10</v>
      </c>
      <c r="DR260" s="459"/>
    </row>
    <row r="261" spans="4:12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453"/>
      <c r="O261" s="453"/>
      <c r="P261" s="452"/>
      <c r="Q261" s="446"/>
      <c r="R261" s="446"/>
      <c r="S261" s="602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554"/>
      <c r="AF261" s="448"/>
      <c r="AG261" s="448"/>
      <c r="AH261" s="448"/>
      <c r="CR261" s="445"/>
      <c r="CT261" s="448"/>
      <c r="CU261" s="448"/>
      <c r="CW261" s="448"/>
      <c r="CX261" s="448"/>
      <c r="CZ261" s="448"/>
      <c r="DA261" s="448"/>
      <c r="DC261" s="448"/>
      <c r="DD261" s="448"/>
      <c r="DF261" s="448"/>
      <c r="DG261" s="448"/>
      <c r="DJ261" s="445"/>
      <c r="DK261" s="445"/>
      <c r="DM261" s="447"/>
      <c r="DN261" s="447"/>
      <c r="DO261" s="462">
        <v>371</v>
      </c>
      <c r="DP261" s="461" t="s">
        <v>1371</v>
      </c>
      <c r="DQ261" s="460">
        <v>7</v>
      </c>
      <c r="DR261" s="459"/>
    </row>
    <row r="262" spans="4:12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453"/>
      <c r="O262" s="453"/>
      <c r="P262" s="452"/>
      <c r="Q262" s="446"/>
      <c r="R262" s="446"/>
      <c r="S262" s="602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554"/>
      <c r="AF262" s="448"/>
      <c r="AG262" s="448"/>
      <c r="AH262" s="448"/>
      <c r="CR262" s="445"/>
      <c r="CT262" s="448"/>
      <c r="CU262" s="448"/>
      <c r="CW262" s="448"/>
      <c r="CX262" s="448"/>
      <c r="CZ262" s="448"/>
      <c r="DA262" s="448"/>
      <c r="DC262" s="448"/>
      <c r="DD262" s="448"/>
      <c r="DF262" s="448"/>
      <c r="DG262" s="448"/>
      <c r="DJ262" s="445"/>
      <c r="DK262" s="445"/>
      <c r="DM262" s="447"/>
      <c r="DN262" s="447"/>
      <c r="DO262" s="462">
        <v>372</v>
      </c>
      <c r="DP262" s="461" t="s">
        <v>1372</v>
      </c>
      <c r="DQ262" s="460">
        <v>8</v>
      </c>
      <c r="DR262" s="459"/>
    </row>
    <row r="263" spans="4:12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453"/>
      <c r="O263" s="453"/>
      <c r="P263" s="452"/>
      <c r="Q263" s="446"/>
      <c r="R263" s="446"/>
      <c r="S263" s="602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554"/>
      <c r="AF263" s="448"/>
      <c r="AG263" s="448"/>
      <c r="AH263" s="448"/>
      <c r="CR263" s="445"/>
      <c r="CT263" s="448"/>
      <c r="CU263" s="448"/>
      <c r="CW263" s="448"/>
      <c r="CX263" s="448"/>
      <c r="CZ263" s="448"/>
      <c r="DA263" s="448"/>
      <c r="DC263" s="448"/>
      <c r="DD263" s="448"/>
      <c r="DF263" s="448"/>
      <c r="DG263" s="448"/>
      <c r="DJ263" s="445"/>
      <c r="DK263" s="445"/>
      <c r="DM263" s="447"/>
      <c r="DN263" s="447"/>
      <c r="DO263" s="462">
        <v>373</v>
      </c>
      <c r="DP263" s="461" t="s">
        <v>1373</v>
      </c>
      <c r="DQ263" s="460">
        <v>9</v>
      </c>
      <c r="DR263" s="459"/>
    </row>
    <row r="264" spans="4:12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453"/>
      <c r="O264" s="453"/>
      <c r="P264" s="452"/>
      <c r="Q264" s="446"/>
      <c r="R264" s="446"/>
      <c r="S264" s="602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554"/>
      <c r="AF264" s="448"/>
      <c r="AG264" s="448"/>
      <c r="AH264" s="448"/>
      <c r="CR264" s="445"/>
      <c r="CT264" s="448"/>
      <c r="CU264" s="448"/>
      <c r="CW264" s="448"/>
      <c r="CX264" s="448"/>
      <c r="CZ264" s="448"/>
      <c r="DA264" s="448"/>
      <c r="DC264" s="448"/>
      <c r="DD264" s="448"/>
      <c r="DF264" s="448"/>
      <c r="DG264" s="448"/>
      <c r="DJ264" s="445"/>
      <c r="DK264" s="445"/>
      <c r="DM264" s="447"/>
      <c r="DN264" s="447"/>
      <c r="DO264" s="462">
        <v>374</v>
      </c>
      <c r="DP264" s="461" t="s">
        <v>1374</v>
      </c>
      <c r="DQ264" s="460">
        <v>10</v>
      </c>
      <c r="DR264" s="459"/>
    </row>
    <row r="265" spans="4:12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453"/>
      <c r="O265" s="453"/>
      <c r="P265" s="452"/>
      <c r="Q265" s="446"/>
      <c r="R265" s="446"/>
      <c r="S265" s="602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554"/>
      <c r="AF265" s="448"/>
      <c r="AG265" s="448"/>
      <c r="AH265" s="448"/>
      <c r="CR265" s="445"/>
      <c r="CT265" s="448"/>
      <c r="CU265" s="448"/>
      <c r="CW265" s="448"/>
      <c r="CX265" s="448"/>
      <c r="CZ265" s="448"/>
      <c r="DA265" s="448"/>
      <c r="DC265" s="448"/>
      <c r="DD265" s="448"/>
      <c r="DF265" s="448"/>
      <c r="DG265" s="448"/>
      <c r="DJ265" s="445"/>
      <c r="DK265" s="445"/>
      <c r="DM265" s="447"/>
      <c r="DN265" s="447"/>
      <c r="DO265" s="462">
        <v>375</v>
      </c>
      <c r="DP265" s="461" t="s">
        <v>786</v>
      </c>
      <c r="DQ265" s="460">
        <v>11</v>
      </c>
      <c r="DR265" s="459"/>
    </row>
    <row r="266" spans="4:12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453"/>
      <c r="O266" s="453"/>
      <c r="P266" s="452"/>
      <c r="Q266" s="446"/>
      <c r="R266" s="446"/>
      <c r="S266" s="602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554"/>
      <c r="AF266" s="448"/>
      <c r="AG266" s="448"/>
      <c r="AH266" s="448"/>
      <c r="CR266" s="445"/>
      <c r="CT266" s="448"/>
      <c r="CU266" s="448"/>
      <c r="CW266" s="448"/>
      <c r="CX266" s="448"/>
      <c r="CZ266" s="448"/>
      <c r="DA266" s="448"/>
      <c r="DC266" s="448"/>
      <c r="DD266" s="448"/>
      <c r="DF266" s="448"/>
      <c r="DG266" s="448"/>
      <c r="DJ266" s="445"/>
      <c r="DK266" s="445"/>
      <c r="DM266" s="447"/>
      <c r="DN266" s="447"/>
      <c r="DO266" s="462">
        <v>376</v>
      </c>
      <c r="DP266" s="461" t="s">
        <v>1375</v>
      </c>
      <c r="DQ266" s="460">
        <v>8</v>
      </c>
      <c r="DR266" s="459"/>
    </row>
    <row r="267" spans="4:12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453"/>
      <c r="O267" s="453"/>
      <c r="P267" s="452"/>
      <c r="Q267" s="446"/>
      <c r="R267" s="446"/>
      <c r="S267" s="602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554"/>
      <c r="AF267" s="448"/>
      <c r="AG267" s="448"/>
      <c r="AH267" s="448"/>
      <c r="CR267" s="445"/>
      <c r="CT267" s="448"/>
      <c r="CU267" s="448"/>
      <c r="CW267" s="448"/>
      <c r="CX267" s="448"/>
      <c r="CZ267" s="448"/>
      <c r="DA267" s="448"/>
      <c r="DC267" s="448"/>
      <c r="DD267" s="448"/>
      <c r="DF267" s="448"/>
      <c r="DG267" s="448"/>
      <c r="DJ267" s="445"/>
      <c r="DK267" s="445"/>
      <c r="DM267" s="447"/>
      <c r="DN267" s="447"/>
      <c r="DO267" s="462">
        <v>377</v>
      </c>
      <c r="DP267" s="461" t="s">
        <v>1376</v>
      </c>
      <c r="DQ267" s="460">
        <v>9</v>
      </c>
      <c r="DR267" s="459"/>
    </row>
    <row r="268" spans="4:12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453"/>
      <c r="O268" s="453"/>
      <c r="P268" s="452"/>
      <c r="Q268" s="446"/>
      <c r="R268" s="446"/>
      <c r="S268" s="602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554"/>
      <c r="AF268" s="448"/>
      <c r="AG268" s="448"/>
      <c r="AH268" s="448"/>
      <c r="CR268" s="445"/>
      <c r="CT268" s="448"/>
      <c r="CU268" s="448"/>
      <c r="CW268" s="448"/>
      <c r="CX268" s="448"/>
      <c r="CZ268" s="448"/>
      <c r="DA268" s="448"/>
      <c r="DC268" s="448"/>
      <c r="DD268" s="448"/>
      <c r="DF268" s="448"/>
      <c r="DG268" s="448"/>
      <c r="DJ268" s="445"/>
      <c r="DK268" s="445"/>
      <c r="DM268" s="447"/>
      <c r="DN268" s="447"/>
      <c r="DO268" s="462">
        <v>378</v>
      </c>
      <c r="DP268" s="461" t="s">
        <v>789</v>
      </c>
      <c r="DQ268" s="460">
        <v>11</v>
      </c>
      <c r="DR268" s="459"/>
    </row>
    <row r="269" spans="4:12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453"/>
      <c r="O269" s="453"/>
      <c r="P269" s="452"/>
      <c r="Q269" s="446"/>
      <c r="R269" s="446"/>
      <c r="S269" s="602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554"/>
      <c r="AF269" s="448"/>
      <c r="AG269" s="448"/>
      <c r="AH269" s="448"/>
      <c r="CR269" s="445"/>
      <c r="CT269" s="448"/>
      <c r="CU269" s="448"/>
      <c r="CW269" s="448"/>
      <c r="CX269" s="448"/>
      <c r="CZ269" s="448"/>
      <c r="DA269" s="448"/>
      <c r="DC269" s="448"/>
      <c r="DD269" s="448"/>
      <c r="DF269" s="448"/>
      <c r="DG269" s="448"/>
      <c r="DJ269" s="445"/>
      <c r="DK269" s="445"/>
      <c r="DM269" s="447"/>
      <c r="DN269" s="447"/>
      <c r="DO269" s="462">
        <v>381</v>
      </c>
      <c r="DP269" s="461" t="s">
        <v>1493</v>
      </c>
      <c r="DQ269" s="460">
        <v>10</v>
      </c>
      <c r="DR269" s="459"/>
    </row>
    <row r="270" spans="4:12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453"/>
      <c r="O270" s="453"/>
      <c r="P270" s="452"/>
      <c r="Q270" s="446"/>
      <c r="R270" s="446"/>
      <c r="S270" s="602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554"/>
      <c r="AF270" s="448"/>
      <c r="AG270" s="448"/>
      <c r="AH270" s="448"/>
      <c r="CR270" s="445"/>
      <c r="CT270" s="448"/>
      <c r="CU270" s="448"/>
      <c r="CW270" s="448"/>
      <c r="CX270" s="448"/>
      <c r="CZ270" s="448"/>
      <c r="DA270" s="448"/>
      <c r="DC270" s="448"/>
      <c r="DD270" s="448"/>
      <c r="DF270" s="448"/>
      <c r="DG270" s="448"/>
      <c r="DJ270" s="445"/>
      <c r="DK270" s="445"/>
      <c r="DM270" s="447"/>
      <c r="DN270" s="447"/>
      <c r="DO270" s="462">
        <v>382</v>
      </c>
      <c r="DP270" s="461" t="s">
        <v>1494</v>
      </c>
      <c r="DQ270" s="460">
        <v>11</v>
      </c>
      <c r="DR270" s="459"/>
    </row>
    <row r="271" spans="4:12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453"/>
      <c r="O271" s="453"/>
      <c r="P271" s="452"/>
      <c r="Q271" s="446"/>
      <c r="R271" s="446"/>
      <c r="S271" s="602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554"/>
      <c r="AF271" s="448"/>
      <c r="AG271" s="448"/>
      <c r="AH271" s="448"/>
      <c r="CR271" s="445"/>
      <c r="CT271" s="448"/>
      <c r="CU271" s="448"/>
      <c r="CW271" s="448"/>
      <c r="CX271" s="448"/>
      <c r="CZ271" s="448"/>
      <c r="DA271" s="448"/>
      <c r="DC271" s="448"/>
      <c r="DD271" s="448"/>
      <c r="DF271" s="448"/>
      <c r="DG271" s="448"/>
      <c r="DJ271" s="445"/>
      <c r="DK271" s="445"/>
      <c r="DM271" s="447"/>
      <c r="DN271" s="447"/>
      <c r="DO271" s="462">
        <v>383</v>
      </c>
      <c r="DP271" s="461" t="s">
        <v>1495</v>
      </c>
      <c r="DQ271" s="460">
        <v>12</v>
      </c>
      <c r="DR271" s="459"/>
    </row>
    <row r="272" spans="4:12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453"/>
      <c r="O272" s="453"/>
      <c r="P272" s="452"/>
      <c r="Q272" s="446"/>
      <c r="R272" s="446"/>
      <c r="S272" s="602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554"/>
      <c r="AF272" s="448"/>
      <c r="AG272" s="448"/>
      <c r="AH272" s="448"/>
      <c r="CR272" s="445"/>
      <c r="CT272" s="448"/>
      <c r="CU272" s="448"/>
      <c r="CW272" s="448"/>
      <c r="CX272" s="448"/>
      <c r="CZ272" s="448"/>
      <c r="DA272" s="448"/>
      <c r="DC272" s="448"/>
      <c r="DD272" s="448"/>
      <c r="DF272" s="448"/>
      <c r="DG272" s="448"/>
      <c r="DJ272" s="445"/>
      <c r="DK272" s="445"/>
      <c r="DM272" s="447"/>
      <c r="DN272" s="447"/>
      <c r="DO272" s="462">
        <v>410</v>
      </c>
      <c r="DP272" s="461" t="s">
        <v>1377</v>
      </c>
      <c r="DQ272" s="460">
        <v>5</v>
      </c>
      <c r="DR272" s="459"/>
    </row>
    <row r="273" spans="4:12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453"/>
      <c r="O273" s="453"/>
      <c r="P273" s="452"/>
      <c r="Q273" s="446"/>
      <c r="R273" s="446"/>
      <c r="S273" s="602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554"/>
      <c r="AF273" s="448"/>
      <c r="AG273" s="448"/>
      <c r="AH273" s="448"/>
      <c r="CR273" s="445"/>
      <c r="CT273" s="448"/>
      <c r="CU273" s="448"/>
      <c r="CW273" s="448"/>
      <c r="CX273" s="448"/>
      <c r="CZ273" s="448"/>
      <c r="DA273" s="448"/>
      <c r="DC273" s="448"/>
      <c r="DD273" s="448"/>
      <c r="DF273" s="448"/>
      <c r="DG273" s="448"/>
      <c r="DJ273" s="445"/>
      <c r="DK273" s="445"/>
      <c r="DM273" s="447"/>
      <c r="DN273" s="447"/>
      <c r="DO273" s="462">
        <v>411</v>
      </c>
      <c r="DP273" s="461" t="s">
        <v>1378</v>
      </c>
      <c r="DQ273" s="460">
        <v>6</v>
      </c>
      <c r="DR273" s="459" t="s">
        <v>961</v>
      </c>
    </row>
    <row r="274" spans="4:12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453"/>
      <c r="O274" s="453"/>
      <c r="P274" s="452"/>
      <c r="Q274" s="446"/>
      <c r="R274" s="446"/>
      <c r="S274" s="602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554"/>
      <c r="AF274" s="448"/>
      <c r="AG274" s="448"/>
      <c r="AH274" s="448"/>
      <c r="CR274" s="445"/>
      <c r="CT274" s="448"/>
      <c r="CU274" s="448"/>
      <c r="CW274" s="448"/>
      <c r="CX274" s="448"/>
      <c r="CZ274" s="448"/>
      <c r="DA274" s="448"/>
      <c r="DC274" s="448"/>
      <c r="DD274" s="448"/>
      <c r="DF274" s="448"/>
      <c r="DG274" s="448"/>
      <c r="DJ274" s="445"/>
      <c r="DK274" s="445"/>
      <c r="DM274" s="447"/>
      <c r="DN274" s="447"/>
      <c r="DO274" s="462">
        <v>412</v>
      </c>
      <c r="DP274" s="461" t="s">
        <v>1379</v>
      </c>
      <c r="DQ274" s="460">
        <v>7</v>
      </c>
      <c r="DR274" s="459" t="s">
        <v>961</v>
      </c>
    </row>
    <row r="275" spans="4:12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453"/>
      <c r="O275" s="453"/>
      <c r="P275" s="452"/>
      <c r="Q275" s="446"/>
      <c r="R275" s="446"/>
      <c r="S275" s="602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554"/>
      <c r="AF275" s="448"/>
      <c r="AG275" s="448"/>
      <c r="AH275" s="448"/>
      <c r="CR275" s="445"/>
      <c r="CT275" s="448"/>
      <c r="CU275" s="448"/>
      <c r="CW275" s="448"/>
      <c r="CX275" s="448"/>
      <c r="CZ275" s="448"/>
      <c r="DA275" s="448"/>
      <c r="DC275" s="448"/>
      <c r="DD275" s="448"/>
      <c r="DF275" s="448"/>
      <c r="DG275" s="448"/>
      <c r="DJ275" s="445"/>
      <c r="DK275" s="445"/>
      <c r="DM275" s="447"/>
      <c r="DN275" s="447"/>
      <c r="DO275" s="462">
        <v>413</v>
      </c>
      <c r="DP275" s="461" t="s">
        <v>793</v>
      </c>
      <c r="DQ275" s="460">
        <v>8</v>
      </c>
      <c r="DR275" s="459" t="s">
        <v>961</v>
      </c>
    </row>
    <row r="276" spans="4:12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453"/>
      <c r="O276" s="453"/>
      <c r="P276" s="452"/>
      <c r="Q276" s="446"/>
      <c r="R276" s="446"/>
      <c r="S276" s="602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554"/>
      <c r="AF276" s="448"/>
      <c r="AG276" s="448"/>
      <c r="AH276" s="448"/>
      <c r="CR276" s="445"/>
      <c r="CT276" s="448"/>
      <c r="CU276" s="448"/>
      <c r="CW276" s="448"/>
      <c r="CX276" s="448"/>
      <c r="CZ276" s="448"/>
      <c r="DA276" s="448"/>
      <c r="DC276" s="448"/>
      <c r="DD276" s="448"/>
      <c r="DF276" s="448"/>
      <c r="DG276" s="448"/>
      <c r="DJ276" s="445"/>
      <c r="DK276" s="445"/>
      <c r="DM276" s="447"/>
      <c r="DN276" s="447"/>
      <c r="DO276" s="462">
        <v>420</v>
      </c>
      <c r="DP276" s="461" t="s">
        <v>794</v>
      </c>
      <c r="DQ276" s="460">
        <v>4</v>
      </c>
      <c r="DR276" s="459" t="s">
        <v>960</v>
      </c>
    </row>
    <row r="277" spans="4:12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453"/>
      <c r="O277" s="453"/>
      <c r="P277" s="452"/>
      <c r="Q277" s="446"/>
      <c r="R277" s="446"/>
      <c r="S277" s="602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554"/>
      <c r="AF277" s="448"/>
      <c r="AG277" s="448"/>
      <c r="AH277" s="448"/>
      <c r="CR277" s="445"/>
      <c r="CT277" s="448"/>
      <c r="CU277" s="448"/>
      <c r="CW277" s="448"/>
      <c r="CX277" s="448"/>
      <c r="CZ277" s="448"/>
      <c r="DA277" s="448"/>
      <c r="DC277" s="448"/>
      <c r="DD277" s="448"/>
      <c r="DF277" s="448"/>
      <c r="DG277" s="448"/>
      <c r="DJ277" s="445"/>
      <c r="DK277" s="445"/>
      <c r="DM277" s="447"/>
      <c r="DN277" s="447"/>
      <c r="DO277" s="462">
        <v>421</v>
      </c>
      <c r="DP277" s="461" t="s">
        <v>1380</v>
      </c>
      <c r="DQ277" s="460">
        <v>5</v>
      </c>
      <c r="DR277" s="459" t="s">
        <v>960</v>
      </c>
    </row>
    <row r="278" spans="4:12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453"/>
      <c r="O278" s="453"/>
      <c r="P278" s="452"/>
      <c r="Q278" s="446"/>
      <c r="R278" s="446"/>
      <c r="S278" s="602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554"/>
      <c r="AF278" s="448"/>
      <c r="AG278" s="448"/>
      <c r="AH278" s="448"/>
      <c r="CR278" s="445"/>
      <c r="CT278" s="448"/>
      <c r="CU278" s="448"/>
      <c r="CW278" s="448"/>
      <c r="CX278" s="448"/>
      <c r="CZ278" s="448"/>
      <c r="DA278" s="448"/>
      <c r="DC278" s="448"/>
      <c r="DD278" s="448"/>
      <c r="DF278" s="448"/>
      <c r="DG278" s="448"/>
      <c r="DJ278" s="445"/>
      <c r="DK278" s="445"/>
      <c r="DM278" s="447"/>
      <c r="DN278" s="447"/>
      <c r="DO278" s="462">
        <v>422</v>
      </c>
      <c r="DP278" s="461" t="s">
        <v>1381</v>
      </c>
      <c r="DQ278" s="460">
        <v>6</v>
      </c>
      <c r="DR278" s="459" t="s">
        <v>960</v>
      </c>
    </row>
    <row r="279" spans="4:12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453"/>
      <c r="O279" s="453"/>
      <c r="P279" s="452"/>
      <c r="Q279" s="446"/>
      <c r="R279" s="446"/>
      <c r="S279" s="602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554"/>
      <c r="AF279" s="448"/>
      <c r="AG279" s="448"/>
      <c r="AH279" s="448"/>
      <c r="CR279" s="445"/>
      <c r="CT279" s="448"/>
      <c r="CU279" s="448"/>
      <c r="CW279" s="448"/>
      <c r="CX279" s="448"/>
      <c r="CZ279" s="448"/>
      <c r="DA279" s="448"/>
      <c r="DC279" s="448"/>
      <c r="DD279" s="448"/>
      <c r="DF279" s="448"/>
      <c r="DG279" s="448"/>
      <c r="DJ279" s="445"/>
      <c r="DK279" s="445"/>
      <c r="DM279" s="447"/>
      <c r="DN279" s="447"/>
      <c r="DO279" s="462">
        <v>423</v>
      </c>
      <c r="DP279" s="461" t="s">
        <v>1382</v>
      </c>
      <c r="DQ279" s="460">
        <v>7</v>
      </c>
      <c r="DR279" s="459" t="s">
        <v>960</v>
      </c>
    </row>
    <row r="280" spans="4:12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453"/>
      <c r="O280" s="453"/>
      <c r="P280" s="452"/>
      <c r="Q280" s="446"/>
      <c r="R280" s="446"/>
      <c r="S280" s="602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554"/>
      <c r="AF280" s="448"/>
      <c r="AG280" s="448"/>
      <c r="AH280" s="448"/>
      <c r="CR280" s="445"/>
      <c r="CT280" s="448"/>
      <c r="CU280" s="448"/>
      <c r="CW280" s="448"/>
      <c r="CX280" s="448"/>
      <c r="CZ280" s="448"/>
      <c r="DA280" s="448"/>
      <c r="DC280" s="448"/>
      <c r="DD280" s="448"/>
      <c r="DF280" s="448"/>
      <c r="DG280" s="448"/>
      <c r="DJ280" s="445"/>
      <c r="DK280" s="445"/>
      <c r="DM280" s="447"/>
      <c r="DN280" s="447"/>
      <c r="DO280" s="462">
        <v>424</v>
      </c>
      <c r="DP280" s="461" t="s">
        <v>1383</v>
      </c>
      <c r="DQ280" s="460">
        <v>8</v>
      </c>
      <c r="DR280" s="459" t="s">
        <v>960</v>
      </c>
    </row>
    <row r="281" spans="4:12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453"/>
      <c r="O281" s="453"/>
      <c r="P281" s="452"/>
      <c r="Q281" s="446"/>
      <c r="R281" s="446"/>
      <c r="S281" s="602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554"/>
      <c r="AF281" s="448"/>
      <c r="AG281" s="448"/>
      <c r="AH281" s="448"/>
      <c r="CR281" s="445"/>
      <c r="CT281" s="448"/>
      <c r="CU281" s="448"/>
      <c r="CW281" s="448"/>
      <c r="CX281" s="448"/>
      <c r="CZ281" s="448"/>
      <c r="DA281" s="448"/>
      <c r="DC281" s="448"/>
      <c r="DD281" s="448"/>
      <c r="DF281" s="448"/>
      <c r="DG281" s="448"/>
      <c r="DJ281" s="445"/>
      <c r="DK281" s="445"/>
      <c r="DM281" s="447"/>
      <c r="DN281" s="447"/>
      <c r="DO281" s="462">
        <v>430</v>
      </c>
      <c r="DP281" s="461" t="s">
        <v>1384</v>
      </c>
      <c r="DQ281" s="460">
        <v>6</v>
      </c>
      <c r="DR281" s="459"/>
    </row>
    <row r="282" spans="4:12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453"/>
      <c r="O282" s="453"/>
      <c r="P282" s="452"/>
      <c r="Q282" s="446"/>
      <c r="R282" s="446"/>
      <c r="S282" s="602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554"/>
      <c r="AF282" s="448"/>
      <c r="AG282" s="448"/>
      <c r="AH282" s="448"/>
      <c r="CR282" s="445"/>
      <c r="CT282" s="448"/>
      <c r="CU282" s="448"/>
      <c r="CW282" s="448"/>
      <c r="CX282" s="448"/>
      <c r="CZ282" s="448"/>
      <c r="DA282" s="448"/>
      <c r="DC282" s="448"/>
      <c r="DD282" s="448"/>
      <c r="DF282" s="448"/>
      <c r="DG282" s="448"/>
      <c r="DJ282" s="445"/>
      <c r="DK282" s="445"/>
      <c r="DM282" s="447"/>
      <c r="DN282" s="447"/>
      <c r="DO282" s="462">
        <v>431</v>
      </c>
      <c r="DP282" s="461" t="s">
        <v>1385</v>
      </c>
      <c r="DQ282" s="460">
        <v>7</v>
      </c>
      <c r="DR282" s="459"/>
    </row>
    <row r="283" spans="4:12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453"/>
      <c r="O283" s="453"/>
      <c r="P283" s="452"/>
      <c r="Q283" s="446"/>
      <c r="R283" s="446"/>
      <c r="S283" s="602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554"/>
      <c r="AF283" s="448"/>
      <c r="AG283" s="448"/>
      <c r="AH283" s="448"/>
      <c r="CR283" s="445"/>
      <c r="CT283" s="448"/>
      <c r="CU283" s="448"/>
      <c r="CW283" s="448"/>
      <c r="CX283" s="448"/>
      <c r="CZ283" s="448"/>
      <c r="DA283" s="448"/>
      <c r="DC283" s="448"/>
      <c r="DD283" s="448"/>
      <c r="DF283" s="448"/>
      <c r="DG283" s="448"/>
      <c r="DJ283" s="445"/>
      <c r="DK283" s="445"/>
      <c r="DM283" s="447"/>
      <c r="DN283" s="447"/>
      <c r="DO283" s="462">
        <v>432</v>
      </c>
      <c r="DP283" s="461" t="s">
        <v>1386</v>
      </c>
      <c r="DQ283" s="460">
        <v>8</v>
      </c>
      <c r="DR283" s="459"/>
    </row>
    <row r="284" spans="4:12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453"/>
      <c r="O284" s="453"/>
      <c r="P284" s="452"/>
      <c r="Q284" s="446"/>
      <c r="R284" s="446"/>
      <c r="S284" s="602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554"/>
      <c r="AF284" s="448"/>
      <c r="AG284" s="448"/>
      <c r="AH284" s="448"/>
      <c r="CR284" s="445"/>
      <c r="CT284" s="448"/>
      <c r="CU284" s="448"/>
      <c r="CW284" s="448"/>
      <c r="CX284" s="448"/>
      <c r="CZ284" s="448"/>
      <c r="DA284" s="448"/>
      <c r="DC284" s="448"/>
      <c r="DD284" s="448"/>
      <c r="DF284" s="448"/>
      <c r="DG284" s="448"/>
      <c r="DJ284" s="445"/>
      <c r="DK284" s="445"/>
      <c r="DM284" s="447"/>
      <c r="DN284" s="447"/>
      <c r="DO284" s="462">
        <v>433</v>
      </c>
      <c r="DP284" s="461" t="s">
        <v>1387</v>
      </c>
      <c r="DQ284" s="460">
        <v>9</v>
      </c>
      <c r="DR284" s="459"/>
    </row>
    <row r="285" spans="4:12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453"/>
      <c r="O285" s="453"/>
      <c r="P285" s="452"/>
      <c r="Q285" s="446"/>
      <c r="R285" s="446"/>
      <c r="S285" s="602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554"/>
      <c r="AF285" s="448"/>
      <c r="AG285" s="448"/>
      <c r="AH285" s="448"/>
      <c r="CR285" s="445"/>
      <c r="CT285" s="448"/>
      <c r="CU285" s="448"/>
      <c r="CW285" s="448"/>
      <c r="CX285" s="448"/>
      <c r="CZ285" s="448"/>
      <c r="DA285" s="448"/>
      <c r="DC285" s="448"/>
      <c r="DD285" s="448"/>
      <c r="DF285" s="448"/>
      <c r="DG285" s="448"/>
      <c r="DJ285" s="445"/>
      <c r="DK285" s="445"/>
      <c r="DM285" s="447"/>
      <c r="DN285" s="447"/>
      <c r="DO285" s="462">
        <v>434</v>
      </c>
      <c r="DP285" s="461" t="s">
        <v>803</v>
      </c>
      <c r="DQ285" s="460">
        <v>10</v>
      </c>
      <c r="DR285" s="459"/>
    </row>
    <row r="286" spans="4:12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453"/>
      <c r="O286" s="453"/>
      <c r="P286" s="452"/>
      <c r="Q286" s="446"/>
      <c r="R286" s="446"/>
      <c r="S286" s="602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554"/>
      <c r="AF286" s="448"/>
      <c r="AG286" s="448"/>
      <c r="AH286" s="448"/>
      <c r="CR286" s="445"/>
      <c r="CT286" s="448"/>
      <c r="CU286" s="448"/>
      <c r="CW286" s="448"/>
      <c r="CX286" s="448"/>
      <c r="CZ286" s="448"/>
      <c r="DA286" s="448"/>
      <c r="DC286" s="448"/>
      <c r="DD286" s="448"/>
      <c r="DF286" s="448"/>
      <c r="DG286" s="448"/>
      <c r="DJ286" s="445"/>
      <c r="DK286" s="445"/>
      <c r="DM286" s="447"/>
      <c r="DN286" s="447"/>
      <c r="DO286" s="462">
        <v>441</v>
      </c>
      <c r="DP286" s="461" t="s">
        <v>1388</v>
      </c>
      <c r="DQ286" s="460">
        <v>7</v>
      </c>
      <c r="DR286" s="459" t="s">
        <v>962</v>
      </c>
    </row>
    <row r="287" spans="4:12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453"/>
      <c r="O287" s="453"/>
      <c r="P287" s="452"/>
      <c r="Q287" s="446"/>
      <c r="R287" s="446"/>
      <c r="S287" s="602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554"/>
      <c r="AF287" s="448"/>
      <c r="AG287" s="448"/>
      <c r="AH287" s="448"/>
      <c r="CR287" s="445"/>
      <c r="CT287" s="448"/>
      <c r="CU287" s="448"/>
      <c r="CW287" s="448"/>
      <c r="CX287" s="448"/>
      <c r="CZ287" s="448"/>
      <c r="DA287" s="448"/>
      <c r="DC287" s="448"/>
      <c r="DD287" s="448"/>
      <c r="DF287" s="448"/>
      <c r="DG287" s="448"/>
      <c r="DJ287" s="445"/>
      <c r="DK287" s="445"/>
      <c r="DM287" s="447"/>
      <c r="DN287" s="447"/>
      <c r="DO287" s="462">
        <v>442</v>
      </c>
      <c r="DP287" s="461" t="s">
        <v>1389</v>
      </c>
      <c r="DQ287" s="460">
        <v>8</v>
      </c>
      <c r="DR287" s="459" t="s">
        <v>962</v>
      </c>
    </row>
    <row r="288" spans="4:12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453"/>
      <c r="O288" s="453"/>
      <c r="P288" s="452"/>
      <c r="Q288" s="446"/>
      <c r="R288" s="446"/>
      <c r="S288" s="602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554"/>
      <c r="AF288" s="448"/>
      <c r="AG288" s="448"/>
      <c r="AH288" s="448"/>
      <c r="CR288" s="445"/>
      <c r="CT288" s="448"/>
      <c r="CU288" s="448"/>
      <c r="CW288" s="448"/>
      <c r="CX288" s="448"/>
      <c r="CZ288" s="448"/>
      <c r="DA288" s="448"/>
      <c r="DC288" s="448"/>
      <c r="DD288" s="448"/>
      <c r="DF288" s="448"/>
      <c r="DG288" s="448"/>
      <c r="DJ288" s="445"/>
      <c r="DK288" s="445"/>
      <c r="DM288" s="447"/>
      <c r="DN288" s="447"/>
      <c r="DO288" s="462">
        <v>443</v>
      </c>
      <c r="DP288" s="461" t="s">
        <v>1390</v>
      </c>
      <c r="DQ288" s="460">
        <v>9</v>
      </c>
      <c r="DR288" s="459" t="s">
        <v>962</v>
      </c>
    </row>
    <row r="289" spans="4:12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453"/>
      <c r="O289" s="453"/>
      <c r="P289" s="452"/>
      <c r="Q289" s="446"/>
      <c r="R289" s="446"/>
      <c r="S289" s="602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554"/>
      <c r="AF289" s="448"/>
      <c r="AG289" s="448"/>
      <c r="AH289" s="448"/>
      <c r="CR289" s="445"/>
      <c r="CT289" s="448"/>
      <c r="CU289" s="448"/>
      <c r="CW289" s="448"/>
      <c r="CX289" s="448"/>
      <c r="CZ289" s="448"/>
      <c r="DA289" s="448"/>
      <c r="DC289" s="448"/>
      <c r="DD289" s="448"/>
      <c r="DF289" s="448"/>
      <c r="DG289" s="448"/>
      <c r="DJ289" s="445"/>
      <c r="DK289" s="445"/>
      <c r="DM289" s="447"/>
      <c r="DN289" s="447"/>
      <c r="DO289" s="462">
        <v>444</v>
      </c>
      <c r="DP289" s="461" t="s">
        <v>807</v>
      </c>
      <c r="DQ289" s="460">
        <v>10</v>
      </c>
      <c r="DR289" s="459" t="s">
        <v>962</v>
      </c>
    </row>
    <row r="290" spans="4:12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453"/>
      <c r="O290" s="453"/>
      <c r="P290" s="452"/>
      <c r="Q290" s="446"/>
      <c r="R290" s="446"/>
      <c r="S290" s="602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554"/>
      <c r="AF290" s="448"/>
      <c r="AG290" s="448"/>
      <c r="AH290" s="448"/>
      <c r="CR290" s="445"/>
      <c r="CT290" s="448"/>
      <c r="CU290" s="448"/>
      <c r="CW290" s="448"/>
      <c r="CX290" s="448"/>
      <c r="CZ290" s="448"/>
      <c r="DA290" s="448"/>
      <c r="DC290" s="448"/>
      <c r="DD290" s="448"/>
      <c r="DF290" s="448"/>
      <c r="DG290" s="448"/>
      <c r="DJ290" s="445"/>
      <c r="DK290" s="445"/>
      <c r="DM290" s="447"/>
      <c r="DN290" s="447"/>
      <c r="DO290" s="462">
        <v>451</v>
      </c>
      <c r="DP290" s="461" t="s">
        <v>1391</v>
      </c>
      <c r="DQ290" s="460">
        <v>7</v>
      </c>
      <c r="DR290" s="459"/>
    </row>
    <row r="291" spans="4:12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453"/>
      <c r="O291" s="453"/>
      <c r="P291" s="452"/>
      <c r="Q291" s="446"/>
      <c r="R291" s="446"/>
      <c r="S291" s="602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554"/>
      <c r="AF291" s="448"/>
      <c r="AG291" s="448"/>
      <c r="AH291" s="448"/>
      <c r="CR291" s="445"/>
      <c r="CT291" s="448"/>
      <c r="CU291" s="448"/>
      <c r="CW291" s="448"/>
      <c r="CX291" s="448"/>
      <c r="CZ291" s="448"/>
      <c r="DA291" s="448"/>
      <c r="DC291" s="448"/>
      <c r="DD291" s="448"/>
      <c r="DF291" s="448"/>
      <c r="DG291" s="448"/>
      <c r="DJ291" s="445"/>
      <c r="DK291" s="445"/>
      <c r="DM291" s="447"/>
      <c r="DN291" s="447"/>
      <c r="DO291" s="462">
        <v>452</v>
      </c>
      <c r="DP291" s="461" t="s">
        <v>1392</v>
      </c>
      <c r="DQ291" s="460">
        <v>8</v>
      </c>
      <c r="DR291" s="459"/>
    </row>
    <row r="292" spans="4:12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453"/>
      <c r="O292" s="453"/>
      <c r="P292" s="452"/>
      <c r="Q292" s="446"/>
      <c r="R292" s="446"/>
      <c r="S292" s="602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554"/>
      <c r="AF292" s="448"/>
      <c r="AG292" s="448"/>
      <c r="AH292" s="448"/>
      <c r="CR292" s="445"/>
      <c r="CT292" s="448"/>
      <c r="CU292" s="448"/>
      <c r="CW292" s="448"/>
      <c r="CX292" s="448"/>
      <c r="CZ292" s="448"/>
      <c r="DA292" s="448"/>
      <c r="DC292" s="448"/>
      <c r="DD292" s="448"/>
      <c r="DF292" s="448"/>
      <c r="DG292" s="448"/>
      <c r="DJ292" s="445"/>
      <c r="DK292" s="445"/>
      <c r="DM292" s="447"/>
      <c r="DN292" s="447"/>
      <c r="DO292" s="462">
        <v>453</v>
      </c>
      <c r="DP292" s="461" t="s">
        <v>1393</v>
      </c>
      <c r="DQ292" s="460">
        <v>9</v>
      </c>
      <c r="DR292" s="459"/>
    </row>
    <row r="293" spans="4:12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453"/>
      <c r="O293" s="453"/>
      <c r="P293" s="452"/>
      <c r="Q293" s="446"/>
      <c r="R293" s="446"/>
      <c r="S293" s="602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554"/>
      <c r="AF293" s="448"/>
      <c r="AG293" s="448"/>
      <c r="AH293" s="448"/>
      <c r="CR293" s="445"/>
      <c r="CT293" s="448"/>
      <c r="CU293" s="448"/>
      <c r="CW293" s="448"/>
      <c r="CX293" s="448"/>
      <c r="CZ293" s="448"/>
      <c r="DA293" s="448"/>
      <c r="DC293" s="448"/>
      <c r="DD293" s="448"/>
      <c r="DF293" s="448"/>
      <c r="DG293" s="448"/>
      <c r="DJ293" s="445"/>
      <c r="DK293" s="445"/>
      <c r="DM293" s="447"/>
      <c r="DN293" s="447"/>
      <c r="DO293" s="462">
        <v>454</v>
      </c>
      <c r="DP293" s="461" t="s">
        <v>811</v>
      </c>
      <c r="DQ293" s="460">
        <v>10</v>
      </c>
      <c r="DR293" s="459"/>
    </row>
    <row r="294" spans="4:12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453"/>
      <c r="O294" s="453"/>
      <c r="P294" s="452"/>
      <c r="Q294" s="446"/>
      <c r="R294" s="446"/>
      <c r="S294" s="602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554"/>
      <c r="AF294" s="448"/>
      <c r="AG294" s="448"/>
      <c r="AH294" s="448"/>
      <c r="CR294" s="445"/>
      <c r="CT294" s="448"/>
      <c r="CU294" s="448"/>
      <c r="CW294" s="448"/>
      <c r="CX294" s="448"/>
      <c r="CZ294" s="448"/>
      <c r="DA294" s="448"/>
      <c r="DC294" s="448"/>
      <c r="DD294" s="448"/>
      <c r="DF294" s="448"/>
      <c r="DG294" s="448"/>
      <c r="DJ294" s="445"/>
      <c r="DK294" s="445"/>
      <c r="DM294" s="447"/>
      <c r="DN294" s="447"/>
      <c r="DO294" s="462">
        <v>460</v>
      </c>
      <c r="DP294" s="461" t="s">
        <v>812</v>
      </c>
      <c r="DQ294" s="460">
        <v>6</v>
      </c>
      <c r="DR294" s="459"/>
    </row>
    <row r="295" spans="4:12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453"/>
      <c r="O295" s="453"/>
      <c r="P295" s="452"/>
      <c r="Q295" s="446"/>
      <c r="R295" s="446"/>
      <c r="S295" s="602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554"/>
      <c r="AF295" s="448"/>
      <c r="AG295" s="448"/>
      <c r="AH295" s="448"/>
      <c r="CR295" s="445"/>
      <c r="CT295" s="448"/>
      <c r="CU295" s="448"/>
      <c r="CW295" s="448"/>
      <c r="CX295" s="448"/>
      <c r="CZ295" s="448"/>
      <c r="DA295" s="448"/>
      <c r="DC295" s="448"/>
      <c r="DD295" s="448"/>
      <c r="DF295" s="448"/>
      <c r="DG295" s="448"/>
      <c r="DJ295" s="445"/>
      <c r="DK295" s="445"/>
      <c r="DM295" s="447"/>
      <c r="DN295" s="447"/>
      <c r="DO295" s="462">
        <v>461</v>
      </c>
      <c r="DP295" s="461" t="s">
        <v>1394</v>
      </c>
      <c r="DQ295" s="460">
        <v>7</v>
      </c>
      <c r="DR295" s="459"/>
    </row>
    <row r="296" spans="4:12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453"/>
      <c r="O296" s="453"/>
      <c r="P296" s="452"/>
      <c r="Q296" s="446"/>
      <c r="R296" s="446"/>
      <c r="S296" s="602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554"/>
      <c r="AF296" s="448"/>
      <c r="AG296" s="448"/>
      <c r="AH296" s="448"/>
      <c r="CR296" s="445"/>
      <c r="CT296" s="448"/>
      <c r="CU296" s="448"/>
      <c r="CW296" s="448"/>
      <c r="CX296" s="448"/>
      <c r="CZ296" s="448"/>
      <c r="DA296" s="448"/>
      <c r="DC296" s="448"/>
      <c r="DD296" s="448"/>
      <c r="DF296" s="448"/>
      <c r="DG296" s="448"/>
      <c r="DJ296" s="445"/>
      <c r="DK296" s="445"/>
      <c r="DM296" s="447"/>
      <c r="DN296" s="447"/>
      <c r="DO296" s="462">
        <v>462</v>
      </c>
      <c r="DP296" s="461" t="s">
        <v>1395</v>
      </c>
      <c r="DQ296" s="460">
        <v>8</v>
      </c>
      <c r="DR296" s="459"/>
    </row>
    <row r="297" spans="4:12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453"/>
      <c r="O297" s="453"/>
      <c r="P297" s="452"/>
      <c r="Q297" s="446"/>
      <c r="R297" s="446"/>
      <c r="S297" s="602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554"/>
      <c r="AF297" s="448"/>
      <c r="AG297" s="448"/>
      <c r="AH297" s="448"/>
      <c r="CR297" s="445"/>
      <c r="CT297" s="448"/>
      <c r="CU297" s="448"/>
      <c r="CW297" s="448"/>
      <c r="CX297" s="448"/>
      <c r="CZ297" s="448"/>
      <c r="DA297" s="448"/>
      <c r="DC297" s="448"/>
      <c r="DD297" s="448"/>
      <c r="DF297" s="448"/>
      <c r="DG297" s="448"/>
      <c r="DJ297" s="445"/>
      <c r="DK297" s="445"/>
      <c r="DM297" s="447"/>
      <c r="DN297" s="447"/>
      <c r="DO297" s="462">
        <v>463</v>
      </c>
      <c r="DP297" s="461" t="s">
        <v>1396</v>
      </c>
      <c r="DQ297" s="460">
        <v>9</v>
      </c>
      <c r="DR297" s="459"/>
    </row>
    <row r="298" spans="4:12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453"/>
      <c r="O298" s="453"/>
      <c r="P298" s="452"/>
      <c r="Q298" s="446"/>
      <c r="R298" s="446"/>
      <c r="S298" s="602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554"/>
      <c r="AF298" s="448"/>
      <c r="AG298" s="448"/>
      <c r="AH298" s="448"/>
      <c r="CR298" s="445"/>
      <c r="CT298" s="448"/>
      <c r="CU298" s="448"/>
      <c r="CW298" s="448"/>
      <c r="CX298" s="448"/>
      <c r="CZ298" s="448"/>
      <c r="DA298" s="448"/>
      <c r="DC298" s="448"/>
      <c r="DD298" s="448"/>
      <c r="DF298" s="448"/>
      <c r="DG298" s="448"/>
      <c r="DJ298" s="445"/>
      <c r="DK298" s="445"/>
      <c r="DM298" s="447"/>
      <c r="DN298" s="447"/>
      <c r="DO298" s="462">
        <v>464</v>
      </c>
      <c r="DP298" s="461" t="s">
        <v>816</v>
      </c>
      <c r="DQ298" s="460">
        <v>10</v>
      </c>
      <c r="DR298" s="459"/>
    </row>
    <row r="299" spans="4:12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453"/>
      <c r="O299" s="453"/>
      <c r="P299" s="452"/>
      <c r="Q299" s="446"/>
      <c r="R299" s="446"/>
      <c r="S299" s="602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554"/>
      <c r="AF299" s="448"/>
      <c r="AG299" s="448"/>
      <c r="AH299" s="448"/>
      <c r="CR299" s="445"/>
      <c r="CT299" s="448"/>
      <c r="CU299" s="448"/>
      <c r="CW299" s="448"/>
      <c r="CX299" s="448"/>
      <c r="CZ299" s="448"/>
      <c r="DA299" s="448"/>
      <c r="DC299" s="448"/>
      <c r="DD299" s="448"/>
      <c r="DF299" s="448"/>
      <c r="DG299" s="448"/>
      <c r="DJ299" s="445"/>
      <c r="DK299" s="445"/>
      <c r="DM299" s="447"/>
      <c r="DN299" s="447"/>
      <c r="DO299" s="462">
        <v>490</v>
      </c>
      <c r="DP299" s="461" t="s">
        <v>1491</v>
      </c>
      <c r="DQ299" s="460">
        <v>8</v>
      </c>
      <c r="DR299" s="459"/>
    </row>
    <row r="300" spans="4:12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453"/>
      <c r="O300" s="453"/>
      <c r="P300" s="452"/>
      <c r="Q300" s="446"/>
      <c r="R300" s="446"/>
      <c r="S300" s="602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554"/>
      <c r="AF300" s="448"/>
      <c r="AG300" s="448"/>
      <c r="AH300" s="448"/>
      <c r="CR300" s="445"/>
      <c r="CT300" s="448"/>
      <c r="CU300" s="448"/>
      <c r="CW300" s="448"/>
      <c r="CX300" s="448"/>
      <c r="CZ300" s="448"/>
      <c r="DA300" s="448"/>
      <c r="DC300" s="448"/>
      <c r="DD300" s="448"/>
      <c r="DF300" s="448"/>
      <c r="DG300" s="448"/>
      <c r="DJ300" s="445"/>
      <c r="DK300" s="445"/>
      <c r="DM300" s="447"/>
      <c r="DN300" s="447"/>
      <c r="DO300" s="462">
        <v>491</v>
      </c>
      <c r="DP300" s="461" t="s">
        <v>1492</v>
      </c>
      <c r="DQ300" s="460">
        <v>9</v>
      </c>
      <c r="DR300" s="459"/>
    </row>
    <row r="301" spans="4:12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453"/>
      <c r="O301" s="453"/>
      <c r="P301" s="452"/>
      <c r="Q301" s="446"/>
      <c r="R301" s="446"/>
      <c r="S301" s="602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554"/>
      <c r="AF301" s="448"/>
      <c r="AG301" s="448"/>
      <c r="AH301" s="448"/>
      <c r="CR301" s="445"/>
      <c r="CT301" s="448"/>
      <c r="CU301" s="448"/>
      <c r="CW301" s="448"/>
      <c r="CX301" s="448"/>
      <c r="CZ301" s="448"/>
      <c r="DA301" s="448"/>
      <c r="DC301" s="448"/>
      <c r="DD301" s="448"/>
      <c r="DF301" s="448"/>
      <c r="DG301" s="448"/>
      <c r="DJ301" s="445"/>
      <c r="DK301" s="445"/>
      <c r="DM301" s="447"/>
      <c r="DN301" s="447"/>
      <c r="DO301" s="462">
        <v>492</v>
      </c>
      <c r="DP301" s="461" t="s">
        <v>1493</v>
      </c>
      <c r="DQ301" s="460">
        <v>10</v>
      </c>
      <c r="DR301" s="459"/>
    </row>
    <row r="302" spans="4:12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453"/>
      <c r="O302" s="453"/>
      <c r="P302" s="452"/>
      <c r="Q302" s="446"/>
      <c r="R302" s="446"/>
      <c r="S302" s="602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554"/>
      <c r="AF302" s="448"/>
      <c r="AG302" s="448"/>
      <c r="AH302" s="448"/>
      <c r="CR302" s="445"/>
      <c r="CT302" s="448"/>
      <c r="CU302" s="448"/>
      <c r="CW302" s="448"/>
      <c r="CX302" s="448"/>
      <c r="CZ302" s="448"/>
      <c r="DA302" s="448"/>
      <c r="DC302" s="448"/>
      <c r="DD302" s="448"/>
      <c r="DF302" s="448"/>
      <c r="DG302" s="448"/>
      <c r="DJ302" s="445"/>
      <c r="DK302" s="445"/>
      <c r="DM302" s="447"/>
      <c r="DN302" s="447"/>
      <c r="DO302" s="462">
        <v>493</v>
      </c>
      <c r="DP302" s="461" t="s">
        <v>1494</v>
      </c>
      <c r="DQ302" s="460">
        <v>11</v>
      </c>
      <c r="DR302" s="459"/>
    </row>
    <row r="303" spans="4:12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453"/>
      <c r="O303" s="453"/>
      <c r="P303" s="452"/>
      <c r="Q303" s="446"/>
      <c r="R303" s="446"/>
      <c r="S303" s="602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554"/>
      <c r="AF303" s="448"/>
      <c r="AG303" s="448"/>
      <c r="AH303" s="448"/>
      <c r="CR303" s="445"/>
      <c r="CT303" s="448"/>
      <c r="CU303" s="448"/>
      <c r="CW303" s="448"/>
      <c r="CX303" s="448"/>
      <c r="CZ303" s="448"/>
      <c r="DA303" s="448"/>
      <c r="DC303" s="448"/>
      <c r="DD303" s="448"/>
      <c r="DF303" s="448"/>
      <c r="DG303" s="448"/>
      <c r="DJ303" s="445"/>
      <c r="DK303" s="445"/>
      <c r="DM303" s="447"/>
      <c r="DN303" s="447"/>
      <c r="DO303" s="462">
        <v>494</v>
      </c>
      <c r="DP303" s="461" t="s">
        <v>1495</v>
      </c>
      <c r="DQ303" s="460">
        <v>12</v>
      </c>
      <c r="DR303" s="459"/>
    </row>
    <row r="304" spans="4:12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453"/>
      <c r="O304" s="453"/>
      <c r="P304" s="452"/>
      <c r="Q304" s="446"/>
      <c r="R304" s="446"/>
      <c r="S304" s="602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554"/>
      <c r="AF304" s="448"/>
      <c r="AG304" s="448"/>
      <c r="AH304" s="448"/>
      <c r="CR304" s="445"/>
      <c r="CT304" s="448"/>
      <c r="CU304" s="448"/>
      <c r="CW304" s="448"/>
      <c r="CX304" s="448"/>
      <c r="CZ304" s="448"/>
      <c r="DA304" s="448"/>
      <c r="DC304" s="448"/>
      <c r="DD304" s="448"/>
      <c r="DF304" s="448"/>
      <c r="DG304" s="448"/>
      <c r="DJ304" s="445"/>
      <c r="DK304" s="445"/>
      <c r="DM304" s="447"/>
      <c r="DN304" s="447"/>
      <c r="DO304" s="462">
        <v>501</v>
      </c>
      <c r="DP304" s="461" t="s">
        <v>818</v>
      </c>
      <c r="DQ304" s="460">
        <v>1</v>
      </c>
      <c r="DR304" s="459"/>
    </row>
    <row r="305" spans="4:12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453"/>
      <c r="O305" s="453"/>
      <c r="P305" s="452"/>
      <c r="Q305" s="446"/>
      <c r="R305" s="446"/>
      <c r="S305" s="602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554"/>
      <c r="AF305" s="448"/>
      <c r="AG305" s="448"/>
      <c r="AH305" s="448"/>
      <c r="CR305" s="445"/>
      <c r="CT305" s="448"/>
      <c r="CU305" s="448"/>
      <c r="CW305" s="448"/>
      <c r="CX305" s="448"/>
      <c r="CZ305" s="448"/>
      <c r="DA305" s="448"/>
      <c r="DC305" s="448"/>
      <c r="DD305" s="448"/>
      <c r="DF305" s="448"/>
      <c r="DG305" s="448"/>
      <c r="DJ305" s="445"/>
      <c r="DK305" s="445"/>
      <c r="DM305" s="447"/>
      <c r="DN305" s="447"/>
      <c r="DO305" s="462">
        <v>502</v>
      </c>
      <c r="DP305" s="461" t="s">
        <v>819</v>
      </c>
      <c r="DQ305" s="460">
        <v>2</v>
      </c>
      <c r="DR305" s="459"/>
    </row>
    <row r="306" spans="4:12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453"/>
      <c r="O306" s="453"/>
      <c r="P306" s="452"/>
      <c r="Q306" s="446"/>
      <c r="R306" s="446"/>
      <c r="S306" s="602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554"/>
      <c r="AF306" s="448"/>
      <c r="AG306" s="448"/>
      <c r="AH306" s="448"/>
      <c r="CR306" s="445"/>
      <c r="CT306" s="448"/>
      <c r="CU306" s="448"/>
      <c r="CW306" s="448"/>
      <c r="CX306" s="448"/>
      <c r="CZ306" s="448"/>
      <c r="DA306" s="448"/>
      <c r="DC306" s="448"/>
      <c r="DD306" s="448"/>
      <c r="DF306" s="448"/>
      <c r="DG306" s="448"/>
      <c r="DJ306" s="445"/>
      <c r="DK306" s="445"/>
      <c r="DM306" s="447"/>
      <c r="DN306" s="447"/>
      <c r="DO306" s="462">
        <v>504</v>
      </c>
      <c r="DP306" s="461" t="s">
        <v>821</v>
      </c>
      <c r="DQ306" s="460">
        <v>4</v>
      </c>
      <c r="DR306" s="459"/>
    </row>
    <row r="307" spans="4:12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453"/>
      <c r="O307" s="453"/>
      <c r="P307" s="452"/>
      <c r="Q307" s="446"/>
      <c r="R307" s="446"/>
      <c r="S307" s="602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554"/>
      <c r="AF307" s="448"/>
      <c r="AG307" s="448"/>
      <c r="AH307" s="448"/>
      <c r="CR307" s="445"/>
      <c r="CT307" s="448"/>
      <c r="CU307" s="448"/>
      <c r="CW307" s="448"/>
      <c r="CX307" s="448"/>
      <c r="CZ307" s="448"/>
      <c r="DA307" s="448"/>
      <c r="DC307" s="448"/>
      <c r="DD307" s="448"/>
      <c r="DF307" s="448"/>
      <c r="DG307" s="448"/>
      <c r="DJ307" s="445"/>
      <c r="DK307" s="445"/>
      <c r="DM307" s="447"/>
      <c r="DN307" s="447"/>
      <c r="DO307" s="462">
        <v>506</v>
      </c>
      <c r="DP307" s="461" t="s">
        <v>1397</v>
      </c>
      <c r="DQ307" s="460">
        <v>3</v>
      </c>
      <c r="DR307" s="459"/>
    </row>
    <row r="308" spans="4:12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453"/>
      <c r="O308" s="453"/>
      <c r="P308" s="452"/>
      <c r="Q308" s="446"/>
      <c r="R308" s="446"/>
      <c r="S308" s="602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554"/>
      <c r="AF308" s="448"/>
      <c r="AG308" s="448"/>
      <c r="AH308" s="448"/>
      <c r="CR308" s="445"/>
      <c r="CT308" s="448"/>
      <c r="CU308" s="448"/>
      <c r="CW308" s="448"/>
      <c r="CX308" s="448"/>
      <c r="CZ308" s="448"/>
      <c r="DA308" s="448"/>
      <c r="DC308" s="448"/>
      <c r="DD308" s="448"/>
      <c r="DF308" s="448"/>
      <c r="DG308" s="448"/>
      <c r="DJ308" s="445"/>
      <c r="DK308" s="445"/>
      <c r="DM308" s="447"/>
      <c r="DN308" s="447"/>
      <c r="DO308" s="462">
        <v>507</v>
      </c>
      <c r="DP308" s="461" t="s">
        <v>1398</v>
      </c>
      <c r="DQ308" s="460">
        <v>4</v>
      </c>
      <c r="DR308" s="459"/>
    </row>
    <row r="309" spans="4:12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453"/>
      <c r="O309" s="453"/>
      <c r="P309" s="452"/>
      <c r="Q309" s="446"/>
      <c r="R309" s="446"/>
      <c r="S309" s="602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554"/>
      <c r="AF309" s="448"/>
      <c r="AG309" s="448"/>
      <c r="AH309" s="448"/>
      <c r="CR309" s="445"/>
      <c r="CT309" s="448"/>
      <c r="CU309" s="448"/>
      <c r="CW309" s="448"/>
      <c r="CX309" s="448"/>
      <c r="CZ309" s="448"/>
      <c r="DA309" s="448"/>
      <c r="DC309" s="448"/>
      <c r="DD309" s="448"/>
      <c r="DF309" s="448"/>
      <c r="DG309" s="448"/>
      <c r="DJ309" s="445"/>
      <c r="DK309" s="445"/>
      <c r="DM309" s="447"/>
      <c r="DN309" s="447"/>
      <c r="DO309" s="462">
        <v>503</v>
      </c>
      <c r="DP309" s="461" t="s">
        <v>820</v>
      </c>
      <c r="DQ309" s="460">
        <v>3</v>
      </c>
      <c r="DR309" s="459"/>
    </row>
    <row r="310" spans="4:12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453"/>
      <c r="O310" s="453"/>
      <c r="P310" s="452"/>
      <c r="Q310" s="446"/>
      <c r="R310" s="446"/>
      <c r="S310" s="602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554"/>
      <c r="AF310" s="448"/>
      <c r="AG310" s="448"/>
      <c r="AH310" s="448"/>
      <c r="CR310" s="445"/>
      <c r="CT310" s="448"/>
      <c r="CU310" s="448"/>
      <c r="CW310" s="448"/>
      <c r="CX310" s="448"/>
      <c r="CZ310" s="448"/>
      <c r="DA310" s="448"/>
      <c r="DC310" s="448"/>
      <c r="DD310" s="448"/>
      <c r="DF310" s="448"/>
      <c r="DG310" s="448"/>
      <c r="DJ310" s="445"/>
      <c r="DK310" s="445"/>
      <c r="DM310" s="447"/>
      <c r="DN310" s="447"/>
      <c r="DO310" s="462">
        <v>508</v>
      </c>
      <c r="DP310" s="461" t="s">
        <v>1399</v>
      </c>
      <c r="DQ310" s="460">
        <v>5</v>
      </c>
      <c r="DR310" s="459"/>
    </row>
    <row r="311" spans="4:12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453"/>
      <c r="O311" s="453"/>
      <c r="P311" s="452"/>
      <c r="Q311" s="446"/>
      <c r="R311" s="446"/>
      <c r="S311" s="602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554"/>
      <c r="AF311" s="448"/>
      <c r="AG311" s="448"/>
      <c r="AH311" s="448"/>
      <c r="CR311" s="445"/>
      <c r="CT311" s="448"/>
      <c r="CU311" s="448"/>
      <c r="CW311" s="448"/>
      <c r="CX311" s="448"/>
      <c r="CZ311" s="448"/>
      <c r="DA311" s="448"/>
      <c r="DC311" s="448"/>
      <c r="DD311" s="448"/>
      <c r="DF311" s="448"/>
      <c r="DG311" s="448"/>
      <c r="DJ311" s="445"/>
      <c r="DK311" s="445"/>
      <c r="DM311" s="447"/>
      <c r="DN311" s="447"/>
      <c r="DO311" s="462">
        <v>509</v>
      </c>
      <c r="DP311" s="461" t="s">
        <v>1400</v>
      </c>
      <c r="DQ311" s="460">
        <v>6</v>
      </c>
      <c r="DR311" s="459"/>
    </row>
    <row r="312" spans="4:12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453"/>
      <c r="O312" s="453"/>
      <c r="P312" s="452"/>
      <c r="Q312" s="446"/>
      <c r="R312" s="446"/>
      <c r="S312" s="602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554"/>
      <c r="AF312" s="448"/>
      <c r="AG312" s="448"/>
      <c r="AH312" s="448"/>
      <c r="CR312" s="445"/>
      <c r="CT312" s="448"/>
      <c r="CU312" s="448"/>
      <c r="CW312" s="448"/>
      <c r="CX312" s="448"/>
      <c r="CZ312" s="448"/>
      <c r="DA312" s="448"/>
      <c r="DC312" s="448"/>
      <c r="DD312" s="448"/>
      <c r="DF312" s="448"/>
      <c r="DG312" s="448"/>
      <c r="DJ312" s="445"/>
      <c r="DK312" s="445"/>
      <c r="DM312" s="447"/>
      <c r="DN312" s="447"/>
      <c r="DO312" s="462">
        <v>511</v>
      </c>
      <c r="DP312" s="461" t="s">
        <v>1401</v>
      </c>
      <c r="DQ312" s="460">
        <v>4</v>
      </c>
      <c r="DR312" s="459"/>
    </row>
    <row r="313" spans="4:12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453"/>
      <c r="O313" s="453"/>
      <c r="P313" s="452"/>
      <c r="Q313" s="446"/>
      <c r="R313" s="446"/>
      <c r="S313" s="602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554"/>
      <c r="AF313" s="448"/>
      <c r="AG313" s="448"/>
      <c r="AH313" s="448"/>
      <c r="CR313" s="445"/>
      <c r="CT313" s="448"/>
      <c r="CU313" s="448"/>
      <c r="CW313" s="448"/>
      <c r="CX313" s="448"/>
      <c r="CZ313" s="448"/>
      <c r="DA313" s="448"/>
      <c r="DC313" s="448"/>
      <c r="DD313" s="448"/>
      <c r="DF313" s="448"/>
      <c r="DG313" s="448"/>
      <c r="DJ313" s="445"/>
      <c r="DK313" s="445"/>
      <c r="DM313" s="447"/>
      <c r="DN313" s="447"/>
      <c r="DO313" s="462">
        <v>512</v>
      </c>
      <c r="DP313" s="461" t="s">
        <v>1402</v>
      </c>
      <c r="DQ313" s="460">
        <v>5</v>
      </c>
      <c r="DR313" s="459"/>
    </row>
    <row r="314" spans="4:12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453"/>
      <c r="O314" s="453"/>
      <c r="P314" s="452"/>
      <c r="Q314" s="446"/>
      <c r="R314" s="446"/>
      <c r="S314" s="602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554"/>
      <c r="AF314" s="448"/>
      <c r="AG314" s="448"/>
      <c r="AH314" s="448"/>
      <c r="CR314" s="445"/>
      <c r="CT314" s="448"/>
      <c r="CU314" s="448"/>
      <c r="CW314" s="448"/>
      <c r="CX314" s="448"/>
      <c r="CZ314" s="448"/>
      <c r="DA314" s="448"/>
      <c r="DC314" s="448"/>
      <c r="DD314" s="448"/>
      <c r="DF314" s="448"/>
      <c r="DG314" s="448"/>
      <c r="DJ314" s="445"/>
      <c r="DK314" s="445"/>
      <c r="DM314" s="447"/>
      <c r="DN314" s="447"/>
      <c r="DO314" s="462">
        <v>513</v>
      </c>
      <c r="DP314" s="461" t="s">
        <v>1403</v>
      </c>
      <c r="DQ314" s="460">
        <v>6</v>
      </c>
      <c r="DR314" s="459"/>
    </row>
    <row r="315" spans="4:12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453"/>
      <c r="O315" s="453"/>
      <c r="P315" s="452"/>
      <c r="Q315" s="446"/>
      <c r="R315" s="446"/>
      <c r="S315" s="602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554"/>
      <c r="AF315" s="448"/>
      <c r="AG315" s="448"/>
      <c r="AH315" s="448"/>
      <c r="CR315" s="445"/>
      <c r="CT315" s="448"/>
      <c r="CU315" s="448"/>
      <c r="CW315" s="448"/>
      <c r="CX315" s="448"/>
      <c r="CZ315" s="448"/>
      <c r="DA315" s="448"/>
      <c r="DC315" s="448"/>
      <c r="DD315" s="448"/>
      <c r="DF315" s="448"/>
      <c r="DG315" s="448"/>
      <c r="DJ315" s="445"/>
      <c r="DK315" s="445"/>
      <c r="DM315" s="447"/>
      <c r="DN315" s="447"/>
      <c r="DO315" s="462">
        <v>514</v>
      </c>
      <c r="DP315" s="461" t="s">
        <v>1404</v>
      </c>
      <c r="DQ315" s="460">
        <v>7</v>
      </c>
      <c r="DR315" s="459"/>
    </row>
    <row r="316" spans="4:12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453"/>
      <c r="O316" s="453"/>
      <c r="P316" s="452"/>
      <c r="Q316" s="446"/>
      <c r="R316" s="446"/>
      <c r="S316" s="602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554"/>
      <c r="AF316" s="448"/>
      <c r="AG316" s="448"/>
      <c r="AH316" s="448"/>
      <c r="CR316" s="445"/>
      <c r="CT316" s="448"/>
      <c r="CU316" s="448"/>
      <c r="CW316" s="448"/>
      <c r="CX316" s="448"/>
      <c r="CZ316" s="448"/>
      <c r="DA316" s="448"/>
      <c r="DC316" s="448"/>
      <c r="DD316" s="448"/>
      <c r="DF316" s="448"/>
      <c r="DG316" s="448"/>
      <c r="DJ316" s="445"/>
      <c r="DK316" s="445"/>
      <c r="DM316" s="447"/>
      <c r="DN316" s="447"/>
      <c r="DO316" s="462">
        <v>516</v>
      </c>
      <c r="DP316" s="461" t="s">
        <v>1405</v>
      </c>
      <c r="DQ316" s="460">
        <v>4</v>
      </c>
      <c r="DR316" s="459"/>
    </row>
    <row r="317" spans="4:12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453"/>
      <c r="O317" s="453"/>
      <c r="P317" s="452"/>
      <c r="Q317" s="446"/>
      <c r="R317" s="446"/>
      <c r="S317" s="602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554"/>
      <c r="AF317" s="448"/>
      <c r="AG317" s="448"/>
      <c r="AH317" s="448"/>
      <c r="CR317" s="445"/>
      <c r="CT317" s="448"/>
      <c r="CU317" s="448"/>
      <c r="CW317" s="448"/>
      <c r="CX317" s="448"/>
      <c r="CZ317" s="448"/>
      <c r="DA317" s="448"/>
      <c r="DC317" s="448"/>
      <c r="DD317" s="448"/>
      <c r="DF317" s="448"/>
      <c r="DG317" s="448"/>
      <c r="DJ317" s="445"/>
      <c r="DK317" s="445"/>
      <c r="DM317" s="447"/>
      <c r="DN317" s="447"/>
      <c r="DO317" s="462">
        <v>517</v>
      </c>
      <c r="DP317" s="461" t="s">
        <v>1406</v>
      </c>
      <c r="DQ317" s="460">
        <v>5</v>
      </c>
      <c r="DR317" s="459"/>
    </row>
    <row r="318" spans="4:12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453"/>
      <c r="O318" s="453"/>
      <c r="P318" s="452"/>
      <c r="Q318" s="446"/>
      <c r="R318" s="446"/>
      <c r="S318" s="602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554"/>
      <c r="AF318" s="448"/>
      <c r="AG318" s="448"/>
      <c r="AH318" s="448"/>
      <c r="CR318" s="445"/>
      <c r="CT318" s="448"/>
      <c r="CU318" s="448"/>
      <c r="CW318" s="448"/>
      <c r="CX318" s="448"/>
      <c r="CZ318" s="448"/>
      <c r="DA318" s="448"/>
      <c r="DC318" s="448"/>
      <c r="DD318" s="448"/>
      <c r="DF318" s="448"/>
      <c r="DG318" s="448"/>
      <c r="DJ318" s="445"/>
      <c r="DK318" s="445"/>
      <c r="DM318" s="447"/>
      <c r="DN318" s="447"/>
      <c r="DO318" s="462">
        <v>518</v>
      </c>
      <c r="DP318" s="461" t="s">
        <v>1407</v>
      </c>
      <c r="DQ318" s="460">
        <v>6</v>
      </c>
      <c r="DR318" s="459"/>
    </row>
    <row r="319" spans="4:12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453"/>
      <c r="O319" s="453"/>
      <c r="P319" s="452"/>
      <c r="Q319" s="446"/>
      <c r="R319" s="446"/>
      <c r="S319" s="602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554"/>
      <c r="AF319" s="448"/>
      <c r="AG319" s="448"/>
      <c r="AH319" s="448"/>
      <c r="CR319" s="445"/>
      <c r="CT319" s="448"/>
      <c r="CU319" s="448"/>
      <c r="CW319" s="448"/>
      <c r="CX319" s="448"/>
      <c r="CZ319" s="448"/>
      <c r="DA319" s="448"/>
      <c r="DC319" s="448"/>
      <c r="DD319" s="448"/>
      <c r="DF319" s="448"/>
      <c r="DG319" s="448"/>
      <c r="DJ319" s="445"/>
      <c r="DK319" s="445"/>
      <c r="DM319" s="447"/>
      <c r="DN319" s="447"/>
      <c r="DO319" s="462">
        <v>521</v>
      </c>
      <c r="DP319" s="461" t="s">
        <v>1408</v>
      </c>
      <c r="DQ319" s="460">
        <v>4</v>
      </c>
      <c r="DR319" s="459"/>
    </row>
    <row r="320" spans="4:12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453"/>
      <c r="O320" s="453"/>
      <c r="P320" s="452"/>
      <c r="Q320" s="446"/>
      <c r="R320" s="446"/>
      <c r="S320" s="602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554"/>
      <c r="AF320" s="448"/>
      <c r="AG320" s="448"/>
      <c r="AH320" s="448"/>
      <c r="CR320" s="445"/>
      <c r="CT320" s="448"/>
      <c r="CU320" s="448"/>
      <c r="CW320" s="448"/>
      <c r="CX320" s="448"/>
      <c r="CZ320" s="448"/>
      <c r="DA320" s="448"/>
      <c r="DC320" s="448"/>
      <c r="DD320" s="448"/>
      <c r="DF320" s="448"/>
      <c r="DG320" s="448"/>
      <c r="DJ320" s="445"/>
      <c r="DK320" s="445"/>
      <c r="DM320" s="447"/>
      <c r="DN320" s="447"/>
      <c r="DO320" s="462">
        <v>522</v>
      </c>
      <c r="DP320" s="461" t="s">
        <v>1409</v>
      </c>
      <c r="DQ320" s="460">
        <v>5</v>
      </c>
      <c r="DR320" s="459"/>
    </row>
    <row r="321" spans="4:12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453"/>
      <c r="O321" s="453"/>
      <c r="P321" s="452"/>
      <c r="Q321" s="446"/>
      <c r="R321" s="446"/>
      <c r="S321" s="602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554"/>
      <c r="AF321" s="448"/>
      <c r="AG321" s="448"/>
      <c r="AH321" s="448"/>
      <c r="CR321" s="445"/>
      <c r="CT321" s="448"/>
      <c r="CU321" s="448"/>
      <c r="CW321" s="448"/>
      <c r="CX321" s="448"/>
      <c r="CZ321" s="448"/>
      <c r="DA321" s="448"/>
      <c r="DC321" s="448"/>
      <c r="DD321" s="448"/>
      <c r="DF321" s="448"/>
      <c r="DG321" s="448"/>
      <c r="DJ321" s="445"/>
      <c r="DK321" s="445"/>
      <c r="DM321" s="447"/>
      <c r="DN321" s="447"/>
      <c r="DO321" s="462">
        <v>523</v>
      </c>
      <c r="DP321" s="461" t="s">
        <v>1410</v>
      </c>
      <c r="DQ321" s="460">
        <v>6</v>
      </c>
      <c r="DR321" s="459"/>
    </row>
    <row r="322" spans="4:12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453"/>
      <c r="O322" s="453"/>
      <c r="P322" s="452"/>
      <c r="Q322" s="446"/>
      <c r="R322" s="446"/>
      <c r="S322" s="602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554"/>
      <c r="AF322" s="448"/>
      <c r="AG322" s="448"/>
      <c r="AH322" s="448"/>
      <c r="CR322" s="445"/>
      <c r="CT322" s="448"/>
      <c r="CU322" s="448"/>
      <c r="CW322" s="448"/>
      <c r="CX322" s="448"/>
      <c r="CZ322" s="448"/>
      <c r="DA322" s="448"/>
      <c r="DC322" s="448"/>
      <c r="DD322" s="448"/>
      <c r="DF322" s="448"/>
      <c r="DG322" s="448"/>
      <c r="DJ322" s="445"/>
      <c r="DK322" s="445"/>
      <c r="DM322" s="447"/>
      <c r="DN322" s="447"/>
      <c r="DO322" s="462">
        <v>524</v>
      </c>
      <c r="DP322" s="461" t="s">
        <v>1411</v>
      </c>
      <c r="DQ322" s="460">
        <v>7</v>
      </c>
      <c r="DR322" s="459"/>
    </row>
    <row r="323" spans="4:12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453"/>
      <c r="O323" s="453"/>
      <c r="P323" s="452"/>
      <c r="Q323" s="446"/>
      <c r="R323" s="446"/>
      <c r="S323" s="602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554"/>
      <c r="AF323" s="448"/>
      <c r="AG323" s="448"/>
      <c r="AH323" s="448"/>
      <c r="CR323" s="445"/>
      <c r="CT323" s="448"/>
      <c r="CU323" s="448"/>
      <c r="CW323" s="448"/>
      <c r="CX323" s="448"/>
      <c r="CZ323" s="448"/>
      <c r="DA323" s="448"/>
      <c r="DC323" s="448"/>
      <c r="DD323" s="448"/>
      <c r="DF323" s="448"/>
      <c r="DG323" s="448"/>
      <c r="DJ323" s="445"/>
      <c r="DK323" s="445"/>
      <c r="DM323" s="447"/>
      <c r="DN323" s="447"/>
      <c r="DO323" s="462">
        <v>531</v>
      </c>
      <c r="DP323" s="461" t="s">
        <v>1412</v>
      </c>
      <c r="DQ323" s="460">
        <v>5</v>
      </c>
      <c r="DR323" s="459"/>
    </row>
    <row r="324" spans="4:12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453"/>
      <c r="O324" s="453"/>
      <c r="P324" s="452"/>
      <c r="Q324" s="446"/>
      <c r="R324" s="446"/>
      <c r="S324" s="602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554"/>
      <c r="AF324" s="448"/>
      <c r="AG324" s="448"/>
      <c r="AH324" s="448"/>
      <c r="CR324" s="445"/>
      <c r="CT324" s="448"/>
      <c r="CU324" s="448"/>
      <c r="CW324" s="448"/>
      <c r="CX324" s="448"/>
      <c r="CZ324" s="448"/>
      <c r="DA324" s="448"/>
      <c r="DC324" s="448"/>
      <c r="DD324" s="448"/>
      <c r="DF324" s="448"/>
      <c r="DG324" s="448"/>
      <c r="DJ324" s="445"/>
      <c r="DK324" s="445"/>
      <c r="DM324" s="447"/>
      <c r="DN324" s="447"/>
      <c r="DO324" s="462">
        <v>532</v>
      </c>
      <c r="DP324" s="461" t="s">
        <v>1413</v>
      </c>
      <c r="DQ324" s="460">
        <v>6</v>
      </c>
      <c r="DR324" s="459"/>
    </row>
    <row r="325" spans="4:12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453"/>
      <c r="O325" s="453"/>
      <c r="P325" s="452"/>
      <c r="Q325" s="446"/>
      <c r="R325" s="446"/>
      <c r="S325" s="602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554"/>
      <c r="AF325" s="448"/>
      <c r="AG325" s="448"/>
      <c r="AH325" s="448"/>
      <c r="CR325" s="445"/>
      <c r="CT325" s="448"/>
      <c r="CU325" s="448"/>
      <c r="CW325" s="448"/>
      <c r="CX325" s="448"/>
      <c r="CZ325" s="448"/>
      <c r="DA325" s="448"/>
      <c r="DC325" s="448"/>
      <c r="DD325" s="448"/>
      <c r="DF325" s="448"/>
      <c r="DG325" s="448"/>
      <c r="DJ325" s="445"/>
      <c r="DK325" s="445"/>
      <c r="DM325" s="447"/>
      <c r="DN325" s="447"/>
      <c r="DO325" s="462">
        <v>533</v>
      </c>
      <c r="DP325" s="461" t="s">
        <v>1414</v>
      </c>
      <c r="DQ325" s="460">
        <v>6</v>
      </c>
      <c r="DR325" s="459"/>
    </row>
    <row r="326" spans="4:12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453"/>
      <c r="O326" s="453"/>
      <c r="P326" s="452"/>
      <c r="Q326" s="446"/>
      <c r="R326" s="446"/>
      <c r="S326" s="602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554"/>
      <c r="AF326" s="448"/>
      <c r="AG326" s="448"/>
      <c r="AH326" s="448"/>
      <c r="CR326" s="445"/>
      <c r="CT326" s="448"/>
      <c r="CU326" s="448"/>
      <c r="CW326" s="448"/>
      <c r="CX326" s="448"/>
      <c r="CZ326" s="448"/>
      <c r="DA326" s="448"/>
      <c r="DC326" s="448"/>
      <c r="DD326" s="448"/>
      <c r="DF326" s="448"/>
      <c r="DG326" s="448"/>
      <c r="DJ326" s="445"/>
      <c r="DK326" s="445"/>
      <c r="DM326" s="447"/>
      <c r="DN326" s="447"/>
      <c r="DO326" s="462">
        <v>534</v>
      </c>
      <c r="DP326" s="461" t="s">
        <v>1415</v>
      </c>
      <c r="DQ326" s="460">
        <v>7</v>
      </c>
      <c r="DR326" s="459"/>
    </row>
    <row r="327" spans="4:12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453"/>
      <c r="O327" s="453"/>
      <c r="P327" s="452"/>
      <c r="Q327" s="446"/>
      <c r="R327" s="446"/>
      <c r="S327" s="602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554"/>
      <c r="AF327" s="448"/>
      <c r="AG327" s="448"/>
      <c r="AH327" s="448"/>
      <c r="CR327" s="445"/>
      <c r="CT327" s="448"/>
      <c r="CU327" s="448"/>
      <c r="CW327" s="448"/>
      <c r="CX327" s="448"/>
      <c r="CZ327" s="448"/>
      <c r="DA327" s="448"/>
      <c r="DC327" s="448"/>
      <c r="DD327" s="448"/>
      <c r="DF327" s="448"/>
      <c r="DG327" s="448"/>
      <c r="DJ327" s="445"/>
      <c r="DK327" s="445"/>
      <c r="DM327" s="447"/>
      <c r="DN327" s="447"/>
      <c r="DO327" s="462">
        <v>541</v>
      </c>
      <c r="DP327" s="461" t="s">
        <v>1416</v>
      </c>
      <c r="DQ327" s="460">
        <v>6</v>
      </c>
      <c r="DR327" s="459"/>
    </row>
    <row r="328" spans="4:12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453"/>
      <c r="O328" s="453"/>
      <c r="P328" s="452"/>
      <c r="Q328" s="446"/>
      <c r="R328" s="446"/>
      <c r="S328" s="602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554"/>
      <c r="AF328" s="448"/>
      <c r="AG328" s="448"/>
      <c r="AH328" s="448"/>
      <c r="CR328" s="445"/>
      <c r="CT328" s="448"/>
      <c r="CU328" s="448"/>
      <c r="CW328" s="448"/>
      <c r="CX328" s="448"/>
      <c r="CZ328" s="448"/>
      <c r="DA328" s="448"/>
      <c r="DC328" s="448"/>
      <c r="DD328" s="448"/>
      <c r="DF328" s="448"/>
      <c r="DG328" s="448"/>
      <c r="DJ328" s="445"/>
      <c r="DK328" s="445"/>
      <c r="DM328" s="447"/>
      <c r="DN328" s="447"/>
      <c r="DO328" s="462">
        <v>542</v>
      </c>
      <c r="DP328" s="461" t="s">
        <v>1417</v>
      </c>
      <c r="DQ328" s="460">
        <v>7</v>
      </c>
      <c r="DR328" s="459" t="s">
        <v>967</v>
      </c>
    </row>
    <row r="329" spans="4:12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453"/>
      <c r="O329" s="453"/>
      <c r="P329" s="452"/>
      <c r="Q329" s="446"/>
      <c r="R329" s="446"/>
      <c r="S329" s="602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554"/>
      <c r="AF329" s="448"/>
      <c r="AG329" s="448"/>
      <c r="AH329" s="448"/>
      <c r="CR329" s="445"/>
      <c r="CT329" s="448"/>
      <c r="CU329" s="448"/>
      <c r="CW329" s="448"/>
      <c r="CX329" s="448"/>
      <c r="CZ329" s="448"/>
      <c r="DA329" s="448"/>
      <c r="DC329" s="448"/>
      <c r="DD329" s="448"/>
      <c r="DF329" s="448"/>
      <c r="DG329" s="448"/>
      <c r="DJ329" s="445"/>
      <c r="DK329" s="445"/>
      <c r="DM329" s="447"/>
      <c r="DN329" s="447"/>
      <c r="DO329" s="462">
        <v>543</v>
      </c>
      <c r="DP329" s="461" t="s">
        <v>1418</v>
      </c>
      <c r="DQ329" s="460">
        <v>8</v>
      </c>
      <c r="DR329" s="459"/>
    </row>
    <row r="330" spans="4:12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453"/>
      <c r="O330" s="453"/>
      <c r="P330" s="452"/>
      <c r="Q330" s="446"/>
      <c r="R330" s="446"/>
      <c r="S330" s="602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554"/>
      <c r="AF330" s="448"/>
      <c r="AG330" s="448"/>
      <c r="AH330" s="448"/>
      <c r="CR330" s="445"/>
      <c r="CT330" s="448"/>
      <c r="CU330" s="448"/>
      <c r="CW330" s="448"/>
      <c r="CX330" s="448"/>
      <c r="CZ330" s="448"/>
      <c r="DA330" s="448"/>
      <c r="DC330" s="448"/>
      <c r="DD330" s="448"/>
      <c r="DF330" s="448"/>
      <c r="DG330" s="448"/>
      <c r="DJ330" s="445"/>
      <c r="DK330" s="445"/>
      <c r="DM330" s="447"/>
      <c r="DN330" s="447"/>
      <c r="DO330" s="462">
        <v>544</v>
      </c>
      <c r="DP330" s="461" t="s">
        <v>1419</v>
      </c>
      <c r="DQ330" s="460">
        <v>9</v>
      </c>
      <c r="DR330" s="459"/>
    </row>
    <row r="331" spans="4:12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453"/>
      <c r="O331" s="453"/>
      <c r="P331" s="452"/>
      <c r="Q331" s="446"/>
      <c r="R331" s="446"/>
      <c r="S331" s="602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554"/>
      <c r="AF331" s="448"/>
      <c r="AG331" s="448"/>
      <c r="AH331" s="448"/>
      <c r="CR331" s="445"/>
      <c r="CT331" s="448"/>
      <c r="CU331" s="448"/>
      <c r="CW331" s="448"/>
      <c r="CX331" s="448"/>
      <c r="CZ331" s="448"/>
      <c r="DA331" s="448"/>
      <c r="DC331" s="448"/>
      <c r="DD331" s="448"/>
      <c r="DF331" s="448"/>
      <c r="DG331" s="448"/>
      <c r="DJ331" s="445"/>
      <c r="DK331" s="445"/>
      <c r="DM331" s="447"/>
      <c r="DN331" s="447"/>
      <c r="DO331" s="462">
        <v>545</v>
      </c>
      <c r="DP331" s="461" t="s">
        <v>1420</v>
      </c>
      <c r="DQ331" s="460">
        <v>10</v>
      </c>
      <c r="DR331" s="459"/>
    </row>
    <row r="332" spans="4:12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453"/>
      <c r="O332" s="453"/>
      <c r="P332" s="452"/>
      <c r="Q332" s="446"/>
      <c r="R332" s="446"/>
      <c r="S332" s="602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554"/>
      <c r="AF332" s="448"/>
      <c r="AG332" s="448"/>
      <c r="AH332" s="448"/>
      <c r="CR332" s="445"/>
      <c r="CT332" s="448"/>
      <c r="CU332" s="448"/>
      <c r="CW332" s="448"/>
      <c r="CX332" s="448"/>
      <c r="CZ332" s="448"/>
      <c r="DA332" s="448"/>
      <c r="DC332" s="448"/>
      <c r="DD332" s="448"/>
      <c r="DF332" s="448"/>
      <c r="DG332" s="448"/>
      <c r="DJ332" s="445"/>
      <c r="DK332" s="445"/>
      <c r="DM332" s="447"/>
      <c r="DN332" s="447"/>
      <c r="DO332" s="462">
        <v>550</v>
      </c>
      <c r="DP332" s="461" t="s">
        <v>846</v>
      </c>
      <c r="DQ332" s="460">
        <v>7</v>
      </c>
      <c r="DR332" s="459"/>
    </row>
    <row r="333" spans="4:12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453"/>
      <c r="O333" s="453"/>
      <c r="P333" s="452"/>
      <c r="Q333" s="446"/>
      <c r="R333" s="446"/>
      <c r="S333" s="602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554"/>
      <c r="AF333" s="448"/>
      <c r="AG333" s="448"/>
      <c r="AH333" s="448"/>
      <c r="CR333" s="445"/>
      <c r="CT333" s="448"/>
      <c r="CU333" s="448"/>
      <c r="CW333" s="448"/>
      <c r="CX333" s="448"/>
      <c r="CZ333" s="448"/>
      <c r="DA333" s="448"/>
      <c r="DC333" s="448"/>
      <c r="DD333" s="448"/>
      <c r="DF333" s="448"/>
      <c r="DG333" s="448"/>
      <c r="DJ333" s="445"/>
      <c r="DK333" s="445"/>
      <c r="DM333" s="447"/>
      <c r="DN333" s="447"/>
      <c r="DO333" s="462">
        <v>551</v>
      </c>
      <c r="DP333" s="461" t="s">
        <v>1491</v>
      </c>
      <c r="DQ333" s="460">
        <v>8</v>
      </c>
      <c r="DR333" s="459"/>
    </row>
    <row r="334" spans="4:12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453"/>
      <c r="O334" s="453"/>
      <c r="P334" s="452"/>
      <c r="Q334" s="446"/>
      <c r="R334" s="446"/>
      <c r="S334" s="602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554"/>
      <c r="AF334" s="448"/>
      <c r="AG334" s="448"/>
      <c r="AH334" s="448"/>
      <c r="CR334" s="445"/>
      <c r="CT334" s="448"/>
      <c r="CU334" s="448"/>
      <c r="CW334" s="448"/>
      <c r="CX334" s="448"/>
      <c r="CZ334" s="448"/>
      <c r="DA334" s="448"/>
      <c r="DC334" s="448"/>
      <c r="DD334" s="448"/>
      <c r="DF334" s="448"/>
      <c r="DG334" s="448"/>
      <c r="DJ334" s="445"/>
      <c r="DK334" s="445"/>
      <c r="DM334" s="447"/>
      <c r="DN334" s="447"/>
      <c r="DO334" s="462">
        <v>552</v>
      </c>
      <c r="DP334" s="461" t="s">
        <v>1492</v>
      </c>
      <c r="DQ334" s="460">
        <v>9</v>
      </c>
      <c r="DR334" s="459"/>
    </row>
    <row r="335" spans="4:12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453"/>
      <c r="O335" s="453"/>
      <c r="P335" s="452"/>
      <c r="Q335" s="446"/>
      <c r="R335" s="446"/>
      <c r="S335" s="602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554"/>
      <c r="AF335" s="448"/>
      <c r="AG335" s="448"/>
      <c r="AH335" s="448"/>
      <c r="CR335" s="445"/>
      <c r="CT335" s="448"/>
      <c r="CU335" s="448"/>
      <c r="CW335" s="448"/>
      <c r="CX335" s="448"/>
      <c r="CZ335" s="448"/>
      <c r="DA335" s="448"/>
      <c r="DC335" s="448"/>
      <c r="DD335" s="448"/>
      <c r="DF335" s="448"/>
      <c r="DG335" s="448"/>
      <c r="DJ335" s="445"/>
      <c r="DK335" s="445"/>
      <c r="DM335" s="447"/>
      <c r="DN335" s="447"/>
      <c r="DO335" s="462">
        <v>553</v>
      </c>
      <c r="DP335" s="461" t="s">
        <v>1493</v>
      </c>
      <c r="DQ335" s="460">
        <v>10</v>
      </c>
      <c r="DR335" s="459"/>
    </row>
    <row r="336" spans="4:12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453"/>
      <c r="O336" s="453"/>
      <c r="P336" s="452"/>
      <c r="Q336" s="446"/>
      <c r="R336" s="446"/>
      <c r="S336" s="602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554"/>
      <c r="AF336" s="448"/>
      <c r="AG336" s="448"/>
      <c r="AH336" s="448"/>
      <c r="CR336" s="445"/>
      <c r="CT336" s="448"/>
      <c r="CU336" s="448"/>
      <c r="CW336" s="448"/>
      <c r="CX336" s="448"/>
      <c r="CZ336" s="448"/>
      <c r="DA336" s="448"/>
      <c r="DC336" s="448"/>
      <c r="DD336" s="448"/>
      <c r="DF336" s="448"/>
      <c r="DG336" s="448"/>
      <c r="DJ336" s="445"/>
      <c r="DK336" s="445"/>
      <c r="DM336" s="447"/>
      <c r="DN336" s="447"/>
      <c r="DO336" s="462">
        <v>554</v>
      </c>
      <c r="DP336" s="461" t="s">
        <v>1494</v>
      </c>
      <c r="DQ336" s="460">
        <v>11</v>
      </c>
      <c r="DR336" s="459"/>
    </row>
    <row r="337" spans="4:12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453"/>
      <c r="O337" s="453"/>
      <c r="P337" s="452"/>
      <c r="Q337" s="446"/>
      <c r="R337" s="446"/>
      <c r="S337" s="602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554"/>
      <c r="AF337" s="448"/>
      <c r="AG337" s="448"/>
      <c r="AH337" s="448"/>
      <c r="CR337" s="445"/>
      <c r="CT337" s="448"/>
      <c r="CU337" s="448"/>
      <c r="CW337" s="448"/>
      <c r="CX337" s="448"/>
      <c r="CZ337" s="448"/>
      <c r="DA337" s="448"/>
      <c r="DC337" s="448"/>
      <c r="DD337" s="448"/>
      <c r="DF337" s="448"/>
      <c r="DG337" s="448"/>
      <c r="DJ337" s="445"/>
      <c r="DK337" s="445"/>
      <c r="DM337" s="447"/>
      <c r="DN337" s="447"/>
      <c r="DO337" s="462">
        <v>555</v>
      </c>
      <c r="DP337" s="464" t="s">
        <v>1495</v>
      </c>
      <c r="DQ337" s="460">
        <v>12</v>
      </c>
      <c r="DR337" s="459"/>
    </row>
    <row r="338" spans="4:12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453"/>
      <c r="O338" s="453"/>
      <c r="P338" s="452"/>
      <c r="Q338" s="446"/>
      <c r="R338" s="446"/>
      <c r="S338" s="602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554"/>
      <c r="AF338" s="448"/>
      <c r="AG338" s="448"/>
      <c r="AH338" s="448"/>
      <c r="CR338" s="445"/>
      <c r="CT338" s="448"/>
      <c r="CU338" s="448"/>
      <c r="CW338" s="448"/>
      <c r="CX338" s="448"/>
      <c r="CZ338" s="448"/>
      <c r="DA338" s="448"/>
      <c r="DC338" s="448"/>
      <c r="DD338" s="448"/>
      <c r="DF338" s="448"/>
      <c r="DG338" s="448"/>
      <c r="DJ338" s="445"/>
      <c r="DK338" s="445"/>
      <c r="DM338" s="447"/>
      <c r="DN338" s="447"/>
      <c r="DO338" s="462">
        <v>561</v>
      </c>
      <c r="DP338" s="461" t="s">
        <v>847</v>
      </c>
      <c r="DQ338" s="460">
        <v>3</v>
      </c>
      <c r="DR338" s="459"/>
    </row>
    <row r="339" spans="4:12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453"/>
      <c r="O339" s="453"/>
      <c r="P339" s="452"/>
      <c r="Q339" s="446"/>
      <c r="R339" s="446"/>
      <c r="S339" s="602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554"/>
      <c r="AF339" s="448"/>
      <c r="AG339" s="448"/>
      <c r="AH339" s="448"/>
      <c r="CR339" s="445"/>
      <c r="CT339" s="448"/>
      <c r="CU339" s="448"/>
      <c r="CW339" s="448"/>
      <c r="CX339" s="448"/>
      <c r="CZ339" s="448"/>
      <c r="DA339" s="448"/>
      <c r="DC339" s="448"/>
      <c r="DD339" s="448"/>
      <c r="DF339" s="448"/>
      <c r="DG339" s="448"/>
      <c r="DJ339" s="445"/>
      <c r="DK339" s="445"/>
      <c r="DM339" s="447"/>
      <c r="DN339" s="447"/>
      <c r="DO339" s="462">
        <v>562</v>
      </c>
      <c r="DP339" s="461" t="s">
        <v>1421</v>
      </c>
      <c r="DQ339" s="460">
        <v>4</v>
      </c>
      <c r="DR339" s="459"/>
    </row>
    <row r="340" spans="4:12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453"/>
      <c r="O340" s="453"/>
      <c r="P340" s="452"/>
      <c r="Q340" s="446"/>
      <c r="R340" s="446"/>
      <c r="S340" s="602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554"/>
      <c r="AF340" s="448"/>
      <c r="AG340" s="448"/>
      <c r="AH340" s="448"/>
      <c r="CR340" s="445"/>
      <c r="CT340" s="448"/>
      <c r="CU340" s="448"/>
      <c r="CW340" s="448"/>
      <c r="CX340" s="448"/>
      <c r="CZ340" s="448"/>
      <c r="DA340" s="448"/>
      <c r="DC340" s="448"/>
      <c r="DD340" s="448"/>
      <c r="DF340" s="448"/>
      <c r="DG340" s="448"/>
      <c r="DJ340" s="445"/>
      <c r="DK340" s="445"/>
      <c r="DM340" s="447"/>
      <c r="DN340" s="447"/>
      <c r="DO340" s="462">
        <v>563</v>
      </c>
      <c r="DP340" s="461" t="s">
        <v>1422</v>
      </c>
      <c r="DQ340" s="460">
        <v>5</v>
      </c>
      <c r="DR340" s="459"/>
    </row>
    <row r="341" spans="4:12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453"/>
      <c r="O341" s="453"/>
      <c r="P341" s="452"/>
      <c r="Q341" s="446"/>
      <c r="R341" s="446"/>
      <c r="S341" s="602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554"/>
      <c r="AF341" s="448"/>
      <c r="AG341" s="448"/>
      <c r="AH341" s="448"/>
      <c r="CR341" s="445"/>
      <c r="CT341" s="448"/>
      <c r="CU341" s="448"/>
      <c r="CW341" s="448"/>
      <c r="CX341" s="448"/>
      <c r="CZ341" s="448"/>
      <c r="DA341" s="448"/>
      <c r="DC341" s="448"/>
      <c r="DD341" s="448"/>
      <c r="DF341" s="448"/>
      <c r="DG341" s="448"/>
      <c r="DJ341" s="445"/>
      <c r="DK341" s="445"/>
      <c r="DM341" s="447"/>
      <c r="DN341" s="447"/>
      <c r="DO341" s="462">
        <v>564</v>
      </c>
      <c r="DP341" s="461" t="s">
        <v>1423</v>
      </c>
      <c r="DQ341" s="460">
        <v>6</v>
      </c>
      <c r="DR341" s="459"/>
    </row>
    <row r="342" spans="4:12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453"/>
      <c r="O342" s="453"/>
      <c r="P342" s="452"/>
      <c r="Q342" s="446"/>
      <c r="R342" s="446"/>
      <c r="S342" s="602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554"/>
      <c r="AF342" s="448"/>
      <c r="AG342" s="448"/>
      <c r="AH342" s="448"/>
      <c r="CR342" s="445"/>
      <c r="CT342" s="448"/>
      <c r="CU342" s="448"/>
      <c r="CW342" s="448"/>
      <c r="CX342" s="448"/>
      <c r="CZ342" s="448"/>
      <c r="DA342" s="448"/>
      <c r="DC342" s="448"/>
      <c r="DD342" s="448"/>
      <c r="DF342" s="448"/>
      <c r="DG342" s="448"/>
      <c r="DJ342" s="445"/>
      <c r="DK342" s="445"/>
      <c r="DM342" s="447"/>
      <c r="DN342" s="447"/>
      <c r="DO342" s="462">
        <v>565</v>
      </c>
      <c r="DP342" s="461" t="s">
        <v>1424</v>
      </c>
      <c r="DQ342" s="460">
        <v>7</v>
      </c>
      <c r="DR342" s="459"/>
    </row>
    <row r="343" spans="4:12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453"/>
      <c r="O343" s="453"/>
      <c r="P343" s="452"/>
      <c r="Q343" s="446"/>
      <c r="R343" s="446"/>
      <c r="S343" s="602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554"/>
      <c r="AF343" s="448"/>
      <c r="AG343" s="448"/>
      <c r="AH343" s="448"/>
      <c r="CR343" s="445"/>
      <c r="CT343" s="448"/>
      <c r="CU343" s="448"/>
      <c r="CW343" s="448"/>
      <c r="CX343" s="448"/>
      <c r="CZ343" s="448"/>
      <c r="DA343" s="448"/>
      <c r="DC343" s="448"/>
      <c r="DD343" s="448"/>
      <c r="DF343" s="448"/>
      <c r="DG343" s="448"/>
      <c r="DJ343" s="445"/>
      <c r="DK343" s="445"/>
      <c r="DM343" s="447"/>
      <c r="DN343" s="447"/>
      <c r="DO343" s="462">
        <v>566</v>
      </c>
      <c r="DP343" s="461" t="s">
        <v>1425</v>
      </c>
      <c r="DQ343" s="460">
        <v>8</v>
      </c>
      <c r="DR343" s="459"/>
    </row>
    <row r="344" spans="4:12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453"/>
      <c r="O344" s="453"/>
      <c r="P344" s="452"/>
      <c r="Q344" s="446"/>
      <c r="R344" s="446"/>
      <c r="S344" s="602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554"/>
      <c r="AF344" s="448"/>
      <c r="AG344" s="448"/>
      <c r="AH344" s="448"/>
      <c r="CR344" s="445"/>
      <c r="CT344" s="448"/>
      <c r="CU344" s="448"/>
      <c r="CW344" s="448"/>
      <c r="CX344" s="448"/>
      <c r="CZ344" s="448"/>
      <c r="DA344" s="448"/>
      <c r="DC344" s="448"/>
      <c r="DD344" s="448"/>
      <c r="DF344" s="448"/>
      <c r="DG344" s="448"/>
      <c r="DJ344" s="445"/>
      <c r="DK344" s="445"/>
      <c r="DM344" s="447"/>
      <c r="DN344" s="447"/>
      <c r="DO344" s="462">
        <v>571</v>
      </c>
      <c r="DP344" s="461" t="s">
        <v>1</v>
      </c>
      <c r="DQ344" s="460">
        <v>3</v>
      </c>
      <c r="DR344" s="459"/>
    </row>
    <row r="345" spans="4:12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453"/>
      <c r="O345" s="453"/>
      <c r="P345" s="452"/>
      <c r="Q345" s="446"/>
      <c r="R345" s="446"/>
      <c r="S345" s="602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554"/>
      <c r="AF345" s="448"/>
      <c r="AG345" s="448"/>
      <c r="AH345" s="448"/>
      <c r="CR345" s="445"/>
      <c r="CT345" s="448"/>
      <c r="CU345" s="448"/>
      <c r="CW345" s="448"/>
      <c r="CX345" s="448"/>
      <c r="CZ345" s="448"/>
      <c r="DA345" s="448"/>
      <c r="DC345" s="448"/>
      <c r="DD345" s="448"/>
      <c r="DF345" s="448"/>
      <c r="DG345" s="448"/>
      <c r="DJ345" s="445"/>
      <c r="DK345" s="445"/>
      <c r="DM345" s="447"/>
      <c r="DN345" s="447"/>
      <c r="DO345" s="462">
        <v>572</v>
      </c>
      <c r="DP345" s="461" t="s">
        <v>1426</v>
      </c>
      <c r="DQ345" s="460">
        <v>4</v>
      </c>
      <c r="DR345" s="459"/>
    </row>
    <row r="346" spans="4:12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453"/>
      <c r="O346" s="453"/>
      <c r="P346" s="452"/>
      <c r="Q346" s="446"/>
      <c r="R346" s="446"/>
      <c r="S346" s="602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554"/>
      <c r="AF346" s="448"/>
      <c r="AG346" s="448"/>
      <c r="AH346" s="448"/>
      <c r="CR346" s="445"/>
      <c r="CT346" s="448"/>
      <c r="CU346" s="448"/>
      <c r="CW346" s="448"/>
      <c r="CX346" s="448"/>
      <c r="CZ346" s="448"/>
      <c r="DA346" s="448"/>
      <c r="DC346" s="448"/>
      <c r="DD346" s="448"/>
      <c r="DF346" s="448"/>
      <c r="DG346" s="448"/>
      <c r="DJ346" s="445"/>
      <c r="DK346" s="445"/>
      <c r="DM346" s="447"/>
      <c r="DN346" s="447"/>
      <c r="DO346" s="462">
        <v>573</v>
      </c>
      <c r="DP346" s="461" t="s">
        <v>1427</v>
      </c>
      <c r="DQ346" s="460">
        <v>5</v>
      </c>
      <c r="DR346" s="459"/>
    </row>
    <row r="347" spans="4:12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453"/>
      <c r="O347" s="453"/>
      <c r="P347" s="452"/>
      <c r="Q347" s="446"/>
      <c r="R347" s="446"/>
      <c r="S347" s="602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554"/>
      <c r="AF347" s="448"/>
      <c r="AG347" s="448"/>
      <c r="AH347" s="448"/>
      <c r="CR347" s="445"/>
      <c r="CT347" s="448"/>
      <c r="CU347" s="448"/>
      <c r="CW347" s="448"/>
      <c r="CX347" s="448"/>
      <c r="CZ347" s="448"/>
      <c r="DA347" s="448"/>
      <c r="DC347" s="448"/>
      <c r="DD347" s="448"/>
      <c r="DF347" s="448"/>
      <c r="DG347" s="448"/>
      <c r="DJ347" s="445"/>
      <c r="DK347" s="445"/>
      <c r="DM347" s="447"/>
      <c r="DN347" s="447"/>
      <c r="DO347" s="462">
        <v>574</v>
      </c>
      <c r="DP347" s="461" t="s">
        <v>1428</v>
      </c>
      <c r="DQ347" s="460">
        <v>6</v>
      </c>
      <c r="DR347" s="459"/>
    </row>
    <row r="348" spans="4:12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453"/>
      <c r="O348" s="453"/>
      <c r="P348" s="452"/>
      <c r="Q348" s="446"/>
      <c r="R348" s="446"/>
      <c r="S348" s="602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554"/>
      <c r="AF348" s="448"/>
      <c r="AG348" s="448"/>
      <c r="AH348" s="448"/>
      <c r="CR348" s="445"/>
      <c r="CT348" s="448"/>
      <c r="CU348" s="448"/>
      <c r="CW348" s="448"/>
      <c r="CX348" s="448"/>
      <c r="CZ348" s="448"/>
      <c r="DA348" s="448"/>
      <c r="DC348" s="448"/>
      <c r="DD348" s="448"/>
      <c r="DF348" s="448"/>
      <c r="DG348" s="448"/>
      <c r="DJ348" s="445"/>
      <c r="DK348" s="445"/>
      <c r="DM348" s="447"/>
      <c r="DN348" s="447"/>
      <c r="DO348" s="462">
        <v>575</v>
      </c>
      <c r="DP348" s="461" t="s">
        <v>1429</v>
      </c>
      <c r="DQ348" s="460">
        <v>7</v>
      </c>
      <c r="DR348" s="459"/>
    </row>
    <row r="349" spans="4:12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453"/>
      <c r="O349" s="453"/>
      <c r="P349" s="452"/>
      <c r="Q349" s="446"/>
      <c r="R349" s="446"/>
      <c r="S349" s="602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554"/>
      <c r="AF349" s="448"/>
      <c r="AG349" s="448"/>
      <c r="AH349" s="448"/>
      <c r="CR349" s="445"/>
      <c r="CT349" s="448"/>
      <c r="CU349" s="448"/>
      <c r="CW349" s="448"/>
      <c r="CX349" s="448"/>
      <c r="CZ349" s="448"/>
      <c r="DA349" s="448"/>
      <c r="DC349" s="448"/>
      <c r="DD349" s="448"/>
      <c r="DF349" s="448"/>
      <c r="DG349" s="448"/>
      <c r="DJ349" s="445"/>
      <c r="DK349" s="445"/>
      <c r="DM349" s="447"/>
      <c r="DN349" s="447"/>
      <c r="DO349" s="462">
        <v>576</v>
      </c>
      <c r="DP349" s="461" t="s">
        <v>6</v>
      </c>
      <c r="DQ349" s="460">
        <v>8</v>
      </c>
      <c r="DR349" s="459"/>
    </row>
    <row r="350" spans="4:12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453"/>
      <c r="O350" s="453"/>
      <c r="P350" s="452"/>
      <c r="Q350" s="446"/>
      <c r="R350" s="446"/>
      <c r="S350" s="602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554"/>
      <c r="AF350" s="448"/>
      <c r="AG350" s="448"/>
      <c r="AH350" s="448"/>
      <c r="CR350" s="445"/>
      <c r="CT350" s="448"/>
      <c r="CU350" s="448"/>
      <c r="CW350" s="448"/>
      <c r="CX350" s="448"/>
      <c r="CZ350" s="448"/>
      <c r="DA350" s="448"/>
      <c r="DC350" s="448"/>
      <c r="DD350" s="448"/>
      <c r="DF350" s="448"/>
      <c r="DG350" s="448"/>
      <c r="DJ350" s="445"/>
      <c r="DK350" s="445"/>
      <c r="DM350" s="447"/>
      <c r="DN350" s="447"/>
      <c r="DO350" s="462">
        <v>577</v>
      </c>
      <c r="DP350" s="461" t="s">
        <v>7</v>
      </c>
      <c r="DQ350" s="463"/>
      <c r="DR350" s="459"/>
    </row>
    <row r="351" spans="4:12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453"/>
      <c r="O351" s="453"/>
      <c r="P351" s="452"/>
      <c r="Q351" s="446"/>
      <c r="R351" s="446"/>
      <c r="S351" s="602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554"/>
      <c r="AF351" s="448"/>
      <c r="AG351" s="448"/>
      <c r="AH351" s="448"/>
      <c r="CR351" s="445"/>
      <c r="CT351" s="448"/>
      <c r="CU351" s="448"/>
      <c r="CW351" s="448"/>
      <c r="CX351" s="448"/>
      <c r="CZ351" s="448"/>
      <c r="DA351" s="448"/>
      <c r="DC351" s="448"/>
      <c r="DD351" s="448"/>
      <c r="DF351" s="448"/>
      <c r="DG351" s="448"/>
      <c r="DJ351" s="445"/>
      <c r="DK351" s="445"/>
      <c r="DM351" s="447"/>
      <c r="DN351" s="447"/>
      <c r="DO351" s="462">
        <v>578</v>
      </c>
      <c r="DP351" s="461" t="s">
        <v>8</v>
      </c>
      <c r="DQ351" s="460">
        <v>7</v>
      </c>
      <c r="DR351" s="459"/>
    </row>
    <row r="352" spans="4:12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453"/>
      <c r="O352" s="453"/>
      <c r="P352" s="452"/>
      <c r="Q352" s="446"/>
      <c r="R352" s="446"/>
      <c r="S352" s="602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554"/>
      <c r="AF352" s="448"/>
      <c r="AG352" s="448"/>
      <c r="AH352" s="448"/>
      <c r="CR352" s="445"/>
      <c r="CT352" s="448"/>
      <c r="CU352" s="448"/>
      <c r="CW352" s="448"/>
      <c r="CX352" s="448"/>
      <c r="CZ352" s="448"/>
      <c r="DA352" s="448"/>
      <c r="DC352" s="448"/>
      <c r="DD352" s="448"/>
      <c r="DF352" s="448"/>
      <c r="DG352" s="448"/>
      <c r="DJ352" s="445"/>
      <c r="DK352" s="445"/>
      <c r="DM352" s="447"/>
      <c r="DN352" s="447"/>
      <c r="DO352" s="462">
        <v>580</v>
      </c>
      <c r="DP352" s="461" t="s">
        <v>9</v>
      </c>
      <c r="DQ352" s="460">
        <v>2</v>
      </c>
      <c r="DR352" s="459"/>
    </row>
    <row r="353" spans="4:12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453"/>
      <c r="O353" s="453"/>
      <c r="P353" s="452"/>
      <c r="Q353" s="446"/>
      <c r="R353" s="446"/>
      <c r="S353" s="602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554"/>
      <c r="AF353" s="448"/>
      <c r="AG353" s="448"/>
      <c r="AH353" s="448"/>
      <c r="CR353" s="445"/>
      <c r="CT353" s="448"/>
      <c r="CU353" s="448"/>
      <c r="CW353" s="448"/>
      <c r="CX353" s="448"/>
      <c r="CZ353" s="448"/>
      <c r="DA353" s="448"/>
      <c r="DC353" s="448"/>
      <c r="DD353" s="448"/>
      <c r="DF353" s="448"/>
      <c r="DG353" s="448"/>
      <c r="DJ353" s="445"/>
      <c r="DK353" s="445"/>
      <c r="DM353" s="447"/>
      <c r="DN353" s="447"/>
      <c r="DO353" s="462">
        <v>581</v>
      </c>
      <c r="DP353" s="461" t="s">
        <v>10</v>
      </c>
      <c r="DQ353" s="460">
        <v>3</v>
      </c>
      <c r="DR353" s="459"/>
    </row>
    <row r="354" spans="4:12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453"/>
      <c r="O354" s="453"/>
      <c r="P354" s="452"/>
      <c r="Q354" s="446"/>
      <c r="R354" s="446"/>
      <c r="S354" s="602"/>
      <c r="U354" s="445"/>
      <c r="V354" s="450"/>
      <c r="W354" s="445"/>
      <c r="X354" s="451"/>
      <c r="Y354" s="445"/>
      <c r="Z354" s="439"/>
      <c r="AA354" s="450"/>
      <c r="AB354" s="445"/>
      <c r="AC354" s="449"/>
      <c r="AD354" s="445"/>
      <c r="AE354" s="554"/>
      <c r="AF354" s="448"/>
      <c r="AG354" s="448"/>
      <c r="AH354" s="448"/>
      <c r="CR354" s="445"/>
      <c r="CT354" s="448"/>
      <c r="CU354" s="448"/>
      <c r="CW354" s="448"/>
      <c r="CX354" s="448"/>
      <c r="CZ354" s="448"/>
      <c r="DA354" s="448"/>
      <c r="DC354" s="448"/>
      <c r="DD354" s="448"/>
      <c r="DF354" s="448"/>
      <c r="DG354" s="448"/>
      <c r="DJ354" s="445"/>
      <c r="DK354" s="445"/>
      <c r="DM354" s="447"/>
      <c r="DN354" s="447"/>
      <c r="DO354" s="462">
        <v>582</v>
      </c>
      <c r="DP354" s="461" t="s">
        <v>11</v>
      </c>
      <c r="DQ354" s="460">
        <v>4</v>
      </c>
      <c r="DR354" s="459"/>
    </row>
    <row r="355" spans="4:12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453"/>
      <c r="O355" s="453"/>
      <c r="P355" s="452"/>
      <c r="Q355" s="446"/>
      <c r="R355" s="446"/>
      <c r="S355" s="602"/>
      <c r="U355" s="445"/>
      <c r="V355" s="450"/>
      <c r="W355" s="445"/>
      <c r="X355" s="451"/>
      <c r="Y355" s="445"/>
      <c r="Z355" s="439"/>
      <c r="AA355" s="450"/>
      <c r="AB355" s="445"/>
      <c r="AC355" s="449"/>
      <c r="AD355" s="445"/>
      <c r="AE355" s="554"/>
      <c r="AF355" s="448"/>
      <c r="AG355" s="448"/>
      <c r="AH355" s="448"/>
      <c r="CR355" s="445"/>
      <c r="CT355" s="448"/>
      <c r="CU355" s="448"/>
      <c r="CW355" s="448"/>
      <c r="CX355" s="448"/>
      <c r="CZ355" s="448"/>
      <c r="DA355" s="448"/>
      <c r="DC355" s="448"/>
      <c r="DD355" s="448"/>
      <c r="DF355" s="448"/>
      <c r="DG355" s="448"/>
      <c r="DJ355" s="445"/>
      <c r="DK355" s="445"/>
      <c r="DM355" s="447"/>
      <c r="DN355" s="447"/>
      <c r="DO355" s="462">
        <v>583</v>
      </c>
      <c r="DP355" s="461" t="s">
        <v>12</v>
      </c>
      <c r="DQ355" s="460">
        <v>4</v>
      </c>
      <c r="DR355" s="459"/>
    </row>
    <row r="356" spans="4:12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453"/>
      <c r="O356" s="453"/>
      <c r="P356" s="452"/>
      <c r="Q356" s="446"/>
      <c r="R356" s="446"/>
      <c r="S356" s="602"/>
      <c r="U356" s="445"/>
      <c r="V356" s="450"/>
      <c r="W356" s="445"/>
      <c r="X356" s="451"/>
      <c r="Y356" s="445"/>
      <c r="Z356" s="439"/>
      <c r="AA356" s="450"/>
      <c r="AB356" s="445"/>
      <c r="AC356" s="449"/>
      <c r="AD356" s="445"/>
      <c r="AE356" s="554"/>
      <c r="AF356" s="448"/>
      <c r="AG356" s="448"/>
      <c r="AH356" s="448"/>
      <c r="CR356" s="445"/>
      <c r="CT356" s="448"/>
      <c r="CU356" s="448"/>
      <c r="CW356" s="448"/>
      <c r="CX356" s="448"/>
      <c r="CZ356" s="448"/>
      <c r="DA356" s="448"/>
      <c r="DC356" s="448"/>
      <c r="DD356" s="448"/>
      <c r="DF356" s="448"/>
      <c r="DG356" s="448"/>
      <c r="DJ356" s="445"/>
      <c r="DK356" s="445"/>
      <c r="DM356" s="447"/>
      <c r="DN356" s="447"/>
      <c r="DO356" s="462">
        <v>584</v>
      </c>
      <c r="DP356" s="461" t="s">
        <v>13</v>
      </c>
      <c r="DQ356" s="460">
        <v>5</v>
      </c>
      <c r="DR356" s="459"/>
    </row>
    <row r="357" spans="4:12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453"/>
      <c r="O357" s="453"/>
      <c r="P357" s="452"/>
      <c r="Q357" s="446"/>
      <c r="R357" s="446"/>
      <c r="S357" s="602"/>
      <c r="U357" s="445"/>
      <c r="V357" s="450"/>
      <c r="W357" s="445"/>
      <c r="X357" s="451"/>
      <c r="Y357" s="445"/>
      <c r="Z357" s="439"/>
      <c r="AA357" s="450"/>
      <c r="AB357" s="445"/>
      <c r="AC357" s="449"/>
      <c r="AD357" s="445"/>
      <c r="AE357" s="554"/>
      <c r="AF357" s="448"/>
      <c r="AG357" s="448"/>
      <c r="AH357" s="448"/>
      <c r="CR357" s="445"/>
      <c r="CT357" s="448"/>
      <c r="CU357" s="448"/>
      <c r="CW357" s="448"/>
      <c r="CX357" s="448"/>
      <c r="CZ357" s="448"/>
      <c r="DA357" s="448"/>
      <c r="DC357" s="448"/>
      <c r="DD357" s="448"/>
      <c r="DF357" s="448"/>
      <c r="DG357" s="448"/>
      <c r="DJ357" s="445"/>
      <c r="DK357" s="445"/>
      <c r="DM357" s="447"/>
      <c r="DN357" s="447"/>
      <c r="DO357" s="462">
        <v>585</v>
      </c>
      <c r="DP357" s="461" t="s">
        <v>14</v>
      </c>
      <c r="DQ357" s="460">
        <v>6</v>
      </c>
      <c r="DR357" s="459"/>
    </row>
    <row r="358" spans="4:12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453"/>
      <c r="O358" s="453"/>
      <c r="P358" s="452"/>
      <c r="Q358" s="446"/>
      <c r="R358" s="446"/>
      <c r="S358" s="602"/>
      <c r="U358" s="445"/>
      <c r="V358" s="450"/>
      <c r="W358" s="445"/>
      <c r="X358" s="451"/>
      <c r="Y358" s="445"/>
      <c r="Z358" s="439"/>
      <c r="AA358" s="450"/>
      <c r="AB358" s="445"/>
      <c r="AC358" s="449"/>
      <c r="AD358" s="445"/>
      <c r="AE358" s="554"/>
      <c r="AF358" s="448"/>
      <c r="AG358" s="448"/>
      <c r="AH358" s="448"/>
      <c r="CR358" s="445"/>
      <c r="CT358" s="448"/>
      <c r="CU358" s="448"/>
      <c r="CW358" s="448"/>
      <c r="CX358" s="448"/>
      <c r="CZ358" s="448"/>
      <c r="DA358" s="448"/>
      <c r="DC358" s="448"/>
      <c r="DD358" s="448"/>
      <c r="DF358" s="448"/>
      <c r="DG358" s="448"/>
      <c r="DJ358" s="445"/>
      <c r="DK358" s="445"/>
      <c r="DM358" s="447"/>
      <c r="DN358" s="447"/>
      <c r="DO358" s="462">
        <v>586</v>
      </c>
      <c r="DP358" s="461" t="s">
        <v>1430</v>
      </c>
      <c r="DQ358" s="460">
        <v>7</v>
      </c>
      <c r="DR358" s="459"/>
    </row>
    <row r="359" spans="4:12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453"/>
      <c r="O359" s="453"/>
      <c r="P359" s="452"/>
      <c r="Q359" s="446"/>
      <c r="R359" s="446"/>
      <c r="S359" s="602"/>
      <c r="U359" s="445"/>
      <c r="V359" s="450"/>
      <c r="W359" s="445"/>
      <c r="X359" s="451"/>
      <c r="Y359" s="445"/>
      <c r="Z359" s="439"/>
      <c r="AA359" s="450"/>
      <c r="AB359" s="445"/>
      <c r="AC359" s="449"/>
      <c r="AD359" s="445"/>
      <c r="AE359" s="554"/>
      <c r="AF359" s="448"/>
      <c r="AG359" s="448"/>
      <c r="AH359" s="448"/>
      <c r="CR359" s="445"/>
      <c r="CT359" s="448"/>
      <c r="CU359" s="448"/>
      <c r="CW359" s="448"/>
      <c r="CX359" s="448"/>
      <c r="CZ359" s="448"/>
      <c r="DA359" s="448"/>
      <c r="DC359" s="448"/>
      <c r="DD359" s="448"/>
      <c r="DF359" s="448"/>
      <c r="DG359" s="448"/>
      <c r="DJ359" s="445"/>
      <c r="DK359" s="445"/>
      <c r="DM359" s="447"/>
      <c r="DN359" s="447"/>
      <c r="DO359" s="462">
        <v>587</v>
      </c>
      <c r="DP359" s="461" t="s">
        <v>1431</v>
      </c>
      <c r="DQ359" s="460">
        <v>8</v>
      </c>
      <c r="DR359" s="459"/>
    </row>
    <row r="360" spans="4:12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453"/>
      <c r="O360" s="453"/>
      <c r="P360" s="452"/>
      <c r="Q360" s="446"/>
      <c r="R360" s="446"/>
      <c r="S360" s="602"/>
      <c r="U360" s="445"/>
      <c r="V360" s="450"/>
      <c r="W360" s="445"/>
      <c r="X360" s="451"/>
      <c r="Y360" s="445"/>
      <c r="Z360" s="439"/>
      <c r="AA360" s="450"/>
      <c r="AB360" s="445"/>
      <c r="AC360" s="449"/>
      <c r="AD360" s="445"/>
      <c r="AE360" s="554"/>
      <c r="AF360" s="448"/>
      <c r="AG360" s="448"/>
      <c r="AH360" s="448"/>
      <c r="CR360" s="445"/>
      <c r="CT360" s="448"/>
      <c r="CU360" s="448"/>
      <c r="CW360" s="448"/>
      <c r="CX360" s="448"/>
      <c r="CZ360" s="448"/>
      <c r="DA360" s="448"/>
      <c r="DC360" s="448"/>
      <c r="DD360" s="448"/>
      <c r="DF360" s="448"/>
      <c r="DG360" s="448"/>
      <c r="DJ360" s="445"/>
      <c r="DK360" s="445"/>
      <c r="DM360" s="447"/>
      <c r="DN360" s="447"/>
      <c r="DO360" s="462">
        <v>590</v>
      </c>
      <c r="DP360" s="461" t="s">
        <v>846</v>
      </c>
      <c r="DQ360" s="460">
        <v>7</v>
      </c>
      <c r="DR360" s="459"/>
    </row>
    <row r="361" spans="4:12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453"/>
      <c r="O361" s="453"/>
      <c r="P361" s="452"/>
      <c r="Q361" s="446"/>
      <c r="R361" s="446"/>
      <c r="S361" s="602"/>
      <c r="U361" s="445"/>
      <c r="V361" s="450"/>
      <c r="W361" s="445"/>
      <c r="X361" s="451"/>
      <c r="Y361" s="445"/>
      <c r="Z361" s="439"/>
      <c r="AA361" s="450"/>
      <c r="AB361" s="445"/>
      <c r="AC361" s="449"/>
      <c r="AD361" s="445"/>
      <c r="AE361" s="554"/>
      <c r="AF361" s="448"/>
      <c r="AG361" s="448"/>
      <c r="AH361" s="448"/>
      <c r="CR361" s="445"/>
      <c r="CT361" s="448"/>
      <c r="CU361" s="448"/>
      <c r="CW361" s="448"/>
      <c r="CX361" s="448"/>
      <c r="CZ361" s="448"/>
      <c r="DA361" s="448"/>
      <c r="DC361" s="448"/>
      <c r="DD361" s="448"/>
      <c r="DF361" s="448"/>
      <c r="DG361" s="448"/>
      <c r="DJ361" s="445"/>
      <c r="DK361" s="445"/>
      <c r="DM361" s="447"/>
      <c r="DN361" s="447"/>
      <c r="DO361" s="462">
        <v>591</v>
      </c>
      <c r="DP361" s="461" t="s">
        <v>17</v>
      </c>
      <c r="DQ361" s="460">
        <v>8</v>
      </c>
      <c r="DR361" s="459"/>
    </row>
    <row r="362" spans="4:12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453"/>
      <c r="O362" s="453"/>
      <c r="P362" s="452"/>
      <c r="Q362" s="446"/>
      <c r="R362" s="446"/>
      <c r="S362" s="602"/>
      <c r="U362" s="445"/>
      <c r="V362" s="450"/>
      <c r="W362" s="445"/>
      <c r="X362" s="451"/>
      <c r="Y362" s="445"/>
      <c r="Z362" s="439"/>
      <c r="AA362" s="450"/>
      <c r="AB362" s="445"/>
      <c r="AC362" s="449"/>
      <c r="AD362" s="445"/>
      <c r="AE362" s="554"/>
      <c r="AF362" s="448"/>
      <c r="AG362" s="448"/>
      <c r="AH362" s="448"/>
      <c r="CR362" s="445"/>
      <c r="CT362" s="448"/>
      <c r="CU362" s="448"/>
      <c r="CW362" s="448"/>
      <c r="CX362" s="448"/>
      <c r="CZ362" s="448"/>
      <c r="DA362" s="448"/>
      <c r="DC362" s="448"/>
      <c r="DD362" s="448"/>
      <c r="DF362" s="448"/>
      <c r="DG362" s="448"/>
      <c r="DJ362" s="445"/>
      <c r="DK362" s="445"/>
      <c r="DM362" s="447"/>
      <c r="DN362" s="447"/>
      <c r="DO362" s="462">
        <v>592</v>
      </c>
      <c r="DP362" s="461" t="s">
        <v>18</v>
      </c>
      <c r="DQ362" s="460">
        <v>9</v>
      </c>
      <c r="DR362" s="459"/>
    </row>
    <row r="363" spans="4:12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453"/>
      <c r="O363" s="453"/>
      <c r="P363" s="452"/>
      <c r="Q363" s="446"/>
      <c r="R363" s="446"/>
      <c r="S363" s="602"/>
      <c r="U363" s="445"/>
      <c r="V363" s="450"/>
      <c r="W363" s="445"/>
      <c r="X363" s="451"/>
      <c r="Y363" s="445"/>
      <c r="Z363" s="439"/>
      <c r="AA363" s="450"/>
      <c r="AB363" s="445"/>
      <c r="AC363" s="449"/>
      <c r="AD363" s="445"/>
      <c r="AE363" s="554"/>
      <c r="AF363" s="448"/>
      <c r="AG363" s="448"/>
      <c r="AH363" s="448"/>
      <c r="CR363" s="445"/>
      <c r="CT363" s="448"/>
      <c r="CU363" s="448"/>
      <c r="CW363" s="448"/>
      <c r="CX363" s="448"/>
      <c r="CZ363" s="448"/>
      <c r="DA363" s="448"/>
      <c r="DC363" s="448"/>
      <c r="DD363" s="448"/>
      <c r="DF363" s="448"/>
      <c r="DG363" s="448"/>
      <c r="DJ363" s="445"/>
      <c r="DK363" s="445"/>
      <c r="DM363" s="447"/>
      <c r="DN363" s="447"/>
      <c r="DO363" s="462">
        <v>593</v>
      </c>
      <c r="DP363" s="461" t="s">
        <v>19</v>
      </c>
      <c r="DQ363" s="460">
        <v>10</v>
      </c>
      <c r="DR363" s="459"/>
    </row>
    <row r="364" spans="4:12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453"/>
      <c r="O364" s="453"/>
      <c r="P364" s="452"/>
      <c r="Q364" s="446"/>
      <c r="R364" s="446"/>
      <c r="S364" s="602"/>
      <c r="U364" s="445"/>
      <c r="V364" s="450"/>
      <c r="W364" s="445"/>
      <c r="X364" s="451"/>
      <c r="Y364" s="445"/>
      <c r="Z364" s="439"/>
      <c r="AA364" s="450"/>
      <c r="AB364" s="445"/>
      <c r="AC364" s="449"/>
      <c r="AD364" s="445"/>
      <c r="AE364" s="554"/>
      <c r="AF364" s="448"/>
      <c r="AG364" s="448"/>
      <c r="AH364" s="448"/>
      <c r="CR364" s="445"/>
      <c r="CT364" s="448"/>
      <c r="CU364" s="448"/>
      <c r="CW364" s="448"/>
      <c r="CX364" s="448"/>
      <c r="CZ364" s="448"/>
      <c r="DA364" s="448"/>
      <c r="DC364" s="448"/>
      <c r="DD364" s="448"/>
      <c r="DF364" s="448"/>
      <c r="DG364" s="448"/>
      <c r="DJ364" s="445"/>
      <c r="DK364" s="445"/>
      <c r="DM364" s="447"/>
      <c r="DN364" s="447"/>
      <c r="DO364" s="462">
        <v>594</v>
      </c>
      <c r="DP364" s="461" t="s">
        <v>20</v>
      </c>
      <c r="DQ364" s="460">
        <v>11</v>
      </c>
      <c r="DR364" s="459"/>
    </row>
    <row r="365" spans="4:12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453"/>
      <c r="O365" s="453"/>
      <c r="P365" s="452"/>
      <c r="Q365" s="446"/>
      <c r="R365" s="446"/>
      <c r="S365" s="602"/>
      <c r="U365" s="445"/>
      <c r="V365" s="450"/>
      <c r="W365" s="445"/>
      <c r="X365" s="451"/>
      <c r="Y365" s="445"/>
      <c r="Z365" s="439"/>
      <c r="AA365" s="450"/>
      <c r="AB365" s="445"/>
      <c r="AC365" s="449"/>
      <c r="AD365" s="445"/>
      <c r="AE365" s="554"/>
      <c r="AF365" s="448"/>
      <c r="AG365" s="448"/>
      <c r="AH365" s="448"/>
      <c r="CR365" s="445"/>
      <c r="CT365" s="448"/>
      <c r="CU365" s="448"/>
      <c r="CW365" s="448"/>
      <c r="CX365" s="448"/>
      <c r="CZ365" s="448"/>
      <c r="DA365" s="448"/>
      <c r="DC365" s="448"/>
      <c r="DD365" s="448"/>
      <c r="DF365" s="448"/>
      <c r="DG365" s="448"/>
      <c r="DJ365" s="445"/>
      <c r="DK365" s="445"/>
      <c r="DM365" s="447"/>
      <c r="DN365" s="447"/>
      <c r="DO365" s="462">
        <v>601</v>
      </c>
      <c r="DP365" s="461" t="s">
        <v>1432</v>
      </c>
      <c r="DQ365" s="460">
        <v>4</v>
      </c>
      <c r="DR365" s="459"/>
    </row>
    <row r="366" spans="4:12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453"/>
      <c r="O366" s="453"/>
      <c r="P366" s="452"/>
      <c r="Q366" s="446"/>
      <c r="R366" s="446"/>
      <c r="S366" s="602"/>
      <c r="U366" s="445"/>
      <c r="V366" s="450"/>
      <c r="W366" s="445"/>
      <c r="X366" s="451"/>
      <c r="Y366" s="445"/>
      <c r="Z366" s="439"/>
      <c r="AA366" s="450"/>
      <c r="AB366" s="445"/>
      <c r="AC366" s="449"/>
      <c r="AD366" s="445"/>
      <c r="AE366" s="554"/>
      <c r="AF366" s="448"/>
      <c r="AG366" s="448"/>
      <c r="AH366" s="448"/>
      <c r="CR366" s="445"/>
      <c r="CT366" s="448"/>
      <c r="CU366" s="448"/>
      <c r="CW366" s="448"/>
      <c r="CX366" s="448"/>
      <c r="CZ366" s="448"/>
      <c r="DA366" s="448"/>
      <c r="DC366" s="448"/>
      <c r="DD366" s="448"/>
      <c r="DF366" s="448"/>
      <c r="DG366" s="448"/>
      <c r="DJ366" s="445"/>
      <c r="DK366" s="445"/>
      <c r="DM366" s="447"/>
      <c r="DN366" s="447"/>
      <c r="DO366" s="462">
        <v>602</v>
      </c>
      <c r="DP366" s="461" t="s">
        <v>1433</v>
      </c>
      <c r="DQ366" s="460">
        <v>5</v>
      </c>
      <c r="DR366" s="459"/>
    </row>
    <row r="367" spans="4:12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453"/>
      <c r="O367" s="453"/>
      <c r="P367" s="452"/>
      <c r="Q367" s="446"/>
      <c r="R367" s="446"/>
      <c r="S367" s="602"/>
      <c r="U367" s="445"/>
      <c r="V367" s="450"/>
      <c r="W367" s="445"/>
      <c r="X367" s="451"/>
      <c r="Y367" s="445"/>
      <c r="Z367" s="439"/>
      <c r="AA367" s="450"/>
      <c r="AB367" s="445"/>
      <c r="AC367" s="449"/>
      <c r="AD367" s="445"/>
      <c r="AE367" s="554"/>
      <c r="AF367" s="448"/>
      <c r="AG367" s="448"/>
      <c r="AH367" s="448"/>
      <c r="CR367" s="445"/>
      <c r="CT367" s="448"/>
      <c r="CU367" s="448"/>
      <c r="CW367" s="448"/>
      <c r="CX367" s="448"/>
      <c r="CZ367" s="448"/>
      <c r="DA367" s="448"/>
      <c r="DC367" s="448"/>
      <c r="DD367" s="448"/>
      <c r="DF367" s="448"/>
      <c r="DG367" s="448"/>
      <c r="DJ367" s="445"/>
      <c r="DK367" s="445"/>
      <c r="DM367" s="447"/>
      <c r="DN367" s="447"/>
      <c r="DO367" s="462">
        <v>603</v>
      </c>
      <c r="DP367" s="461" t="s">
        <v>1434</v>
      </c>
      <c r="DQ367" s="460">
        <v>6</v>
      </c>
      <c r="DR367" s="459"/>
    </row>
    <row r="368" spans="4:12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453"/>
      <c r="O368" s="453"/>
      <c r="P368" s="452"/>
      <c r="Q368" s="446"/>
      <c r="R368" s="446"/>
      <c r="S368" s="602"/>
      <c r="U368" s="445"/>
      <c r="V368" s="450"/>
      <c r="W368" s="445"/>
      <c r="X368" s="451"/>
      <c r="Y368" s="445"/>
      <c r="Z368" s="439"/>
      <c r="AA368" s="450"/>
      <c r="AB368" s="445"/>
      <c r="AC368" s="449"/>
      <c r="AD368" s="445"/>
      <c r="AE368" s="554"/>
      <c r="AF368" s="448"/>
      <c r="AG368" s="448"/>
      <c r="AH368" s="448"/>
      <c r="CR368" s="445"/>
      <c r="CT368" s="448"/>
      <c r="CU368" s="448"/>
      <c r="CW368" s="448"/>
      <c r="CX368" s="448"/>
      <c r="CZ368" s="448"/>
      <c r="DA368" s="448"/>
      <c r="DC368" s="448"/>
      <c r="DD368" s="448"/>
      <c r="DF368" s="448"/>
      <c r="DG368" s="448"/>
      <c r="DJ368" s="445"/>
      <c r="DK368" s="445"/>
      <c r="DM368" s="447"/>
      <c r="DN368" s="447"/>
      <c r="DO368" s="462">
        <v>604</v>
      </c>
      <c r="DP368" s="461" t="s">
        <v>1435</v>
      </c>
      <c r="DQ368" s="460">
        <v>7</v>
      </c>
      <c r="DR368" s="459"/>
    </row>
    <row r="369" spans="4:12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453"/>
      <c r="O369" s="453"/>
      <c r="P369" s="452"/>
      <c r="Q369" s="446"/>
      <c r="R369" s="446"/>
      <c r="S369" s="602"/>
      <c r="U369" s="445"/>
      <c r="V369" s="450"/>
      <c r="W369" s="445"/>
      <c r="X369" s="451"/>
      <c r="Y369" s="445"/>
      <c r="Z369" s="439"/>
      <c r="AA369" s="450"/>
      <c r="AB369" s="445"/>
      <c r="AC369" s="449"/>
      <c r="AD369" s="445"/>
      <c r="AE369" s="554"/>
      <c r="AF369" s="448"/>
      <c r="AG369" s="448"/>
      <c r="AH369" s="448"/>
      <c r="CR369" s="445"/>
      <c r="CT369" s="448"/>
      <c r="CU369" s="448"/>
      <c r="CW369" s="448"/>
      <c r="CX369" s="448"/>
      <c r="CZ369" s="448"/>
      <c r="DA369" s="448"/>
      <c r="DC369" s="448"/>
      <c r="DD369" s="448"/>
      <c r="DF369" s="448"/>
      <c r="DG369" s="448"/>
      <c r="DJ369" s="445"/>
      <c r="DK369" s="445"/>
      <c r="DM369" s="447"/>
      <c r="DN369" s="447"/>
      <c r="DO369" s="462">
        <v>611</v>
      </c>
      <c r="DP369" s="461" t="s">
        <v>25</v>
      </c>
      <c r="DQ369" s="460">
        <v>1</v>
      </c>
      <c r="DR369" s="459"/>
    </row>
    <row r="370" spans="4:12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453"/>
      <c r="O370" s="453"/>
      <c r="P370" s="452"/>
      <c r="Q370" s="446"/>
      <c r="R370" s="446"/>
      <c r="S370" s="602"/>
      <c r="U370" s="445"/>
      <c r="V370" s="450"/>
      <c r="W370" s="445"/>
      <c r="X370" s="451"/>
      <c r="Y370" s="445"/>
      <c r="Z370" s="439"/>
      <c r="AA370" s="450"/>
      <c r="AB370" s="445"/>
      <c r="AC370" s="449"/>
      <c r="AD370" s="445"/>
      <c r="AE370" s="554"/>
      <c r="AF370" s="448"/>
      <c r="AG370" s="448"/>
      <c r="AH370" s="448"/>
      <c r="CR370" s="445"/>
      <c r="CT370" s="448"/>
      <c r="CU370" s="448"/>
      <c r="CW370" s="448"/>
      <c r="CX370" s="448"/>
      <c r="CZ370" s="448"/>
      <c r="DA370" s="448"/>
      <c r="DC370" s="448"/>
      <c r="DD370" s="448"/>
      <c r="DF370" s="448"/>
      <c r="DG370" s="448"/>
      <c r="DJ370" s="445"/>
      <c r="DK370" s="445"/>
      <c r="DM370" s="447"/>
      <c r="DN370" s="447"/>
      <c r="DO370" s="462">
        <v>612</v>
      </c>
      <c r="DP370" s="461" t="s">
        <v>26</v>
      </c>
      <c r="DQ370" s="460">
        <v>2</v>
      </c>
      <c r="DR370" s="459"/>
    </row>
    <row r="371" spans="4:12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453"/>
      <c r="O371" s="453"/>
      <c r="P371" s="452"/>
      <c r="Q371" s="446"/>
      <c r="R371" s="446"/>
      <c r="S371" s="602"/>
      <c r="U371" s="445"/>
      <c r="V371" s="450"/>
      <c r="W371" s="445"/>
      <c r="X371" s="451"/>
      <c r="Y371" s="445"/>
      <c r="Z371" s="439"/>
      <c r="AA371" s="450"/>
      <c r="AB371" s="445"/>
      <c r="AC371" s="449"/>
      <c r="AD371" s="445"/>
      <c r="AE371" s="554"/>
      <c r="AF371" s="448"/>
      <c r="AG371" s="448"/>
      <c r="AH371" s="448"/>
      <c r="CR371" s="445"/>
      <c r="CT371" s="448"/>
      <c r="CU371" s="448"/>
      <c r="CW371" s="448"/>
      <c r="CX371" s="448"/>
      <c r="CZ371" s="448"/>
      <c r="DA371" s="448"/>
      <c r="DC371" s="448"/>
      <c r="DD371" s="448"/>
      <c r="DF371" s="448"/>
      <c r="DG371" s="448"/>
      <c r="DJ371" s="445"/>
      <c r="DK371" s="445"/>
      <c r="DM371" s="447"/>
      <c r="DN371" s="447"/>
      <c r="DO371" s="462">
        <v>613</v>
      </c>
      <c r="DP371" s="461" t="s">
        <v>1436</v>
      </c>
      <c r="DQ371" s="460">
        <v>3</v>
      </c>
      <c r="DR371" s="459" t="s">
        <v>963</v>
      </c>
    </row>
    <row r="372" spans="4:12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453"/>
      <c r="O372" s="453"/>
      <c r="P372" s="452"/>
      <c r="Q372" s="446"/>
      <c r="R372" s="446"/>
      <c r="S372" s="602"/>
      <c r="U372" s="445"/>
      <c r="V372" s="450"/>
      <c r="W372" s="445"/>
      <c r="X372" s="451"/>
      <c r="Y372" s="445"/>
      <c r="Z372" s="439"/>
      <c r="AA372" s="450"/>
      <c r="AB372" s="445"/>
      <c r="AC372" s="449"/>
      <c r="AD372" s="445"/>
      <c r="AE372" s="554"/>
      <c r="AF372" s="448"/>
      <c r="AG372" s="448"/>
      <c r="AH372" s="448"/>
      <c r="CR372" s="445"/>
      <c r="CT372" s="448"/>
      <c r="CU372" s="448"/>
      <c r="CW372" s="448"/>
      <c r="CX372" s="448"/>
      <c r="CZ372" s="448"/>
      <c r="DA372" s="448"/>
      <c r="DC372" s="448"/>
      <c r="DD372" s="448"/>
      <c r="DF372" s="448"/>
      <c r="DG372" s="448"/>
      <c r="DJ372" s="445"/>
      <c r="DK372" s="445"/>
      <c r="DM372" s="447"/>
      <c r="DN372" s="447"/>
      <c r="DO372" s="462">
        <v>614</v>
      </c>
      <c r="DP372" s="461" t="s">
        <v>1437</v>
      </c>
      <c r="DQ372" s="460">
        <v>4</v>
      </c>
      <c r="DR372" s="459" t="s">
        <v>963</v>
      </c>
    </row>
    <row r="373" spans="4:12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453"/>
      <c r="O373" s="453"/>
      <c r="P373" s="452"/>
      <c r="Q373" s="446"/>
      <c r="R373" s="446"/>
      <c r="S373" s="602"/>
      <c r="U373" s="445"/>
      <c r="V373" s="450"/>
      <c r="W373" s="445"/>
      <c r="X373" s="451"/>
      <c r="Y373" s="445"/>
      <c r="Z373" s="439"/>
      <c r="AA373" s="450"/>
      <c r="AB373" s="445"/>
      <c r="AC373" s="449"/>
      <c r="AD373" s="445"/>
      <c r="AE373" s="554"/>
      <c r="AF373" s="448"/>
      <c r="AG373" s="448"/>
      <c r="AH373" s="448"/>
      <c r="CR373" s="445"/>
      <c r="CT373" s="448"/>
      <c r="CU373" s="448"/>
      <c r="CW373" s="448"/>
      <c r="CX373" s="448"/>
      <c r="CZ373" s="448"/>
      <c r="DA373" s="448"/>
      <c r="DC373" s="448"/>
      <c r="DD373" s="448"/>
      <c r="DF373" s="448"/>
      <c r="DG373" s="448"/>
      <c r="DJ373" s="445"/>
      <c r="DK373" s="445"/>
      <c r="DM373" s="447"/>
      <c r="DN373" s="447"/>
      <c r="DO373" s="462">
        <v>631</v>
      </c>
      <c r="DP373" s="461" t="s">
        <v>29</v>
      </c>
      <c r="DQ373" s="460">
        <v>8</v>
      </c>
      <c r="DR373" s="459"/>
    </row>
    <row r="374" spans="4:12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453"/>
      <c r="O374" s="453"/>
      <c r="P374" s="452"/>
      <c r="Q374" s="446"/>
      <c r="R374" s="446"/>
      <c r="S374" s="602"/>
      <c r="U374" s="445"/>
      <c r="V374" s="450"/>
      <c r="W374" s="445"/>
      <c r="X374" s="451"/>
      <c r="Y374" s="445"/>
      <c r="Z374" s="439"/>
      <c r="AA374" s="450"/>
      <c r="AB374" s="445"/>
      <c r="AC374" s="449"/>
      <c r="AD374" s="445"/>
      <c r="AE374" s="554"/>
      <c r="AF374" s="448"/>
      <c r="AG374" s="448"/>
      <c r="AH374" s="448"/>
      <c r="CR374" s="445"/>
      <c r="CT374" s="448"/>
      <c r="CU374" s="448"/>
      <c r="CW374" s="448"/>
      <c r="CX374" s="448"/>
      <c r="CZ374" s="448"/>
      <c r="DA374" s="448"/>
      <c r="DC374" s="448"/>
      <c r="DD374" s="448"/>
      <c r="DF374" s="448"/>
      <c r="DG374" s="448"/>
      <c r="DJ374" s="445"/>
      <c r="DK374" s="445"/>
      <c r="DM374" s="447"/>
      <c r="DN374" s="447"/>
      <c r="DO374" s="462">
        <v>632</v>
      </c>
      <c r="DP374" s="461" t="s">
        <v>30</v>
      </c>
      <c r="DQ374" s="460">
        <v>9</v>
      </c>
      <c r="DR374" s="459"/>
    </row>
    <row r="375" spans="4:12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453"/>
      <c r="O375" s="453"/>
      <c r="P375" s="452"/>
      <c r="Q375" s="446"/>
      <c r="R375" s="446"/>
      <c r="S375" s="602"/>
      <c r="U375" s="445"/>
      <c r="V375" s="450"/>
      <c r="W375" s="445"/>
      <c r="X375" s="451"/>
      <c r="Y375" s="445"/>
      <c r="Z375" s="439"/>
      <c r="AA375" s="450"/>
      <c r="AB375" s="445"/>
      <c r="AC375" s="449"/>
      <c r="AD375" s="445"/>
      <c r="AE375" s="554"/>
      <c r="AF375" s="448"/>
      <c r="AG375" s="448"/>
      <c r="AH375" s="448"/>
      <c r="CR375" s="445"/>
      <c r="CT375" s="448"/>
      <c r="CU375" s="448"/>
      <c r="CW375" s="448"/>
      <c r="CX375" s="448"/>
      <c r="CZ375" s="448"/>
      <c r="DA375" s="448"/>
      <c r="DC375" s="448"/>
      <c r="DD375" s="448"/>
      <c r="DF375" s="448"/>
      <c r="DG375" s="448"/>
      <c r="DJ375" s="445"/>
      <c r="DK375" s="445"/>
      <c r="DM375" s="447"/>
      <c r="DN375" s="447"/>
      <c r="DO375" s="462">
        <v>633</v>
      </c>
      <c r="DP375" s="461" t="s">
        <v>31</v>
      </c>
      <c r="DQ375" s="460">
        <v>10</v>
      </c>
      <c r="DR375" s="459"/>
    </row>
    <row r="376" spans="4:12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453"/>
      <c r="O376" s="453"/>
      <c r="P376" s="452"/>
      <c r="Q376" s="446"/>
      <c r="R376" s="446"/>
      <c r="S376" s="602"/>
      <c r="U376" s="445"/>
      <c r="V376" s="450"/>
      <c r="W376" s="445"/>
      <c r="X376" s="451"/>
      <c r="Y376" s="445"/>
      <c r="Z376" s="439"/>
      <c r="AA376" s="450"/>
      <c r="AB376" s="445"/>
      <c r="AC376" s="449"/>
      <c r="AD376" s="445"/>
      <c r="AE376" s="554"/>
      <c r="AF376" s="448"/>
      <c r="AG376" s="448"/>
      <c r="AH376" s="448"/>
      <c r="CR376" s="445"/>
      <c r="CT376" s="448"/>
      <c r="CU376" s="448"/>
      <c r="CW376" s="448"/>
      <c r="CX376" s="448"/>
      <c r="CZ376" s="448"/>
      <c r="DA376" s="448"/>
      <c r="DC376" s="448"/>
      <c r="DD376" s="448"/>
      <c r="DF376" s="448"/>
      <c r="DG376" s="448"/>
      <c r="DJ376" s="445"/>
      <c r="DK376" s="445"/>
      <c r="DM376" s="447"/>
      <c r="DN376" s="447"/>
      <c r="DO376" s="462">
        <v>634</v>
      </c>
      <c r="DP376" s="461" t="s">
        <v>32</v>
      </c>
      <c r="DQ376" s="460">
        <v>11</v>
      </c>
      <c r="DR376" s="459"/>
    </row>
    <row r="377" spans="4:12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453"/>
      <c r="O377" s="453"/>
      <c r="P377" s="452"/>
      <c r="Q377" s="446"/>
      <c r="R377" s="446"/>
      <c r="S377" s="602"/>
      <c r="U377" s="445"/>
      <c r="V377" s="450"/>
      <c r="W377" s="445"/>
      <c r="X377" s="451"/>
      <c r="Y377" s="445"/>
      <c r="Z377" s="439"/>
      <c r="AA377" s="450"/>
      <c r="AB377" s="445"/>
      <c r="AC377" s="449"/>
      <c r="AD377" s="445"/>
      <c r="AE377" s="554"/>
      <c r="AF377" s="448"/>
      <c r="AG377" s="448"/>
      <c r="AH377" s="448"/>
      <c r="CR377" s="445"/>
      <c r="CT377" s="448"/>
      <c r="CU377" s="448"/>
      <c r="CW377" s="448"/>
      <c r="CX377" s="448"/>
      <c r="CZ377" s="448"/>
      <c r="DA377" s="448"/>
      <c r="DC377" s="448"/>
      <c r="DD377" s="448"/>
      <c r="DF377" s="448"/>
      <c r="DG377" s="448"/>
      <c r="DJ377" s="445"/>
      <c r="DK377" s="445"/>
      <c r="DM377" s="447"/>
      <c r="DN377" s="447"/>
      <c r="DO377" s="462">
        <v>690</v>
      </c>
      <c r="DP377" s="461" t="s">
        <v>1491</v>
      </c>
      <c r="DQ377" s="460">
        <v>8</v>
      </c>
      <c r="DR377" s="459"/>
    </row>
    <row r="378" spans="4:12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453"/>
      <c r="O378" s="453"/>
      <c r="P378" s="452"/>
      <c r="Q378" s="446"/>
      <c r="R378" s="446"/>
      <c r="S378" s="602"/>
      <c r="U378" s="445"/>
      <c r="V378" s="450"/>
      <c r="W378" s="445"/>
      <c r="X378" s="451"/>
      <c r="Y378" s="445"/>
      <c r="Z378" s="439"/>
      <c r="AA378" s="450"/>
      <c r="AB378" s="445"/>
      <c r="AC378" s="449"/>
      <c r="AD378" s="445"/>
      <c r="AE378" s="554"/>
      <c r="AF378" s="448"/>
      <c r="AG378" s="448"/>
      <c r="AH378" s="448"/>
      <c r="CR378" s="445"/>
      <c r="CT378" s="448"/>
      <c r="CU378" s="448"/>
      <c r="CW378" s="448"/>
      <c r="CX378" s="448"/>
      <c r="CZ378" s="448"/>
      <c r="DA378" s="448"/>
      <c r="DC378" s="448"/>
      <c r="DD378" s="448"/>
      <c r="DF378" s="448"/>
      <c r="DG378" s="448"/>
      <c r="DJ378" s="445"/>
      <c r="DK378" s="445"/>
      <c r="DM378" s="447"/>
      <c r="DN378" s="447"/>
      <c r="DO378" s="462">
        <v>691</v>
      </c>
      <c r="DP378" s="461" t="s">
        <v>1492</v>
      </c>
      <c r="DQ378" s="460">
        <v>9</v>
      </c>
      <c r="DR378" s="459"/>
    </row>
    <row r="379" spans="4:12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453"/>
      <c r="O379" s="453"/>
      <c r="P379" s="452"/>
      <c r="Q379" s="446"/>
      <c r="R379" s="446"/>
      <c r="S379" s="602"/>
      <c r="U379" s="445"/>
      <c r="V379" s="450"/>
      <c r="W379" s="445"/>
      <c r="X379" s="451"/>
      <c r="Y379" s="445"/>
      <c r="Z379" s="439"/>
      <c r="AA379" s="450"/>
      <c r="AB379" s="445"/>
      <c r="AC379" s="449"/>
      <c r="AD379" s="445"/>
      <c r="AE379" s="554"/>
      <c r="AF379" s="448"/>
      <c r="AG379" s="448"/>
      <c r="AH379" s="448"/>
      <c r="CR379" s="445"/>
      <c r="CT379" s="448"/>
      <c r="CU379" s="448"/>
      <c r="CW379" s="448"/>
      <c r="CX379" s="448"/>
      <c r="CZ379" s="448"/>
      <c r="DA379" s="448"/>
      <c r="DC379" s="448"/>
      <c r="DD379" s="448"/>
      <c r="DF379" s="448"/>
      <c r="DG379" s="448"/>
      <c r="DJ379" s="445"/>
      <c r="DK379" s="445"/>
      <c r="DM379" s="447"/>
      <c r="DN379" s="447"/>
      <c r="DO379" s="462">
        <v>692</v>
      </c>
      <c r="DP379" s="461" t="s">
        <v>1493</v>
      </c>
      <c r="DQ379" s="460">
        <v>10</v>
      </c>
      <c r="DR379" s="459"/>
    </row>
    <row r="380" spans="4:12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453"/>
      <c r="O380" s="453"/>
      <c r="P380" s="452"/>
      <c r="Q380" s="446"/>
      <c r="R380" s="446"/>
      <c r="S380" s="602"/>
      <c r="U380" s="445"/>
      <c r="V380" s="450"/>
      <c r="W380" s="445"/>
      <c r="X380" s="451"/>
      <c r="Y380" s="445"/>
      <c r="Z380" s="439"/>
      <c r="AA380" s="450"/>
      <c r="AB380" s="445"/>
      <c r="AC380" s="449"/>
      <c r="AD380" s="445"/>
      <c r="AE380" s="554"/>
      <c r="AF380" s="448"/>
      <c r="AG380" s="448"/>
      <c r="AH380" s="448"/>
      <c r="CR380" s="445"/>
      <c r="CT380" s="448"/>
      <c r="CU380" s="448"/>
      <c r="CW380" s="448"/>
      <c r="CX380" s="448"/>
      <c r="CZ380" s="448"/>
      <c r="DA380" s="448"/>
      <c r="DC380" s="448"/>
      <c r="DD380" s="448"/>
      <c r="DF380" s="448"/>
      <c r="DG380" s="448"/>
      <c r="DJ380" s="445"/>
      <c r="DK380" s="445"/>
      <c r="DM380" s="447"/>
      <c r="DN380" s="447"/>
      <c r="DO380" s="462">
        <v>693</v>
      </c>
      <c r="DP380" s="461" t="s">
        <v>1494</v>
      </c>
      <c r="DQ380" s="460">
        <v>11</v>
      </c>
      <c r="DR380" s="459"/>
    </row>
    <row r="381" spans="4:12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453"/>
      <c r="O381" s="453"/>
      <c r="P381" s="452"/>
      <c r="Q381" s="446"/>
      <c r="R381" s="446"/>
      <c r="S381" s="602"/>
      <c r="U381" s="445"/>
      <c r="V381" s="450"/>
      <c r="W381" s="445"/>
      <c r="X381" s="451"/>
      <c r="Y381" s="445"/>
      <c r="Z381" s="439"/>
      <c r="AA381" s="450"/>
      <c r="AB381" s="445"/>
      <c r="AC381" s="449"/>
      <c r="AD381" s="445"/>
      <c r="AE381" s="554"/>
      <c r="AF381" s="448"/>
      <c r="AG381" s="448"/>
      <c r="AH381" s="448"/>
      <c r="CR381" s="445"/>
      <c r="CT381" s="448"/>
      <c r="CU381" s="448"/>
      <c r="CW381" s="448"/>
      <c r="CX381" s="448"/>
      <c r="CZ381" s="448"/>
      <c r="DA381" s="448"/>
      <c r="DC381" s="448"/>
      <c r="DD381" s="448"/>
      <c r="DF381" s="448"/>
      <c r="DG381" s="448"/>
      <c r="DJ381" s="445"/>
      <c r="DK381" s="445"/>
      <c r="DM381" s="447"/>
      <c r="DN381" s="447"/>
      <c r="DO381" s="462">
        <v>694</v>
      </c>
      <c r="DP381" s="461" t="s">
        <v>1495</v>
      </c>
      <c r="DQ381" s="460">
        <v>12</v>
      </c>
      <c r="DR381" s="459"/>
    </row>
    <row r="382" spans="4:12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453"/>
      <c r="O382" s="453"/>
      <c r="P382" s="452"/>
      <c r="Q382" s="446"/>
      <c r="R382" s="446"/>
      <c r="S382" s="602"/>
      <c r="U382" s="445"/>
      <c r="V382" s="450"/>
      <c r="W382" s="445"/>
      <c r="X382" s="451"/>
      <c r="Y382" s="445"/>
      <c r="Z382" s="439"/>
      <c r="AA382" s="450"/>
      <c r="AB382" s="445"/>
      <c r="AC382" s="449"/>
      <c r="AD382" s="445"/>
      <c r="AE382" s="554"/>
      <c r="AF382" s="448"/>
      <c r="AG382" s="448"/>
      <c r="AH382" s="448"/>
      <c r="CR382" s="445"/>
      <c r="CT382" s="448"/>
      <c r="CU382" s="448"/>
      <c r="CW382" s="448"/>
      <c r="CX382" s="448"/>
      <c r="CZ382" s="448"/>
      <c r="DA382" s="448"/>
      <c r="DC382" s="448"/>
      <c r="DD382" s="448"/>
      <c r="DF382" s="448"/>
      <c r="DG382" s="448"/>
      <c r="DJ382" s="445"/>
      <c r="DK382" s="445"/>
      <c r="DM382" s="447"/>
      <c r="DN382" s="447"/>
      <c r="DO382" s="462">
        <v>706</v>
      </c>
      <c r="DP382" s="461" t="s">
        <v>1438</v>
      </c>
      <c r="DQ382" s="460">
        <v>4</v>
      </c>
      <c r="DR382" s="459"/>
    </row>
    <row r="383" spans="4:12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453"/>
      <c r="O383" s="453"/>
      <c r="P383" s="452"/>
      <c r="Q383" s="446"/>
      <c r="R383" s="446"/>
      <c r="S383" s="602"/>
      <c r="U383" s="445"/>
      <c r="V383" s="450"/>
      <c r="W383" s="445"/>
      <c r="X383" s="451"/>
      <c r="Y383" s="445"/>
      <c r="Z383" s="439"/>
      <c r="AA383" s="450"/>
      <c r="AB383" s="445"/>
      <c r="AC383" s="449"/>
      <c r="AD383" s="445"/>
      <c r="AE383" s="554"/>
      <c r="AF383" s="448"/>
      <c r="AG383" s="448"/>
      <c r="AH383" s="448"/>
      <c r="CR383" s="445"/>
      <c r="CT383" s="448"/>
      <c r="CU383" s="448"/>
      <c r="CW383" s="448"/>
      <c r="CX383" s="448"/>
      <c r="CZ383" s="448"/>
      <c r="DA383" s="448"/>
      <c r="DC383" s="448"/>
      <c r="DD383" s="448"/>
      <c r="DF383" s="448"/>
      <c r="DG383" s="448"/>
      <c r="DJ383" s="445"/>
      <c r="DK383" s="445"/>
      <c r="DM383" s="447"/>
      <c r="DN383" s="447"/>
      <c r="DO383" s="462">
        <v>707</v>
      </c>
      <c r="DP383" s="461" t="s">
        <v>1439</v>
      </c>
      <c r="DQ383" s="460">
        <v>5</v>
      </c>
      <c r="DR383" s="459"/>
    </row>
    <row r="384" spans="4:12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453"/>
      <c r="O384" s="453"/>
      <c r="P384" s="452"/>
      <c r="Q384" s="446"/>
      <c r="R384" s="446"/>
      <c r="S384" s="602"/>
      <c r="U384" s="445"/>
      <c r="V384" s="450"/>
      <c r="W384" s="445"/>
      <c r="X384" s="451"/>
      <c r="Y384" s="445"/>
      <c r="Z384" s="439"/>
      <c r="AA384" s="450"/>
      <c r="AB384" s="445"/>
      <c r="AC384" s="449"/>
      <c r="AD384" s="445"/>
      <c r="AE384" s="554"/>
      <c r="AF384" s="448"/>
      <c r="AG384" s="448"/>
      <c r="AH384" s="448"/>
      <c r="CR384" s="445"/>
      <c r="CT384" s="448"/>
      <c r="CU384" s="448"/>
      <c r="CW384" s="448"/>
      <c r="CX384" s="448"/>
      <c r="CZ384" s="448"/>
      <c r="DA384" s="448"/>
      <c r="DC384" s="448"/>
      <c r="DD384" s="448"/>
      <c r="DF384" s="448"/>
      <c r="DG384" s="448"/>
      <c r="DJ384" s="445"/>
      <c r="DK384" s="445"/>
      <c r="DM384" s="447"/>
      <c r="DN384" s="447"/>
      <c r="DO384" s="462">
        <v>708</v>
      </c>
      <c r="DP384" s="461" t="s">
        <v>1440</v>
      </c>
      <c r="DQ384" s="460">
        <v>6</v>
      </c>
      <c r="DR384" s="459"/>
    </row>
    <row r="385" spans="4:12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453"/>
      <c r="O385" s="453"/>
      <c r="P385" s="452"/>
      <c r="Q385" s="446"/>
      <c r="R385" s="446"/>
      <c r="S385" s="602"/>
      <c r="U385" s="445"/>
      <c r="V385" s="450"/>
      <c r="W385" s="445"/>
      <c r="X385" s="451"/>
      <c r="Y385" s="445"/>
      <c r="Z385" s="439"/>
      <c r="AA385" s="450"/>
      <c r="AB385" s="445"/>
      <c r="AC385" s="449"/>
      <c r="AD385" s="445"/>
      <c r="AE385" s="554"/>
      <c r="AF385" s="448"/>
      <c r="AG385" s="448"/>
      <c r="AH385" s="448"/>
      <c r="CR385" s="445"/>
      <c r="CT385" s="448"/>
      <c r="CU385" s="448"/>
      <c r="CW385" s="448"/>
      <c r="CX385" s="448"/>
      <c r="CZ385" s="448"/>
      <c r="DA385" s="448"/>
      <c r="DC385" s="448"/>
      <c r="DD385" s="448"/>
      <c r="DF385" s="448"/>
      <c r="DG385" s="448"/>
      <c r="DJ385" s="445"/>
      <c r="DK385" s="445"/>
      <c r="DM385" s="447"/>
      <c r="DN385" s="447"/>
      <c r="DO385" s="462">
        <v>709</v>
      </c>
      <c r="DP385" s="461" t="s">
        <v>1441</v>
      </c>
      <c r="DQ385" s="460">
        <v>7</v>
      </c>
      <c r="DR385" s="459"/>
    </row>
    <row r="386" spans="4:12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453"/>
      <c r="O386" s="453"/>
      <c r="P386" s="452"/>
      <c r="Q386" s="446"/>
      <c r="R386" s="446"/>
      <c r="S386" s="602"/>
      <c r="U386" s="445"/>
      <c r="V386" s="450"/>
      <c r="W386" s="445"/>
      <c r="X386" s="451"/>
      <c r="Y386" s="445"/>
      <c r="Z386" s="439"/>
      <c r="AA386" s="450"/>
      <c r="AB386" s="445"/>
      <c r="AC386" s="449"/>
      <c r="AD386" s="445"/>
      <c r="AE386" s="554"/>
      <c r="AF386" s="448"/>
      <c r="AG386" s="448"/>
      <c r="AH386" s="448"/>
      <c r="CR386" s="445"/>
      <c r="CT386" s="448"/>
      <c r="CU386" s="448"/>
      <c r="CW386" s="448"/>
      <c r="CX386" s="448"/>
      <c r="CZ386" s="448"/>
      <c r="DA386" s="448"/>
      <c r="DC386" s="448"/>
      <c r="DD386" s="448"/>
      <c r="DF386" s="448"/>
      <c r="DG386" s="448"/>
      <c r="DJ386" s="445"/>
      <c r="DK386" s="445"/>
      <c r="DM386" s="447"/>
      <c r="DN386" s="447"/>
      <c r="DO386" s="462">
        <v>710</v>
      </c>
      <c r="DP386" s="461" t="s">
        <v>37</v>
      </c>
      <c r="DQ386" s="460">
        <v>6</v>
      </c>
      <c r="DR386" s="459"/>
    </row>
    <row r="387" spans="4:12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453"/>
      <c r="O387" s="453"/>
      <c r="P387" s="452"/>
      <c r="Q387" s="446"/>
      <c r="R387" s="446"/>
      <c r="S387" s="602"/>
      <c r="U387" s="445"/>
      <c r="V387" s="450"/>
      <c r="W387" s="445"/>
      <c r="X387" s="451"/>
      <c r="Y387" s="445"/>
      <c r="Z387" s="439"/>
      <c r="AA387" s="450"/>
      <c r="AB387" s="445"/>
      <c r="AC387" s="449"/>
      <c r="AD387" s="445"/>
      <c r="AE387" s="554"/>
      <c r="AF387" s="448"/>
      <c r="AG387" s="448"/>
      <c r="AH387" s="448"/>
      <c r="CR387" s="445"/>
      <c r="CT387" s="448"/>
      <c r="CU387" s="448"/>
      <c r="CW387" s="448"/>
      <c r="CX387" s="448"/>
      <c r="CZ387" s="448"/>
      <c r="DA387" s="448"/>
      <c r="DC387" s="448"/>
      <c r="DD387" s="448"/>
      <c r="DF387" s="448"/>
      <c r="DG387" s="448"/>
      <c r="DJ387" s="445"/>
      <c r="DK387" s="445"/>
      <c r="DM387" s="447"/>
      <c r="DN387" s="447"/>
      <c r="DO387" s="462">
        <v>711</v>
      </c>
      <c r="DP387" s="461" t="s">
        <v>1442</v>
      </c>
      <c r="DQ387" s="460">
        <v>7</v>
      </c>
      <c r="DR387" s="459"/>
    </row>
    <row r="388" spans="4:12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453"/>
      <c r="O388" s="453"/>
      <c r="P388" s="452"/>
      <c r="Q388" s="446"/>
      <c r="R388" s="446"/>
      <c r="S388" s="602"/>
      <c r="U388" s="445"/>
      <c r="V388" s="450"/>
      <c r="W388" s="445"/>
      <c r="X388" s="451"/>
      <c r="Y388" s="445"/>
      <c r="Z388" s="439"/>
      <c r="AA388" s="450"/>
      <c r="AB388" s="445"/>
      <c r="AC388" s="449"/>
      <c r="AD388" s="445"/>
      <c r="AE388" s="554"/>
      <c r="AF388" s="448"/>
      <c r="AG388" s="448"/>
      <c r="AH388" s="448"/>
      <c r="CR388" s="445"/>
      <c r="CT388" s="448"/>
      <c r="CU388" s="448"/>
      <c r="CW388" s="448"/>
      <c r="CX388" s="448"/>
      <c r="CZ388" s="448"/>
      <c r="DA388" s="448"/>
      <c r="DC388" s="448"/>
      <c r="DD388" s="448"/>
      <c r="DF388" s="448"/>
      <c r="DG388" s="448"/>
      <c r="DJ388" s="445"/>
      <c r="DK388" s="445"/>
      <c r="DM388" s="447"/>
      <c r="DN388" s="447"/>
      <c r="DO388" s="462">
        <v>712</v>
      </c>
      <c r="DP388" s="461" t="s">
        <v>1443</v>
      </c>
      <c r="DQ388" s="460">
        <v>8</v>
      </c>
      <c r="DR388" s="459"/>
    </row>
    <row r="389" spans="4:12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453"/>
      <c r="O389" s="453"/>
      <c r="P389" s="452"/>
      <c r="Q389" s="446"/>
      <c r="R389" s="446"/>
      <c r="S389" s="602"/>
      <c r="U389" s="445"/>
      <c r="V389" s="450"/>
      <c r="W389" s="445"/>
      <c r="X389" s="451"/>
      <c r="Y389" s="445"/>
      <c r="Z389" s="439"/>
      <c r="AA389" s="450"/>
      <c r="AB389" s="445"/>
      <c r="AC389" s="449"/>
      <c r="AD389" s="445"/>
      <c r="AE389" s="554"/>
      <c r="AF389" s="448"/>
      <c r="AG389" s="448"/>
      <c r="AH389" s="448"/>
      <c r="CR389" s="445"/>
      <c r="CT389" s="448"/>
      <c r="CU389" s="448"/>
      <c r="CW389" s="448"/>
      <c r="CX389" s="448"/>
      <c r="CZ389" s="448"/>
      <c r="DA389" s="448"/>
      <c r="DC389" s="448"/>
      <c r="DD389" s="448"/>
      <c r="DF389" s="448"/>
      <c r="DG389" s="448"/>
      <c r="DJ389" s="445"/>
      <c r="DK389" s="445"/>
      <c r="DM389" s="447"/>
      <c r="DN389" s="447"/>
      <c r="DO389" s="462">
        <v>713</v>
      </c>
      <c r="DP389" s="461" t="s">
        <v>1444</v>
      </c>
      <c r="DQ389" s="460">
        <v>9</v>
      </c>
      <c r="DR389" s="459"/>
    </row>
    <row r="390" spans="4:12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453"/>
      <c r="O390" s="453"/>
      <c r="P390" s="452"/>
      <c r="Q390" s="446"/>
      <c r="R390" s="446"/>
      <c r="S390" s="602"/>
      <c r="U390" s="445"/>
      <c r="V390" s="450"/>
      <c r="W390" s="445"/>
      <c r="X390" s="451"/>
      <c r="Y390" s="445"/>
      <c r="Z390" s="439"/>
      <c r="AA390" s="450"/>
      <c r="AB390" s="445"/>
      <c r="AC390" s="449"/>
      <c r="AD390" s="445"/>
      <c r="AE390" s="554"/>
      <c r="AF390" s="448"/>
      <c r="AG390" s="448"/>
      <c r="AH390" s="448"/>
      <c r="CR390" s="445"/>
      <c r="CT390" s="448"/>
      <c r="CU390" s="448"/>
      <c r="CW390" s="448"/>
      <c r="CX390" s="448"/>
      <c r="CZ390" s="448"/>
      <c r="DA390" s="448"/>
      <c r="DC390" s="448"/>
      <c r="DD390" s="448"/>
      <c r="DF390" s="448"/>
      <c r="DG390" s="448"/>
      <c r="DJ390" s="445"/>
      <c r="DK390" s="445"/>
      <c r="DM390" s="447"/>
      <c r="DN390" s="447"/>
      <c r="DO390" s="462">
        <v>714</v>
      </c>
      <c r="DP390" s="461" t="s">
        <v>41</v>
      </c>
      <c r="DQ390" s="460">
        <v>10</v>
      </c>
      <c r="DR390" s="459"/>
    </row>
    <row r="391" spans="4:12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453"/>
      <c r="O391" s="453"/>
      <c r="P391" s="452"/>
      <c r="Q391" s="446"/>
      <c r="R391" s="446"/>
      <c r="S391" s="602"/>
      <c r="U391" s="445"/>
      <c r="V391" s="450"/>
      <c r="W391" s="445"/>
      <c r="X391" s="451"/>
      <c r="Y391" s="445"/>
      <c r="Z391" s="439"/>
      <c r="AA391" s="450"/>
      <c r="AB391" s="445"/>
      <c r="AC391" s="449"/>
      <c r="AD391" s="445"/>
      <c r="AE391" s="554"/>
      <c r="AF391" s="448"/>
      <c r="AG391" s="448"/>
      <c r="AH391" s="448"/>
      <c r="CR391" s="445"/>
      <c r="CT391" s="448"/>
      <c r="CU391" s="448"/>
      <c r="CW391" s="448"/>
      <c r="CX391" s="448"/>
      <c r="CZ391" s="448"/>
      <c r="DA391" s="448"/>
      <c r="DC391" s="448"/>
      <c r="DD391" s="448"/>
      <c r="DF391" s="448"/>
      <c r="DG391" s="448"/>
      <c r="DJ391" s="445"/>
      <c r="DK391" s="445"/>
      <c r="DM391" s="447"/>
      <c r="DN391" s="447"/>
      <c r="DO391" s="462">
        <v>720</v>
      </c>
      <c r="DP391" s="461" t="s">
        <v>1445</v>
      </c>
      <c r="DQ391" s="460">
        <v>6</v>
      </c>
      <c r="DR391" s="459"/>
    </row>
    <row r="392" spans="4:12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453"/>
      <c r="O392" s="453"/>
      <c r="P392" s="452"/>
      <c r="Q392" s="446"/>
      <c r="R392" s="446"/>
      <c r="S392" s="602"/>
      <c r="U392" s="445"/>
      <c r="V392" s="450"/>
      <c r="W392" s="445"/>
      <c r="X392" s="451"/>
      <c r="Y392" s="445"/>
      <c r="Z392" s="439"/>
      <c r="AA392" s="450"/>
      <c r="AB392" s="445"/>
      <c r="AC392" s="449"/>
      <c r="AD392" s="445"/>
      <c r="AE392" s="554"/>
      <c r="AF392" s="448"/>
      <c r="AG392" s="448"/>
      <c r="AH392" s="448"/>
      <c r="CR392" s="445"/>
      <c r="CT392" s="448"/>
      <c r="CU392" s="448"/>
      <c r="CW392" s="448"/>
      <c r="CX392" s="448"/>
      <c r="CZ392" s="448"/>
      <c r="DA392" s="448"/>
      <c r="DC392" s="448"/>
      <c r="DD392" s="448"/>
      <c r="DF392" s="448"/>
      <c r="DG392" s="448"/>
      <c r="DJ392" s="445"/>
      <c r="DK392" s="445"/>
      <c r="DM392" s="447"/>
      <c r="DN392" s="447"/>
      <c r="DO392" s="462">
        <v>721</v>
      </c>
      <c r="DP392" s="461" t="s">
        <v>1446</v>
      </c>
      <c r="DQ392" s="460">
        <v>7</v>
      </c>
      <c r="DR392" s="459"/>
    </row>
    <row r="393" spans="4:12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453"/>
      <c r="O393" s="453"/>
      <c r="P393" s="452"/>
      <c r="Q393" s="446"/>
      <c r="R393" s="446"/>
      <c r="S393" s="602"/>
      <c r="U393" s="445"/>
      <c r="V393" s="450"/>
      <c r="W393" s="445"/>
      <c r="X393" s="451"/>
      <c r="Y393" s="445"/>
      <c r="Z393" s="439"/>
      <c r="AA393" s="450"/>
      <c r="AB393" s="445"/>
      <c r="AC393" s="449"/>
      <c r="AD393" s="445"/>
      <c r="AE393" s="554"/>
      <c r="AF393" s="448"/>
      <c r="AG393" s="448"/>
      <c r="AH393" s="448"/>
      <c r="CR393" s="445"/>
      <c r="CT393" s="448"/>
      <c r="CU393" s="448"/>
      <c r="CW393" s="448"/>
      <c r="CX393" s="448"/>
      <c r="CZ393" s="448"/>
      <c r="DA393" s="448"/>
      <c r="DC393" s="448"/>
      <c r="DD393" s="448"/>
      <c r="DF393" s="448"/>
      <c r="DG393" s="448"/>
      <c r="DJ393" s="445"/>
      <c r="DK393" s="445"/>
      <c r="DM393" s="447"/>
      <c r="DN393" s="447"/>
      <c r="DO393" s="462">
        <v>722</v>
      </c>
      <c r="DP393" s="461" t="s">
        <v>1447</v>
      </c>
      <c r="DQ393" s="460">
        <v>8</v>
      </c>
      <c r="DR393" s="459"/>
    </row>
    <row r="394" spans="4:12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453"/>
      <c r="O394" s="453"/>
      <c r="P394" s="452"/>
      <c r="Q394" s="446"/>
      <c r="R394" s="446"/>
      <c r="S394" s="602"/>
      <c r="U394" s="445"/>
      <c r="V394" s="450"/>
      <c r="W394" s="445"/>
      <c r="X394" s="451"/>
      <c r="Y394" s="445"/>
      <c r="Z394" s="439"/>
      <c r="AA394" s="450"/>
      <c r="AB394" s="445"/>
      <c r="AC394" s="449"/>
      <c r="AD394" s="445"/>
      <c r="AE394" s="554"/>
      <c r="AF394" s="448"/>
      <c r="AG394" s="448"/>
      <c r="AH394" s="448"/>
      <c r="CR394" s="445"/>
      <c r="CT394" s="448"/>
      <c r="CU394" s="448"/>
      <c r="CW394" s="448"/>
      <c r="CX394" s="448"/>
      <c r="CZ394" s="448"/>
      <c r="DA394" s="448"/>
      <c r="DC394" s="448"/>
      <c r="DD394" s="448"/>
      <c r="DF394" s="448"/>
      <c r="DG394" s="448"/>
      <c r="DJ394" s="445"/>
      <c r="DK394" s="445"/>
      <c r="DM394" s="447"/>
      <c r="DN394" s="447"/>
      <c r="DO394" s="462">
        <v>723</v>
      </c>
      <c r="DP394" s="461" t="s">
        <v>1448</v>
      </c>
      <c r="DQ394" s="460">
        <v>9</v>
      </c>
      <c r="DR394" s="459"/>
    </row>
    <row r="395" spans="4:12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453"/>
      <c r="O395" s="453"/>
      <c r="P395" s="452"/>
      <c r="Q395" s="446"/>
      <c r="R395" s="446"/>
      <c r="S395" s="602"/>
      <c r="U395" s="445"/>
      <c r="V395" s="450"/>
      <c r="W395" s="445"/>
      <c r="X395" s="451"/>
      <c r="Y395" s="445"/>
      <c r="Z395" s="439"/>
      <c r="AA395" s="450"/>
      <c r="AB395" s="445"/>
      <c r="AC395" s="449"/>
      <c r="AD395" s="445"/>
      <c r="AE395" s="554"/>
      <c r="AF395" s="448"/>
      <c r="AG395" s="448"/>
      <c r="AH395" s="448"/>
      <c r="CR395" s="445"/>
      <c r="CT395" s="448"/>
      <c r="CU395" s="448"/>
      <c r="CW395" s="448"/>
      <c r="CX395" s="448"/>
      <c r="CZ395" s="448"/>
      <c r="DA395" s="448"/>
      <c r="DC395" s="448"/>
      <c r="DD395" s="448"/>
      <c r="DF395" s="448"/>
      <c r="DG395" s="448"/>
      <c r="DJ395" s="445"/>
      <c r="DK395" s="445"/>
      <c r="DM395" s="447"/>
      <c r="DN395" s="447"/>
      <c r="DO395" s="462">
        <v>724</v>
      </c>
      <c r="DP395" s="461" t="s">
        <v>1449</v>
      </c>
      <c r="DQ395" s="460">
        <v>10</v>
      </c>
      <c r="DR395" s="459"/>
    </row>
    <row r="396" spans="4:12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453"/>
      <c r="O396" s="453"/>
      <c r="P396" s="452"/>
      <c r="Q396" s="446"/>
      <c r="R396" s="446"/>
      <c r="S396" s="602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554"/>
      <c r="AF396" s="448"/>
      <c r="AG396" s="448"/>
      <c r="AH396" s="448"/>
      <c r="CR396" s="445"/>
      <c r="CT396" s="448"/>
      <c r="CU396" s="448"/>
      <c r="CW396" s="448"/>
      <c r="CX396" s="448"/>
      <c r="CZ396" s="448"/>
      <c r="DA396" s="448"/>
      <c r="DC396" s="448"/>
      <c r="DD396" s="448"/>
      <c r="DF396" s="448"/>
      <c r="DG396" s="448"/>
      <c r="DJ396" s="445"/>
      <c r="DK396" s="445"/>
      <c r="DM396" s="447"/>
      <c r="DN396" s="447"/>
      <c r="DO396" s="462">
        <v>731</v>
      </c>
      <c r="DP396" s="461" t="s">
        <v>1450</v>
      </c>
      <c r="DQ396" s="460">
        <v>4</v>
      </c>
      <c r="DR396" s="459" t="s">
        <v>964</v>
      </c>
    </row>
    <row r="397" spans="4:12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453"/>
      <c r="O397" s="453"/>
      <c r="P397" s="452"/>
      <c r="Q397" s="446"/>
      <c r="R397" s="446"/>
      <c r="S397" s="602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554"/>
      <c r="AF397" s="448"/>
      <c r="AG397" s="448"/>
      <c r="AH397" s="448"/>
      <c r="CR397" s="445"/>
      <c r="CT397" s="448"/>
      <c r="CU397" s="448"/>
      <c r="CW397" s="448"/>
      <c r="CX397" s="448"/>
      <c r="CZ397" s="448"/>
      <c r="DA397" s="448"/>
      <c r="DC397" s="448"/>
      <c r="DD397" s="448"/>
      <c r="DF397" s="448"/>
      <c r="DG397" s="448"/>
      <c r="DJ397" s="445"/>
      <c r="DK397" s="445"/>
      <c r="DM397" s="447"/>
      <c r="DN397" s="447"/>
      <c r="DO397" s="462">
        <v>732</v>
      </c>
      <c r="DP397" s="461" t="s">
        <v>1451</v>
      </c>
      <c r="DQ397" s="460">
        <v>5</v>
      </c>
      <c r="DR397" s="459" t="s">
        <v>964</v>
      </c>
    </row>
    <row r="398" spans="4:12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453"/>
      <c r="O398" s="453"/>
      <c r="P398" s="452"/>
      <c r="Q398" s="446"/>
      <c r="R398" s="446"/>
      <c r="S398" s="602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554"/>
      <c r="AF398" s="448"/>
      <c r="AG398" s="448"/>
      <c r="AH398" s="448"/>
      <c r="CR398" s="445"/>
      <c r="CT398" s="448"/>
      <c r="CU398" s="448"/>
      <c r="CW398" s="448"/>
      <c r="CX398" s="448"/>
      <c r="CZ398" s="448"/>
      <c r="DA398" s="448"/>
      <c r="DC398" s="448"/>
      <c r="DD398" s="448"/>
      <c r="DF398" s="448"/>
      <c r="DG398" s="448"/>
      <c r="DJ398" s="445"/>
      <c r="DK398" s="445"/>
      <c r="DM398" s="447"/>
      <c r="DN398" s="447"/>
      <c r="DO398" s="462">
        <v>733</v>
      </c>
      <c r="DP398" s="461" t="s">
        <v>1452</v>
      </c>
      <c r="DQ398" s="460">
        <v>6</v>
      </c>
      <c r="DR398" s="459" t="s">
        <v>964</v>
      </c>
    </row>
    <row r="399" spans="4:12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453"/>
      <c r="O399" s="453"/>
      <c r="P399" s="452"/>
      <c r="Q399" s="446"/>
      <c r="R399" s="446"/>
      <c r="S399" s="602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554"/>
      <c r="AF399" s="448"/>
      <c r="AG399" s="448"/>
      <c r="AH399" s="448"/>
      <c r="CR399" s="445"/>
      <c r="CT399" s="448"/>
      <c r="CU399" s="448"/>
      <c r="CW399" s="448"/>
      <c r="CX399" s="448"/>
      <c r="CZ399" s="448"/>
      <c r="DA399" s="448"/>
      <c r="DC399" s="448"/>
      <c r="DD399" s="448"/>
      <c r="DF399" s="448"/>
      <c r="DG399" s="448"/>
      <c r="DJ399" s="445"/>
      <c r="DK399" s="445"/>
      <c r="DM399" s="447"/>
      <c r="DN399" s="447"/>
      <c r="DO399" s="462">
        <v>741</v>
      </c>
      <c r="DP399" s="461" t="s">
        <v>1453</v>
      </c>
      <c r="DQ399" s="460">
        <v>7</v>
      </c>
      <c r="DR399" s="459" t="s">
        <v>965</v>
      </c>
    </row>
    <row r="400" spans="4:12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453"/>
      <c r="O400" s="453"/>
      <c r="P400" s="452"/>
      <c r="Q400" s="446"/>
      <c r="R400" s="446"/>
      <c r="S400" s="602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554"/>
      <c r="AF400" s="448"/>
      <c r="AG400" s="448"/>
      <c r="AH400" s="448"/>
      <c r="CR400" s="445"/>
      <c r="CT400" s="448"/>
      <c r="CU400" s="448"/>
      <c r="CW400" s="448"/>
      <c r="CX400" s="448"/>
      <c r="CZ400" s="448"/>
      <c r="DA400" s="448"/>
      <c r="DC400" s="448"/>
      <c r="DD400" s="448"/>
      <c r="DF400" s="448"/>
      <c r="DG400" s="448"/>
      <c r="DJ400" s="445"/>
      <c r="DK400" s="445"/>
      <c r="DM400" s="447"/>
      <c r="DN400" s="447"/>
      <c r="DO400" s="462">
        <v>742</v>
      </c>
      <c r="DP400" s="461" t="s">
        <v>1454</v>
      </c>
      <c r="DQ400" s="460">
        <v>8</v>
      </c>
      <c r="DR400" s="459" t="s">
        <v>966</v>
      </c>
    </row>
    <row r="401" spans="4:12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453"/>
      <c r="O401" s="453"/>
      <c r="P401" s="452"/>
      <c r="Q401" s="446"/>
      <c r="R401" s="446"/>
      <c r="S401" s="602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554"/>
      <c r="AF401" s="448"/>
      <c r="AG401" s="448"/>
      <c r="AH401" s="448"/>
      <c r="CR401" s="445"/>
      <c r="CT401" s="448"/>
      <c r="CU401" s="448"/>
      <c r="CW401" s="448"/>
      <c r="CX401" s="448"/>
      <c r="CZ401" s="448"/>
      <c r="DA401" s="448"/>
      <c r="DC401" s="448"/>
      <c r="DD401" s="448"/>
      <c r="DF401" s="448"/>
      <c r="DG401" s="448"/>
      <c r="DJ401" s="445"/>
      <c r="DK401" s="445"/>
      <c r="DM401" s="447"/>
      <c r="DN401" s="447"/>
      <c r="DO401" s="462">
        <v>743</v>
      </c>
      <c r="DP401" s="461" t="s">
        <v>52</v>
      </c>
      <c r="DQ401" s="460">
        <v>9</v>
      </c>
      <c r="DR401" s="459"/>
    </row>
    <row r="402" spans="4:12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453"/>
      <c r="O402" s="453"/>
      <c r="P402" s="452"/>
      <c r="Q402" s="446"/>
      <c r="R402" s="446"/>
      <c r="S402" s="602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554"/>
      <c r="AF402" s="448"/>
      <c r="AG402" s="448"/>
      <c r="AH402" s="448"/>
      <c r="CR402" s="445"/>
      <c r="CT402" s="448"/>
      <c r="CU402" s="448"/>
      <c r="CW402" s="448"/>
      <c r="CX402" s="448"/>
      <c r="CZ402" s="448"/>
      <c r="DA402" s="448"/>
      <c r="DC402" s="448"/>
      <c r="DD402" s="448"/>
      <c r="DF402" s="448"/>
      <c r="DG402" s="448"/>
      <c r="DJ402" s="445"/>
      <c r="DK402" s="445"/>
      <c r="DM402" s="447"/>
      <c r="DN402" s="447"/>
      <c r="DO402" s="462">
        <v>746</v>
      </c>
      <c r="DP402" s="461" t="s">
        <v>1455</v>
      </c>
      <c r="DQ402" s="460">
        <v>4</v>
      </c>
      <c r="DR402" s="459"/>
    </row>
    <row r="403" spans="4:12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453"/>
      <c r="O403" s="453"/>
      <c r="P403" s="452"/>
      <c r="Q403" s="446"/>
      <c r="R403" s="446"/>
      <c r="S403" s="602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554"/>
      <c r="AF403" s="448"/>
      <c r="AG403" s="448"/>
      <c r="AH403" s="448"/>
      <c r="CR403" s="445"/>
      <c r="CT403" s="448"/>
      <c r="CU403" s="448"/>
      <c r="CW403" s="448"/>
      <c r="CX403" s="448"/>
      <c r="CZ403" s="448"/>
      <c r="DA403" s="448"/>
      <c r="DC403" s="448"/>
      <c r="DD403" s="448"/>
      <c r="DF403" s="448"/>
      <c r="DG403" s="448"/>
      <c r="DJ403" s="445"/>
      <c r="DK403" s="445"/>
      <c r="DM403" s="447"/>
      <c r="DN403" s="447"/>
      <c r="DO403" s="462">
        <v>747</v>
      </c>
      <c r="DP403" s="461" t="s">
        <v>1456</v>
      </c>
      <c r="DQ403" s="460">
        <v>5</v>
      </c>
      <c r="DR403" s="459"/>
    </row>
    <row r="404" spans="4:12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453"/>
      <c r="O404" s="453"/>
      <c r="P404" s="452"/>
      <c r="Q404" s="446"/>
      <c r="R404" s="446"/>
      <c r="S404" s="602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554"/>
      <c r="AF404" s="448"/>
      <c r="AG404" s="448"/>
      <c r="AH404" s="448"/>
      <c r="CR404" s="445"/>
      <c r="CT404" s="448"/>
      <c r="CU404" s="448"/>
      <c r="CW404" s="448"/>
      <c r="CX404" s="448"/>
      <c r="CZ404" s="448"/>
      <c r="DA404" s="448"/>
      <c r="DC404" s="448"/>
      <c r="DD404" s="448"/>
      <c r="DF404" s="448"/>
      <c r="DG404" s="448"/>
      <c r="DJ404" s="445"/>
      <c r="DK404" s="445"/>
      <c r="DM404" s="447"/>
      <c r="DN404" s="447"/>
      <c r="DO404" s="462">
        <v>748</v>
      </c>
      <c r="DP404" s="461" t="s">
        <v>1457</v>
      </c>
      <c r="DQ404" s="460">
        <v>6</v>
      </c>
      <c r="DR404" s="459"/>
    </row>
    <row r="405" spans="4:12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453"/>
      <c r="O405" s="453"/>
      <c r="P405" s="452"/>
      <c r="Q405" s="446"/>
      <c r="R405" s="446"/>
      <c r="S405" s="602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554"/>
      <c r="AF405" s="448"/>
      <c r="AG405" s="448"/>
      <c r="AH405" s="448"/>
      <c r="CR405" s="445"/>
      <c r="CT405" s="448"/>
      <c r="CU405" s="448"/>
      <c r="CW405" s="448"/>
      <c r="CX405" s="448"/>
      <c r="CZ405" s="448"/>
      <c r="DA405" s="448"/>
      <c r="DC405" s="448"/>
      <c r="DD405" s="448"/>
      <c r="DF405" s="448"/>
      <c r="DG405" s="448"/>
      <c r="DJ405" s="445"/>
      <c r="DK405" s="445"/>
      <c r="DM405" s="447"/>
      <c r="DN405" s="447"/>
      <c r="DO405" s="462">
        <v>749</v>
      </c>
      <c r="DP405" s="461" t="s">
        <v>1458</v>
      </c>
      <c r="DQ405" s="460">
        <v>7</v>
      </c>
      <c r="DR405" s="459"/>
    </row>
    <row r="406" spans="4:12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453"/>
      <c r="O406" s="453"/>
      <c r="P406" s="452"/>
      <c r="Q406" s="446"/>
      <c r="R406" s="446"/>
      <c r="S406" s="602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554"/>
      <c r="AF406" s="448"/>
      <c r="AG406" s="448"/>
      <c r="AH406" s="448"/>
      <c r="CR406" s="445"/>
      <c r="CT406" s="448"/>
      <c r="CU406" s="448"/>
      <c r="CW406" s="448"/>
      <c r="CX406" s="448"/>
      <c r="CZ406" s="448"/>
      <c r="DA406" s="448"/>
      <c r="DC406" s="448"/>
      <c r="DD406" s="448"/>
      <c r="DF406" s="448"/>
      <c r="DG406" s="448"/>
      <c r="DJ406" s="445"/>
      <c r="DK406" s="445"/>
      <c r="DM406" s="447"/>
      <c r="DN406" s="447"/>
      <c r="DO406" s="462">
        <v>750</v>
      </c>
      <c r="DP406" s="461" t="s">
        <v>1492</v>
      </c>
      <c r="DQ406" s="460">
        <v>9</v>
      </c>
      <c r="DR406" s="459" t="s">
        <v>951</v>
      </c>
    </row>
    <row r="407" spans="4:12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453"/>
      <c r="O407" s="453"/>
      <c r="P407" s="452"/>
      <c r="Q407" s="446"/>
      <c r="R407" s="446"/>
      <c r="S407" s="602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554"/>
      <c r="AF407" s="448"/>
      <c r="AG407" s="448"/>
      <c r="AH407" s="448"/>
      <c r="CR407" s="445"/>
      <c r="CT407" s="448"/>
      <c r="CU407" s="448"/>
      <c r="CW407" s="448"/>
      <c r="CX407" s="448"/>
      <c r="CZ407" s="448"/>
      <c r="DA407" s="448"/>
      <c r="DC407" s="448"/>
      <c r="DD407" s="448"/>
      <c r="DF407" s="448"/>
      <c r="DG407" s="448"/>
      <c r="DJ407" s="445"/>
      <c r="DK407" s="445"/>
      <c r="DM407" s="447"/>
      <c r="DN407" s="447"/>
      <c r="DO407" s="462">
        <v>751</v>
      </c>
      <c r="DP407" s="461" t="s">
        <v>1493</v>
      </c>
      <c r="DQ407" s="460">
        <v>10</v>
      </c>
      <c r="DR407" s="459" t="s">
        <v>951</v>
      </c>
    </row>
    <row r="408" spans="4:12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453"/>
      <c r="O408" s="453"/>
      <c r="P408" s="452"/>
      <c r="Q408" s="446"/>
      <c r="R408" s="446"/>
      <c r="S408" s="602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554"/>
      <c r="AF408" s="448"/>
      <c r="AG408" s="448"/>
      <c r="AH408" s="448"/>
      <c r="CR408" s="445"/>
      <c r="CT408" s="448"/>
      <c r="CU408" s="448"/>
      <c r="CW408" s="448"/>
      <c r="CX408" s="448"/>
      <c r="CZ408" s="448"/>
      <c r="DA408" s="448"/>
      <c r="DC408" s="448"/>
      <c r="DD408" s="448"/>
      <c r="DF408" s="448"/>
      <c r="DG408" s="448"/>
      <c r="DJ408" s="445"/>
      <c r="DK408" s="445"/>
      <c r="DM408" s="447"/>
      <c r="DN408" s="447"/>
      <c r="DO408" s="462">
        <v>752</v>
      </c>
      <c r="DP408" s="461" t="s">
        <v>1494</v>
      </c>
      <c r="DQ408" s="460">
        <v>11</v>
      </c>
      <c r="DR408" s="459" t="s">
        <v>951</v>
      </c>
    </row>
    <row r="409" spans="4:12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453"/>
      <c r="O409" s="453"/>
      <c r="P409" s="452"/>
      <c r="Q409" s="446"/>
      <c r="R409" s="446"/>
      <c r="S409" s="602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554"/>
      <c r="AF409" s="448"/>
      <c r="AG409" s="448"/>
      <c r="AH409" s="448"/>
      <c r="CR409" s="445"/>
      <c r="CT409" s="448"/>
      <c r="CU409" s="448"/>
      <c r="CW409" s="448"/>
      <c r="CX409" s="448"/>
      <c r="CZ409" s="448"/>
      <c r="DA409" s="448"/>
      <c r="DC409" s="448"/>
      <c r="DD409" s="448"/>
      <c r="DF409" s="448"/>
      <c r="DG409" s="448"/>
      <c r="DJ409" s="445"/>
      <c r="DK409" s="445"/>
      <c r="DM409" s="447"/>
      <c r="DN409" s="447"/>
      <c r="DO409" s="462">
        <v>753</v>
      </c>
      <c r="DP409" s="461" t="s">
        <v>1495</v>
      </c>
      <c r="DQ409" s="460">
        <v>12</v>
      </c>
      <c r="DR409" s="459" t="s">
        <v>951</v>
      </c>
    </row>
    <row r="410" spans="4:12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453"/>
      <c r="O410" s="453"/>
      <c r="P410" s="452"/>
      <c r="Q410" s="446"/>
      <c r="R410" s="446"/>
      <c r="S410" s="602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554"/>
      <c r="AF410" s="448"/>
      <c r="AG410" s="448"/>
      <c r="AH410" s="448"/>
      <c r="CR410" s="445"/>
      <c r="CT410" s="448"/>
      <c r="CU410" s="448"/>
      <c r="CW410" s="448"/>
      <c r="CX410" s="448"/>
      <c r="CZ410" s="448"/>
      <c r="DA410" s="448"/>
      <c r="DC410" s="448"/>
      <c r="DD410" s="448"/>
      <c r="DF410" s="448"/>
      <c r="DG410" s="448"/>
      <c r="DJ410" s="445"/>
      <c r="DK410" s="445"/>
      <c r="DM410" s="447"/>
      <c r="DN410" s="447"/>
      <c r="DO410" s="462">
        <v>755</v>
      </c>
      <c r="DP410" s="461" t="s">
        <v>1459</v>
      </c>
      <c r="DQ410" s="460">
        <v>6</v>
      </c>
      <c r="DR410" s="459"/>
    </row>
    <row r="411" spans="4:12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453"/>
      <c r="O411" s="453"/>
      <c r="P411" s="452"/>
      <c r="Q411" s="446"/>
      <c r="R411" s="446"/>
      <c r="S411" s="602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554"/>
      <c r="AF411" s="448"/>
      <c r="AG411" s="448"/>
      <c r="AH411" s="448"/>
      <c r="CR411" s="445"/>
      <c r="CT411" s="448"/>
      <c r="CU411" s="448"/>
      <c r="CW411" s="448"/>
      <c r="CX411" s="448"/>
      <c r="CZ411" s="448"/>
      <c r="DA411" s="448"/>
      <c r="DC411" s="448"/>
      <c r="DD411" s="448"/>
      <c r="DF411" s="448"/>
      <c r="DG411" s="448"/>
      <c r="DJ411" s="445"/>
      <c r="DK411" s="445"/>
      <c r="DM411" s="447"/>
      <c r="DN411" s="447"/>
      <c r="DO411" s="462">
        <v>756</v>
      </c>
      <c r="DP411" s="461" t="s">
        <v>1460</v>
      </c>
      <c r="DQ411" s="460">
        <v>7</v>
      </c>
      <c r="DR411" s="459"/>
    </row>
    <row r="412" spans="4:12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453"/>
      <c r="O412" s="453"/>
      <c r="P412" s="452"/>
      <c r="Q412" s="446"/>
      <c r="R412" s="446"/>
      <c r="S412" s="602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554"/>
      <c r="AF412" s="448"/>
      <c r="AG412" s="448"/>
      <c r="AH412" s="448"/>
      <c r="CR412" s="445"/>
      <c r="CT412" s="448"/>
      <c r="CU412" s="448"/>
      <c r="CW412" s="448"/>
      <c r="CX412" s="448"/>
      <c r="CZ412" s="448"/>
      <c r="DA412" s="448"/>
      <c r="DC412" s="448"/>
      <c r="DD412" s="448"/>
      <c r="DF412" s="448"/>
      <c r="DG412" s="448"/>
      <c r="DJ412" s="445"/>
      <c r="DK412" s="445"/>
      <c r="DM412" s="447"/>
      <c r="DN412" s="447"/>
      <c r="DO412" s="462">
        <v>757</v>
      </c>
      <c r="DP412" s="461" t="s">
        <v>1461</v>
      </c>
      <c r="DQ412" s="460">
        <v>8</v>
      </c>
      <c r="DR412" s="459"/>
    </row>
    <row r="413" spans="4:12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453"/>
      <c r="O413" s="453"/>
      <c r="P413" s="452"/>
      <c r="Q413" s="446"/>
      <c r="R413" s="446"/>
      <c r="S413" s="602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554"/>
      <c r="AF413" s="448"/>
      <c r="AG413" s="448"/>
      <c r="AH413" s="448"/>
      <c r="CR413" s="445"/>
      <c r="CT413" s="448"/>
      <c r="CU413" s="448"/>
      <c r="CW413" s="448"/>
      <c r="CX413" s="448"/>
      <c r="CZ413" s="448"/>
      <c r="DA413" s="448"/>
      <c r="DC413" s="448"/>
      <c r="DD413" s="448"/>
      <c r="DF413" s="448"/>
      <c r="DG413" s="448"/>
      <c r="DJ413" s="445"/>
      <c r="DK413" s="445"/>
      <c r="DM413" s="447"/>
      <c r="DN413" s="447"/>
      <c r="DO413" s="462">
        <v>758</v>
      </c>
      <c r="DP413" s="461" t="s">
        <v>1462</v>
      </c>
      <c r="DQ413" s="460">
        <v>9</v>
      </c>
      <c r="DR413" s="459"/>
    </row>
    <row r="414" spans="4:12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453"/>
      <c r="O414" s="453"/>
      <c r="P414" s="452"/>
      <c r="Q414" s="446"/>
      <c r="R414" s="446"/>
      <c r="S414" s="602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554"/>
      <c r="AF414" s="448"/>
      <c r="AG414" s="448"/>
      <c r="AH414" s="448"/>
      <c r="CR414" s="445"/>
      <c r="CT414" s="448"/>
      <c r="CU414" s="448"/>
      <c r="CW414" s="448"/>
      <c r="CX414" s="448"/>
      <c r="CZ414" s="448"/>
      <c r="DA414" s="448"/>
      <c r="DC414" s="448"/>
      <c r="DD414" s="448"/>
      <c r="DF414" s="448"/>
      <c r="DG414" s="448"/>
      <c r="DJ414" s="445"/>
      <c r="DK414" s="445"/>
      <c r="DM414" s="447"/>
      <c r="DN414" s="447"/>
      <c r="DO414" s="462">
        <v>759</v>
      </c>
      <c r="DP414" s="461" t="s">
        <v>1463</v>
      </c>
      <c r="DQ414" s="460">
        <v>10</v>
      </c>
      <c r="DR414" s="459"/>
    </row>
    <row r="415" spans="4:12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453"/>
      <c r="O415" s="453"/>
      <c r="P415" s="452"/>
      <c r="Q415" s="446"/>
      <c r="R415" s="446"/>
      <c r="S415" s="602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554"/>
      <c r="AF415" s="448"/>
      <c r="AG415" s="448"/>
      <c r="AH415" s="448"/>
      <c r="CR415" s="445"/>
      <c r="CT415" s="448"/>
      <c r="CU415" s="448"/>
      <c r="CW415" s="448"/>
      <c r="CX415" s="448"/>
      <c r="CZ415" s="448"/>
      <c r="DA415" s="448"/>
      <c r="DC415" s="448"/>
      <c r="DD415" s="448"/>
      <c r="DF415" s="448"/>
      <c r="DG415" s="448"/>
      <c r="DJ415" s="445"/>
      <c r="DK415" s="445"/>
      <c r="DM415" s="447"/>
      <c r="DN415" s="447"/>
      <c r="DO415" s="462">
        <v>760</v>
      </c>
      <c r="DP415" s="461" t="s">
        <v>1464</v>
      </c>
      <c r="DQ415" s="460">
        <v>6</v>
      </c>
      <c r="DR415" s="459"/>
    </row>
    <row r="416" spans="4:12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453"/>
      <c r="O416" s="453"/>
      <c r="P416" s="452"/>
      <c r="Q416" s="446"/>
      <c r="R416" s="446"/>
      <c r="S416" s="602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554"/>
      <c r="AF416" s="448"/>
      <c r="AG416" s="448"/>
      <c r="AH416" s="448"/>
      <c r="CR416" s="445"/>
      <c r="CT416" s="448"/>
      <c r="CU416" s="448"/>
      <c r="CW416" s="448"/>
      <c r="CX416" s="448"/>
      <c r="CZ416" s="448"/>
      <c r="DA416" s="448"/>
      <c r="DC416" s="448"/>
      <c r="DD416" s="448"/>
      <c r="DF416" s="448"/>
      <c r="DG416" s="448"/>
      <c r="DJ416" s="445"/>
      <c r="DK416" s="445"/>
      <c r="DM416" s="447"/>
      <c r="DN416" s="447"/>
      <c r="DO416" s="462">
        <v>761</v>
      </c>
      <c r="DP416" s="461" t="s">
        <v>1465</v>
      </c>
      <c r="DQ416" s="460">
        <v>7</v>
      </c>
      <c r="DR416" s="459"/>
    </row>
    <row r="417" spans="4:12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453"/>
      <c r="O417" s="453"/>
      <c r="P417" s="452"/>
      <c r="Q417" s="446"/>
      <c r="R417" s="446"/>
      <c r="S417" s="602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554"/>
      <c r="AF417" s="448"/>
      <c r="AG417" s="448"/>
      <c r="AH417" s="448"/>
      <c r="CR417" s="445"/>
      <c r="CT417" s="448"/>
      <c r="CU417" s="448"/>
      <c r="CW417" s="448"/>
      <c r="CX417" s="448"/>
      <c r="CZ417" s="448"/>
      <c r="DA417" s="448"/>
      <c r="DC417" s="448"/>
      <c r="DD417" s="448"/>
      <c r="DF417" s="448"/>
      <c r="DG417" s="448"/>
      <c r="DJ417" s="445"/>
      <c r="DK417" s="445"/>
      <c r="DM417" s="447"/>
      <c r="DN417" s="447"/>
      <c r="DO417" s="462">
        <v>762</v>
      </c>
      <c r="DP417" s="461" t="s">
        <v>1466</v>
      </c>
      <c r="DQ417" s="460">
        <v>8</v>
      </c>
      <c r="DR417" s="459"/>
    </row>
    <row r="418" spans="4:12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453"/>
      <c r="O418" s="453"/>
      <c r="P418" s="452"/>
      <c r="Q418" s="446"/>
      <c r="R418" s="446"/>
      <c r="S418" s="602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554"/>
      <c r="AF418" s="448"/>
      <c r="AG418" s="448"/>
      <c r="AH418" s="448"/>
      <c r="CR418" s="445"/>
      <c r="CT418" s="448"/>
      <c r="CU418" s="448"/>
      <c r="CW418" s="448"/>
      <c r="CX418" s="448"/>
      <c r="CZ418" s="448"/>
      <c r="DA418" s="448"/>
      <c r="DC418" s="448"/>
      <c r="DD418" s="448"/>
      <c r="DF418" s="448"/>
      <c r="DG418" s="448"/>
      <c r="DJ418" s="445"/>
      <c r="DK418" s="445"/>
      <c r="DM418" s="447"/>
      <c r="DN418" s="447"/>
      <c r="DO418" s="462">
        <v>763</v>
      </c>
      <c r="DP418" s="461" t="s">
        <v>1467</v>
      </c>
      <c r="DQ418" s="460">
        <v>9</v>
      </c>
      <c r="DR418" s="459"/>
    </row>
    <row r="419" spans="4:12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453"/>
      <c r="O419" s="453"/>
      <c r="P419" s="452"/>
      <c r="Q419" s="446"/>
      <c r="R419" s="446"/>
      <c r="S419" s="602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554"/>
      <c r="AF419" s="448"/>
      <c r="AG419" s="448"/>
      <c r="AH419" s="448"/>
      <c r="CR419" s="445"/>
      <c r="CT419" s="448"/>
      <c r="CU419" s="448"/>
      <c r="CW419" s="448"/>
      <c r="CX419" s="448"/>
      <c r="CZ419" s="448"/>
      <c r="DA419" s="448"/>
      <c r="DC419" s="448"/>
      <c r="DD419" s="448"/>
      <c r="DF419" s="448"/>
      <c r="DG419" s="448"/>
      <c r="DJ419" s="445"/>
      <c r="DK419" s="445"/>
      <c r="DM419" s="447"/>
      <c r="DN419" s="447"/>
      <c r="DO419" s="462">
        <v>764</v>
      </c>
      <c r="DP419" s="461" t="s">
        <v>1468</v>
      </c>
      <c r="DQ419" s="460">
        <v>10</v>
      </c>
      <c r="DR419" s="459"/>
    </row>
    <row r="420" spans="4:12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453"/>
      <c r="O420" s="453"/>
      <c r="P420" s="452"/>
      <c r="Q420" s="446"/>
      <c r="R420" s="446"/>
      <c r="S420" s="602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554"/>
      <c r="AF420" s="448"/>
      <c r="AG420" s="448"/>
      <c r="AH420" s="448"/>
      <c r="CR420" s="445"/>
      <c r="CT420" s="448"/>
      <c r="CU420" s="448"/>
      <c r="CW420" s="448"/>
      <c r="CX420" s="448"/>
      <c r="CZ420" s="448"/>
      <c r="DA420" s="448"/>
      <c r="DC420" s="448"/>
      <c r="DD420" s="448"/>
      <c r="DF420" s="448"/>
      <c r="DG420" s="448"/>
      <c r="DJ420" s="445"/>
      <c r="DK420" s="445"/>
      <c r="DM420" s="447"/>
      <c r="DN420" s="447"/>
      <c r="DO420" s="462">
        <v>770</v>
      </c>
      <c r="DP420" s="461" t="s">
        <v>1469</v>
      </c>
      <c r="DQ420" s="460">
        <v>6</v>
      </c>
      <c r="DR420" s="459"/>
    </row>
    <row r="421" spans="4:12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453"/>
      <c r="O421" s="453"/>
      <c r="P421" s="452"/>
      <c r="Q421" s="446"/>
      <c r="R421" s="446"/>
      <c r="S421" s="602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554"/>
      <c r="AF421" s="448"/>
      <c r="AG421" s="448"/>
      <c r="AH421" s="448"/>
      <c r="CR421" s="445"/>
      <c r="CT421" s="448"/>
      <c r="CU421" s="448"/>
      <c r="CW421" s="448"/>
      <c r="CX421" s="448"/>
      <c r="CZ421" s="448"/>
      <c r="DA421" s="448"/>
      <c r="DC421" s="448"/>
      <c r="DD421" s="448"/>
      <c r="DF421" s="448"/>
      <c r="DG421" s="448"/>
      <c r="DJ421" s="445"/>
      <c r="DK421" s="445"/>
      <c r="DM421" s="447"/>
      <c r="DN421" s="447"/>
      <c r="DO421" s="462">
        <v>771</v>
      </c>
      <c r="DP421" s="461" t="s">
        <v>1470</v>
      </c>
      <c r="DQ421" s="460">
        <v>7</v>
      </c>
      <c r="DR421" s="459" t="s">
        <v>951</v>
      </c>
    </row>
    <row r="422" spans="4:122" s="435" customFormat="1" x14ac:dyDescent="0.25">
      <c r="D422" s="448"/>
      <c r="E422" s="448"/>
      <c r="F422" s="453"/>
      <c r="G422" s="454"/>
      <c r="H422" s="454"/>
      <c r="I422" s="453"/>
      <c r="J422" s="454"/>
      <c r="K422" s="453"/>
      <c r="L422" s="453"/>
      <c r="M422" s="453"/>
      <c r="N422" s="453"/>
      <c r="O422" s="453"/>
      <c r="P422" s="452"/>
      <c r="Q422" s="446"/>
      <c r="R422" s="446"/>
      <c r="S422" s="602"/>
      <c r="U422" s="445"/>
      <c r="V422" s="450"/>
      <c r="W422" s="434"/>
      <c r="X422" s="451"/>
      <c r="Y422" s="445"/>
      <c r="Z422" s="439"/>
      <c r="AA422" s="450"/>
      <c r="AB422" s="445"/>
      <c r="AC422" s="449"/>
      <c r="AD422" s="445"/>
      <c r="AE422" s="554"/>
      <c r="AF422" s="448"/>
      <c r="AG422" s="448"/>
      <c r="AH422" s="448"/>
      <c r="CR422" s="445"/>
      <c r="CT422" s="448"/>
      <c r="CU422" s="448"/>
      <c r="CW422" s="448"/>
      <c r="CX422" s="448"/>
      <c r="CZ422" s="448"/>
      <c r="DA422" s="448"/>
      <c r="DC422" s="448"/>
      <c r="DD422" s="448"/>
      <c r="DF422" s="448"/>
      <c r="DG422" s="448"/>
      <c r="DJ422" s="445"/>
      <c r="DK422" s="445"/>
      <c r="DM422" s="447"/>
      <c r="DN422" s="447"/>
      <c r="DO422" s="462">
        <v>772</v>
      </c>
      <c r="DP422" s="461" t="s">
        <v>1471</v>
      </c>
      <c r="DQ422" s="460">
        <v>8</v>
      </c>
      <c r="DR422" s="459" t="s">
        <v>951</v>
      </c>
    </row>
    <row r="423" spans="4:122" s="435" customFormat="1" x14ac:dyDescent="0.25">
      <c r="D423" s="448"/>
      <c r="E423" s="448"/>
      <c r="F423" s="453"/>
      <c r="G423" s="454"/>
      <c r="H423" s="454"/>
      <c r="I423" s="453"/>
      <c r="J423" s="454"/>
      <c r="K423" s="453"/>
      <c r="L423" s="453"/>
      <c r="M423" s="453"/>
      <c r="N423" s="453"/>
      <c r="O423" s="453"/>
      <c r="P423" s="452"/>
      <c r="Q423" s="446"/>
      <c r="R423" s="446"/>
      <c r="S423" s="602"/>
      <c r="U423" s="445"/>
      <c r="V423" s="450"/>
      <c r="W423" s="434"/>
      <c r="X423" s="451"/>
      <c r="Y423" s="445"/>
      <c r="Z423" s="439"/>
      <c r="AA423" s="450"/>
      <c r="AB423" s="445"/>
      <c r="AC423" s="449"/>
      <c r="AD423" s="445"/>
      <c r="AE423" s="554"/>
      <c r="AF423" s="448"/>
      <c r="AG423" s="448"/>
      <c r="AH423" s="448"/>
      <c r="CR423" s="445"/>
      <c r="CT423" s="448"/>
      <c r="CU423" s="448"/>
      <c r="CW423" s="448"/>
      <c r="CX423" s="448"/>
      <c r="CZ423" s="448"/>
      <c r="DA423" s="448"/>
      <c r="DC423" s="448"/>
      <c r="DD423" s="448"/>
      <c r="DF423" s="448"/>
      <c r="DG423" s="448"/>
      <c r="DJ423" s="445"/>
      <c r="DK423" s="445"/>
      <c r="DM423" s="447"/>
      <c r="DN423" s="447"/>
      <c r="DO423" s="462">
        <v>773</v>
      </c>
      <c r="DP423" s="461" t="s">
        <v>1472</v>
      </c>
      <c r="DQ423" s="460">
        <v>9</v>
      </c>
      <c r="DR423" s="459" t="s">
        <v>951</v>
      </c>
    </row>
    <row r="424" spans="4:122" s="435" customFormat="1" x14ac:dyDescent="0.25">
      <c r="D424" s="448"/>
      <c r="E424" s="448"/>
      <c r="F424" s="453"/>
      <c r="G424" s="454"/>
      <c r="H424" s="454"/>
      <c r="I424" s="453"/>
      <c r="J424" s="454"/>
      <c r="K424" s="453"/>
      <c r="L424" s="453"/>
      <c r="M424" s="453"/>
      <c r="N424" s="453"/>
      <c r="O424" s="453"/>
      <c r="P424" s="452"/>
      <c r="Q424" s="446"/>
      <c r="R424" s="446"/>
      <c r="S424" s="602"/>
      <c r="U424" s="445"/>
      <c r="V424" s="450"/>
      <c r="W424" s="434"/>
      <c r="X424" s="451"/>
      <c r="Y424" s="445"/>
      <c r="Z424" s="439"/>
      <c r="AA424" s="450"/>
      <c r="AB424" s="445"/>
      <c r="AC424" s="449"/>
      <c r="AD424" s="445"/>
      <c r="AE424" s="554"/>
      <c r="AF424" s="448"/>
      <c r="AG424" s="448"/>
      <c r="AH424" s="448"/>
      <c r="CR424" s="445"/>
      <c r="CT424" s="448"/>
      <c r="CU424" s="448"/>
      <c r="CW424" s="448"/>
      <c r="CX424" s="448"/>
      <c r="CZ424" s="448"/>
      <c r="DA424" s="448"/>
      <c r="DC424" s="448"/>
      <c r="DD424" s="448"/>
      <c r="DF424" s="448"/>
      <c r="DG424" s="448"/>
      <c r="DJ424" s="445"/>
      <c r="DK424" s="445"/>
      <c r="DM424" s="447"/>
      <c r="DN424" s="447"/>
      <c r="DO424" s="462">
        <v>774</v>
      </c>
      <c r="DP424" s="461" t="s">
        <v>1473</v>
      </c>
      <c r="DQ424" s="460">
        <v>10</v>
      </c>
      <c r="DR424" s="459" t="s">
        <v>951</v>
      </c>
    </row>
    <row r="425" spans="4:122" s="435" customFormat="1" x14ac:dyDescent="0.25">
      <c r="D425" s="448"/>
      <c r="E425" s="448"/>
      <c r="F425" s="453"/>
      <c r="G425" s="454"/>
      <c r="H425" s="454"/>
      <c r="I425" s="453"/>
      <c r="J425" s="454"/>
      <c r="K425" s="453"/>
      <c r="L425" s="453"/>
      <c r="M425" s="453"/>
      <c r="N425" s="453"/>
      <c r="O425" s="453"/>
      <c r="P425" s="452"/>
      <c r="Q425" s="446"/>
      <c r="R425" s="446"/>
      <c r="S425" s="602"/>
      <c r="U425" s="445"/>
      <c r="V425" s="450"/>
      <c r="W425" s="434"/>
      <c r="X425" s="451"/>
      <c r="Y425" s="445"/>
      <c r="Z425" s="439"/>
      <c r="AA425" s="450"/>
      <c r="AB425" s="445"/>
      <c r="AC425" s="449"/>
      <c r="AD425" s="445"/>
      <c r="AE425" s="554"/>
      <c r="AF425" s="448"/>
      <c r="AG425" s="448"/>
      <c r="AH425" s="448"/>
      <c r="CR425" s="445"/>
      <c r="CT425" s="448"/>
      <c r="CU425" s="448"/>
      <c r="CW425" s="448"/>
      <c r="CX425" s="448"/>
      <c r="CZ425" s="448"/>
      <c r="DA425" s="448"/>
      <c r="DC425" s="448"/>
      <c r="DD425" s="448"/>
      <c r="DF425" s="448"/>
      <c r="DG425" s="448"/>
      <c r="DJ425" s="445"/>
      <c r="DK425" s="445"/>
      <c r="DM425" s="447"/>
      <c r="DN425" s="447"/>
      <c r="DO425" s="462">
        <v>775</v>
      </c>
      <c r="DP425" s="461" t="s">
        <v>1474</v>
      </c>
      <c r="DQ425" s="460">
        <v>11</v>
      </c>
      <c r="DR425" s="459" t="s">
        <v>951</v>
      </c>
    </row>
    <row r="426" spans="4:122" s="435" customFormat="1" x14ac:dyDescent="0.25">
      <c r="D426" s="448"/>
      <c r="E426" s="448"/>
      <c r="F426" s="453"/>
      <c r="G426" s="454"/>
      <c r="H426" s="454"/>
      <c r="I426" s="453"/>
      <c r="J426" s="454"/>
      <c r="K426" s="453"/>
      <c r="L426" s="453"/>
      <c r="M426" s="453"/>
      <c r="N426" s="453"/>
      <c r="O426" s="453"/>
      <c r="P426" s="452"/>
      <c r="Q426" s="446"/>
      <c r="R426" s="446"/>
      <c r="S426" s="602"/>
      <c r="U426" s="445"/>
      <c r="V426" s="450"/>
      <c r="W426" s="434"/>
      <c r="X426" s="451"/>
      <c r="Y426" s="445"/>
      <c r="Z426" s="439"/>
      <c r="AA426" s="450"/>
      <c r="AB426" s="445"/>
      <c r="AC426" s="449"/>
      <c r="AD426" s="445"/>
      <c r="AE426" s="554"/>
      <c r="AF426" s="448"/>
      <c r="AG426" s="448"/>
      <c r="AH426" s="448"/>
      <c r="CR426" s="445"/>
      <c r="CT426" s="448"/>
      <c r="CU426" s="448"/>
      <c r="CW426" s="448"/>
      <c r="CX426" s="448"/>
      <c r="CZ426" s="448"/>
      <c r="DA426" s="448"/>
      <c r="DC426" s="448"/>
      <c r="DD426" s="448"/>
      <c r="DF426" s="448"/>
      <c r="DG426" s="448"/>
      <c r="DJ426" s="445"/>
      <c r="DK426" s="445"/>
      <c r="DM426" s="447"/>
      <c r="DN426" s="447"/>
      <c r="DO426" s="462">
        <v>780</v>
      </c>
      <c r="DP426" s="461" t="s">
        <v>1475</v>
      </c>
      <c r="DQ426" s="460">
        <v>6</v>
      </c>
      <c r="DR426" s="459"/>
    </row>
    <row r="427" spans="4:122" s="435" customFormat="1" x14ac:dyDescent="0.25">
      <c r="D427" s="448"/>
      <c r="E427" s="448"/>
      <c r="F427" s="453"/>
      <c r="G427" s="454"/>
      <c r="H427" s="454"/>
      <c r="I427" s="453"/>
      <c r="J427" s="454"/>
      <c r="K427" s="453"/>
      <c r="L427" s="453"/>
      <c r="M427" s="453"/>
      <c r="N427" s="453"/>
      <c r="O427" s="453"/>
      <c r="P427" s="452"/>
      <c r="Q427" s="446"/>
      <c r="R427" s="446"/>
      <c r="S427" s="602"/>
      <c r="U427" s="445"/>
      <c r="V427" s="450"/>
      <c r="W427" s="434"/>
      <c r="X427" s="451"/>
      <c r="Y427" s="445"/>
      <c r="Z427" s="439"/>
      <c r="AA427" s="450"/>
      <c r="AB427" s="445"/>
      <c r="AC427" s="449"/>
      <c r="AD427" s="445"/>
      <c r="AE427" s="554"/>
      <c r="AF427" s="448"/>
      <c r="AG427" s="448"/>
      <c r="AH427" s="448"/>
      <c r="CR427" s="445"/>
      <c r="CT427" s="448"/>
      <c r="CU427" s="448"/>
      <c r="CW427" s="448"/>
      <c r="CX427" s="448"/>
      <c r="CZ427" s="448"/>
      <c r="DA427" s="448"/>
      <c r="DC427" s="448"/>
      <c r="DD427" s="448"/>
      <c r="DF427" s="448"/>
      <c r="DG427" s="448"/>
      <c r="DJ427" s="445"/>
      <c r="DK427" s="445"/>
      <c r="DM427" s="447"/>
      <c r="DN427" s="447"/>
      <c r="DO427" s="462">
        <v>781</v>
      </c>
      <c r="DP427" s="461" t="s">
        <v>1476</v>
      </c>
      <c r="DQ427" s="460">
        <v>7</v>
      </c>
      <c r="DR427" s="459" t="s">
        <v>952</v>
      </c>
    </row>
    <row r="428" spans="4:122" s="435" customFormat="1" x14ac:dyDescent="0.25">
      <c r="D428" s="448"/>
      <c r="E428" s="448"/>
      <c r="F428" s="453"/>
      <c r="G428" s="454"/>
      <c r="H428" s="454"/>
      <c r="I428" s="453"/>
      <c r="J428" s="454"/>
      <c r="K428" s="453"/>
      <c r="L428" s="453"/>
      <c r="M428" s="453"/>
      <c r="N428" s="453"/>
      <c r="O428" s="453"/>
      <c r="P428" s="452"/>
      <c r="Q428" s="446"/>
      <c r="R428" s="446"/>
      <c r="S428" s="602"/>
      <c r="U428" s="445"/>
      <c r="V428" s="450"/>
      <c r="W428" s="434"/>
      <c r="X428" s="451"/>
      <c r="Y428" s="445"/>
      <c r="Z428" s="439"/>
      <c r="AA428" s="450"/>
      <c r="AB428" s="445"/>
      <c r="AC428" s="449"/>
      <c r="AD428" s="445"/>
      <c r="AE428" s="554"/>
      <c r="AF428" s="448"/>
      <c r="AG428" s="448"/>
      <c r="AH428" s="448"/>
      <c r="CR428" s="445"/>
      <c r="CT428" s="448"/>
      <c r="CU428" s="448"/>
      <c r="CW428" s="448"/>
      <c r="CX428" s="448"/>
      <c r="CZ428" s="448"/>
      <c r="DA428" s="448"/>
      <c r="DC428" s="448"/>
      <c r="DD428" s="448"/>
      <c r="DF428" s="448"/>
      <c r="DG428" s="448"/>
      <c r="DJ428" s="445"/>
      <c r="DK428" s="445"/>
      <c r="DM428" s="447"/>
      <c r="DN428" s="447"/>
      <c r="DO428" s="462">
        <v>782</v>
      </c>
      <c r="DP428" s="461" t="s">
        <v>1477</v>
      </c>
      <c r="DQ428" s="460">
        <v>8</v>
      </c>
      <c r="DR428" s="459" t="s">
        <v>952</v>
      </c>
    </row>
    <row r="429" spans="4:122" s="435" customFormat="1" x14ac:dyDescent="0.25">
      <c r="D429" s="448"/>
      <c r="E429" s="448"/>
      <c r="F429" s="453"/>
      <c r="G429" s="454"/>
      <c r="H429" s="454"/>
      <c r="I429" s="453"/>
      <c r="J429" s="454"/>
      <c r="K429" s="453"/>
      <c r="L429" s="453"/>
      <c r="M429" s="453"/>
      <c r="N429" s="453"/>
      <c r="O429" s="453"/>
      <c r="P429" s="452"/>
      <c r="Q429" s="446"/>
      <c r="R429" s="446"/>
      <c r="S429" s="602"/>
      <c r="U429" s="445"/>
      <c r="V429" s="450"/>
      <c r="W429" s="434"/>
      <c r="X429" s="451"/>
      <c r="Y429" s="445"/>
      <c r="Z429" s="439"/>
      <c r="AA429" s="450"/>
      <c r="AB429" s="445"/>
      <c r="AC429" s="449"/>
      <c r="AD429" s="445"/>
      <c r="AE429" s="554"/>
      <c r="AF429" s="448"/>
      <c r="AG429" s="448"/>
      <c r="AH429" s="448"/>
      <c r="CR429" s="445"/>
      <c r="CT429" s="448"/>
      <c r="CU429" s="448"/>
      <c r="CW429" s="448"/>
      <c r="CX429" s="448"/>
      <c r="CZ429" s="448"/>
      <c r="DA429" s="448"/>
      <c r="DC429" s="448"/>
      <c r="DD429" s="448"/>
      <c r="DF429" s="448"/>
      <c r="DG429" s="448"/>
      <c r="DJ429" s="445"/>
      <c r="DK429" s="445"/>
      <c r="DM429" s="447"/>
      <c r="DN429" s="447"/>
      <c r="DO429" s="462">
        <v>783</v>
      </c>
      <c r="DP429" s="461" t="s">
        <v>1478</v>
      </c>
      <c r="DQ429" s="460">
        <v>9</v>
      </c>
      <c r="DR429" s="459" t="s">
        <v>952</v>
      </c>
    </row>
    <row r="430" spans="4:122" s="435" customFormat="1" x14ac:dyDescent="0.25">
      <c r="D430" s="448"/>
      <c r="E430" s="448"/>
      <c r="F430" s="453"/>
      <c r="G430" s="454"/>
      <c r="H430" s="454"/>
      <c r="I430" s="453"/>
      <c r="J430" s="454"/>
      <c r="K430" s="453"/>
      <c r="L430" s="453"/>
      <c r="M430" s="453"/>
      <c r="N430" s="453"/>
      <c r="O430" s="453"/>
      <c r="P430" s="452"/>
      <c r="Q430" s="446"/>
      <c r="R430" s="446"/>
      <c r="S430" s="602"/>
      <c r="U430" s="445"/>
      <c r="V430" s="450"/>
      <c r="W430" s="434"/>
      <c r="X430" s="451"/>
      <c r="Y430" s="445"/>
      <c r="Z430" s="439"/>
      <c r="AA430" s="450"/>
      <c r="AB430" s="445"/>
      <c r="AC430" s="449"/>
      <c r="AD430" s="445"/>
      <c r="AE430" s="554"/>
      <c r="AF430" s="448"/>
      <c r="AG430" s="448"/>
      <c r="AH430" s="448"/>
      <c r="CR430" s="445"/>
      <c r="CT430" s="448"/>
      <c r="CU430" s="448"/>
      <c r="CW430" s="448"/>
      <c r="CX430" s="448"/>
      <c r="CZ430" s="448"/>
      <c r="DA430" s="448"/>
      <c r="DC430" s="448"/>
      <c r="DD430" s="448"/>
      <c r="DF430" s="448"/>
      <c r="DG430" s="448"/>
      <c r="DJ430" s="445"/>
      <c r="DK430" s="445"/>
      <c r="DM430" s="447"/>
      <c r="DN430" s="447"/>
      <c r="DO430" s="462">
        <v>784</v>
      </c>
      <c r="DP430" s="461" t="s">
        <v>1479</v>
      </c>
      <c r="DQ430" s="460">
        <v>10</v>
      </c>
      <c r="DR430" s="459" t="s">
        <v>952</v>
      </c>
    </row>
    <row r="431" spans="4:122" s="435" customFormat="1" x14ac:dyDescent="0.25">
      <c r="D431" s="448"/>
      <c r="E431" s="448"/>
      <c r="F431" s="453"/>
      <c r="G431" s="454"/>
      <c r="H431" s="454"/>
      <c r="I431" s="453"/>
      <c r="J431" s="454"/>
      <c r="K431" s="453"/>
      <c r="L431" s="453"/>
      <c r="M431" s="453"/>
      <c r="N431" s="453"/>
      <c r="O431" s="453"/>
      <c r="P431" s="452"/>
      <c r="Q431" s="446"/>
      <c r="R431" s="446"/>
      <c r="S431" s="602"/>
      <c r="U431" s="445"/>
      <c r="V431" s="450"/>
      <c r="W431" s="434"/>
      <c r="X431" s="451"/>
      <c r="Y431" s="445"/>
      <c r="Z431" s="439"/>
      <c r="AA431" s="450"/>
      <c r="AB431" s="445"/>
      <c r="AC431" s="449"/>
      <c r="AD431" s="445"/>
      <c r="AE431" s="554"/>
      <c r="AF431" s="448"/>
      <c r="AG431" s="448"/>
      <c r="AH431" s="448"/>
      <c r="CR431" s="445"/>
      <c r="CT431" s="448"/>
      <c r="CU431" s="448"/>
      <c r="CW431" s="448"/>
      <c r="CX431" s="448"/>
      <c r="CZ431" s="448"/>
      <c r="DA431" s="448"/>
      <c r="DC431" s="448"/>
      <c r="DD431" s="448"/>
      <c r="DF431" s="448"/>
      <c r="DG431" s="448"/>
      <c r="DJ431" s="445"/>
      <c r="DK431" s="445"/>
      <c r="DM431" s="447"/>
      <c r="DN431" s="447"/>
      <c r="DO431" s="462">
        <v>785</v>
      </c>
      <c r="DP431" s="461" t="s">
        <v>1480</v>
      </c>
      <c r="DQ431" s="460">
        <v>11</v>
      </c>
      <c r="DR431" s="459" t="s">
        <v>952</v>
      </c>
    </row>
    <row r="432" spans="4:122" s="435" customFormat="1" x14ac:dyDescent="0.25">
      <c r="D432" s="448"/>
      <c r="E432" s="448"/>
      <c r="F432" s="453"/>
      <c r="G432" s="454"/>
      <c r="H432" s="454"/>
      <c r="I432" s="453"/>
      <c r="J432" s="454"/>
      <c r="K432" s="453"/>
      <c r="L432" s="453"/>
      <c r="M432" s="453"/>
      <c r="N432" s="453"/>
      <c r="O432" s="453"/>
      <c r="P432" s="452"/>
      <c r="Q432" s="446"/>
      <c r="R432" s="446"/>
      <c r="S432" s="602"/>
      <c r="U432" s="445"/>
      <c r="V432" s="450"/>
      <c r="W432" s="434"/>
      <c r="X432" s="451"/>
      <c r="Y432" s="445"/>
      <c r="Z432" s="439"/>
      <c r="AA432" s="450"/>
      <c r="AB432" s="445"/>
      <c r="AC432" s="449"/>
      <c r="AD432" s="445"/>
      <c r="AE432" s="554"/>
      <c r="AF432" s="448"/>
      <c r="AG432" s="448"/>
      <c r="AH432" s="448"/>
      <c r="CR432" s="445"/>
      <c r="CT432" s="448"/>
      <c r="CU432" s="448"/>
      <c r="CW432" s="448"/>
      <c r="CX432" s="448"/>
      <c r="CZ432" s="448"/>
      <c r="DA432" s="448"/>
      <c r="DC432" s="448"/>
      <c r="DD432" s="448"/>
      <c r="DF432" s="448"/>
      <c r="DG432" s="448"/>
      <c r="DJ432" s="445"/>
      <c r="DK432" s="445"/>
      <c r="DM432" s="447"/>
      <c r="DN432" s="447"/>
      <c r="DO432" s="462">
        <v>811</v>
      </c>
      <c r="DP432" s="461" t="s">
        <v>1481</v>
      </c>
      <c r="DQ432" s="460">
        <v>4</v>
      </c>
      <c r="DR432" s="459"/>
    </row>
    <row r="433" spans="4:122" s="435" customFormat="1" x14ac:dyDescent="0.25">
      <c r="D433" s="448"/>
      <c r="E433" s="448"/>
      <c r="F433" s="453"/>
      <c r="G433" s="454"/>
      <c r="H433" s="454"/>
      <c r="I433" s="453"/>
      <c r="J433" s="454"/>
      <c r="K433" s="453"/>
      <c r="L433" s="453"/>
      <c r="M433" s="453"/>
      <c r="N433" s="453"/>
      <c r="O433" s="453"/>
      <c r="P433" s="452"/>
      <c r="Q433" s="446"/>
      <c r="R433" s="446"/>
      <c r="S433" s="602"/>
      <c r="U433" s="445"/>
      <c r="V433" s="450"/>
      <c r="W433" s="434"/>
      <c r="X433" s="451"/>
      <c r="Y433" s="445"/>
      <c r="Z433" s="439"/>
      <c r="AA433" s="450"/>
      <c r="AB433" s="445"/>
      <c r="AC433" s="449"/>
      <c r="AD433" s="445"/>
      <c r="AE433" s="554"/>
      <c r="AF433" s="448"/>
      <c r="AG433" s="448"/>
      <c r="AH433" s="448"/>
      <c r="CR433" s="445"/>
      <c r="CT433" s="448"/>
      <c r="CU433" s="448"/>
      <c r="CW433" s="448"/>
      <c r="CX433" s="448"/>
      <c r="CZ433" s="448"/>
      <c r="DA433" s="448"/>
      <c r="DC433" s="448"/>
      <c r="DD433" s="448"/>
      <c r="DF433" s="448"/>
      <c r="DG433" s="448"/>
      <c r="DJ433" s="445"/>
      <c r="DK433" s="445"/>
      <c r="DM433" s="447"/>
      <c r="DN433" s="447"/>
      <c r="DO433" s="462">
        <v>812</v>
      </c>
      <c r="DP433" s="461" t="s">
        <v>1482</v>
      </c>
      <c r="DQ433" s="460">
        <v>5</v>
      </c>
      <c r="DR433" s="459"/>
    </row>
    <row r="434" spans="4:122" s="435" customFormat="1" x14ac:dyDescent="0.25">
      <c r="D434" s="448"/>
      <c r="E434" s="448"/>
      <c r="F434" s="453"/>
      <c r="G434" s="454"/>
      <c r="H434" s="454"/>
      <c r="I434" s="453"/>
      <c r="J434" s="454"/>
      <c r="K434" s="453"/>
      <c r="L434" s="453"/>
      <c r="M434" s="453"/>
      <c r="N434" s="453"/>
      <c r="O434" s="453"/>
      <c r="P434" s="452"/>
      <c r="Q434" s="446"/>
      <c r="R434" s="446"/>
      <c r="S434" s="602"/>
      <c r="U434" s="445"/>
      <c r="V434" s="450"/>
      <c r="W434" s="434"/>
      <c r="X434" s="451"/>
      <c r="Y434" s="445"/>
      <c r="Z434" s="439"/>
      <c r="AA434" s="450"/>
      <c r="AB434" s="445"/>
      <c r="AC434" s="449"/>
      <c r="AD434" s="445"/>
      <c r="AE434" s="554"/>
      <c r="AF434" s="448"/>
      <c r="AG434" s="448"/>
      <c r="AH434" s="448"/>
      <c r="CR434" s="445"/>
      <c r="CT434" s="448"/>
      <c r="CU434" s="448"/>
      <c r="CW434" s="448"/>
      <c r="CX434" s="448"/>
      <c r="CZ434" s="448"/>
      <c r="DA434" s="448"/>
      <c r="DC434" s="448"/>
      <c r="DD434" s="448"/>
      <c r="DF434" s="448"/>
      <c r="DG434" s="448"/>
      <c r="DJ434" s="445"/>
      <c r="DK434" s="445"/>
      <c r="DM434" s="447"/>
      <c r="DN434" s="447"/>
      <c r="DO434" s="462">
        <v>813</v>
      </c>
      <c r="DP434" s="461" t="s">
        <v>1483</v>
      </c>
      <c r="DQ434" s="460">
        <v>6</v>
      </c>
      <c r="DR434" s="459"/>
    </row>
    <row r="435" spans="4:122" s="435" customFormat="1" x14ac:dyDescent="0.25">
      <c r="D435" s="448"/>
      <c r="E435" s="448"/>
      <c r="F435" s="453"/>
      <c r="G435" s="454"/>
      <c r="H435" s="454"/>
      <c r="I435" s="453"/>
      <c r="J435" s="454"/>
      <c r="K435" s="453"/>
      <c r="L435" s="453"/>
      <c r="M435" s="453"/>
      <c r="N435" s="453"/>
      <c r="O435" s="453"/>
      <c r="P435" s="452"/>
      <c r="Q435" s="446"/>
      <c r="R435" s="446"/>
      <c r="S435" s="602"/>
      <c r="U435" s="445"/>
      <c r="V435" s="450"/>
      <c r="W435" s="434"/>
      <c r="X435" s="451"/>
      <c r="Y435" s="445"/>
      <c r="Z435" s="439"/>
      <c r="AA435" s="450"/>
      <c r="AB435" s="445"/>
      <c r="AC435" s="449"/>
      <c r="AD435" s="445"/>
      <c r="AE435" s="554"/>
      <c r="AF435" s="448"/>
      <c r="AG435" s="448"/>
      <c r="AH435" s="448"/>
      <c r="CR435" s="445"/>
      <c r="CT435" s="448"/>
      <c r="CU435" s="448"/>
      <c r="CW435" s="448"/>
      <c r="CX435" s="448"/>
      <c r="CZ435" s="448"/>
      <c r="DA435" s="448"/>
      <c r="DC435" s="448"/>
      <c r="DD435" s="448"/>
      <c r="DF435" s="448"/>
      <c r="DG435" s="448"/>
      <c r="DJ435" s="445"/>
      <c r="DK435" s="445"/>
      <c r="DM435" s="447"/>
      <c r="DN435" s="447"/>
      <c r="DO435" s="462">
        <v>814</v>
      </c>
      <c r="DP435" s="461" t="s">
        <v>1484</v>
      </c>
      <c r="DQ435" s="460">
        <v>7</v>
      </c>
      <c r="DR435" s="459"/>
    </row>
    <row r="436" spans="4:122" s="435" customFormat="1" x14ac:dyDescent="0.25">
      <c r="D436" s="448"/>
      <c r="E436" s="448"/>
      <c r="F436" s="453"/>
      <c r="G436" s="454"/>
      <c r="H436" s="454"/>
      <c r="I436" s="453"/>
      <c r="J436" s="454"/>
      <c r="K436" s="453"/>
      <c r="L436" s="453"/>
      <c r="M436" s="453"/>
      <c r="N436" s="453"/>
      <c r="O436" s="453"/>
      <c r="P436" s="452"/>
      <c r="Q436" s="446"/>
      <c r="R436" s="446"/>
      <c r="S436" s="602"/>
      <c r="U436" s="445"/>
      <c r="V436" s="450"/>
      <c r="W436" s="434"/>
      <c r="X436" s="451"/>
      <c r="Y436" s="445"/>
      <c r="Z436" s="439"/>
      <c r="AA436" s="450"/>
      <c r="AB436" s="445"/>
      <c r="AC436" s="449"/>
      <c r="AD436" s="445"/>
      <c r="AE436" s="554"/>
      <c r="AF436" s="448"/>
      <c r="AG436" s="448"/>
      <c r="AH436" s="448"/>
      <c r="CR436" s="445"/>
      <c r="CT436" s="448"/>
      <c r="CU436" s="448"/>
      <c r="CW436" s="448"/>
      <c r="CX436" s="448"/>
      <c r="CZ436" s="448"/>
      <c r="DA436" s="448"/>
      <c r="DC436" s="448"/>
      <c r="DD436" s="448"/>
      <c r="DF436" s="448"/>
      <c r="DG436" s="448"/>
      <c r="DJ436" s="445"/>
      <c r="DK436" s="445"/>
      <c r="DM436" s="447"/>
      <c r="DN436" s="447"/>
      <c r="DO436" s="462">
        <v>821</v>
      </c>
      <c r="DP436" s="461" t="s">
        <v>1485</v>
      </c>
      <c r="DQ436" s="460">
        <v>7</v>
      </c>
      <c r="DR436" s="459"/>
    </row>
    <row r="437" spans="4:122" s="435" customFormat="1" x14ac:dyDescent="0.25">
      <c r="D437" s="448"/>
      <c r="E437" s="448"/>
      <c r="F437" s="453"/>
      <c r="G437" s="454"/>
      <c r="H437" s="454"/>
      <c r="I437" s="453"/>
      <c r="J437" s="454"/>
      <c r="K437" s="453"/>
      <c r="L437" s="453"/>
      <c r="M437" s="453"/>
      <c r="N437" s="453"/>
      <c r="O437" s="453"/>
      <c r="P437" s="452"/>
      <c r="Q437" s="446"/>
      <c r="R437" s="446"/>
      <c r="S437" s="602"/>
      <c r="U437" s="445"/>
      <c r="V437" s="450"/>
      <c r="W437" s="434"/>
      <c r="X437" s="451"/>
      <c r="Y437" s="445"/>
      <c r="Z437" s="439"/>
      <c r="AA437" s="450"/>
      <c r="AB437" s="445"/>
      <c r="AC437" s="449"/>
      <c r="AD437" s="445"/>
      <c r="AE437" s="554"/>
      <c r="AF437" s="448"/>
      <c r="AG437" s="448"/>
      <c r="AH437" s="448"/>
      <c r="CR437" s="445"/>
      <c r="CT437" s="448"/>
      <c r="CU437" s="448"/>
      <c r="CW437" s="448"/>
      <c r="CX437" s="448"/>
      <c r="CZ437" s="448"/>
      <c r="DA437" s="448"/>
      <c r="DC437" s="448"/>
      <c r="DD437" s="448"/>
      <c r="DF437" s="448"/>
      <c r="DG437" s="448"/>
      <c r="DJ437" s="445"/>
      <c r="DK437" s="445"/>
      <c r="DM437" s="447"/>
      <c r="DN437" s="447"/>
      <c r="DO437" s="462">
        <v>822</v>
      </c>
      <c r="DP437" s="461" t="s">
        <v>1486</v>
      </c>
      <c r="DQ437" s="460">
        <v>8</v>
      </c>
      <c r="DR437" s="459"/>
    </row>
    <row r="438" spans="4:122" s="435" customFormat="1" x14ac:dyDescent="0.25">
      <c r="D438" s="448"/>
      <c r="E438" s="448"/>
      <c r="F438" s="453"/>
      <c r="G438" s="454"/>
      <c r="H438" s="454"/>
      <c r="I438" s="453"/>
      <c r="J438" s="454"/>
      <c r="K438" s="453"/>
      <c r="L438" s="453"/>
      <c r="M438" s="453"/>
      <c r="N438" s="453"/>
      <c r="O438" s="453"/>
      <c r="P438" s="452"/>
      <c r="Q438" s="446"/>
      <c r="R438" s="446"/>
      <c r="S438" s="602"/>
      <c r="U438" s="445"/>
      <c r="V438" s="450"/>
      <c r="W438" s="434"/>
      <c r="X438" s="451"/>
      <c r="Y438" s="445"/>
      <c r="Z438" s="439"/>
      <c r="AA438" s="450"/>
      <c r="AB438" s="445"/>
      <c r="AC438" s="449"/>
      <c r="AD438" s="445"/>
      <c r="AE438" s="554"/>
      <c r="AF438" s="448"/>
      <c r="AG438" s="448"/>
      <c r="AH438" s="448"/>
      <c r="CR438" s="445"/>
      <c r="CT438" s="448"/>
      <c r="CU438" s="448"/>
      <c r="CW438" s="448"/>
      <c r="CX438" s="448"/>
      <c r="CZ438" s="448"/>
      <c r="DA438" s="448"/>
      <c r="DC438" s="448"/>
      <c r="DD438" s="448"/>
      <c r="DF438" s="448"/>
      <c r="DG438" s="448"/>
      <c r="DJ438" s="445"/>
      <c r="DK438" s="445"/>
      <c r="DM438" s="447"/>
      <c r="DN438" s="447"/>
      <c r="DO438" s="462">
        <v>823</v>
      </c>
      <c r="DP438" s="461" t="s">
        <v>1487</v>
      </c>
      <c r="DQ438" s="460">
        <v>9</v>
      </c>
      <c r="DR438" s="459"/>
    </row>
    <row r="439" spans="4:122" s="435" customFormat="1" x14ac:dyDescent="0.25">
      <c r="D439" s="448"/>
      <c r="E439" s="448"/>
      <c r="F439" s="453"/>
      <c r="G439" s="454"/>
      <c r="H439" s="454"/>
      <c r="I439" s="453"/>
      <c r="J439" s="454"/>
      <c r="K439" s="453"/>
      <c r="L439" s="453"/>
      <c r="M439" s="453"/>
      <c r="N439" s="453"/>
      <c r="O439" s="453"/>
      <c r="P439" s="452"/>
      <c r="Q439" s="446"/>
      <c r="R439" s="446"/>
      <c r="S439" s="602"/>
      <c r="U439" s="445"/>
      <c r="V439" s="450"/>
      <c r="W439" s="434"/>
      <c r="X439" s="451"/>
      <c r="Y439" s="445"/>
      <c r="Z439" s="439"/>
      <c r="AA439" s="450"/>
      <c r="AB439" s="445"/>
      <c r="AC439" s="449"/>
      <c r="AD439" s="445"/>
      <c r="AE439" s="554"/>
      <c r="AF439" s="448"/>
      <c r="AG439" s="448"/>
      <c r="AH439" s="448"/>
      <c r="CR439" s="445"/>
      <c r="CT439" s="448"/>
      <c r="CU439" s="448"/>
      <c r="CW439" s="448"/>
      <c r="CX439" s="448"/>
      <c r="CZ439" s="448"/>
      <c r="DA439" s="448"/>
      <c r="DC439" s="448"/>
      <c r="DD439" s="448"/>
      <c r="DF439" s="448"/>
      <c r="DG439" s="448"/>
      <c r="DJ439" s="445"/>
      <c r="DK439" s="445"/>
      <c r="DM439" s="447"/>
      <c r="DN439" s="447"/>
      <c r="DO439" s="462">
        <v>824</v>
      </c>
      <c r="DP439" s="461" t="s">
        <v>1488</v>
      </c>
      <c r="DQ439" s="460">
        <v>10</v>
      </c>
      <c r="DR439" s="459"/>
    </row>
    <row r="440" spans="4:122" s="435" customFormat="1" x14ac:dyDescent="0.25">
      <c r="D440" s="448"/>
      <c r="E440" s="448"/>
      <c r="F440" s="453"/>
      <c r="G440" s="454"/>
      <c r="H440" s="454"/>
      <c r="I440" s="453"/>
      <c r="J440" s="454"/>
      <c r="K440" s="453"/>
      <c r="L440" s="453"/>
      <c r="M440" s="453"/>
      <c r="N440" s="453"/>
      <c r="O440" s="453"/>
      <c r="P440" s="452"/>
      <c r="Q440" s="446"/>
      <c r="R440" s="446"/>
      <c r="S440" s="602"/>
      <c r="U440" s="445"/>
      <c r="V440" s="450"/>
      <c r="W440" s="434"/>
      <c r="X440" s="451"/>
      <c r="Y440" s="445"/>
      <c r="Z440" s="439"/>
      <c r="AA440" s="450"/>
      <c r="AB440" s="445"/>
      <c r="AC440" s="449"/>
      <c r="AD440" s="445"/>
      <c r="AE440" s="554"/>
      <c r="AF440" s="448"/>
      <c r="AG440" s="448"/>
      <c r="AH440" s="448"/>
      <c r="CR440" s="445"/>
      <c r="CT440" s="448"/>
      <c r="CU440" s="448"/>
      <c r="CW440" s="448"/>
      <c r="CX440" s="448"/>
      <c r="CZ440" s="448"/>
      <c r="DA440" s="448"/>
      <c r="DC440" s="448"/>
      <c r="DD440" s="448"/>
      <c r="DF440" s="448"/>
      <c r="DG440" s="448"/>
      <c r="DJ440" s="445"/>
      <c r="DK440" s="445"/>
      <c r="DM440" s="447"/>
      <c r="DN440" s="447"/>
      <c r="DO440" s="462">
        <v>850</v>
      </c>
      <c r="DP440" s="461" t="s">
        <v>1491</v>
      </c>
      <c r="DQ440" s="460">
        <v>8</v>
      </c>
      <c r="DR440" s="459"/>
    </row>
    <row r="441" spans="4:122" s="435" customFormat="1" x14ac:dyDescent="0.25">
      <c r="D441" s="448"/>
      <c r="E441" s="448"/>
      <c r="F441" s="453"/>
      <c r="G441" s="454"/>
      <c r="H441" s="454"/>
      <c r="I441" s="453"/>
      <c r="J441" s="454"/>
      <c r="K441" s="453"/>
      <c r="L441" s="453"/>
      <c r="M441" s="453"/>
      <c r="N441" s="453"/>
      <c r="O441" s="453"/>
      <c r="P441" s="452"/>
      <c r="Q441" s="446"/>
      <c r="R441" s="446"/>
      <c r="S441" s="602"/>
      <c r="U441" s="445"/>
      <c r="V441" s="450"/>
      <c r="W441" s="434"/>
      <c r="X441" s="451"/>
      <c r="Y441" s="445"/>
      <c r="Z441" s="439"/>
      <c r="AA441" s="450"/>
      <c r="AB441" s="445"/>
      <c r="AC441" s="449"/>
      <c r="AD441" s="445"/>
      <c r="AE441" s="554"/>
      <c r="AF441" s="448"/>
      <c r="AG441" s="448"/>
      <c r="AH441" s="448"/>
      <c r="CR441" s="445"/>
      <c r="CT441" s="448"/>
      <c r="CU441" s="448"/>
      <c r="CW441" s="448"/>
      <c r="CX441" s="448"/>
      <c r="CZ441" s="448"/>
      <c r="DA441" s="448"/>
      <c r="DC441" s="448"/>
      <c r="DD441" s="448"/>
      <c r="DF441" s="448"/>
      <c r="DG441" s="448"/>
      <c r="DJ441" s="445"/>
      <c r="DK441" s="445"/>
      <c r="DM441" s="447"/>
      <c r="DN441" s="447"/>
      <c r="DO441" s="462">
        <v>851</v>
      </c>
      <c r="DP441" s="461" t="s">
        <v>1492</v>
      </c>
      <c r="DQ441" s="460">
        <v>9</v>
      </c>
      <c r="DR441" s="459"/>
    </row>
    <row r="442" spans="4:122" s="435" customFormat="1" x14ac:dyDescent="0.25">
      <c r="D442" s="448"/>
      <c r="E442" s="448"/>
      <c r="F442" s="453"/>
      <c r="G442" s="454"/>
      <c r="H442" s="454"/>
      <c r="I442" s="453"/>
      <c r="J442" s="454"/>
      <c r="K442" s="453"/>
      <c r="L442" s="453"/>
      <c r="M442" s="453"/>
      <c r="N442" s="453"/>
      <c r="O442" s="453"/>
      <c r="P442" s="452"/>
      <c r="Q442" s="446"/>
      <c r="R442" s="446"/>
      <c r="S442" s="602"/>
      <c r="U442" s="445"/>
      <c r="V442" s="450"/>
      <c r="W442" s="434"/>
      <c r="X442" s="451"/>
      <c r="Y442" s="445"/>
      <c r="Z442" s="439"/>
      <c r="AA442" s="450"/>
      <c r="AB442" s="445"/>
      <c r="AC442" s="449"/>
      <c r="AD442" s="445"/>
      <c r="AE442" s="554"/>
      <c r="AF442" s="448"/>
      <c r="AG442" s="448"/>
      <c r="AH442" s="448"/>
      <c r="CR442" s="445"/>
      <c r="CT442" s="448"/>
      <c r="CU442" s="448"/>
      <c r="CW442" s="448"/>
      <c r="CX442" s="448"/>
      <c r="CZ442" s="448"/>
      <c r="DA442" s="448"/>
      <c r="DC442" s="448"/>
      <c r="DD442" s="448"/>
      <c r="DF442" s="448"/>
      <c r="DG442" s="448"/>
      <c r="DJ442" s="445"/>
      <c r="DK442" s="445"/>
      <c r="DM442" s="447"/>
      <c r="DN442" s="447"/>
      <c r="DO442" s="462">
        <v>852</v>
      </c>
      <c r="DP442" s="461" t="s">
        <v>1493</v>
      </c>
      <c r="DQ442" s="460">
        <v>10</v>
      </c>
      <c r="DR442" s="459"/>
    </row>
    <row r="443" spans="4:122" s="435" customFormat="1" x14ac:dyDescent="0.25">
      <c r="D443" s="448"/>
      <c r="E443" s="448"/>
      <c r="F443" s="453"/>
      <c r="G443" s="454"/>
      <c r="H443" s="454"/>
      <c r="I443" s="453"/>
      <c r="J443" s="454"/>
      <c r="K443" s="453"/>
      <c r="L443" s="453"/>
      <c r="M443" s="453"/>
      <c r="N443" s="453"/>
      <c r="O443" s="453"/>
      <c r="P443" s="452"/>
      <c r="Q443" s="446"/>
      <c r="R443" s="446"/>
      <c r="S443" s="602"/>
      <c r="U443" s="445"/>
      <c r="V443" s="450"/>
      <c r="W443" s="434"/>
      <c r="X443" s="451"/>
      <c r="Y443" s="445"/>
      <c r="Z443" s="439"/>
      <c r="AA443" s="450"/>
      <c r="AB443" s="445"/>
      <c r="AC443" s="449"/>
      <c r="AD443" s="445"/>
      <c r="AE443" s="554"/>
      <c r="AF443" s="448"/>
      <c r="AG443" s="448"/>
      <c r="AH443" s="448"/>
      <c r="CR443" s="445"/>
      <c r="CT443" s="448"/>
      <c r="CU443" s="448"/>
      <c r="CW443" s="448"/>
      <c r="CX443" s="448"/>
      <c r="CZ443" s="448"/>
      <c r="DA443" s="448"/>
      <c r="DC443" s="448"/>
      <c r="DD443" s="448"/>
      <c r="DF443" s="448"/>
      <c r="DG443" s="448"/>
      <c r="DJ443" s="445"/>
      <c r="DK443" s="445"/>
      <c r="DM443" s="447"/>
      <c r="DN443" s="447"/>
      <c r="DO443" s="462">
        <v>853</v>
      </c>
      <c r="DP443" s="461" t="s">
        <v>1494</v>
      </c>
      <c r="DQ443" s="460">
        <v>11</v>
      </c>
      <c r="DR443" s="459"/>
    </row>
    <row r="444" spans="4:122" s="435" customFormat="1" x14ac:dyDescent="0.25">
      <c r="D444" s="448"/>
      <c r="E444" s="448"/>
      <c r="F444" s="453"/>
      <c r="G444" s="454"/>
      <c r="H444" s="454"/>
      <c r="I444" s="453"/>
      <c r="J444" s="454"/>
      <c r="K444" s="453"/>
      <c r="L444" s="453"/>
      <c r="M444" s="453"/>
      <c r="N444" s="453"/>
      <c r="O444" s="453"/>
      <c r="P444" s="452"/>
      <c r="Q444" s="446"/>
      <c r="R444" s="446"/>
      <c r="S444" s="602"/>
      <c r="U444" s="445"/>
      <c r="V444" s="450"/>
      <c r="W444" s="434"/>
      <c r="X444" s="451"/>
      <c r="Y444" s="445"/>
      <c r="Z444" s="439"/>
      <c r="AA444" s="450"/>
      <c r="AB444" s="445"/>
      <c r="AC444" s="449"/>
      <c r="AD444" s="445"/>
      <c r="AE444" s="554"/>
      <c r="AF444" s="448"/>
      <c r="AG444" s="448"/>
      <c r="AH444" s="448"/>
      <c r="CR444" s="445"/>
      <c r="CT444" s="448"/>
      <c r="CU444" s="448"/>
      <c r="CW444" s="448"/>
      <c r="CX444" s="448"/>
      <c r="CZ444" s="448"/>
      <c r="DA444" s="448"/>
      <c r="DC444" s="448"/>
      <c r="DD444" s="448"/>
      <c r="DF444" s="448"/>
      <c r="DG444" s="448"/>
      <c r="DJ444" s="445"/>
      <c r="DK444" s="445"/>
      <c r="DM444" s="447"/>
      <c r="DN444" s="447"/>
      <c r="DO444" s="462">
        <v>951</v>
      </c>
      <c r="DP444" s="461" t="s">
        <v>66</v>
      </c>
      <c r="DQ444" s="460">
        <v>6</v>
      </c>
      <c r="DR444" s="459"/>
    </row>
    <row r="445" spans="4:122" s="435" customFormat="1" x14ac:dyDescent="0.25">
      <c r="D445" s="448"/>
      <c r="E445" s="448"/>
      <c r="F445" s="453"/>
      <c r="G445" s="454"/>
      <c r="H445" s="454"/>
      <c r="I445" s="453"/>
      <c r="J445" s="454"/>
      <c r="K445" s="453"/>
      <c r="L445" s="453"/>
      <c r="M445" s="453"/>
      <c r="N445" s="453"/>
      <c r="O445" s="453"/>
      <c r="P445" s="452"/>
      <c r="Q445" s="446"/>
      <c r="R445" s="446"/>
      <c r="S445" s="602"/>
      <c r="U445" s="445"/>
      <c r="V445" s="450"/>
      <c r="W445" s="434"/>
      <c r="X445" s="451"/>
      <c r="Y445" s="445"/>
      <c r="Z445" s="439"/>
      <c r="AA445" s="450"/>
      <c r="AB445" s="445"/>
      <c r="AC445" s="449"/>
      <c r="AD445" s="445"/>
      <c r="AE445" s="554"/>
      <c r="AF445" s="448"/>
      <c r="AG445" s="448"/>
      <c r="AH445" s="448"/>
      <c r="CR445" s="445"/>
      <c r="CT445" s="448"/>
      <c r="CU445" s="448"/>
      <c r="CW445" s="448"/>
      <c r="CX445" s="448"/>
      <c r="CZ445" s="448"/>
      <c r="DA445" s="448"/>
      <c r="DC445" s="448"/>
      <c r="DD445" s="448"/>
      <c r="DF445" s="448"/>
      <c r="DG445" s="448"/>
      <c r="DJ445" s="445"/>
      <c r="DK445" s="445"/>
      <c r="DM445" s="447"/>
      <c r="DN445" s="447"/>
      <c r="DO445" s="462">
        <v>952</v>
      </c>
      <c r="DP445" s="461" t="s">
        <v>67</v>
      </c>
      <c r="DQ445" s="460">
        <v>7</v>
      </c>
      <c r="DR445" s="459"/>
    </row>
    <row r="446" spans="4:122" s="435" customFormat="1" x14ac:dyDescent="0.25">
      <c r="D446" s="448"/>
      <c r="E446" s="448"/>
      <c r="F446" s="453"/>
      <c r="G446" s="454"/>
      <c r="H446" s="454"/>
      <c r="I446" s="453"/>
      <c r="J446" s="454"/>
      <c r="K446" s="453"/>
      <c r="L446" s="453"/>
      <c r="M446" s="453"/>
      <c r="N446" s="453"/>
      <c r="O446" s="453"/>
      <c r="P446" s="452"/>
      <c r="Q446" s="446"/>
      <c r="R446" s="446"/>
      <c r="S446" s="602"/>
      <c r="U446" s="445"/>
      <c r="V446" s="450"/>
      <c r="W446" s="434"/>
      <c r="X446" s="451"/>
      <c r="Y446" s="445"/>
      <c r="Z446" s="439"/>
      <c r="AA446" s="450"/>
      <c r="AB446" s="445"/>
      <c r="AC446" s="449"/>
      <c r="AD446" s="445"/>
      <c r="AE446" s="554"/>
      <c r="AF446" s="448"/>
      <c r="AG446" s="448"/>
      <c r="AH446" s="448"/>
      <c r="CR446" s="445"/>
      <c r="CT446" s="448"/>
      <c r="CU446" s="448"/>
      <c r="CW446" s="448"/>
      <c r="CX446" s="448"/>
      <c r="CZ446" s="448"/>
      <c r="DA446" s="448"/>
      <c r="DC446" s="448"/>
      <c r="DD446" s="448"/>
      <c r="DF446" s="448"/>
      <c r="DG446" s="448"/>
      <c r="DJ446" s="445"/>
      <c r="DK446" s="445"/>
      <c r="DM446" s="447"/>
      <c r="DN446" s="447"/>
      <c r="DO446" s="462">
        <v>953</v>
      </c>
      <c r="DP446" s="461" t="s">
        <v>68</v>
      </c>
      <c r="DQ446" s="460">
        <v>8</v>
      </c>
      <c r="DR446" s="459"/>
    </row>
    <row r="447" spans="4:122" s="435" customFormat="1" x14ac:dyDescent="0.25">
      <c r="D447" s="448"/>
      <c r="E447" s="448"/>
      <c r="F447" s="453"/>
      <c r="G447" s="454"/>
      <c r="H447" s="454"/>
      <c r="I447" s="453"/>
      <c r="J447" s="454"/>
      <c r="K447" s="453"/>
      <c r="L447" s="453"/>
      <c r="M447" s="453"/>
      <c r="N447" s="453"/>
      <c r="O447" s="453"/>
      <c r="P447" s="452"/>
      <c r="Q447" s="446"/>
      <c r="R447" s="446"/>
      <c r="S447" s="602"/>
      <c r="U447" s="445"/>
      <c r="V447" s="450"/>
      <c r="W447" s="434"/>
      <c r="X447" s="451"/>
      <c r="Y447" s="445"/>
      <c r="Z447" s="439"/>
      <c r="AA447" s="450"/>
      <c r="AB447" s="445"/>
      <c r="AC447" s="449"/>
      <c r="AD447" s="445"/>
      <c r="AE447" s="554"/>
      <c r="AF447" s="448"/>
      <c r="AG447" s="448"/>
      <c r="AH447" s="448"/>
      <c r="CR447" s="445"/>
      <c r="CT447" s="448"/>
      <c r="CU447" s="448"/>
      <c r="CW447" s="448"/>
      <c r="CX447" s="448"/>
      <c r="CZ447" s="448"/>
      <c r="DA447" s="448"/>
      <c r="DC447" s="448"/>
      <c r="DD447" s="448"/>
      <c r="DF447" s="448"/>
      <c r="DG447" s="448"/>
      <c r="DJ447" s="445"/>
      <c r="DK447" s="445"/>
      <c r="DM447" s="447"/>
      <c r="DN447" s="447"/>
      <c r="DO447" s="462">
        <v>954</v>
      </c>
      <c r="DP447" s="461" t="s">
        <v>1489</v>
      </c>
      <c r="DQ447" s="460">
        <v>8</v>
      </c>
      <c r="DR447" s="459"/>
    </row>
    <row r="448" spans="4:122" s="435" customFormat="1" x14ac:dyDescent="0.25">
      <c r="D448" s="448"/>
      <c r="E448" s="448"/>
      <c r="F448" s="453"/>
      <c r="G448" s="454"/>
      <c r="H448" s="454"/>
      <c r="I448" s="453"/>
      <c r="J448" s="454"/>
      <c r="K448" s="453"/>
      <c r="L448" s="453"/>
      <c r="M448" s="453"/>
      <c r="N448" s="453"/>
      <c r="O448" s="453"/>
      <c r="P448" s="452"/>
      <c r="Q448" s="446"/>
      <c r="R448" s="446"/>
      <c r="S448" s="602"/>
      <c r="U448" s="445"/>
      <c r="V448" s="450"/>
      <c r="W448" s="434"/>
      <c r="X448" s="451"/>
      <c r="Y448" s="445"/>
      <c r="Z448" s="439"/>
      <c r="AA448" s="450"/>
      <c r="AB448" s="445"/>
      <c r="AC448" s="449"/>
      <c r="AD448" s="445"/>
      <c r="AE448" s="554"/>
      <c r="AF448" s="448"/>
      <c r="AG448" s="448"/>
      <c r="AH448" s="448"/>
      <c r="CR448" s="445"/>
      <c r="CT448" s="448"/>
      <c r="CU448" s="448"/>
      <c r="CW448" s="448"/>
      <c r="CX448" s="448"/>
      <c r="CZ448" s="448"/>
      <c r="DA448" s="448"/>
      <c r="DC448" s="448"/>
      <c r="DD448" s="448"/>
      <c r="DF448" s="448"/>
      <c r="DG448" s="448"/>
      <c r="DJ448" s="445"/>
      <c r="DK448" s="445"/>
      <c r="DM448" s="447"/>
      <c r="DN448" s="447"/>
      <c r="DO448" s="462">
        <v>955</v>
      </c>
      <c r="DP448" s="461" t="s">
        <v>1490</v>
      </c>
      <c r="DQ448" s="460">
        <v>9</v>
      </c>
      <c r="DR448" s="459"/>
    </row>
    <row r="449" spans="1:16367" s="435" customFormat="1" x14ac:dyDescent="0.25">
      <c r="D449" s="448"/>
      <c r="E449" s="448"/>
      <c r="F449" s="453"/>
      <c r="G449" s="454"/>
      <c r="H449" s="454"/>
      <c r="I449" s="453"/>
      <c r="J449" s="454"/>
      <c r="K449" s="453"/>
      <c r="L449" s="453"/>
      <c r="M449" s="453"/>
      <c r="N449" s="453"/>
      <c r="O449" s="453"/>
      <c r="P449" s="452"/>
      <c r="Q449" s="446"/>
      <c r="R449" s="446"/>
      <c r="S449" s="602"/>
      <c r="U449" s="445"/>
      <c r="V449" s="450"/>
      <c r="W449" s="434"/>
      <c r="X449" s="451"/>
      <c r="Y449" s="445"/>
      <c r="Z449" s="439"/>
      <c r="AA449" s="450"/>
      <c r="AB449" s="445"/>
      <c r="AC449" s="449"/>
      <c r="AD449" s="445"/>
      <c r="AE449" s="554"/>
      <c r="AF449" s="448"/>
      <c r="AG449" s="448"/>
      <c r="AH449" s="448"/>
      <c r="CR449" s="445"/>
      <c r="CT449" s="448"/>
      <c r="CU449" s="448"/>
      <c r="CW449" s="448"/>
      <c r="CX449" s="448"/>
      <c r="CZ449" s="448"/>
      <c r="DA449" s="448"/>
      <c r="DC449" s="448"/>
      <c r="DD449" s="448"/>
      <c r="DF449" s="448"/>
      <c r="DG449" s="448"/>
      <c r="DJ449" s="445"/>
      <c r="DK449" s="445"/>
      <c r="DM449" s="447"/>
      <c r="DN449" s="447"/>
      <c r="DO449" s="462">
        <v>961</v>
      </c>
      <c r="DP449" s="461" t="s">
        <v>71</v>
      </c>
      <c r="DQ449" s="460">
        <v>6</v>
      </c>
      <c r="DR449" s="459"/>
    </row>
    <row r="450" spans="1:16367" s="435" customFormat="1" x14ac:dyDescent="0.25">
      <c r="D450" s="448"/>
      <c r="E450" s="448"/>
      <c r="F450" s="453"/>
      <c r="G450" s="454"/>
      <c r="H450" s="454"/>
      <c r="I450" s="453"/>
      <c r="J450" s="454"/>
      <c r="K450" s="453"/>
      <c r="L450" s="453"/>
      <c r="M450" s="453"/>
      <c r="N450" s="453"/>
      <c r="O450" s="453"/>
      <c r="P450" s="452"/>
      <c r="Q450" s="446"/>
      <c r="R450" s="446"/>
      <c r="S450" s="602"/>
      <c r="U450" s="445"/>
      <c r="V450" s="450"/>
      <c r="W450" s="434"/>
      <c r="X450" s="451"/>
      <c r="Y450" s="445"/>
      <c r="Z450" s="439"/>
      <c r="AA450" s="450"/>
      <c r="AB450" s="445"/>
      <c r="AC450" s="449"/>
      <c r="AD450" s="445"/>
      <c r="AE450" s="554"/>
      <c r="AF450" s="448"/>
      <c r="AG450" s="448"/>
      <c r="AH450" s="448"/>
      <c r="CR450" s="445"/>
      <c r="CT450" s="448"/>
      <c r="CU450" s="448"/>
      <c r="CW450" s="448"/>
      <c r="CX450" s="448"/>
      <c r="CZ450" s="448"/>
      <c r="DA450" s="448"/>
      <c r="DC450" s="448"/>
      <c r="DD450" s="448"/>
      <c r="DF450" s="448"/>
      <c r="DG450" s="448"/>
      <c r="DJ450" s="445"/>
      <c r="DK450" s="445"/>
      <c r="DM450" s="447"/>
      <c r="DN450" s="447"/>
      <c r="DO450" s="462">
        <v>962</v>
      </c>
      <c r="DP450" s="461" t="s">
        <v>72</v>
      </c>
      <c r="DQ450" s="460">
        <v>7</v>
      </c>
      <c r="DR450" s="459"/>
    </row>
    <row r="451" spans="1:16367" s="435" customFormat="1" x14ac:dyDescent="0.25">
      <c r="D451" s="448"/>
      <c r="E451" s="448"/>
      <c r="F451" s="453"/>
      <c r="G451" s="454"/>
      <c r="H451" s="454"/>
      <c r="I451" s="453"/>
      <c r="J451" s="454"/>
      <c r="K451" s="453"/>
      <c r="L451" s="453"/>
      <c r="M451" s="453"/>
      <c r="N451" s="453"/>
      <c r="O451" s="453"/>
      <c r="P451" s="452"/>
      <c r="Q451" s="446"/>
      <c r="R451" s="446"/>
      <c r="S451" s="602"/>
      <c r="U451" s="445"/>
      <c r="V451" s="450"/>
      <c r="W451" s="434"/>
      <c r="X451" s="451"/>
      <c r="Y451" s="445"/>
      <c r="Z451" s="439"/>
      <c r="AA451" s="450"/>
      <c r="AB451" s="445"/>
      <c r="AC451" s="449"/>
      <c r="AD451" s="445"/>
      <c r="AE451" s="554"/>
      <c r="AF451" s="448"/>
      <c r="AG451" s="448"/>
      <c r="AH451" s="448"/>
      <c r="CR451" s="445"/>
      <c r="CT451" s="448"/>
      <c r="CU451" s="448"/>
      <c r="CW451" s="448"/>
      <c r="CX451" s="448"/>
      <c r="CZ451" s="448"/>
      <c r="DA451" s="448"/>
      <c r="DC451" s="448"/>
      <c r="DD451" s="448"/>
      <c r="DF451" s="448"/>
      <c r="DG451" s="448"/>
      <c r="DJ451" s="445"/>
      <c r="DK451" s="445"/>
      <c r="DM451" s="447"/>
      <c r="DN451" s="447"/>
      <c r="DO451" s="462">
        <v>963</v>
      </c>
      <c r="DP451" s="461" t="s">
        <v>73</v>
      </c>
      <c r="DQ451" s="460">
        <v>8</v>
      </c>
      <c r="DR451" s="459"/>
    </row>
    <row r="452" spans="1:16367" s="435" customFormat="1" x14ac:dyDescent="0.25">
      <c r="D452" s="448"/>
      <c r="E452" s="448"/>
      <c r="F452" s="453"/>
      <c r="G452" s="454"/>
      <c r="H452" s="454"/>
      <c r="I452" s="453"/>
      <c r="J452" s="454"/>
      <c r="K452" s="453"/>
      <c r="L452" s="453"/>
      <c r="M452" s="453"/>
      <c r="N452" s="453"/>
      <c r="O452" s="453"/>
      <c r="P452" s="452"/>
      <c r="Q452" s="446"/>
      <c r="R452" s="446"/>
      <c r="S452" s="602"/>
      <c r="U452" s="445"/>
      <c r="V452" s="450"/>
      <c r="W452" s="434"/>
      <c r="X452" s="451"/>
      <c r="Y452" s="445"/>
      <c r="Z452" s="439"/>
      <c r="AA452" s="450"/>
      <c r="AB452" s="445"/>
      <c r="AC452" s="449"/>
      <c r="AD452" s="445"/>
      <c r="AE452" s="554"/>
      <c r="AF452" s="448"/>
      <c r="AG452" s="448"/>
      <c r="AH452" s="448"/>
      <c r="CR452" s="445"/>
      <c r="CT452" s="448"/>
      <c r="CU452" s="448"/>
      <c r="CW452" s="448"/>
      <c r="CX452" s="448"/>
      <c r="CZ452" s="448"/>
      <c r="DA452" s="448"/>
      <c r="DC452" s="448"/>
      <c r="DD452" s="448"/>
      <c r="DF452" s="448"/>
      <c r="DG452" s="448"/>
      <c r="DJ452" s="445"/>
      <c r="DK452" s="445"/>
      <c r="DM452" s="447"/>
      <c r="DN452" s="447"/>
      <c r="DO452" s="462">
        <v>971</v>
      </c>
      <c r="DP452" s="461" t="s">
        <v>74</v>
      </c>
      <c r="DQ452" s="460">
        <v>6</v>
      </c>
      <c r="DR452" s="459"/>
    </row>
    <row r="453" spans="1:16367" s="435" customFormat="1" x14ac:dyDescent="0.25">
      <c r="D453" s="448"/>
      <c r="E453" s="448"/>
      <c r="F453" s="453"/>
      <c r="G453" s="454"/>
      <c r="H453" s="454"/>
      <c r="I453" s="453"/>
      <c r="J453" s="454"/>
      <c r="K453" s="453"/>
      <c r="L453" s="453"/>
      <c r="M453" s="453"/>
      <c r="N453" s="453"/>
      <c r="O453" s="453"/>
      <c r="P453" s="452"/>
      <c r="Q453" s="446"/>
      <c r="R453" s="446"/>
      <c r="S453" s="602"/>
      <c r="U453" s="445"/>
      <c r="V453" s="450"/>
      <c r="W453" s="434"/>
      <c r="X453" s="451"/>
      <c r="Y453" s="445"/>
      <c r="Z453" s="439"/>
      <c r="AA453" s="450"/>
      <c r="AB453" s="445"/>
      <c r="AC453" s="449"/>
      <c r="AD453" s="445"/>
      <c r="AE453" s="554"/>
      <c r="AF453" s="448"/>
      <c r="AG453" s="448"/>
      <c r="AH453" s="448"/>
      <c r="CR453" s="445"/>
      <c r="CT453" s="448"/>
      <c r="CU453" s="448"/>
      <c r="CW453" s="448"/>
      <c r="CX453" s="448"/>
      <c r="CZ453" s="448"/>
      <c r="DA453" s="448"/>
      <c r="DC453" s="448"/>
      <c r="DD453" s="448"/>
      <c r="DF453" s="448"/>
      <c r="DG453" s="448"/>
      <c r="DJ453" s="445"/>
      <c r="DK453" s="445"/>
      <c r="DM453" s="447"/>
      <c r="DN453" s="447"/>
      <c r="DO453" s="458">
        <v>972</v>
      </c>
      <c r="DP453" s="457" t="s">
        <v>75</v>
      </c>
      <c r="DQ453" s="456">
        <v>7</v>
      </c>
      <c r="DR453" s="455"/>
    </row>
    <row r="454" spans="1:16367" s="435" customFormat="1" x14ac:dyDescent="0.25">
      <c r="D454" s="448"/>
      <c r="E454" s="448"/>
      <c r="F454" s="453"/>
      <c r="G454" s="454"/>
      <c r="H454" s="454"/>
      <c r="I454" s="453"/>
      <c r="J454" s="454"/>
      <c r="K454" s="453"/>
      <c r="L454" s="453"/>
      <c r="M454" s="453"/>
      <c r="N454" s="453"/>
      <c r="O454" s="453"/>
      <c r="P454" s="452"/>
      <c r="Q454" s="446"/>
      <c r="R454" s="446"/>
      <c r="S454" s="602"/>
      <c r="U454" s="445"/>
      <c r="V454" s="450"/>
      <c r="W454" s="434"/>
      <c r="X454" s="451"/>
      <c r="Y454" s="445"/>
      <c r="Z454" s="439"/>
      <c r="AA454" s="450"/>
      <c r="AB454" s="445"/>
      <c r="AC454" s="449"/>
      <c r="AD454" s="445"/>
      <c r="AE454" s="554"/>
      <c r="AF454" s="448"/>
      <c r="AG454" s="448"/>
      <c r="AH454" s="448"/>
      <c r="CR454" s="445"/>
      <c r="CT454" s="448"/>
      <c r="CU454" s="448"/>
      <c r="CW454" s="448"/>
      <c r="CX454" s="448"/>
      <c r="CZ454" s="448"/>
      <c r="DA454" s="448"/>
      <c r="DC454" s="448"/>
      <c r="DD454" s="448"/>
      <c r="DF454" s="448"/>
      <c r="DG454" s="448"/>
      <c r="DJ454" s="445"/>
      <c r="DK454" s="445"/>
      <c r="DM454" s="447"/>
      <c r="DN454" s="447"/>
    </row>
    <row r="455" spans="1:16367" s="435" customFormat="1" x14ac:dyDescent="0.25">
      <c r="D455" s="448"/>
      <c r="E455" s="448"/>
      <c r="F455" s="453"/>
      <c r="G455" s="454"/>
      <c r="H455" s="454"/>
      <c r="I455" s="453"/>
      <c r="J455" s="454"/>
      <c r="K455" s="453"/>
      <c r="L455" s="453"/>
      <c r="M455" s="453"/>
      <c r="N455" s="453"/>
      <c r="O455" s="453"/>
      <c r="P455" s="452"/>
      <c r="Q455" s="446"/>
      <c r="R455" s="446"/>
      <c r="S455" s="602"/>
      <c r="U455" s="445"/>
      <c r="V455" s="450"/>
      <c r="W455" s="434"/>
      <c r="X455" s="451"/>
      <c r="Y455" s="445"/>
      <c r="Z455" s="439"/>
      <c r="AA455" s="450"/>
      <c r="AB455" s="445"/>
      <c r="AC455" s="449"/>
      <c r="AD455" s="445"/>
      <c r="AE455" s="554"/>
      <c r="AF455" s="448"/>
      <c r="AG455" s="448"/>
      <c r="AH455" s="448"/>
      <c r="CR455" s="445"/>
      <c r="CT455" s="448"/>
      <c r="CU455" s="448"/>
      <c r="CW455" s="448"/>
      <c r="CX455" s="448"/>
      <c r="CZ455" s="448"/>
      <c r="DA455" s="448"/>
      <c r="DC455" s="448"/>
      <c r="DD455" s="448"/>
      <c r="DF455" s="448"/>
      <c r="DG455" s="448"/>
      <c r="DJ455" s="445"/>
      <c r="DK455" s="445"/>
      <c r="DM455" s="447"/>
      <c r="DN455" s="447"/>
    </row>
    <row r="456" spans="1:16367" s="435" customFormat="1" x14ac:dyDescent="0.25">
      <c r="D456" s="448"/>
      <c r="E456" s="448"/>
      <c r="F456" s="453"/>
      <c r="G456" s="454"/>
      <c r="H456" s="454"/>
      <c r="I456" s="453"/>
      <c r="J456" s="454"/>
      <c r="K456" s="453"/>
      <c r="L456" s="453"/>
      <c r="M456" s="453"/>
      <c r="N456" s="453"/>
      <c r="O456" s="453"/>
      <c r="P456" s="452"/>
      <c r="Q456" s="446"/>
      <c r="R456" s="446"/>
      <c r="S456" s="602"/>
      <c r="U456" s="445"/>
      <c r="V456" s="450"/>
      <c r="W456" s="434"/>
      <c r="X456" s="451"/>
      <c r="Y456" s="445"/>
      <c r="Z456" s="439"/>
      <c r="AA456" s="450"/>
      <c r="AB456" s="445"/>
      <c r="AC456" s="449"/>
      <c r="AD456" s="445"/>
      <c r="AE456" s="554"/>
      <c r="AF456" s="448"/>
      <c r="AG456" s="448"/>
      <c r="AH456" s="448"/>
      <c r="CR456" s="445"/>
      <c r="CT456" s="448"/>
      <c r="CU456" s="448"/>
      <c r="CW456" s="448"/>
      <c r="CX456" s="448"/>
      <c r="CZ456" s="448"/>
      <c r="DA456" s="448"/>
      <c r="DC456" s="448"/>
      <c r="DD456" s="448"/>
      <c r="DF456" s="448"/>
      <c r="DG456" s="448"/>
      <c r="DJ456" s="445"/>
      <c r="DK456" s="445"/>
      <c r="DM456" s="447"/>
      <c r="DN456" s="447"/>
    </row>
    <row r="457" spans="1:16367" s="435" customFormat="1" x14ac:dyDescent="0.25">
      <c r="D457" s="448"/>
      <c r="E457" s="448"/>
      <c r="F457" s="453"/>
      <c r="G457" s="454"/>
      <c r="H457" s="454"/>
      <c r="I457" s="453"/>
      <c r="J457" s="454"/>
      <c r="K457" s="453"/>
      <c r="L457" s="453"/>
      <c r="M457" s="453"/>
      <c r="N457" s="453"/>
      <c r="O457" s="453"/>
      <c r="P457" s="452"/>
      <c r="Q457" s="446"/>
      <c r="R457" s="446"/>
      <c r="S457" s="602"/>
      <c r="U457" s="445"/>
      <c r="V457" s="450"/>
      <c r="W457" s="434"/>
      <c r="X457" s="451"/>
      <c r="Y457" s="445"/>
      <c r="Z457" s="439"/>
      <c r="AA457" s="450"/>
      <c r="AB457" s="445"/>
      <c r="AC457" s="449"/>
      <c r="AD457" s="445"/>
      <c r="AE457" s="554"/>
      <c r="AF457" s="448"/>
      <c r="AG457" s="448"/>
      <c r="AH457" s="448"/>
      <c r="CR457" s="445"/>
      <c r="CT457" s="448"/>
      <c r="CU457" s="448"/>
      <c r="CW457" s="448"/>
      <c r="CX457" s="448"/>
      <c r="CZ457" s="448"/>
      <c r="DA457" s="448"/>
      <c r="DC457" s="448"/>
      <c r="DD457" s="448"/>
      <c r="DF457" s="448"/>
      <c r="DG457" s="448"/>
      <c r="DJ457" s="445"/>
      <c r="DK457" s="445"/>
      <c r="DM457" s="447"/>
      <c r="DN457" s="447"/>
    </row>
    <row r="458" spans="1:16367" s="435" customFormat="1" x14ac:dyDescent="0.25">
      <c r="D458" s="448"/>
      <c r="E458" s="448"/>
      <c r="F458" s="453"/>
      <c r="G458" s="454"/>
      <c r="H458" s="454"/>
      <c r="I458" s="453"/>
      <c r="J458" s="454"/>
      <c r="K458" s="453"/>
      <c r="L458" s="453"/>
      <c r="M458" s="453"/>
      <c r="N458" s="453"/>
      <c r="O458" s="453"/>
      <c r="P458" s="452"/>
      <c r="Q458" s="446"/>
      <c r="R458" s="446"/>
      <c r="S458" s="602"/>
      <c r="U458" s="445"/>
      <c r="V458" s="450"/>
      <c r="W458" s="434"/>
      <c r="X458" s="451"/>
      <c r="Y458" s="445"/>
      <c r="Z458" s="439"/>
      <c r="AA458" s="450"/>
      <c r="AB458" s="445"/>
      <c r="AC458" s="449"/>
      <c r="AD458" s="445"/>
      <c r="AE458" s="554"/>
      <c r="AF458" s="448"/>
      <c r="AG458" s="448"/>
      <c r="AH458" s="448"/>
      <c r="CR458" s="445"/>
      <c r="CT458" s="448"/>
      <c r="CU458" s="448"/>
      <c r="CW458" s="448"/>
      <c r="CX458" s="448"/>
      <c r="CZ458" s="448"/>
      <c r="DA458" s="448"/>
      <c r="DC458" s="448"/>
      <c r="DD458" s="448"/>
      <c r="DF458" s="448"/>
      <c r="DG458" s="448"/>
      <c r="DJ458" s="445"/>
      <c r="DK458" s="445"/>
      <c r="DM458" s="447"/>
      <c r="DN458" s="447"/>
    </row>
    <row r="459" spans="1:16367" s="435" customFormat="1" x14ac:dyDescent="0.25">
      <c r="D459" s="448"/>
      <c r="E459" s="448"/>
      <c r="F459" s="453"/>
      <c r="G459" s="454"/>
      <c r="H459" s="454"/>
      <c r="I459" s="453"/>
      <c r="J459" s="454"/>
      <c r="K459" s="453"/>
      <c r="L459" s="453"/>
      <c r="M459" s="453"/>
      <c r="N459" s="453"/>
      <c r="O459" s="453"/>
      <c r="P459" s="452"/>
      <c r="Q459" s="446"/>
      <c r="R459" s="446"/>
      <c r="S459" s="602"/>
      <c r="U459" s="445"/>
      <c r="V459" s="450"/>
      <c r="W459" s="434"/>
      <c r="X459" s="451"/>
      <c r="Y459" s="445"/>
      <c r="Z459" s="439"/>
      <c r="AA459" s="450"/>
      <c r="AB459" s="445"/>
      <c r="AC459" s="449"/>
      <c r="AD459" s="445"/>
      <c r="AE459" s="554"/>
      <c r="AF459" s="448"/>
      <c r="AG459" s="448"/>
      <c r="AH459" s="448"/>
      <c r="CR459" s="445"/>
      <c r="CT459" s="448"/>
      <c r="CU459" s="448"/>
      <c r="CW459" s="448"/>
      <c r="CX459" s="448"/>
      <c r="CZ459" s="448"/>
      <c r="DA459" s="448"/>
      <c r="DC459" s="448"/>
      <c r="DD459" s="448"/>
      <c r="DF459" s="448"/>
      <c r="DG459" s="448"/>
      <c r="DJ459" s="445"/>
      <c r="DK459" s="445"/>
      <c r="DM459" s="447"/>
      <c r="DN459" s="447"/>
    </row>
    <row r="460" spans="1:16367" s="435" customFormat="1" x14ac:dyDescent="0.25">
      <c r="D460" s="448"/>
      <c r="E460" s="448"/>
      <c r="F460" s="453"/>
      <c r="G460" s="454"/>
      <c r="H460" s="454"/>
      <c r="I460" s="453"/>
      <c r="J460" s="454"/>
      <c r="K460" s="453"/>
      <c r="L460" s="453"/>
      <c r="M460" s="453"/>
      <c r="N460" s="453"/>
      <c r="O460" s="453"/>
      <c r="P460" s="452"/>
      <c r="Q460" s="446"/>
      <c r="R460" s="446"/>
      <c r="S460" s="602"/>
      <c r="U460" s="445"/>
      <c r="V460" s="450"/>
      <c r="W460" s="434"/>
      <c r="X460" s="451"/>
      <c r="Y460" s="445"/>
      <c r="Z460" s="439"/>
      <c r="AA460" s="450"/>
      <c r="AB460" s="445"/>
      <c r="AC460" s="449"/>
      <c r="AD460" s="445"/>
      <c r="AE460" s="554"/>
      <c r="AF460" s="448"/>
      <c r="AG460" s="448"/>
      <c r="AH460" s="448"/>
      <c r="CR460" s="445"/>
      <c r="CT460" s="448"/>
      <c r="CU460" s="448"/>
      <c r="CW460" s="448"/>
      <c r="CX460" s="448"/>
      <c r="CZ460" s="448"/>
      <c r="DA460" s="448"/>
      <c r="DC460" s="448"/>
      <c r="DD460" s="448"/>
      <c r="DF460" s="448"/>
      <c r="DG460" s="448"/>
      <c r="DJ460" s="445"/>
      <c r="DK460" s="445"/>
      <c r="DM460" s="447"/>
      <c r="DN460" s="447"/>
    </row>
    <row r="461" spans="1:16367" s="435" customFormat="1" x14ac:dyDescent="0.25">
      <c r="D461" s="448"/>
      <c r="E461" s="448"/>
      <c r="F461" s="453"/>
      <c r="G461" s="454"/>
      <c r="H461" s="454"/>
      <c r="I461" s="453"/>
      <c r="J461" s="454"/>
      <c r="K461" s="453"/>
      <c r="L461" s="453"/>
      <c r="M461" s="453"/>
      <c r="N461" s="453"/>
      <c r="O461" s="453"/>
      <c r="P461" s="452"/>
      <c r="Q461" s="446"/>
      <c r="R461" s="446"/>
      <c r="S461" s="602"/>
      <c r="U461" s="445"/>
      <c r="V461" s="450"/>
      <c r="W461" s="434"/>
      <c r="X461" s="451"/>
      <c r="Y461" s="445"/>
      <c r="Z461" s="439"/>
      <c r="AA461" s="450"/>
      <c r="AB461" s="445"/>
      <c r="AC461" s="449"/>
      <c r="AD461" s="445"/>
      <c r="AE461" s="554"/>
      <c r="AF461" s="448"/>
      <c r="AG461" s="448"/>
      <c r="AH461" s="448"/>
      <c r="CR461" s="445"/>
      <c r="CT461" s="448"/>
      <c r="CU461" s="448"/>
      <c r="CW461" s="448"/>
      <c r="CX461" s="448"/>
      <c r="CZ461" s="448"/>
      <c r="DA461" s="448"/>
      <c r="DC461" s="448"/>
      <c r="DD461" s="448"/>
      <c r="DF461" s="448"/>
      <c r="DG461" s="448"/>
      <c r="DJ461" s="445"/>
      <c r="DK461" s="445"/>
      <c r="DM461" s="447"/>
      <c r="DN461" s="447"/>
    </row>
    <row r="462" spans="1:16367" s="435" customFormat="1" x14ac:dyDescent="0.25">
      <c r="D462" s="448"/>
      <c r="E462" s="448"/>
      <c r="F462" s="453"/>
      <c r="G462" s="454"/>
      <c r="H462" s="454"/>
      <c r="I462" s="453"/>
      <c r="J462" s="454"/>
      <c r="K462" s="453"/>
      <c r="L462" s="453"/>
      <c r="M462" s="453"/>
      <c r="N462" s="453"/>
      <c r="O462" s="453"/>
      <c r="P462" s="452"/>
      <c r="Q462" s="446"/>
      <c r="R462" s="446"/>
      <c r="S462" s="602"/>
      <c r="U462" s="445"/>
      <c r="V462" s="450"/>
      <c r="W462" s="434"/>
      <c r="X462" s="451"/>
      <c r="Y462" s="445"/>
      <c r="Z462" s="439"/>
      <c r="AA462" s="450"/>
      <c r="AB462" s="445"/>
      <c r="AC462" s="449"/>
      <c r="AD462" s="445"/>
      <c r="AE462" s="554"/>
      <c r="AF462" s="448"/>
      <c r="AG462" s="448"/>
      <c r="AH462" s="448"/>
      <c r="CR462" s="445"/>
      <c r="CT462" s="448"/>
      <c r="CU462" s="448"/>
      <c r="CW462" s="448"/>
      <c r="CX462" s="448"/>
      <c r="CZ462" s="448"/>
      <c r="DA462" s="448"/>
      <c r="DC462" s="448"/>
      <c r="DD462" s="448"/>
      <c r="DF462" s="448"/>
      <c r="DG462" s="448"/>
      <c r="DJ462" s="445"/>
      <c r="DK462" s="445"/>
      <c r="DM462" s="447"/>
      <c r="DN462" s="447"/>
    </row>
    <row r="463" spans="1:16367" x14ac:dyDescent="0.25">
      <c r="A463" s="435"/>
      <c r="B463" s="435"/>
      <c r="C463" s="435"/>
      <c r="D463" s="448"/>
      <c r="E463" s="448"/>
      <c r="F463" s="453"/>
      <c r="G463" s="454"/>
      <c r="H463" s="454"/>
      <c r="I463" s="453"/>
      <c r="J463" s="454"/>
      <c r="K463" s="453"/>
      <c r="L463" s="453"/>
      <c r="M463" s="453"/>
      <c r="N463" s="453"/>
      <c r="O463" s="453"/>
      <c r="P463" s="452"/>
      <c r="Q463" s="446"/>
      <c r="R463" s="446"/>
      <c r="S463" s="602"/>
      <c r="T463" s="435"/>
      <c r="U463" s="445"/>
      <c r="V463" s="450"/>
      <c r="X463" s="451"/>
      <c r="Y463" s="445"/>
      <c r="AA463" s="450"/>
      <c r="AB463" s="445"/>
      <c r="AC463" s="449"/>
      <c r="AD463" s="445"/>
      <c r="AE463" s="554"/>
      <c r="AF463" s="448"/>
      <c r="AG463" s="448"/>
      <c r="AH463" s="448"/>
      <c r="AI463" s="435"/>
      <c r="AJ463" s="435"/>
      <c r="AK463" s="435"/>
      <c r="AL463" s="435"/>
      <c r="AM463" s="435"/>
      <c r="AN463" s="435"/>
      <c r="AO463" s="435"/>
      <c r="AP463" s="435"/>
      <c r="AQ463" s="435"/>
      <c r="AR463" s="435"/>
      <c r="AS463" s="435"/>
      <c r="AT463" s="435"/>
      <c r="AU463" s="435"/>
      <c r="AV463" s="435"/>
      <c r="AW463" s="435"/>
      <c r="AX463" s="435"/>
      <c r="AY463" s="435"/>
      <c r="AZ463" s="435"/>
      <c r="BA463" s="435"/>
      <c r="BB463" s="435"/>
      <c r="BC463" s="435"/>
      <c r="BD463" s="435"/>
      <c r="BE463" s="435"/>
      <c r="BF463" s="435"/>
      <c r="BG463" s="435"/>
      <c r="BH463" s="435"/>
      <c r="BI463" s="435"/>
      <c r="BJ463" s="435"/>
      <c r="BK463" s="435"/>
      <c r="BL463" s="435"/>
      <c r="BM463" s="435"/>
      <c r="BN463" s="435"/>
      <c r="BO463" s="435"/>
      <c r="BP463" s="435"/>
      <c r="BQ463" s="435"/>
      <c r="BR463" s="435"/>
      <c r="BS463" s="435"/>
      <c r="BT463" s="435"/>
      <c r="BU463" s="435"/>
      <c r="BV463" s="435"/>
      <c r="BW463" s="435"/>
      <c r="BX463" s="435"/>
      <c r="BY463" s="435"/>
      <c r="BZ463" s="435"/>
      <c r="CA463" s="435"/>
      <c r="CB463" s="435"/>
      <c r="CC463" s="435"/>
      <c r="CD463" s="435"/>
      <c r="CE463" s="435"/>
      <c r="CF463" s="435"/>
      <c r="CG463" s="435"/>
      <c r="CH463" s="435"/>
      <c r="CI463" s="435"/>
      <c r="CJ463" s="435"/>
      <c r="CK463" s="435"/>
      <c r="CL463" s="435"/>
      <c r="CM463" s="435"/>
      <c r="CN463" s="435"/>
      <c r="CO463" s="435"/>
      <c r="CP463" s="435"/>
      <c r="CQ463" s="435"/>
      <c r="CR463" s="445"/>
      <c r="CS463" s="435"/>
      <c r="CT463" s="448"/>
      <c r="CU463" s="448"/>
      <c r="CV463" s="435"/>
      <c r="CW463" s="448"/>
      <c r="CX463" s="448"/>
      <c r="CY463" s="435"/>
      <c r="CZ463" s="448"/>
      <c r="DA463" s="448"/>
      <c r="DB463" s="435"/>
      <c r="DC463" s="448"/>
      <c r="DD463" s="448"/>
      <c r="DE463" s="435"/>
      <c r="DF463" s="448"/>
      <c r="DG463" s="448"/>
      <c r="DH463" s="435"/>
      <c r="DJ463" s="445"/>
      <c r="DK463" s="445"/>
      <c r="DL463" s="435"/>
      <c r="DM463" s="447"/>
      <c r="DN463" s="447"/>
      <c r="DO463" s="435"/>
      <c r="DP463" s="435"/>
      <c r="DQ463" s="435"/>
      <c r="DR463" s="435"/>
      <c r="DS463" s="435"/>
      <c r="DT463" s="435"/>
      <c r="DU463" s="435"/>
      <c r="DV463" s="435"/>
      <c r="DW463" s="435"/>
      <c r="DX463" s="435"/>
      <c r="DY463" s="435"/>
      <c r="DZ463" s="435"/>
      <c r="EA463" s="435"/>
      <c r="EB463" s="435"/>
      <c r="EC463" s="435"/>
      <c r="ED463" s="435"/>
      <c r="EE463" s="435"/>
      <c r="EF463" s="435"/>
      <c r="EG463" s="435"/>
      <c r="EH463" s="435"/>
      <c r="EI463" s="435"/>
      <c r="EJ463" s="435"/>
      <c r="EK463" s="435"/>
      <c r="EL463" s="435"/>
      <c r="EM463" s="435"/>
      <c r="EN463" s="435"/>
      <c r="EO463" s="435"/>
      <c r="EP463" s="435"/>
      <c r="EQ463" s="435"/>
      <c r="ER463" s="435"/>
      <c r="ES463" s="435"/>
      <c r="ET463" s="435"/>
      <c r="EU463" s="435"/>
      <c r="EV463" s="435"/>
      <c r="EW463" s="435"/>
      <c r="EX463" s="435"/>
      <c r="EY463" s="435"/>
      <c r="EZ463" s="435"/>
      <c r="FA463" s="435"/>
      <c r="FB463" s="435"/>
      <c r="FC463" s="435"/>
      <c r="FD463" s="435"/>
      <c r="FE463" s="435"/>
      <c r="FF463" s="435"/>
      <c r="FG463" s="435"/>
      <c r="FH463" s="435"/>
      <c r="FI463" s="435"/>
      <c r="FJ463" s="435"/>
      <c r="FK463" s="435"/>
      <c r="FL463" s="435"/>
      <c r="FM463" s="435"/>
      <c r="FN463" s="435"/>
      <c r="FO463" s="435"/>
      <c r="FP463" s="435"/>
      <c r="FQ463" s="435"/>
      <c r="FR463" s="435"/>
      <c r="FS463" s="435"/>
      <c r="FT463" s="435"/>
      <c r="FU463" s="435"/>
      <c r="FV463" s="435"/>
      <c r="FW463" s="435"/>
      <c r="FX463" s="435"/>
      <c r="FY463" s="435"/>
      <c r="FZ463" s="435"/>
      <c r="GA463" s="435"/>
      <c r="GB463" s="435"/>
      <c r="GC463" s="435"/>
      <c r="GD463" s="435"/>
      <c r="GE463" s="435"/>
      <c r="GF463" s="435"/>
      <c r="GG463" s="435"/>
      <c r="GH463" s="435"/>
      <c r="GI463" s="435"/>
      <c r="GJ463" s="435"/>
      <c r="GK463" s="435"/>
      <c r="GL463" s="435"/>
      <c r="GM463" s="435"/>
      <c r="GN463" s="435"/>
      <c r="GO463" s="435"/>
      <c r="GP463" s="435"/>
      <c r="GQ463" s="435"/>
      <c r="GR463" s="435"/>
      <c r="GS463" s="435"/>
      <c r="GT463" s="435"/>
      <c r="GU463" s="435"/>
      <c r="GV463" s="435"/>
      <c r="GW463" s="435"/>
      <c r="GX463" s="435"/>
      <c r="GY463" s="435"/>
      <c r="GZ463" s="435"/>
      <c r="HA463" s="435"/>
      <c r="HB463" s="435"/>
      <c r="HC463" s="435"/>
      <c r="HD463" s="435"/>
      <c r="HE463" s="435"/>
      <c r="HF463" s="435"/>
      <c r="HG463" s="435"/>
      <c r="HH463" s="435"/>
      <c r="HI463" s="435"/>
      <c r="HJ463" s="435"/>
      <c r="HK463" s="435"/>
      <c r="HL463" s="435"/>
      <c r="HM463" s="435"/>
      <c r="HN463" s="435"/>
      <c r="HO463" s="435"/>
      <c r="HP463" s="435"/>
      <c r="HQ463" s="435"/>
      <c r="HR463" s="435"/>
      <c r="HS463" s="435"/>
      <c r="HT463" s="435"/>
      <c r="HU463" s="435"/>
      <c r="HV463" s="435"/>
      <c r="HW463" s="435"/>
      <c r="HX463" s="435"/>
      <c r="HY463" s="435"/>
      <c r="HZ463" s="435"/>
      <c r="IA463" s="435"/>
      <c r="IB463" s="435"/>
      <c r="IC463" s="435"/>
      <c r="ID463" s="435"/>
      <c r="IE463" s="435"/>
      <c r="IF463" s="435"/>
      <c r="IG463" s="435"/>
      <c r="IH463" s="435"/>
      <c r="II463" s="435"/>
      <c r="IJ463" s="435"/>
      <c r="IK463" s="435"/>
      <c r="IL463" s="435"/>
      <c r="IM463" s="435"/>
      <c r="IN463" s="435"/>
      <c r="IO463" s="435"/>
      <c r="IP463" s="435"/>
      <c r="IQ463" s="435"/>
      <c r="IR463" s="435"/>
      <c r="IS463" s="435"/>
      <c r="IT463" s="435"/>
      <c r="IU463" s="435"/>
      <c r="IV463" s="435"/>
      <c r="IW463" s="435"/>
      <c r="IX463" s="435"/>
      <c r="IY463" s="435"/>
      <c r="IZ463" s="435"/>
      <c r="JA463" s="435"/>
      <c r="JB463" s="435"/>
      <c r="JC463" s="435"/>
      <c r="JD463" s="435"/>
      <c r="JE463" s="435"/>
      <c r="JF463" s="435"/>
      <c r="JG463" s="435"/>
      <c r="JH463" s="435"/>
      <c r="JI463" s="435"/>
      <c r="JJ463" s="435"/>
      <c r="JK463" s="435"/>
      <c r="JL463" s="435"/>
      <c r="JM463" s="435"/>
      <c r="JN463" s="435"/>
      <c r="JO463" s="435"/>
      <c r="JP463" s="435"/>
      <c r="JQ463" s="435"/>
      <c r="JR463" s="435"/>
      <c r="JS463" s="435"/>
      <c r="JT463" s="435"/>
      <c r="JU463" s="435"/>
      <c r="JV463" s="435"/>
      <c r="JW463" s="435"/>
      <c r="JX463" s="435"/>
      <c r="JY463" s="435"/>
      <c r="JZ463" s="435"/>
      <c r="KA463" s="435"/>
      <c r="KB463" s="435"/>
      <c r="KC463" s="435"/>
      <c r="KD463" s="435"/>
      <c r="KE463" s="435"/>
      <c r="KF463" s="435"/>
      <c r="KG463" s="435"/>
      <c r="KH463" s="435"/>
      <c r="KI463" s="435"/>
      <c r="KJ463" s="435"/>
      <c r="KK463" s="435"/>
      <c r="KL463" s="435"/>
      <c r="KM463" s="435"/>
      <c r="KN463" s="435"/>
      <c r="KO463" s="435"/>
      <c r="KP463" s="435"/>
      <c r="KQ463" s="435"/>
      <c r="KR463" s="435"/>
      <c r="KS463" s="435"/>
      <c r="KT463" s="435"/>
      <c r="KU463" s="435"/>
      <c r="KV463" s="435"/>
      <c r="KW463" s="435"/>
      <c r="KX463" s="435"/>
      <c r="KY463" s="435"/>
      <c r="KZ463" s="435"/>
      <c r="LA463" s="435"/>
      <c r="LB463" s="435"/>
      <c r="LC463" s="435"/>
      <c r="LD463" s="435"/>
      <c r="LE463" s="435"/>
      <c r="LF463" s="435"/>
      <c r="LG463" s="435"/>
      <c r="LH463" s="435"/>
      <c r="LI463" s="435"/>
      <c r="LJ463" s="435"/>
      <c r="LK463" s="435"/>
      <c r="LL463" s="435"/>
      <c r="LM463" s="435"/>
      <c r="LN463" s="435"/>
      <c r="LO463" s="435"/>
      <c r="LP463" s="435"/>
      <c r="LQ463" s="435"/>
      <c r="LR463" s="435"/>
      <c r="LS463" s="435"/>
      <c r="LT463" s="435"/>
      <c r="LU463" s="435"/>
      <c r="LV463" s="435"/>
      <c r="LW463" s="435"/>
      <c r="LX463" s="435"/>
      <c r="LY463" s="435"/>
      <c r="LZ463" s="435"/>
      <c r="MA463" s="435"/>
      <c r="MB463" s="435"/>
      <c r="MC463" s="435"/>
      <c r="MD463" s="435"/>
      <c r="ME463" s="435"/>
      <c r="MF463" s="435"/>
      <c r="MG463" s="435"/>
      <c r="MH463" s="435"/>
      <c r="MI463" s="435"/>
      <c r="MJ463" s="435"/>
      <c r="MK463" s="435"/>
      <c r="ML463" s="435"/>
      <c r="MM463" s="435"/>
      <c r="MN463" s="435"/>
      <c r="MO463" s="435"/>
      <c r="MP463" s="435"/>
      <c r="MQ463" s="435"/>
      <c r="MR463" s="435"/>
      <c r="MS463" s="435"/>
      <c r="MT463" s="435"/>
      <c r="MU463" s="435"/>
      <c r="MV463" s="435"/>
      <c r="MW463" s="435"/>
      <c r="MX463" s="435"/>
      <c r="MY463" s="435"/>
      <c r="MZ463" s="435"/>
      <c r="NA463" s="435"/>
      <c r="NB463" s="435"/>
      <c r="NC463" s="435"/>
      <c r="ND463" s="435"/>
      <c r="NE463" s="435"/>
      <c r="NF463" s="435"/>
      <c r="NG463" s="435"/>
      <c r="NH463" s="435"/>
      <c r="NI463" s="435"/>
      <c r="NJ463" s="435"/>
      <c r="NK463" s="435"/>
      <c r="NL463" s="435"/>
      <c r="NM463" s="435"/>
      <c r="NN463" s="435"/>
      <c r="NO463" s="435"/>
      <c r="NP463" s="435"/>
      <c r="NQ463" s="435"/>
      <c r="NR463" s="435"/>
      <c r="NS463" s="435"/>
      <c r="NT463" s="435"/>
      <c r="NU463" s="435"/>
      <c r="NV463" s="435"/>
      <c r="NW463" s="435"/>
      <c r="NX463" s="435"/>
      <c r="NY463" s="435"/>
      <c r="NZ463" s="435"/>
      <c r="OA463" s="435"/>
      <c r="OB463" s="435"/>
      <c r="OC463" s="435"/>
      <c r="OD463" s="435"/>
      <c r="OE463" s="435"/>
      <c r="OF463" s="435"/>
      <c r="OG463" s="435"/>
      <c r="OH463" s="435"/>
      <c r="OI463" s="435"/>
      <c r="OJ463" s="435"/>
      <c r="OK463" s="435"/>
      <c r="OL463" s="435"/>
      <c r="OM463" s="435"/>
      <c r="ON463" s="435"/>
      <c r="OO463" s="435"/>
      <c r="OP463" s="435"/>
      <c r="OQ463" s="435"/>
      <c r="OR463" s="435"/>
      <c r="OS463" s="435"/>
      <c r="OT463" s="435"/>
      <c r="OU463" s="435"/>
      <c r="OV463" s="435"/>
      <c r="OW463" s="435"/>
      <c r="OX463" s="435"/>
      <c r="OY463" s="435"/>
      <c r="OZ463" s="435"/>
      <c r="PA463" s="435"/>
      <c r="PB463" s="435"/>
      <c r="PC463" s="435"/>
      <c r="PD463" s="435"/>
      <c r="PE463" s="435"/>
      <c r="PF463" s="435"/>
      <c r="PG463" s="435"/>
      <c r="PH463" s="435"/>
      <c r="PI463" s="435"/>
      <c r="PJ463" s="435"/>
      <c r="PK463" s="435"/>
      <c r="PL463" s="435"/>
      <c r="PM463" s="435"/>
      <c r="PN463" s="435"/>
      <c r="PO463" s="435"/>
      <c r="PP463" s="435"/>
      <c r="PQ463" s="435"/>
      <c r="PR463" s="435"/>
      <c r="PS463" s="435"/>
      <c r="PT463" s="435"/>
      <c r="PU463" s="435"/>
      <c r="PV463" s="435"/>
      <c r="PW463" s="435"/>
      <c r="PX463" s="435"/>
      <c r="PY463" s="435"/>
      <c r="PZ463" s="435"/>
      <c r="QA463" s="435"/>
      <c r="QB463" s="435"/>
      <c r="QC463" s="435"/>
      <c r="QD463" s="435"/>
      <c r="QE463" s="435"/>
      <c r="QF463" s="435"/>
      <c r="QG463" s="435"/>
      <c r="QH463" s="435"/>
      <c r="QI463" s="435"/>
      <c r="QJ463" s="435"/>
      <c r="QK463" s="435"/>
      <c r="QL463" s="435"/>
      <c r="QM463" s="435"/>
      <c r="QN463" s="435"/>
      <c r="QO463" s="435"/>
      <c r="QP463" s="435"/>
      <c r="QQ463" s="435"/>
      <c r="QR463" s="435"/>
      <c r="QS463" s="435"/>
      <c r="QT463" s="435"/>
      <c r="QU463" s="435"/>
      <c r="QV463" s="435"/>
      <c r="QW463" s="435"/>
      <c r="QX463" s="435"/>
      <c r="QY463" s="435"/>
      <c r="QZ463" s="435"/>
      <c r="RA463" s="435"/>
      <c r="RB463" s="435"/>
      <c r="RC463" s="435"/>
      <c r="RD463" s="435"/>
      <c r="RE463" s="435"/>
      <c r="RF463" s="435"/>
      <c r="RG463" s="435"/>
      <c r="RH463" s="435"/>
      <c r="RI463" s="435"/>
      <c r="RJ463" s="435"/>
      <c r="RK463" s="435"/>
      <c r="RL463" s="435"/>
      <c r="RM463" s="435"/>
      <c r="RN463" s="435"/>
      <c r="RO463" s="435"/>
      <c r="RP463" s="435"/>
      <c r="RQ463" s="435"/>
      <c r="RR463" s="435"/>
      <c r="RS463" s="435"/>
      <c r="RT463" s="435"/>
      <c r="RU463" s="435"/>
      <c r="RV463" s="435"/>
      <c r="RW463" s="435"/>
      <c r="RX463" s="435"/>
      <c r="RY463" s="435"/>
      <c r="RZ463" s="435"/>
      <c r="SA463" s="435"/>
      <c r="SB463" s="435"/>
      <c r="SC463" s="435"/>
      <c r="SD463" s="435"/>
      <c r="SE463" s="435"/>
      <c r="SF463" s="435"/>
      <c r="SG463" s="435"/>
      <c r="SH463" s="435"/>
      <c r="SI463" s="435"/>
      <c r="SJ463" s="435"/>
      <c r="SK463" s="435"/>
      <c r="SL463" s="435"/>
      <c r="SM463" s="435"/>
      <c r="SN463" s="435"/>
      <c r="SO463" s="435"/>
      <c r="SP463" s="435"/>
      <c r="SQ463" s="435"/>
      <c r="SR463" s="435"/>
      <c r="SS463" s="435"/>
      <c r="ST463" s="435"/>
      <c r="SU463" s="435"/>
      <c r="SV463" s="435"/>
      <c r="SW463" s="435"/>
      <c r="SX463" s="435"/>
      <c r="SY463" s="435"/>
      <c r="SZ463" s="435"/>
      <c r="TA463" s="435"/>
      <c r="TB463" s="435"/>
      <c r="TC463" s="435"/>
      <c r="TD463" s="435"/>
      <c r="TE463" s="435"/>
      <c r="TF463" s="435"/>
      <c r="TG463" s="435"/>
      <c r="TH463" s="435"/>
      <c r="TI463" s="435"/>
      <c r="TJ463" s="435"/>
      <c r="TK463" s="435"/>
      <c r="TL463" s="435"/>
      <c r="TM463" s="435"/>
      <c r="TN463" s="435"/>
      <c r="TO463" s="435"/>
      <c r="TP463" s="435"/>
      <c r="TQ463" s="435"/>
      <c r="TR463" s="435"/>
      <c r="TS463" s="435"/>
      <c r="TT463" s="435"/>
      <c r="TU463" s="435"/>
      <c r="TV463" s="435"/>
      <c r="TW463" s="435"/>
      <c r="TX463" s="435"/>
      <c r="TY463" s="435"/>
      <c r="TZ463" s="435"/>
      <c r="UA463" s="435"/>
      <c r="UB463" s="435"/>
      <c r="UC463" s="435"/>
      <c r="UD463" s="435"/>
      <c r="UE463" s="435"/>
      <c r="UF463" s="435"/>
      <c r="UG463" s="435"/>
      <c r="UH463" s="435"/>
      <c r="UI463" s="435"/>
      <c r="UJ463" s="435"/>
      <c r="UK463" s="435"/>
      <c r="UL463" s="435"/>
      <c r="UM463" s="435"/>
      <c r="UN463" s="435"/>
      <c r="UO463" s="435"/>
      <c r="UP463" s="435"/>
      <c r="UQ463" s="435"/>
      <c r="UR463" s="435"/>
      <c r="US463" s="435"/>
      <c r="UT463" s="435"/>
      <c r="UU463" s="435"/>
      <c r="UV463" s="435"/>
      <c r="UW463" s="435"/>
      <c r="UX463" s="435"/>
      <c r="UY463" s="435"/>
      <c r="UZ463" s="435"/>
      <c r="VA463" s="435"/>
      <c r="VB463" s="435"/>
      <c r="VC463" s="435"/>
      <c r="VD463" s="435"/>
      <c r="VE463" s="435"/>
      <c r="VF463" s="435"/>
      <c r="VG463" s="435"/>
      <c r="VH463" s="435"/>
      <c r="VI463" s="435"/>
      <c r="VJ463" s="435"/>
      <c r="VK463" s="435"/>
      <c r="VL463" s="435"/>
      <c r="VM463" s="435"/>
      <c r="VN463" s="435"/>
      <c r="VO463" s="435"/>
      <c r="VP463" s="435"/>
      <c r="VQ463" s="435"/>
      <c r="VR463" s="435"/>
      <c r="VS463" s="435"/>
      <c r="VT463" s="435"/>
      <c r="VU463" s="435"/>
      <c r="VV463" s="435"/>
      <c r="VW463" s="435"/>
      <c r="VX463" s="435"/>
      <c r="VY463" s="435"/>
      <c r="VZ463" s="435"/>
      <c r="WA463" s="435"/>
      <c r="WB463" s="435"/>
      <c r="WC463" s="435"/>
      <c r="WD463" s="435"/>
      <c r="WE463" s="435"/>
      <c r="WF463" s="435"/>
      <c r="WG463" s="435"/>
      <c r="WH463" s="435"/>
      <c r="WI463" s="435"/>
      <c r="WJ463" s="435"/>
      <c r="WK463" s="435"/>
      <c r="WL463" s="435"/>
      <c r="WM463" s="435"/>
      <c r="WN463" s="435"/>
      <c r="WO463" s="435"/>
      <c r="WP463" s="435"/>
      <c r="WQ463" s="435"/>
      <c r="WR463" s="435"/>
      <c r="WS463" s="435"/>
      <c r="WT463" s="435"/>
      <c r="WU463" s="435"/>
      <c r="WV463" s="435"/>
      <c r="WW463" s="435"/>
      <c r="WX463" s="435"/>
      <c r="WY463" s="435"/>
      <c r="WZ463" s="435"/>
      <c r="XA463" s="435"/>
      <c r="XB463" s="435"/>
      <c r="XC463" s="435"/>
      <c r="XD463" s="435"/>
      <c r="XE463" s="435"/>
      <c r="XF463" s="435"/>
      <c r="XG463" s="435"/>
      <c r="XH463" s="435"/>
      <c r="XI463" s="435"/>
      <c r="XJ463" s="435"/>
      <c r="XK463" s="435"/>
      <c r="XL463" s="435"/>
      <c r="XM463" s="435"/>
      <c r="XN463" s="435"/>
      <c r="XO463" s="435"/>
      <c r="XP463" s="435"/>
      <c r="XQ463" s="435"/>
      <c r="XR463" s="435"/>
      <c r="XS463" s="435"/>
      <c r="XT463" s="435"/>
      <c r="XU463" s="435"/>
      <c r="XV463" s="435"/>
      <c r="XW463" s="435"/>
      <c r="XX463" s="435"/>
      <c r="XY463" s="435"/>
      <c r="XZ463" s="435"/>
      <c r="YA463" s="435"/>
      <c r="YB463" s="435"/>
      <c r="YC463" s="435"/>
      <c r="YD463" s="435"/>
      <c r="YE463" s="435"/>
      <c r="YF463" s="435"/>
      <c r="YG463" s="435"/>
      <c r="YH463" s="435"/>
      <c r="YI463" s="435"/>
      <c r="YJ463" s="435"/>
      <c r="YK463" s="435"/>
      <c r="YL463" s="435"/>
      <c r="YM463" s="435"/>
      <c r="YN463" s="435"/>
      <c r="YO463" s="435"/>
      <c r="YP463" s="435"/>
      <c r="YQ463" s="435"/>
      <c r="YR463" s="435"/>
      <c r="YS463" s="435"/>
      <c r="YT463" s="435"/>
      <c r="YU463" s="435"/>
      <c r="YV463" s="435"/>
      <c r="YW463" s="435"/>
      <c r="YX463" s="435"/>
      <c r="YY463" s="435"/>
      <c r="YZ463" s="435"/>
      <c r="ZA463" s="435"/>
      <c r="ZB463" s="435"/>
      <c r="ZC463" s="435"/>
      <c r="ZD463" s="435"/>
      <c r="ZE463" s="435"/>
      <c r="ZF463" s="435"/>
      <c r="ZG463" s="435"/>
      <c r="ZH463" s="435"/>
      <c r="ZI463" s="435"/>
      <c r="ZJ463" s="435"/>
      <c r="ZK463" s="435"/>
      <c r="ZL463" s="435"/>
      <c r="ZM463" s="435"/>
      <c r="ZN463" s="435"/>
      <c r="ZO463" s="435"/>
      <c r="ZP463" s="435"/>
      <c r="ZQ463" s="435"/>
      <c r="ZR463" s="435"/>
      <c r="ZS463" s="435"/>
      <c r="ZT463" s="435"/>
      <c r="ZU463" s="435"/>
      <c r="ZV463" s="435"/>
      <c r="ZW463" s="435"/>
      <c r="ZX463" s="435"/>
      <c r="ZY463" s="435"/>
      <c r="ZZ463" s="435"/>
      <c r="AAA463" s="435"/>
      <c r="AAB463" s="435"/>
      <c r="AAC463" s="435"/>
      <c r="AAD463" s="435"/>
      <c r="AAE463" s="435"/>
      <c r="AAF463" s="435"/>
      <c r="AAG463" s="435"/>
      <c r="AAH463" s="435"/>
      <c r="AAI463" s="435"/>
      <c r="AAJ463" s="435"/>
      <c r="AAK463" s="435"/>
      <c r="AAL463" s="435"/>
      <c r="AAM463" s="435"/>
      <c r="AAN463" s="435"/>
      <c r="AAO463" s="435"/>
      <c r="AAP463" s="435"/>
      <c r="AAQ463" s="435"/>
      <c r="AAR463" s="435"/>
      <c r="AAS463" s="435"/>
      <c r="AAT463" s="435"/>
      <c r="AAU463" s="435"/>
      <c r="AAV463" s="435"/>
      <c r="AAW463" s="435"/>
      <c r="AAX463" s="435"/>
      <c r="AAY463" s="435"/>
      <c r="AAZ463" s="435"/>
      <c r="ABA463" s="435"/>
      <c r="ABB463" s="435"/>
      <c r="ABC463" s="435"/>
      <c r="ABD463" s="435"/>
      <c r="ABE463" s="435"/>
      <c r="ABF463" s="435"/>
      <c r="ABG463" s="435"/>
      <c r="ABH463" s="435"/>
      <c r="ABI463" s="435"/>
      <c r="ABJ463" s="435"/>
      <c r="ABK463" s="435"/>
      <c r="ABL463" s="435"/>
      <c r="ABM463" s="435"/>
      <c r="ABN463" s="435"/>
      <c r="ABO463" s="435"/>
      <c r="ABP463" s="435"/>
      <c r="ABQ463" s="435"/>
      <c r="ABR463" s="435"/>
      <c r="ABS463" s="435"/>
      <c r="ABT463" s="435"/>
      <c r="ABU463" s="435"/>
      <c r="ABV463" s="435"/>
      <c r="ABW463" s="435"/>
      <c r="ABX463" s="435"/>
      <c r="ABY463" s="435"/>
      <c r="ABZ463" s="435"/>
      <c r="ACA463" s="435"/>
      <c r="ACB463" s="435"/>
      <c r="ACC463" s="435"/>
      <c r="ACD463" s="435"/>
      <c r="ACE463" s="435"/>
      <c r="ACF463" s="435"/>
      <c r="ACG463" s="435"/>
      <c r="ACH463" s="435"/>
      <c r="ACI463" s="435"/>
      <c r="ACJ463" s="435"/>
      <c r="ACK463" s="435"/>
      <c r="ACL463" s="435"/>
      <c r="ACM463" s="435"/>
      <c r="ACN463" s="435"/>
      <c r="ACO463" s="435"/>
      <c r="ACP463" s="435"/>
      <c r="ACQ463" s="435"/>
      <c r="ACR463" s="435"/>
      <c r="ACS463" s="435"/>
      <c r="ACT463" s="435"/>
      <c r="ACU463" s="435"/>
      <c r="ACV463" s="435"/>
      <c r="ACW463" s="435"/>
      <c r="ACX463" s="435"/>
      <c r="ACY463" s="435"/>
      <c r="ACZ463" s="435"/>
      <c r="ADA463" s="435"/>
      <c r="ADB463" s="435"/>
      <c r="ADC463" s="435"/>
      <c r="ADD463" s="435"/>
      <c r="ADE463" s="435"/>
      <c r="ADF463" s="435"/>
      <c r="ADG463" s="435"/>
      <c r="ADH463" s="435"/>
      <c r="ADI463" s="435"/>
      <c r="ADJ463" s="435"/>
      <c r="ADK463" s="435"/>
      <c r="ADL463" s="435"/>
      <c r="ADM463" s="435"/>
      <c r="ADN463" s="435"/>
      <c r="ADO463" s="435"/>
      <c r="ADP463" s="435"/>
      <c r="ADQ463" s="435"/>
      <c r="ADR463" s="435"/>
      <c r="ADS463" s="435"/>
      <c r="ADT463" s="435"/>
      <c r="ADU463" s="435"/>
      <c r="ADV463" s="435"/>
      <c r="ADW463" s="435"/>
      <c r="ADX463" s="435"/>
      <c r="ADY463" s="435"/>
      <c r="ADZ463" s="435"/>
      <c r="AEA463" s="435"/>
      <c r="AEB463" s="435"/>
      <c r="AEC463" s="435"/>
      <c r="AED463" s="435"/>
      <c r="AEE463" s="435"/>
      <c r="AEF463" s="435"/>
      <c r="AEG463" s="435"/>
      <c r="AEH463" s="435"/>
      <c r="AEI463" s="435"/>
      <c r="AEJ463" s="435"/>
      <c r="AEK463" s="435"/>
      <c r="AEL463" s="435"/>
      <c r="AEM463" s="435"/>
      <c r="AEN463" s="435"/>
      <c r="AEO463" s="435"/>
      <c r="AEP463" s="435"/>
      <c r="AEQ463" s="435"/>
      <c r="AER463" s="435"/>
      <c r="AES463" s="435"/>
      <c r="AET463" s="435"/>
      <c r="AEU463" s="435"/>
      <c r="AEV463" s="435"/>
      <c r="AEW463" s="435"/>
      <c r="AEX463" s="435"/>
      <c r="AEY463" s="435"/>
      <c r="AEZ463" s="435"/>
      <c r="AFA463" s="435"/>
      <c r="AFB463" s="435"/>
      <c r="AFC463" s="435"/>
      <c r="AFD463" s="435"/>
      <c r="AFE463" s="435"/>
      <c r="AFF463" s="435"/>
      <c r="AFG463" s="435"/>
      <c r="AFH463" s="435"/>
      <c r="AFI463" s="435"/>
      <c r="AFJ463" s="435"/>
      <c r="AFK463" s="435"/>
      <c r="AFL463" s="435"/>
      <c r="AFM463" s="435"/>
      <c r="AFN463" s="435"/>
      <c r="AFO463" s="435"/>
      <c r="AFP463" s="435"/>
      <c r="AFQ463" s="435"/>
      <c r="AFR463" s="435"/>
      <c r="AFS463" s="435"/>
      <c r="AFT463" s="435"/>
      <c r="AFU463" s="435"/>
      <c r="AFV463" s="435"/>
      <c r="AFW463" s="435"/>
      <c r="AFX463" s="435"/>
      <c r="AFY463" s="435"/>
      <c r="AFZ463" s="435"/>
      <c r="AGA463" s="435"/>
      <c r="AGB463" s="435"/>
      <c r="AGC463" s="435"/>
      <c r="AGD463" s="435"/>
      <c r="AGE463" s="435"/>
      <c r="AGF463" s="435"/>
      <c r="AGG463" s="435"/>
      <c r="AGH463" s="435"/>
      <c r="AGI463" s="435"/>
      <c r="AGJ463" s="435"/>
      <c r="AGK463" s="435"/>
      <c r="AGL463" s="435"/>
      <c r="AGM463" s="435"/>
      <c r="AGN463" s="435"/>
      <c r="AGO463" s="435"/>
      <c r="AGP463" s="435"/>
      <c r="AGQ463" s="435"/>
      <c r="AGR463" s="435"/>
      <c r="AGS463" s="435"/>
      <c r="AGT463" s="435"/>
      <c r="AGU463" s="435"/>
      <c r="AGV463" s="435"/>
      <c r="AGW463" s="435"/>
      <c r="AGX463" s="435"/>
      <c r="AGY463" s="435"/>
      <c r="AGZ463" s="435"/>
      <c r="AHA463" s="435"/>
      <c r="AHB463" s="435"/>
      <c r="AHC463" s="435"/>
      <c r="AHD463" s="435"/>
      <c r="AHE463" s="435"/>
      <c r="AHF463" s="435"/>
      <c r="AHG463" s="435"/>
      <c r="AHH463" s="435"/>
      <c r="AHI463" s="435"/>
      <c r="AHJ463" s="435"/>
      <c r="AHK463" s="435"/>
      <c r="AHL463" s="435"/>
      <c r="AHM463" s="435"/>
      <c r="AHN463" s="435"/>
      <c r="AHO463" s="435"/>
      <c r="AHP463" s="435"/>
      <c r="AHQ463" s="435"/>
      <c r="AHR463" s="435"/>
      <c r="AHS463" s="435"/>
      <c r="AHT463" s="435"/>
      <c r="AHU463" s="435"/>
      <c r="AHV463" s="435"/>
      <c r="AHW463" s="435"/>
      <c r="AHX463" s="435"/>
      <c r="AHY463" s="435"/>
      <c r="AHZ463" s="435"/>
      <c r="AIA463" s="435"/>
      <c r="AIB463" s="435"/>
      <c r="AIC463" s="435"/>
      <c r="AID463" s="435"/>
      <c r="AIE463" s="435"/>
      <c r="AIF463" s="435"/>
      <c r="AIG463" s="435"/>
      <c r="AIH463" s="435"/>
      <c r="AII463" s="435"/>
      <c r="AIJ463" s="435"/>
      <c r="AIK463" s="435"/>
      <c r="AIL463" s="435"/>
      <c r="AIM463" s="435"/>
      <c r="AIN463" s="435"/>
      <c r="AIO463" s="435"/>
      <c r="AIP463" s="435"/>
      <c r="AIQ463" s="435"/>
      <c r="AIR463" s="435"/>
      <c r="AIS463" s="435"/>
      <c r="AIT463" s="435"/>
      <c r="AIU463" s="435"/>
      <c r="AIV463" s="435"/>
      <c r="AIW463" s="435"/>
      <c r="AIX463" s="435"/>
      <c r="AIY463" s="435"/>
      <c r="AIZ463" s="435"/>
      <c r="AJA463" s="435"/>
      <c r="AJB463" s="435"/>
      <c r="AJC463" s="435"/>
      <c r="AJD463" s="435"/>
      <c r="AJE463" s="435"/>
      <c r="AJF463" s="435"/>
      <c r="AJG463" s="435"/>
      <c r="AJH463" s="435"/>
      <c r="AJI463" s="435"/>
      <c r="AJJ463" s="435"/>
      <c r="AJK463" s="435"/>
      <c r="AJL463" s="435"/>
      <c r="AJM463" s="435"/>
      <c r="AJN463" s="435"/>
      <c r="AJO463" s="435"/>
      <c r="AJP463" s="435"/>
      <c r="AJQ463" s="435"/>
      <c r="AJR463" s="435"/>
      <c r="AJS463" s="435"/>
      <c r="AJT463" s="435"/>
      <c r="AJU463" s="435"/>
      <c r="AJV463" s="435"/>
      <c r="AJW463" s="435"/>
      <c r="AJX463" s="435"/>
      <c r="AJY463" s="435"/>
      <c r="AJZ463" s="435"/>
      <c r="AKA463" s="435"/>
      <c r="AKB463" s="435"/>
      <c r="AKC463" s="435"/>
      <c r="AKD463" s="435"/>
      <c r="AKE463" s="435"/>
      <c r="AKF463" s="435"/>
      <c r="AKG463" s="435"/>
      <c r="AKH463" s="435"/>
      <c r="AKI463" s="435"/>
      <c r="AKJ463" s="435"/>
      <c r="AKK463" s="435"/>
      <c r="AKL463" s="435"/>
      <c r="AKM463" s="435"/>
      <c r="AKN463" s="435"/>
      <c r="AKO463" s="435"/>
      <c r="AKP463" s="435"/>
      <c r="AKQ463" s="435"/>
      <c r="AKR463" s="435"/>
      <c r="AKS463" s="435"/>
      <c r="AKT463" s="435"/>
      <c r="AKU463" s="435"/>
      <c r="AKV463" s="435"/>
      <c r="AKW463" s="435"/>
      <c r="AKX463" s="435"/>
      <c r="AKY463" s="435"/>
      <c r="AKZ463" s="435"/>
      <c r="ALA463" s="435"/>
      <c r="ALB463" s="435"/>
      <c r="ALC463" s="435"/>
      <c r="ALD463" s="435"/>
      <c r="ALE463" s="435"/>
      <c r="ALF463" s="435"/>
      <c r="ALG463" s="435"/>
      <c r="ALH463" s="435"/>
      <c r="ALI463" s="435"/>
      <c r="ALJ463" s="435"/>
      <c r="ALK463" s="435"/>
      <c r="ALL463" s="435"/>
      <c r="ALM463" s="435"/>
      <c r="ALN463" s="435"/>
      <c r="ALO463" s="435"/>
      <c r="ALP463" s="435"/>
      <c r="ALQ463" s="435"/>
      <c r="ALR463" s="435"/>
      <c r="ALS463" s="435"/>
      <c r="ALT463" s="435"/>
      <c r="ALU463" s="435"/>
      <c r="ALV463" s="435"/>
      <c r="ALW463" s="435"/>
      <c r="ALX463" s="435"/>
      <c r="ALY463" s="435"/>
      <c r="ALZ463" s="435"/>
      <c r="AMA463" s="435"/>
      <c r="AMB463" s="435"/>
      <c r="AMC463" s="435"/>
      <c r="AMD463" s="435"/>
      <c r="AME463" s="435"/>
      <c r="AMF463" s="435"/>
      <c r="AMG463" s="435"/>
      <c r="AMH463" s="435"/>
      <c r="AMI463" s="435"/>
      <c r="AMJ463" s="435"/>
      <c r="AMK463" s="435"/>
      <c r="AML463" s="435"/>
      <c r="AMM463" s="435"/>
      <c r="AMN463" s="435"/>
      <c r="AMO463" s="435"/>
      <c r="AMP463" s="435"/>
      <c r="AMQ463" s="435"/>
      <c r="AMR463" s="435"/>
      <c r="AMS463" s="435"/>
      <c r="AMT463" s="435"/>
      <c r="AMU463" s="435"/>
      <c r="AMV463" s="435"/>
      <c r="AMW463" s="435"/>
      <c r="AMX463" s="435"/>
      <c r="AMY463" s="435"/>
      <c r="AMZ463" s="435"/>
      <c r="ANA463" s="435"/>
      <c r="ANB463" s="435"/>
      <c r="ANC463" s="435"/>
      <c r="AND463" s="435"/>
      <c r="ANE463" s="435"/>
      <c r="ANF463" s="435"/>
      <c r="ANG463" s="435"/>
      <c r="ANH463" s="435"/>
      <c r="ANI463" s="435"/>
      <c r="ANJ463" s="435"/>
      <c r="ANK463" s="435"/>
      <c r="ANL463" s="435"/>
      <c r="ANM463" s="435"/>
      <c r="ANN463" s="435"/>
      <c r="ANO463" s="435"/>
      <c r="ANP463" s="435"/>
      <c r="ANQ463" s="435"/>
      <c r="ANR463" s="435"/>
      <c r="ANS463" s="435"/>
      <c r="ANT463" s="435"/>
      <c r="ANU463" s="435"/>
      <c r="ANV463" s="435"/>
      <c r="ANW463" s="435"/>
      <c r="ANX463" s="435"/>
      <c r="ANY463" s="435"/>
      <c r="ANZ463" s="435"/>
      <c r="AOA463" s="435"/>
      <c r="AOB463" s="435"/>
      <c r="AOC463" s="435"/>
      <c r="AOD463" s="435"/>
      <c r="AOE463" s="435"/>
      <c r="AOF463" s="435"/>
      <c r="AOG463" s="435"/>
      <c r="AOH463" s="435"/>
      <c r="AOI463" s="435"/>
      <c r="AOJ463" s="435"/>
      <c r="AOK463" s="435"/>
      <c r="AOL463" s="435"/>
      <c r="AOM463" s="435"/>
      <c r="AON463" s="435"/>
      <c r="AOO463" s="435"/>
      <c r="AOP463" s="435"/>
      <c r="AOQ463" s="435"/>
      <c r="AOR463" s="435"/>
      <c r="AOS463" s="435"/>
      <c r="AOT463" s="435"/>
      <c r="AOU463" s="435"/>
      <c r="AOV463" s="435"/>
      <c r="AOW463" s="435"/>
      <c r="AOX463" s="435"/>
      <c r="AOY463" s="435"/>
      <c r="AOZ463" s="435"/>
      <c r="APA463" s="435"/>
      <c r="APB463" s="435"/>
      <c r="APC463" s="435"/>
      <c r="APD463" s="435"/>
      <c r="APE463" s="435"/>
      <c r="APF463" s="435"/>
      <c r="APG463" s="435"/>
      <c r="APH463" s="435"/>
      <c r="API463" s="435"/>
      <c r="APJ463" s="435"/>
      <c r="APK463" s="435"/>
      <c r="APL463" s="435"/>
      <c r="APM463" s="435"/>
      <c r="APN463" s="435"/>
      <c r="APO463" s="435"/>
      <c r="APP463" s="435"/>
      <c r="APQ463" s="435"/>
      <c r="APR463" s="435"/>
      <c r="APS463" s="435"/>
      <c r="APT463" s="435"/>
      <c r="APU463" s="435"/>
      <c r="APV463" s="435"/>
      <c r="APW463" s="435"/>
      <c r="APX463" s="435"/>
      <c r="APY463" s="435"/>
      <c r="APZ463" s="435"/>
      <c r="AQA463" s="435"/>
      <c r="AQB463" s="435"/>
      <c r="AQC463" s="435"/>
      <c r="AQD463" s="435"/>
      <c r="AQE463" s="435"/>
      <c r="AQF463" s="435"/>
      <c r="AQG463" s="435"/>
      <c r="AQH463" s="435"/>
      <c r="AQI463" s="435"/>
      <c r="AQJ463" s="435"/>
      <c r="AQK463" s="435"/>
      <c r="AQL463" s="435"/>
      <c r="AQM463" s="435"/>
      <c r="AQN463" s="435"/>
      <c r="AQO463" s="435"/>
      <c r="AQP463" s="435"/>
      <c r="AQQ463" s="435"/>
      <c r="AQR463" s="435"/>
      <c r="AQS463" s="435"/>
      <c r="AQT463" s="435"/>
      <c r="AQU463" s="435"/>
      <c r="AQV463" s="435"/>
      <c r="AQW463" s="435"/>
      <c r="AQX463" s="435"/>
      <c r="AQY463" s="435"/>
      <c r="AQZ463" s="435"/>
      <c r="ARA463" s="435"/>
      <c r="ARB463" s="435"/>
      <c r="ARC463" s="435"/>
      <c r="ARD463" s="435"/>
      <c r="ARE463" s="435"/>
      <c r="ARF463" s="435"/>
      <c r="ARG463" s="435"/>
      <c r="ARH463" s="435"/>
      <c r="ARI463" s="435"/>
      <c r="ARJ463" s="435"/>
      <c r="ARK463" s="435"/>
      <c r="ARL463" s="435"/>
      <c r="ARM463" s="435"/>
      <c r="ARN463" s="435"/>
      <c r="ARO463" s="435"/>
      <c r="ARP463" s="435"/>
      <c r="ARQ463" s="435"/>
      <c r="ARR463" s="435"/>
      <c r="ARS463" s="435"/>
      <c r="ART463" s="435"/>
      <c r="ARU463" s="435"/>
      <c r="ARV463" s="435"/>
      <c r="ARW463" s="435"/>
      <c r="ARX463" s="435"/>
      <c r="ARY463" s="435"/>
      <c r="ARZ463" s="435"/>
      <c r="ASA463" s="435"/>
      <c r="ASB463" s="435"/>
      <c r="ASC463" s="435"/>
      <c r="ASD463" s="435"/>
      <c r="ASE463" s="435"/>
      <c r="ASF463" s="435"/>
      <c r="ASG463" s="435"/>
      <c r="ASH463" s="435"/>
      <c r="ASI463" s="435"/>
      <c r="ASJ463" s="435"/>
      <c r="ASK463" s="435"/>
      <c r="ASL463" s="435"/>
      <c r="ASM463" s="435"/>
      <c r="ASN463" s="435"/>
      <c r="ASO463" s="435"/>
      <c r="ASP463" s="435"/>
      <c r="ASQ463" s="435"/>
      <c r="ASR463" s="435"/>
      <c r="ASS463" s="435"/>
      <c r="AST463" s="435"/>
      <c r="ASU463" s="435"/>
      <c r="ASV463" s="435"/>
      <c r="ASW463" s="435"/>
      <c r="ASX463" s="435"/>
      <c r="ASY463" s="435"/>
      <c r="ASZ463" s="435"/>
      <c r="ATA463" s="435"/>
      <c r="ATB463" s="435"/>
      <c r="ATC463" s="435"/>
      <c r="ATD463" s="435"/>
      <c r="ATE463" s="435"/>
      <c r="ATF463" s="435"/>
      <c r="ATG463" s="435"/>
      <c r="ATH463" s="435"/>
      <c r="ATI463" s="435"/>
      <c r="ATJ463" s="435"/>
      <c r="ATK463" s="435"/>
      <c r="ATL463" s="435"/>
      <c r="ATM463" s="435"/>
      <c r="ATN463" s="435"/>
      <c r="ATO463" s="435"/>
      <c r="ATP463" s="435"/>
      <c r="ATQ463" s="435"/>
      <c r="ATR463" s="435"/>
      <c r="ATS463" s="435"/>
      <c r="ATT463" s="435"/>
      <c r="ATU463" s="435"/>
      <c r="ATV463" s="435"/>
      <c r="ATW463" s="435"/>
      <c r="ATX463" s="435"/>
      <c r="ATY463" s="435"/>
      <c r="ATZ463" s="435"/>
      <c r="AUA463" s="435"/>
      <c r="AUB463" s="435"/>
      <c r="AUC463" s="435"/>
      <c r="AUD463" s="435"/>
      <c r="AUE463" s="435"/>
      <c r="AUF463" s="435"/>
      <c r="AUG463" s="435"/>
      <c r="AUH463" s="435"/>
      <c r="AUI463" s="435"/>
      <c r="AUJ463" s="435"/>
      <c r="AUK463" s="435"/>
      <c r="AUL463" s="435"/>
      <c r="AUM463" s="435"/>
      <c r="AUN463" s="435"/>
      <c r="AUO463" s="435"/>
      <c r="AUP463" s="435"/>
      <c r="AUQ463" s="435"/>
      <c r="AUR463" s="435"/>
      <c r="AUS463" s="435"/>
      <c r="AUT463" s="435"/>
      <c r="AUU463" s="435"/>
      <c r="AUV463" s="435"/>
      <c r="AUW463" s="435"/>
      <c r="AUX463" s="435"/>
      <c r="AUY463" s="435"/>
      <c r="AUZ463" s="435"/>
      <c r="AVA463" s="435"/>
      <c r="AVB463" s="435"/>
      <c r="AVC463" s="435"/>
      <c r="AVD463" s="435"/>
      <c r="AVE463" s="435"/>
      <c r="AVF463" s="435"/>
      <c r="AVG463" s="435"/>
      <c r="AVH463" s="435"/>
      <c r="AVI463" s="435"/>
      <c r="AVJ463" s="435"/>
      <c r="AVK463" s="435"/>
      <c r="AVL463" s="435"/>
      <c r="AVM463" s="435"/>
      <c r="AVN463" s="435"/>
      <c r="AVO463" s="435"/>
      <c r="AVP463" s="435"/>
      <c r="AVQ463" s="435"/>
      <c r="AVR463" s="435"/>
      <c r="AVS463" s="435"/>
      <c r="AVT463" s="435"/>
      <c r="AVU463" s="435"/>
      <c r="AVV463" s="435"/>
      <c r="AVW463" s="435"/>
      <c r="AVX463" s="435"/>
      <c r="AVY463" s="435"/>
      <c r="AVZ463" s="435"/>
      <c r="AWA463" s="435"/>
      <c r="AWB463" s="435"/>
      <c r="AWC463" s="435"/>
      <c r="AWD463" s="435"/>
      <c r="AWE463" s="435"/>
      <c r="AWF463" s="435"/>
      <c r="AWG463" s="435"/>
      <c r="AWH463" s="435"/>
      <c r="AWI463" s="435"/>
      <c r="AWJ463" s="435"/>
      <c r="AWK463" s="435"/>
      <c r="AWL463" s="435"/>
      <c r="AWM463" s="435"/>
      <c r="AWN463" s="435"/>
      <c r="AWO463" s="435"/>
      <c r="AWP463" s="435"/>
      <c r="AWQ463" s="435"/>
      <c r="AWR463" s="435"/>
      <c r="AWS463" s="435"/>
      <c r="AWT463" s="435"/>
      <c r="AWU463" s="435"/>
      <c r="AWV463" s="435"/>
      <c r="AWW463" s="435"/>
      <c r="AWX463" s="435"/>
      <c r="AWY463" s="435"/>
      <c r="AWZ463" s="435"/>
      <c r="AXA463" s="435"/>
      <c r="AXB463" s="435"/>
      <c r="AXC463" s="435"/>
      <c r="AXD463" s="435"/>
      <c r="AXE463" s="435"/>
      <c r="AXF463" s="435"/>
      <c r="AXG463" s="435"/>
      <c r="AXH463" s="435"/>
      <c r="AXI463" s="435"/>
      <c r="AXJ463" s="435"/>
      <c r="AXK463" s="435"/>
      <c r="AXL463" s="435"/>
      <c r="AXM463" s="435"/>
      <c r="AXN463" s="435"/>
      <c r="AXO463" s="435"/>
      <c r="AXP463" s="435"/>
      <c r="AXQ463" s="435"/>
      <c r="AXR463" s="435"/>
      <c r="AXS463" s="435"/>
      <c r="AXT463" s="435"/>
      <c r="AXU463" s="435"/>
      <c r="AXV463" s="435"/>
      <c r="AXW463" s="435"/>
      <c r="AXX463" s="435"/>
      <c r="AXY463" s="435"/>
      <c r="AXZ463" s="435"/>
      <c r="AYA463" s="435"/>
      <c r="AYB463" s="435"/>
      <c r="AYC463" s="435"/>
      <c r="AYD463" s="435"/>
      <c r="AYE463" s="435"/>
      <c r="AYF463" s="435"/>
      <c r="AYG463" s="435"/>
      <c r="AYH463" s="435"/>
      <c r="AYI463" s="435"/>
      <c r="AYJ463" s="435"/>
      <c r="AYK463" s="435"/>
      <c r="AYL463" s="435"/>
      <c r="AYM463" s="435"/>
      <c r="AYN463" s="435"/>
      <c r="AYO463" s="435"/>
      <c r="AYP463" s="435"/>
      <c r="AYQ463" s="435"/>
      <c r="AYR463" s="435"/>
      <c r="AYS463" s="435"/>
      <c r="AYT463" s="435"/>
      <c r="AYU463" s="435"/>
      <c r="AYV463" s="435"/>
      <c r="AYW463" s="435"/>
      <c r="AYX463" s="435"/>
      <c r="AYY463" s="435"/>
      <c r="AYZ463" s="435"/>
      <c r="AZA463" s="435"/>
      <c r="AZB463" s="435"/>
      <c r="AZC463" s="435"/>
      <c r="AZD463" s="435"/>
      <c r="AZE463" s="435"/>
      <c r="AZF463" s="435"/>
      <c r="AZG463" s="435"/>
      <c r="AZH463" s="435"/>
      <c r="AZI463" s="435"/>
      <c r="AZJ463" s="435"/>
      <c r="AZK463" s="435"/>
      <c r="AZL463" s="435"/>
      <c r="AZM463" s="435"/>
      <c r="AZN463" s="435"/>
      <c r="AZO463" s="435"/>
      <c r="AZP463" s="435"/>
      <c r="AZQ463" s="435"/>
      <c r="AZR463" s="435"/>
      <c r="AZS463" s="435"/>
      <c r="AZT463" s="435"/>
      <c r="AZU463" s="435"/>
      <c r="AZV463" s="435"/>
      <c r="AZW463" s="435"/>
      <c r="AZX463" s="435"/>
      <c r="AZY463" s="435"/>
      <c r="AZZ463" s="435"/>
      <c r="BAA463" s="435"/>
      <c r="BAB463" s="435"/>
      <c r="BAC463" s="435"/>
      <c r="BAD463" s="435"/>
      <c r="BAE463" s="435"/>
      <c r="BAF463" s="435"/>
      <c r="BAG463" s="435"/>
      <c r="BAH463" s="435"/>
      <c r="BAI463" s="435"/>
      <c r="BAJ463" s="435"/>
      <c r="BAK463" s="435"/>
      <c r="BAL463" s="435"/>
      <c r="BAM463" s="435"/>
      <c r="BAN463" s="435"/>
      <c r="BAO463" s="435"/>
      <c r="BAP463" s="435"/>
      <c r="BAQ463" s="435"/>
      <c r="BAR463" s="435"/>
      <c r="BAS463" s="435"/>
      <c r="BAT463" s="435"/>
      <c r="BAU463" s="435"/>
      <c r="BAV463" s="435"/>
      <c r="BAW463" s="435"/>
      <c r="BAX463" s="435"/>
      <c r="BAY463" s="435"/>
      <c r="BAZ463" s="435"/>
      <c r="BBA463" s="435"/>
      <c r="BBB463" s="435"/>
      <c r="BBC463" s="435"/>
      <c r="BBD463" s="435"/>
      <c r="BBE463" s="435"/>
      <c r="BBF463" s="435"/>
      <c r="BBG463" s="435"/>
      <c r="BBH463" s="435"/>
      <c r="BBI463" s="435"/>
      <c r="BBJ463" s="435"/>
      <c r="BBK463" s="435"/>
      <c r="BBL463" s="435"/>
      <c r="BBM463" s="435"/>
      <c r="BBN463" s="435"/>
      <c r="BBO463" s="435"/>
      <c r="BBP463" s="435"/>
      <c r="BBQ463" s="435"/>
      <c r="BBR463" s="435"/>
      <c r="BBS463" s="435"/>
      <c r="BBT463" s="435"/>
      <c r="BBU463" s="435"/>
      <c r="BBV463" s="435"/>
      <c r="BBW463" s="435"/>
      <c r="BBX463" s="435"/>
      <c r="BBY463" s="435"/>
      <c r="BBZ463" s="435"/>
      <c r="BCA463" s="435"/>
      <c r="BCB463" s="435"/>
      <c r="BCC463" s="435"/>
      <c r="BCD463" s="435"/>
      <c r="BCE463" s="435"/>
      <c r="BCF463" s="435"/>
      <c r="BCG463" s="435"/>
      <c r="BCH463" s="435"/>
      <c r="BCI463" s="435"/>
      <c r="BCJ463" s="435"/>
      <c r="BCK463" s="435"/>
      <c r="BCL463" s="435"/>
      <c r="BCM463" s="435"/>
      <c r="BCN463" s="435"/>
      <c r="BCO463" s="435"/>
      <c r="BCP463" s="435"/>
      <c r="BCQ463" s="435"/>
      <c r="BCR463" s="435"/>
      <c r="BCS463" s="435"/>
      <c r="BCT463" s="435"/>
      <c r="BCU463" s="435"/>
      <c r="BCV463" s="435"/>
      <c r="BCW463" s="435"/>
      <c r="BCX463" s="435"/>
      <c r="BCY463" s="435"/>
      <c r="BCZ463" s="435"/>
      <c r="BDA463" s="435"/>
      <c r="BDB463" s="435"/>
      <c r="BDC463" s="435"/>
      <c r="BDD463" s="435"/>
      <c r="BDE463" s="435"/>
      <c r="BDF463" s="435"/>
      <c r="BDG463" s="435"/>
      <c r="BDH463" s="435"/>
      <c r="BDI463" s="435"/>
      <c r="BDJ463" s="435"/>
      <c r="BDK463" s="435"/>
      <c r="BDL463" s="435"/>
      <c r="BDM463" s="435"/>
      <c r="BDN463" s="435"/>
      <c r="BDO463" s="435"/>
      <c r="BDP463" s="435"/>
      <c r="BDQ463" s="435"/>
      <c r="BDR463" s="435"/>
      <c r="BDS463" s="435"/>
      <c r="BDT463" s="435"/>
      <c r="BDU463" s="435"/>
      <c r="BDV463" s="435"/>
      <c r="BDW463" s="435"/>
      <c r="BDX463" s="435"/>
      <c r="BDY463" s="435"/>
      <c r="BDZ463" s="435"/>
      <c r="BEA463" s="435"/>
      <c r="BEB463" s="435"/>
      <c r="BEC463" s="435"/>
      <c r="BED463" s="435"/>
      <c r="BEE463" s="435"/>
      <c r="BEF463" s="435"/>
      <c r="BEG463" s="435"/>
      <c r="BEH463" s="435"/>
      <c r="BEI463" s="435"/>
      <c r="BEJ463" s="435"/>
      <c r="BEK463" s="435"/>
      <c r="BEL463" s="435"/>
      <c r="BEM463" s="435"/>
      <c r="BEN463" s="435"/>
      <c r="BEO463" s="435"/>
      <c r="BEP463" s="435"/>
      <c r="BEQ463" s="435"/>
      <c r="BER463" s="435"/>
      <c r="BES463" s="435"/>
      <c r="BET463" s="435"/>
      <c r="BEU463" s="435"/>
      <c r="BEV463" s="435"/>
      <c r="BEW463" s="435"/>
      <c r="BEX463" s="435"/>
      <c r="BEY463" s="435"/>
      <c r="BEZ463" s="435"/>
      <c r="BFA463" s="435"/>
      <c r="BFB463" s="435"/>
      <c r="BFC463" s="435"/>
      <c r="BFD463" s="435"/>
      <c r="BFE463" s="435"/>
      <c r="BFF463" s="435"/>
      <c r="BFG463" s="435"/>
      <c r="BFH463" s="435"/>
      <c r="BFI463" s="435"/>
      <c r="BFJ463" s="435"/>
      <c r="BFK463" s="435"/>
      <c r="BFL463" s="435"/>
      <c r="BFM463" s="435"/>
      <c r="BFN463" s="435"/>
      <c r="BFO463" s="435"/>
      <c r="BFP463" s="435"/>
      <c r="BFQ463" s="435"/>
      <c r="BFR463" s="435"/>
      <c r="BFS463" s="435"/>
      <c r="BFT463" s="435"/>
      <c r="BFU463" s="435"/>
      <c r="BFV463" s="435"/>
      <c r="BFW463" s="435"/>
      <c r="BFX463" s="435"/>
      <c r="BFY463" s="435"/>
      <c r="BFZ463" s="435"/>
      <c r="BGA463" s="435"/>
      <c r="BGB463" s="435"/>
      <c r="BGC463" s="435"/>
      <c r="BGD463" s="435"/>
      <c r="BGE463" s="435"/>
      <c r="BGF463" s="435"/>
      <c r="BGG463" s="435"/>
      <c r="BGH463" s="435"/>
      <c r="BGI463" s="435"/>
      <c r="BGJ463" s="435"/>
      <c r="BGK463" s="435"/>
      <c r="BGL463" s="435"/>
      <c r="BGM463" s="435"/>
      <c r="BGN463" s="435"/>
      <c r="BGO463" s="435"/>
      <c r="BGP463" s="435"/>
      <c r="BGQ463" s="435"/>
      <c r="BGR463" s="435"/>
      <c r="BGS463" s="435"/>
      <c r="BGT463" s="435"/>
      <c r="BGU463" s="435"/>
      <c r="BGV463" s="435"/>
      <c r="BGW463" s="435"/>
      <c r="BGX463" s="435"/>
      <c r="BGY463" s="435"/>
      <c r="BGZ463" s="435"/>
      <c r="BHA463" s="435"/>
      <c r="BHB463" s="435"/>
      <c r="BHC463" s="435"/>
      <c r="BHD463" s="435"/>
      <c r="BHE463" s="435"/>
      <c r="BHF463" s="435"/>
      <c r="BHG463" s="435"/>
      <c r="BHH463" s="435"/>
      <c r="BHI463" s="435"/>
      <c r="BHJ463" s="435"/>
      <c r="BHK463" s="435"/>
      <c r="BHL463" s="435"/>
      <c r="BHM463" s="435"/>
      <c r="BHN463" s="435"/>
      <c r="BHO463" s="435"/>
      <c r="BHP463" s="435"/>
      <c r="BHQ463" s="435"/>
      <c r="BHR463" s="435"/>
      <c r="BHS463" s="435"/>
      <c r="BHT463" s="435"/>
      <c r="BHU463" s="435"/>
      <c r="BHV463" s="435"/>
      <c r="BHW463" s="435"/>
      <c r="BHX463" s="435"/>
      <c r="BHY463" s="435"/>
      <c r="BHZ463" s="435"/>
      <c r="BIA463" s="435"/>
      <c r="BIB463" s="435"/>
      <c r="BIC463" s="435"/>
      <c r="BID463" s="435"/>
      <c r="BIE463" s="435"/>
      <c r="BIF463" s="435"/>
      <c r="BIG463" s="435"/>
      <c r="BIH463" s="435"/>
      <c r="BII463" s="435"/>
      <c r="BIJ463" s="435"/>
      <c r="BIK463" s="435"/>
      <c r="BIL463" s="435"/>
      <c r="BIM463" s="435"/>
      <c r="BIN463" s="435"/>
      <c r="BIO463" s="435"/>
      <c r="BIP463" s="435"/>
      <c r="BIQ463" s="435"/>
      <c r="BIR463" s="435"/>
      <c r="BIS463" s="435"/>
      <c r="BIT463" s="435"/>
      <c r="BIU463" s="435"/>
      <c r="BIV463" s="435"/>
      <c r="BIW463" s="435"/>
      <c r="BIX463" s="435"/>
      <c r="BIY463" s="435"/>
      <c r="BIZ463" s="435"/>
      <c r="BJA463" s="435"/>
      <c r="BJB463" s="435"/>
      <c r="BJC463" s="435"/>
      <c r="BJD463" s="435"/>
      <c r="BJE463" s="435"/>
      <c r="BJF463" s="435"/>
      <c r="BJG463" s="435"/>
      <c r="BJH463" s="435"/>
      <c r="BJI463" s="435"/>
      <c r="BJJ463" s="435"/>
      <c r="BJK463" s="435"/>
      <c r="BJL463" s="435"/>
      <c r="BJM463" s="435"/>
      <c r="BJN463" s="435"/>
      <c r="BJO463" s="435"/>
      <c r="BJP463" s="435"/>
      <c r="BJQ463" s="435"/>
      <c r="BJR463" s="435"/>
      <c r="BJS463" s="435"/>
      <c r="BJT463" s="435"/>
      <c r="BJU463" s="435"/>
      <c r="BJV463" s="435"/>
      <c r="BJW463" s="435"/>
      <c r="BJX463" s="435"/>
      <c r="BJY463" s="435"/>
      <c r="BJZ463" s="435"/>
      <c r="BKA463" s="435"/>
      <c r="BKB463" s="435"/>
      <c r="BKC463" s="435"/>
      <c r="BKD463" s="435"/>
      <c r="BKE463" s="435"/>
      <c r="BKF463" s="435"/>
      <c r="BKG463" s="435"/>
      <c r="BKH463" s="435"/>
      <c r="BKI463" s="435"/>
      <c r="BKJ463" s="435"/>
      <c r="BKK463" s="435"/>
      <c r="BKL463" s="435"/>
      <c r="BKM463" s="435"/>
      <c r="BKN463" s="435"/>
      <c r="BKO463" s="435"/>
      <c r="BKP463" s="435"/>
      <c r="BKQ463" s="435"/>
      <c r="BKR463" s="435"/>
      <c r="BKS463" s="435"/>
      <c r="BKT463" s="435"/>
      <c r="BKU463" s="435"/>
      <c r="BKV463" s="435"/>
      <c r="BKW463" s="435"/>
      <c r="BKX463" s="435"/>
      <c r="BKY463" s="435"/>
      <c r="BKZ463" s="435"/>
      <c r="BLA463" s="435"/>
      <c r="BLB463" s="435"/>
      <c r="BLC463" s="435"/>
      <c r="BLD463" s="435"/>
      <c r="BLE463" s="435"/>
      <c r="BLF463" s="435"/>
      <c r="BLG463" s="435"/>
      <c r="BLH463" s="435"/>
      <c r="BLI463" s="435"/>
      <c r="BLJ463" s="435"/>
      <c r="BLK463" s="435"/>
      <c r="BLL463" s="435"/>
      <c r="BLM463" s="435"/>
      <c r="BLN463" s="435"/>
      <c r="BLO463" s="435"/>
      <c r="BLP463" s="435"/>
      <c r="BLQ463" s="435"/>
      <c r="BLR463" s="435"/>
      <c r="BLS463" s="435"/>
      <c r="BLT463" s="435"/>
      <c r="BLU463" s="435"/>
      <c r="BLV463" s="435"/>
      <c r="BLW463" s="435"/>
      <c r="BLX463" s="435"/>
      <c r="BLY463" s="435"/>
      <c r="BLZ463" s="435"/>
      <c r="BMA463" s="435"/>
      <c r="BMB463" s="435"/>
      <c r="BMC463" s="435"/>
      <c r="BMD463" s="435"/>
      <c r="BME463" s="435"/>
      <c r="BMF463" s="435"/>
      <c r="BMG463" s="435"/>
      <c r="BMH463" s="435"/>
      <c r="BMI463" s="435"/>
      <c r="BMJ463" s="435"/>
      <c r="BMK463" s="435"/>
      <c r="BML463" s="435"/>
      <c r="BMM463" s="435"/>
      <c r="BMN463" s="435"/>
      <c r="BMO463" s="435"/>
      <c r="BMP463" s="435"/>
      <c r="BMQ463" s="435"/>
      <c r="BMR463" s="435"/>
      <c r="BMS463" s="435"/>
      <c r="BMT463" s="435"/>
      <c r="BMU463" s="435"/>
      <c r="BMV463" s="435"/>
      <c r="BMW463" s="435"/>
      <c r="BMX463" s="435"/>
      <c r="BMY463" s="435"/>
      <c r="BMZ463" s="435"/>
      <c r="BNA463" s="435"/>
      <c r="BNB463" s="435"/>
      <c r="BNC463" s="435"/>
      <c r="BND463" s="435"/>
      <c r="BNE463" s="435"/>
      <c r="BNF463" s="435"/>
      <c r="BNG463" s="435"/>
      <c r="BNH463" s="435"/>
      <c r="BNI463" s="435"/>
      <c r="BNJ463" s="435"/>
      <c r="BNK463" s="435"/>
      <c r="BNL463" s="435"/>
      <c r="BNM463" s="435"/>
      <c r="BNN463" s="435"/>
      <c r="BNO463" s="435"/>
      <c r="BNP463" s="435"/>
      <c r="BNQ463" s="435"/>
      <c r="BNR463" s="435"/>
      <c r="BNS463" s="435"/>
      <c r="BNT463" s="435"/>
      <c r="BNU463" s="435"/>
      <c r="BNV463" s="435"/>
      <c r="BNW463" s="435"/>
      <c r="BNX463" s="435"/>
      <c r="BNY463" s="435"/>
      <c r="BNZ463" s="435"/>
      <c r="BOA463" s="435"/>
      <c r="BOB463" s="435"/>
      <c r="BOC463" s="435"/>
      <c r="BOD463" s="435"/>
      <c r="BOE463" s="435"/>
      <c r="BOF463" s="435"/>
      <c r="BOG463" s="435"/>
      <c r="BOH463" s="435"/>
      <c r="BOI463" s="435"/>
      <c r="BOJ463" s="435"/>
      <c r="BOK463" s="435"/>
      <c r="BOL463" s="435"/>
      <c r="BOM463" s="435"/>
      <c r="BON463" s="435"/>
      <c r="BOO463" s="435"/>
      <c r="BOP463" s="435"/>
      <c r="BOQ463" s="435"/>
      <c r="BOR463" s="435"/>
      <c r="BOS463" s="435"/>
      <c r="BOT463" s="435"/>
      <c r="BOU463" s="435"/>
      <c r="BOV463" s="435"/>
      <c r="BOW463" s="435"/>
      <c r="BOX463" s="435"/>
      <c r="BOY463" s="435"/>
      <c r="BOZ463" s="435"/>
      <c r="BPA463" s="435"/>
      <c r="BPB463" s="435"/>
      <c r="BPC463" s="435"/>
      <c r="BPD463" s="435"/>
      <c r="BPE463" s="435"/>
      <c r="BPF463" s="435"/>
      <c r="BPG463" s="435"/>
      <c r="BPH463" s="435"/>
      <c r="BPI463" s="435"/>
      <c r="BPJ463" s="435"/>
      <c r="BPK463" s="435"/>
      <c r="BPL463" s="435"/>
      <c r="BPM463" s="435"/>
      <c r="BPN463" s="435"/>
      <c r="BPO463" s="435"/>
      <c r="BPP463" s="435"/>
      <c r="BPQ463" s="435"/>
      <c r="BPR463" s="435"/>
      <c r="BPS463" s="435"/>
      <c r="BPT463" s="435"/>
      <c r="BPU463" s="435"/>
      <c r="BPV463" s="435"/>
      <c r="BPW463" s="435"/>
      <c r="BPX463" s="435"/>
      <c r="BPY463" s="435"/>
      <c r="BPZ463" s="435"/>
      <c r="BQA463" s="435"/>
      <c r="BQB463" s="435"/>
      <c r="BQC463" s="435"/>
      <c r="BQD463" s="435"/>
      <c r="BQE463" s="435"/>
      <c r="BQF463" s="435"/>
      <c r="BQG463" s="435"/>
      <c r="BQH463" s="435"/>
      <c r="BQI463" s="435"/>
      <c r="BQJ463" s="435"/>
      <c r="BQK463" s="435"/>
      <c r="BQL463" s="435"/>
      <c r="BQM463" s="435"/>
      <c r="BQN463" s="435"/>
      <c r="BQO463" s="435"/>
      <c r="BQP463" s="435"/>
      <c r="BQQ463" s="435"/>
      <c r="BQR463" s="435"/>
      <c r="BQS463" s="435"/>
      <c r="BQT463" s="435"/>
      <c r="BQU463" s="435"/>
      <c r="BQV463" s="435"/>
      <c r="BQW463" s="435"/>
      <c r="BQX463" s="435"/>
      <c r="BQY463" s="435"/>
      <c r="BQZ463" s="435"/>
      <c r="BRA463" s="435"/>
      <c r="BRB463" s="435"/>
      <c r="BRC463" s="435"/>
      <c r="BRD463" s="435"/>
      <c r="BRE463" s="435"/>
      <c r="BRF463" s="435"/>
      <c r="BRG463" s="435"/>
      <c r="BRH463" s="435"/>
      <c r="BRI463" s="435"/>
      <c r="BRJ463" s="435"/>
      <c r="BRK463" s="435"/>
      <c r="BRL463" s="435"/>
      <c r="BRM463" s="435"/>
      <c r="BRN463" s="435"/>
      <c r="BRO463" s="435"/>
      <c r="BRP463" s="435"/>
      <c r="BRQ463" s="435"/>
      <c r="BRR463" s="435"/>
      <c r="BRS463" s="435"/>
      <c r="BRT463" s="435"/>
      <c r="BRU463" s="435"/>
      <c r="BRV463" s="435"/>
      <c r="BRW463" s="435"/>
      <c r="BRX463" s="435"/>
      <c r="BRY463" s="435"/>
      <c r="BRZ463" s="435"/>
      <c r="BSA463" s="435"/>
      <c r="BSB463" s="435"/>
      <c r="BSC463" s="435"/>
      <c r="BSD463" s="435"/>
      <c r="BSE463" s="435"/>
      <c r="BSF463" s="435"/>
      <c r="BSG463" s="435"/>
      <c r="BSH463" s="435"/>
      <c r="BSI463" s="435"/>
      <c r="BSJ463" s="435"/>
      <c r="BSK463" s="435"/>
      <c r="BSL463" s="435"/>
      <c r="BSM463" s="435"/>
      <c r="BSN463" s="435"/>
      <c r="BSO463" s="435"/>
      <c r="BSP463" s="435"/>
      <c r="BSQ463" s="435"/>
      <c r="BSR463" s="435"/>
      <c r="BSS463" s="435"/>
      <c r="BST463" s="435"/>
      <c r="BSU463" s="435"/>
      <c r="BSV463" s="435"/>
      <c r="BSW463" s="435"/>
      <c r="BSX463" s="435"/>
      <c r="BSY463" s="435"/>
      <c r="BSZ463" s="435"/>
      <c r="BTA463" s="435"/>
      <c r="BTB463" s="435"/>
      <c r="BTC463" s="435"/>
      <c r="BTD463" s="435"/>
      <c r="BTE463" s="435"/>
      <c r="BTF463" s="435"/>
      <c r="BTG463" s="435"/>
      <c r="BTH463" s="435"/>
      <c r="BTI463" s="435"/>
      <c r="BTJ463" s="435"/>
      <c r="BTK463" s="435"/>
      <c r="BTL463" s="435"/>
      <c r="BTM463" s="435"/>
      <c r="BTN463" s="435"/>
      <c r="BTO463" s="435"/>
      <c r="BTP463" s="435"/>
      <c r="BTQ463" s="435"/>
      <c r="BTR463" s="435"/>
      <c r="BTS463" s="435"/>
      <c r="BTT463" s="435"/>
      <c r="BTU463" s="435"/>
      <c r="BTV463" s="435"/>
      <c r="BTW463" s="435"/>
      <c r="BTX463" s="435"/>
      <c r="BTY463" s="435"/>
      <c r="BTZ463" s="435"/>
      <c r="BUA463" s="435"/>
      <c r="BUB463" s="435"/>
      <c r="BUC463" s="435"/>
      <c r="BUD463" s="435"/>
      <c r="BUE463" s="435"/>
      <c r="BUF463" s="435"/>
      <c r="BUG463" s="435"/>
      <c r="BUH463" s="435"/>
      <c r="BUI463" s="435"/>
      <c r="BUJ463" s="435"/>
      <c r="BUK463" s="435"/>
      <c r="BUL463" s="435"/>
      <c r="BUM463" s="435"/>
      <c r="BUN463" s="435"/>
      <c r="BUO463" s="435"/>
      <c r="BUP463" s="435"/>
      <c r="BUQ463" s="435"/>
      <c r="BUR463" s="435"/>
      <c r="BUS463" s="435"/>
      <c r="BUT463" s="435"/>
      <c r="BUU463" s="435"/>
      <c r="BUV463" s="435"/>
      <c r="BUW463" s="435"/>
      <c r="BUX463" s="435"/>
      <c r="BUY463" s="435"/>
      <c r="BUZ463" s="435"/>
      <c r="BVA463" s="435"/>
      <c r="BVB463" s="435"/>
      <c r="BVC463" s="435"/>
      <c r="BVD463" s="435"/>
      <c r="BVE463" s="435"/>
      <c r="BVF463" s="435"/>
      <c r="BVG463" s="435"/>
      <c r="BVH463" s="435"/>
      <c r="BVI463" s="435"/>
      <c r="BVJ463" s="435"/>
      <c r="BVK463" s="435"/>
      <c r="BVL463" s="435"/>
      <c r="BVM463" s="435"/>
      <c r="BVN463" s="435"/>
      <c r="BVO463" s="435"/>
      <c r="BVP463" s="435"/>
      <c r="BVQ463" s="435"/>
      <c r="BVR463" s="435"/>
      <c r="BVS463" s="435"/>
      <c r="BVT463" s="435"/>
      <c r="BVU463" s="435"/>
      <c r="BVV463" s="435"/>
      <c r="BVW463" s="435"/>
      <c r="BVX463" s="435"/>
      <c r="BVY463" s="435"/>
      <c r="BVZ463" s="435"/>
      <c r="BWA463" s="435"/>
      <c r="BWB463" s="435"/>
      <c r="BWC463" s="435"/>
      <c r="BWD463" s="435"/>
      <c r="BWE463" s="435"/>
      <c r="BWF463" s="435"/>
      <c r="BWG463" s="435"/>
      <c r="BWH463" s="435"/>
      <c r="BWI463" s="435"/>
      <c r="BWJ463" s="435"/>
      <c r="BWK463" s="435"/>
      <c r="BWL463" s="435"/>
      <c r="BWM463" s="435"/>
      <c r="BWN463" s="435"/>
      <c r="BWO463" s="435"/>
      <c r="BWP463" s="435"/>
      <c r="BWQ463" s="435"/>
      <c r="BWR463" s="435"/>
      <c r="BWS463" s="435"/>
      <c r="BWT463" s="435"/>
      <c r="BWU463" s="435"/>
      <c r="BWV463" s="435"/>
      <c r="BWW463" s="435"/>
      <c r="BWX463" s="435"/>
      <c r="BWY463" s="435"/>
      <c r="BWZ463" s="435"/>
      <c r="BXA463" s="435"/>
      <c r="BXB463" s="435"/>
      <c r="BXC463" s="435"/>
      <c r="BXD463" s="435"/>
      <c r="BXE463" s="435"/>
      <c r="BXF463" s="435"/>
      <c r="BXG463" s="435"/>
      <c r="BXH463" s="435"/>
      <c r="BXI463" s="435"/>
      <c r="BXJ463" s="435"/>
      <c r="BXK463" s="435"/>
      <c r="BXL463" s="435"/>
      <c r="BXM463" s="435"/>
      <c r="BXN463" s="435"/>
      <c r="BXO463" s="435"/>
      <c r="BXP463" s="435"/>
      <c r="BXQ463" s="435"/>
      <c r="BXR463" s="435"/>
      <c r="BXS463" s="435"/>
      <c r="BXT463" s="435"/>
      <c r="BXU463" s="435"/>
      <c r="BXV463" s="435"/>
      <c r="BXW463" s="435"/>
      <c r="BXX463" s="435"/>
      <c r="BXY463" s="435"/>
      <c r="BXZ463" s="435"/>
      <c r="BYA463" s="435"/>
      <c r="BYB463" s="435"/>
      <c r="BYC463" s="435"/>
      <c r="BYD463" s="435"/>
      <c r="BYE463" s="435"/>
      <c r="BYF463" s="435"/>
      <c r="BYG463" s="435"/>
      <c r="BYH463" s="435"/>
      <c r="BYI463" s="435"/>
      <c r="BYJ463" s="435"/>
      <c r="BYK463" s="435"/>
      <c r="BYL463" s="435"/>
      <c r="BYM463" s="435"/>
      <c r="BYN463" s="435"/>
      <c r="BYO463" s="435"/>
      <c r="BYP463" s="435"/>
      <c r="BYQ463" s="435"/>
      <c r="BYR463" s="435"/>
      <c r="BYS463" s="435"/>
      <c r="BYT463" s="435"/>
      <c r="BYU463" s="435"/>
      <c r="BYV463" s="435"/>
      <c r="BYW463" s="435"/>
      <c r="BYX463" s="435"/>
      <c r="BYY463" s="435"/>
      <c r="BYZ463" s="435"/>
      <c r="BZA463" s="435"/>
      <c r="BZB463" s="435"/>
      <c r="BZC463" s="435"/>
      <c r="BZD463" s="435"/>
      <c r="BZE463" s="435"/>
      <c r="BZF463" s="435"/>
      <c r="BZG463" s="435"/>
      <c r="BZH463" s="435"/>
      <c r="BZI463" s="435"/>
      <c r="BZJ463" s="435"/>
      <c r="BZK463" s="435"/>
      <c r="BZL463" s="435"/>
      <c r="BZM463" s="435"/>
      <c r="BZN463" s="435"/>
      <c r="BZO463" s="435"/>
      <c r="BZP463" s="435"/>
      <c r="BZQ463" s="435"/>
      <c r="BZR463" s="435"/>
      <c r="BZS463" s="435"/>
      <c r="BZT463" s="435"/>
      <c r="BZU463" s="435"/>
      <c r="BZV463" s="435"/>
      <c r="BZW463" s="435"/>
      <c r="BZX463" s="435"/>
      <c r="BZY463" s="435"/>
      <c r="BZZ463" s="435"/>
      <c r="CAA463" s="435"/>
      <c r="CAB463" s="435"/>
      <c r="CAC463" s="435"/>
      <c r="CAD463" s="435"/>
      <c r="CAE463" s="435"/>
      <c r="CAF463" s="435"/>
      <c r="CAG463" s="435"/>
      <c r="CAH463" s="435"/>
      <c r="CAI463" s="435"/>
      <c r="CAJ463" s="435"/>
      <c r="CAK463" s="435"/>
      <c r="CAL463" s="435"/>
      <c r="CAM463" s="435"/>
      <c r="CAN463" s="435"/>
      <c r="CAO463" s="435"/>
      <c r="CAP463" s="435"/>
      <c r="CAQ463" s="435"/>
      <c r="CAR463" s="435"/>
      <c r="CAS463" s="435"/>
      <c r="CAT463" s="435"/>
      <c r="CAU463" s="435"/>
      <c r="CAV463" s="435"/>
      <c r="CAW463" s="435"/>
      <c r="CAX463" s="435"/>
      <c r="CAY463" s="435"/>
      <c r="CAZ463" s="435"/>
      <c r="CBA463" s="435"/>
      <c r="CBB463" s="435"/>
      <c r="CBC463" s="435"/>
      <c r="CBD463" s="435"/>
      <c r="CBE463" s="435"/>
      <c r="CBF463" s="435"/>
      <c r="CBG463" s="435"/>
      <c r="CBH463" s="435"/>
      <c r="CBI463" s="435"/>
      <c r="CBJ463" s="435"/>
      <c r="CBK463" s="435"/>
      <c r="CBL463" s="435"/>
      <c r="CBM463" s="435"/>
      <c r="CBN463" s="435"/>
      <c r="CBO463" s="435"/>
      <c r="CBP463" s="435"/>
      <c r="CBQ463" s="435"/>
      <c r="CBR463" s="435"/>
      <c r="CBS463" s="435"/>
      <c r="CBT463" s="435"/>
      <c r="CBU463" s="435"/>
      <c r="CBV463" s="435"/>
      <c r="CBW463" s="435"/>
      <c r="CBX463" s="435"/>
      <c r="CBY463" s="435"/>
      <c r="CBZ463" s="435"/>
      <c r="CCA463" s="435"/>
      <c r="CCB463" s="435"/>
      <c r="CCC463" s="435"/>
      <c r="CCD463" s="435"/>
      <c r="CCE463" s="435"/>
      <c r="CCF463" s="435"/>
      <c r="CCG463" s="435"/>
      <c r="CCH463" s="435"/>
      <c r="CCI463" s="435"/>
      <c r="CCJ463" s="435"/>
      <c r="CCK463" s="435"/>
      <c r="CCL463" s="435"/>
      <c r="CCM463" s="435"/>
      <c r="CCN463" s="435"/>
      <c r="CCO463" s="435"/>
      <c r="CCP463" s="435"/>
      <c r="CCQ463" s="435"/>
      <c r="CCR463" s="435"/>
      <c r="CCS463" s="435"/>
      <c r="CCT463" s="435"/>
      <c r="CCU463" s="435"/>
      <c r="CCV463" s="435"/>
      <c r="CCW463" s="435"/>
      <c r="CCX463" s="435"/>
      <c r="CCY463" s="435"/>
      <c r="CCZ463" s="435"/>
      <c r="CDA463" s="435"/>
      <c r="CDB463" s="435"/>
      <c r="CDC463" s="435"/>
      <c r="CDD463" s="435"/>
      <c r="CDE463" s="435"/>
      <c r="CDF463" s="435"/>
      <c r="CDG463" s="435"/>
      <c r="CDH463" s="435"/>
      <c r="CDI463" s="435"/>
      <c r="CDJ463" s="435"/>
      <c r="CDK463" s="435"/>
      <c r="CDL463" s="435"/>
      <c r="CDM463" s="435"/>
      <c r="CDN463" s="435"/>
      <c r="CDO463" s="435"/>
      <c r="CDP463" s="435"/>
      <c r="CDQ463" s="435"/>
      <c r="CDR463" s="435"/>
      <c r="CDS463" s="435"/>
      <c r="CDT463" s="435"/>
      <c r="CDU463" s="435"/>
      <c r="CDV463" s="435"/>
      <c r="CDW463" s="435"/>
      <c r="CDX463" s="435"/>
      <c r="CDY463" s="435"/>
      <c r="CDZ463" s="435"/>
      <c r="CEA463" s="435"/>
      <c r="CEB463" s="435"/>
      <c r="CEC463" s="435"/>
      <c r="CED463" s="435"/>
      <c r="CEE463" s="435"/>
      <c r="CEF463" s="435"/>
      <c r="CEG463" s="435"/>
      <c r="CEH463" s="435"/>
      <c r="CEI463" s="435"/>
      <c r="CEJ463" s="435"/>
      <c r="CEK463" s="435"/>
      <c r="CEL463" s="435"/>
      <c r="CEM463" s="435"/>
      <c r="CEN463" s="435"/>
      <c r="CEO463" s="435"/>
      <c r="CEP463" s="435"/>
      <c r="CEQ463" s="435"/>
      <c r="CER463" s="435"/>
      <c r="CES463" s="435"/>
      <c r="CET463" s="435"/>
      <c r="CEU463" s="435"/>
      <c r="CEV463" s="435"/>
      <c r="CEW463" s="435"/>
      <c r="CEX463" s="435"/>
      <c r="CEY463" s="435"/>
      <c r="CEZ463" s="435"/>
      <c r="CFA463" s="435"/>
      <c r="CFB463" s="435"/>
      <c r="CFC463" s="435"/>
      <c r="CFD463" s="435"/>
      <c r="CFE463" s="435"/>
      <c r="CFF463" s="435"/>
      <c r="CFG463" s="435"/>
      <c r="CFH463" s="435"/>
      <c r="CFI463" s="435"/>
      <c r="CFJ463" s="435"/>
      <c r="CFK463" s="435"/>
      <c r="CFL463" s="435"/>
      <c r="CFM463" s="435"/>
      <c r="CFN463" s="435"/>
      <c r="CFO463" s="435"/>
      <c r="CFP463" s="435"/>
      <c r="CFQ463" s="435"/>
      <c r="CFR463" s="435"/>
      <c r="CFS463" s="435"/>
      <c r="CFT463" s="435"/>
      <c r="CFU463" s="435"/>
      <c r="CFV463" s="435"/>
      <c r="CFW463" s="435"/>
      <c r="CFX463" s="435"/>
      <c r="CFY463" s="435"/>
      <c r="CFZ463" s="435"/>
      <c r="CGA463" s="435"/>
      <c r="CGB463" s="435"/>
      <c r="CGC463" s="435"/>
      <c r="CGD463" s="435"/>
      <c r="CGE463" s="435"/>
      <c r="CGF463" s="435"/>
      <c r="CGG463" s="435"/>
      <c r="CGH463" s="435"/>
      <c r="CGI463" s="435"/>
      <c r="CGJ463" s="435"/>
      <c r="CGK463" s="435"/>
      <c r="CGL463" s="435"/>
      <c r="CGM463" s="435"/>
      <c r="CGN463" s="435"/>
      <c r="CGO463" s="435"/>
      <c r="CGP463" s="435"/>
      <c r="CGQ463" s="435"/>
      <c r="CGR463" s="435"/>
      <c r="CGS463" s="435"/>
      <c r="CGT463" s="435"/>
      <c r="CGU463" s="435"/>
      <c r="CGV463" s="435"/>
      <c r="CGW463" s="435"/>
      <c r="CGX463" s="435"/>
      <c r="CGY463" s="435"/>
      <c r="CGZ463" s="435"/>
      <c r="CHA463" s="435"/>
      <c r="CHB463" s="435"/>
      <c r="CHC463" s="435"/>
      <c r="CHD463" s="435"/>
      <c r="CHE463" s="435"/>
      <c r="CHF463" s="435"/>
      <c r="CHG463" s="435"/>
      <c r="CHH463" s="435"/>
      <c r="CHI463" s="435"/>
      <c r="CHJ463" s="435"/>
      <c r="CHK463" s="435"/>
      <c r="CHL463" s="435"/>
      <c r="CHM463" s="435"/>
      <c r="CHN463" s="435"/>
      <c r="CHO463" s="435"/>
      <c r="CHP463" s="435"/>
      <c r="CHQ463" s="435"/>
      <c r="CHR463" s="435"/>
      <c r="CHS463" s="435"/>
      <c r="CHT463" s="435"/>
      <c r="CHU463" s="435"/>
      <c r="CHV463" s="435"/>
      <c r="CHW463" s="435"/>
      <c r="CHX463" s="435"/>
      <c r="CHY463" s="435"/>
      <c r="CHZ463" s="435"/>
      <c r="CIA463" s="435"/>
      <c r="CIB463" s="435"/>
      <c r="CIC463" s="435"/>
      <c r="CID463" s="435"/>
      <c r="CIE463" s="435"/>
      <c r="CIF463" s="435"/>
      <c r="CIG463" s="435"/>
      <c r="CIH463" s="435"/>
      <c r="CII463" s="435"/>
      <c r="CIJ463" s="435"/>
      <c r="CIK463" s="435"/>
      <c r="CIL463" s="435"/>
      <c r="CIM463" s="435"/>
      <c r="CIN463" s="435"/>
      <c r="CIO463" s="435"/>
      <c r="CIP463" s="435"/>
      <c r="CIQ463" s="435"/>
      <c r="CIR463" s="435"/>
      <c r="CIS463" s="435"/>
      <c r="CIT463" s="435"/>
      <c r="CIU463" s="435"/>
      <c r="CIV463" s="435"/>
      <c r="CIW463" s="435"/>
      <c r="CIX463" s="435"/>
      <c r="CIY463" s="435"/>
      <c r="CIZ463" s="435"/>
      <c r="CJA463" s="435"/>
      <c r="CJB463" s="435"/>
      <c r="CJC463" s="435"/>
      <c r="CJD463" s="435"/>
      <c r="CJE463" s="435"/>
      <c r="CJF463" s="435"/>
      <c r="CJG463" s="435"/>
      <c r="CJH463" s="435"/>
      <c r="CJI463" s="435"/>
      <c r="CJJ463" s="435"/>
      <c r="CJK463" s="435"/>
      <c r="CJL463" s="435"/>
      <c r="CJM463" s="435"/>
      <c r="CJN463" s="435"/>
      <c r="CJO463" s="435"/>
      <c r="CJP463" s="435"/>
      <c r="CJQ463" s="435"/>
      <c r="CJR463" s="435"/>
      <c r="CJS463" s="435"/>
      <c r="CJT463" s="435"/>
      <c r="CJU463" s="435"/>
      <c r="CJV463" s="435"/>
      <c r="CJW463" s="435"/>
      <c r="CJX463" s="435"/>
      <c r="CJY463" s="435"/>
      <c r="CJZ463" s="435"/>
      <c r="CKA463" s="435"/>
      <c r="CKB463" s="435"/>
      <c r="CKC463" s="435"/>
      <c r="CKD463" s="435"/>
      <c r="CKE463" s="435"/>
      <c r="CKF463" s="435"/>
      <c r="CKG463" s="435"/>
      <c r="CKH463" s="435"/>
      <c r="CKI463" s="435"/>
      <c r="CKJ463" s="435"/>
      <c r="CKK463" s="435"/>
      <c r="CKL463" s="435"/>
      <c r="CKM463" s="435"/>
      <c r="CKN463" s="435"/>
      <c r="CKO463" s="435"/>
      <c r="CKP463" s="435"/>
      <c r="CKQ463" s="435"/>
      <c r="CKR463" s="435"/>
      <c r="CKS463" s="435"/>
      <c r="CKT463" s="435"/>
      <c r="CKU463" s="435"/>
      <c r="CKV463" s="435"/>
      <c r="CKW463" s="435"/>
      <c r="CKX463" s="435"/>
      <c r="CKY463" s="435"/>
      <c r="CKZ463" s="435"/>
      <c r="CLA463" s="435"/>
      <c r="CLB463" s="435"/>
      <c r="CLC463" s="435"/>
      <c r="CLD463" s="435"/>
      <c r="CLE463" s="435"/>
      <c r="CLF463" s="435"/>
      <c r="CLG463" s="435"/>
      <c r="CLH463" s="435"/>
      <c r="CLI463" s="435"/>
      <c r="CLJ463" s="435"/>
      <c r="CLK463" s="435"/>
      <c r="CLL463" s="435"/>
      <c r="CLM463" s="435"/>
      <c r="CLN463" s="435"/>
      <c r="CLO463" s="435"/>
      <c r="CLP463" s="435"/>
      <c r="CLQ463" s="435"/>
      <c r="CLR463" s="435"/>
      <c r="CLS463" s="435"/>
      <c r="CLT463" s="435"/>
      <c r="CLU463" s="435"/>
      <c r="CLV463" s="435"/>
      <c r="CLW463" s="435"/>
      <c r="CLX463" s="435"/>
      <c r="CLY463" s="435"/>
      <c r="CLZ463" s="435"/>
      <c r="CMA463" s="435"/>
      <c r="CMB463" s="435"/>
      <c r="CMC463" s="435"/>
      <c r="CMD463" s="435"/>
      <c r="CME463" s="435"/>
      <c r="CMF463" s="435"/>
      <c r="CMG463" s="435"/>
      <c r="CMH463" s="435"/>
      <c r="CMI463" s="435"/>
      <c r="CMJ463" s="435"/>
      <c r="CMK463" s="435"/>
      <c r="CML463" s="435"/>
      <c r="CMM463" s="435"/>
      <c r="CMN463" s="435"/>
      <c r="CMO463" s="435"/>
      <c r="CMP463" s="435"/>
      <c r="CMQ463" s="435"/>
      <c r="CMR463" s="435"/>
      <c r="CMS463" s="435"/>
      <c r="CMT463" s="435"/>
      <c r="CMU463" s="435"/>
      <c r="CMV463" s="435"/>
      <c r="CMW463" s="435"/>
      <c r="CMX463" s="435"/>
      <c r="CMY463" s="435"/>
      <c r="CMZ463" s="435"/>
      <c r="CNA463" s="435"/>
      <c r="CNB463" s="435"/>
      <c r="CNC463" s="435"/>
      <c r="CND463" s="435"/>
      <c r="CNE463" s="435"/>
      <c r="CNF463" s="435"/>
      <c r="CNG463" s="435"/>
      <c r="CNH463" s="435"/>
      <c r="CNI463" s="435"/>
      <c r="CNJ463" s="435"/>
      <c r="CNK463" s="435"/>
      <c r="CNL463" s="435"/>
      <c r="CNM463" s="435"/>
      <c r="CNN463" s="435"/>
      <c r="CNO463" s="435"/>
      <c r="CNP463" s="435"/>
      <c r="CNQ463" s="435"/>
      <c r="CNR463" s="435"/>
      <c r="CNS463" s="435"/>
      <c r="CNT463" s="435"/>
      <c r="CNU463" s="435"/>
      <c r="CNV463" s="435"/>
      <c r="CNW463" s="435"/>
      <c r="CNX463" s="435"/>
      <c r="CNY463" s="435"/>
      <c r="CNZ463" s="435"/>
      <c r="COA463" s="435"/>
      <c r="COB463" s="435"/>
      <c r="COC463" s="435"/>
      <c r="COD463" s="435"/>
      <c r="COE463" s="435"/>
      <c r="COF463" s="435"/>
      <c r="COG463" s="435"/>
      <c r="COH463" s="435"/>
      <c r="COI463" s="435"/>
      <c r="COJ463" s="435"/>
      <c r="COK463" s="435"/>
      <c r="COL463" s="435"/>
      <c r="COM463" s="435"/>
      <c r="CON463" s="435"/>
      <c r="COO463" s="435"/>
      <c r="COP463" s="435"/>
      <c r="COQ463" s="435"/>
      <c r="COR463" s="435"/>
      <c r="COS463" s="435"/>
      <c r="COT463" s="435"/>
      <c r="COU463" s="435"/>
      <c r="COV463" s="435"/>
      <c r="COW463" s="435"/>
      <c r="COX463" s="435"/>
      <c r="COY463" s="435"/>
      <c r="COZ463" s="435"/>
      <c r="CPA463" s="435"/>
      <c r="CPB463" s="435"/>
      <c r="CPC463" s="435"/>
      <c r="CPD463" s="435"/>
      <c r="CPE463" s="435"/>
      <c r="CPF463" s="435"/>
      <c r="CPG463" s="435"/>
      <c r="CPH463" s="435"/>
      <c r="CPI463" s="435"/>
      <c r="CPJ463" s="435"/>
      <c r="CPK463" s="435"/>
      <c r="CPL463" s="435"/>
      <c r="CPM463" s="435"/>
      <c r="CPN463" s="435"/>
      <c r="CPO463" s="435"/>
      <c r="CPP463" s="435"/>
      <c r="CPQ463" s="435"/>
      <c r="CPR463" s="435"/>
      <c r="CPS463" s="435"/>
      <c r="CPT463" s="435"/>
      <c r="CPU463" s="435"/>
      <c r="CPV463" s="435"/>
      <c r="CPW463" s="435"/>
      <c r="CPX463" s="435"/>
      <c r="CPY463" s="435"/>
      <c r="CPZ463" s="435"/>
      <c r="CQA463" s="435"/>
      <c r="CQB463" s="435"/>
      <c r="CQC463" s="435"/>
      <c r="CQD463" s="435"/>
      <c r="CQE463" s="435"/>
      <c r="CQF463" s="435"/>
      <c r="CQG463" s="435"/>
      <c r="CQH463" s="435"/>
      <c r="CQI463" s="435"/>
      <c r="CQJ463" s="435"/>
      <c r="CQK463" s="435"/>
      <c r="CQL463" s="435"/>
      <c r="CQM463" s="435"/>
      <c r="CQN463" s="435"/>
      <c r="CQO463" s="435"/>
      <c r="CQP463" s="435"/>
      <c r="CQQ463" s="435"/>
      <c r="CQR463" s="435"/>
      <c r="CQS463" s="435"/>
      <c r="CQT463" s="435"/>
      <c r="CQU463" s="435"/>
      <c r="CQV463" s="435"/>
      <c r="CQW463" s="435"/>
      <c r="CQX463" s="435"/>
      <c r="CQY463" s="435"/>
      <c r="CQZ463" s="435"/>
      <c r="CRA463" s="435"/>
      <c r="CRB463" s="435"/>
      <c r="CRC463" s="435"/>
      <c r="CRD463" s="435"/>
      <c r="CRE463" s="435"/>
      <c r="CRF463" s="435"/>
      <c r="CRG463" s="435"/>
      <c r="CRH463" s="435"/>
      <c r="CRI463" s="435"/>
      <c r="CRJ463" s="435"/>
      <c r="CRK463" s="435"/>
      <c r="CRL463" s="435"/>
      <c r="CRM463" s="435"/>
      <c r="CRN463" s="435"/>
      <c r="CRO463" s="435"/>
      <c r="CRP463" s="435"/>
      <c r="CRQ463" s="435"/>
      <c r="CRR463" s="435"/>
      <c r="CRS463" s="435"/>
      <c r="CRT463" s="435"/>
      <c r="CRU463" s="435"/>
      <c r="CRV463" s="435"/>
      <c r="CRW463" s="435"/>
      <c r="CRX463" s="435"/>
      <c r="CRY463" s="435"/>
      <c r="CRZ463" s="435"/>
      <c r="CSA463" s="435"/>
      <c r="CSB463" s="435"/>
      <c r="CSC463" s="435"/>
      <c r="CSD463" s="435"/>
      <c r="CSE463" s="435"/>
      <c r="CSF463" s="435"/>
      <c r="CSG463" s="435"/>
      <c r="CSH463" s="435"/>
      <c r="CSI463" s="435"/>
      <c r="CSJ463" s="435"/>
      <c r="CSK463" s="435"/>
      <c r="CSL463" s="435"/>
      <c r="CSM463" s="435"/>
      <c r="CSN463" s="435"/>
      <c r="CSO463" s="435"/>
      <c r="CSP463" s="435"/>
      <c r="CSQ463" s="435"/>
      <c r="CSR463" s="435"/>
      <c r="CSS463" s="435"/>
      <c r="CST463" s="435"/>
      <c r="CSU463" s="435"/>
      <c r="CSV463" s="435"/>
      <c r="CSW463" s="435"/>
      <c r="CSX463" s="435"/>
      <c r="CSY463" s="435"/>
      <c r="CSZ463" s="435"/>
      <c r="CTA463" s="435"/>
      <c r="CTB463" s="435"/>
      <c r="CTC463" s="435"/>
      <c r="CTD463" s="435"/>
      <c r="CTE463" s="435"/>
      <c r="CTF463" s="435"/>
      <c r="CTG463" s="435"/>
      <c r="CTH463" s="435"/>
      <c r="CTI463" s="435"/>
      <c r="CTJ463" s="435"/>
      <c r="CTK463" s="435"/>
      <c r="CTL463" s="435"/>
      <c r="CTM463" s="435"/>
      <c r="CTN463" s="435"/>
      <c r="CTO463" s="435"/>
      <c r="CTP463" s="435"/>
      <c r="CTQ463" s="435"/>
      <c r="CTR463" s="435"/>
      <c r="CTS463" s="435"/>
      <c r="CTT463" s="435"/>
      <c r="CTU463" s="435"/>
      <c r="CTV463" s="435"/>
      <c r="CTW463" s="435"/>
      <c r="CTX463" s="435"/>
      <c r="CTY463" s="435"/>
      <c r="CTZ463" s="435"/>
      <c r="CUA463" s="435"/>
      <c r="CUB463" s="435"/>
      <c r="CUC463" s="435"/>
      <c r="CUD463" s="435"/>
      <c r="CUE463" s="435"/>
      <c r="CUF463" s="435"/>
      <c r="CUG463" s="435"/>
      <c r="CUH463" s="435"/>
      <c r="CUI463" s="435"/>
      <c r="CUJ463" s="435"/>
      <c r="CUK463" s="435"/>
      <c r="CUL463" s="435"/>
      <c r="CUM463" s="435"/>
      <c r="CUN463" s="435"/>
      <c r="CUO463" s="435"/>
      <c r="CUP463" s="435"/>
      <c r="CUQ463" s="435"/>
      <c r="CUR463" s="435"/>
      <c r="CUS463" s="435"/>
      <c r="CUT463" s="435"/>
      <c r="CUU463" s="435"/>
      <c r="CUV463" s="435"/>
      <c r="CUW463" s="435"/>
      <c r="CUX463" s="435"/>
      <c r="CUY463" s="435"/>
      <c r="CUZ463" s="435"/>
      <c r="CVA463" s="435"/>
      <c r="CVB463" s="435"/>
      <c r="CVC463" s="435"/>
      <c r="CVD463" s="435"/>
      <c r="CVE463" s="435"/>
      <c r="CVF463" s="435"/>
      <c r="CVG463" s="435"/>
      <c r="CVH463" s="435"/>
      <c r="CVI463" s="435"/>
      <c r="CVJ463" s="435"/>
      <c r="CVK463" s="435"/>
      <c r="CVL463" s="435"/>
      <c r="CVM463" s="435"/>
      <c r="CVN463" s="435"/>
      <c r="CVO463" s="435"/>
      <c r="CVP463" s="435"/>
      <c r="CVQ463" s="435"/>
      <c r="CVR463" s="435"/>
      <c r="CVS463" s="435"/>
      <c r="CVT463" s="435"/>
      <c r="CVU463" s="435"/>
      <c r="CVV463" s="435"/>
      <c r="CVW463" s="435"/>
      <c r="CVX463" s="435"/>
      <c r="CVY463" s="435"/>
      <c r="CVZ463" s="435"/>
      <c r="CWA463" s="435"/>
      <c r="CWB463" s="435"/>
      <c r="CWC463" s="435"/>
      <c r="CWD463" s="435"/>
      <c r="CWE463" s="435"/>
      <c r="CWF463" s="435"/>
      <c r="CWG463" s="435"/>
      <c r="CWH463" s="435"/>
      <c r="CWI463" s="435"/>
      <c r="CWJ463" s="435"/>
      <c r="CWK463" s="435"/>
      <c r="CWL463" s="435"/>
      <c r="CWM463" s="435"/>
      <c r="CWN463" s="435"/>
      <c r="CWO463" s="435"/>
      <c r="CWP463" s="435"/>
      <c r="CWQ463" s="435"/>
      <c r="CWR463" s="435"/>
      <c r="CWS463" s="435"/>
      <c r="CWT463" s="435"/>
      <c r="CWU463" s="435"/>
      <c r="CWV463" s="435"/>
      <c r="CWW463" s="435"/>
      <c r="CWX463" s="435"/>
      <c r="CWY463" s="435"/>
      <c r="CWZ463" s="435"/>
      <c r="CXA463" s="435"/>
      <c r="CXB463" s="435"/>
      <c r="CXC463" s="435"/>
      <c r="CXD463" s="435"/>
      <c r="CXE463" s="435"/>
      <c r="CXF463" s="435"/>
      <c r="CXG463" s="435"/>
      <c r="CXH463" s="435"/>
      <c r="CXI463" s="435"/>
      <c r="CXJ463" s="435"/>
      <c r="CXK463" s="435"/>
      <c r="CXL463" s="435"/>
      <c r="CXM463" s="435"/>
      <c r="CXN463" s="435"/>
      <c r="CXO463" s="435"/>
      <c r="CXP463" s="435"/>
      <c r="CXQ463" s="435"/>
      <c r="CXR463" s="435"/>
      <c r="CXS463" s="435"/>
      <c r="CXT463" s="435"/>
      <c r="CXU463" s="435"/>
      <c r="CXV463" s="435"/>
      <c r="CXW463" s="435"/>
      <c r="CXX463" s="435"/>
      <c r="CXY463" s="435"/>
      <c r="CXZ463" s="435"/>
      <c r="CYA463" s="435"/>
      <c r="CYB463" s="435"/>
      <c r="CYC463" s="435"/>
      <c r="CYD463" s="435"/>
      <c r="CYE463" s="435"/>
      <c r="CYF463" s="435"/>
      <c r="CYG463" s="435"/>
      <c r="CYH463" s="435"/>
      <c r="CYI463" s="435"/>
      <c r="CYJ463" s="435"/>
      <c r="CYK463" s="435"/>
      <c r="CYL463" s="435"/>
      <c r="CYM463" s="435"/>
      <c r="CYN463" s="435"/>
      <c r="CYO463" s="435"/>
      <c r="CYP463" s="435"/>
      <c r="CYQ463" s="435"/>
      <c r="CYR463" s="435"/>
      <c r="CYS463" s="435"/>
      <c r="CYT463" s="435"/>
      <c r="CYU463" s="435"/>
      <c r="CYV463" s="435"/>
      <c r="CYW463" s="435"/>
      <c r="CYX463" s="435"/>
      <c r="CYY463" s="435"/>
      <c r="CYZ463" s="435"/>
      <c r="CZA463" s="435"/>
      <c r="CZB463" s="435"/>
      <c r="CZC463" s="435"/>
      <c r="CZD463" s="435"/>
      <c r="CZE463" s="435"/>
      <c r="CZF463" s="435"/>
      <c r="CZG463" s="435"/>
      <c r="CZH463" s="435"/>
      <c r="CZI463" s="435"/>
      <c r="CZJ463" s="435"/>
      <c r="CZK463" s="435"/>
      <c r="CZL463" s="435"/>
      <c r="CZM463" s="435"/>
      <c r="CZN463" s="435"/>
      <c r="CZO463" s="435"/>
      <c r="CZP463" s="435"/>
      <c r="CZQ463" s="435"/>
      <c r="CZR463" s="435"/>
      <c r="CZS463" s="435"/>
      <c r="CZT463" s="435"/>
      <c r="CZU463" s="435"/>
      <c r="CZV463" s="435"/>
      <c r="CZW463" s="435"/>
      <c r="CZX463" s="435"/>
      <c r="CZY463" s="435"/>
      <c r="CZZ463" s="435"/>
      <c r="DAA463" s="435"/>
      <c r="DAB463" s="435"/>
      <c r="DAC463" s="435"/>
      <c r="DAD463" s="435"/>
      <c r="DAE463" s="435"/>
      <c r="DAF463" s="435"/>
      <c r="DAG463" s="435"/>
      <c r="DAH463" s="435"/>
      <c r="DAI463" s="435"/>
      <c r="DAJ463" s="435"/>
      <c r="DAK463" s="435"/>
      <c r="DAL463" s="435"/>
      <c r="DAM463" s="435"/>
      <c r="DAN463" s="435"/>
      <c r="DAO463" s="435"/>
      <c r="DAP463" s="435"/>
      <c r="DAQ463" s="435"/>
      <c r="DAR463" s="435"/>
      <c r="DAS463" s="435"/>
      <c r="DAT463" s="435"/>
      <c r="DAU463" s="435"/>
      <c r="DAV463" s="435"/>
      <c r="DAW463" s="435"/>
      <c r="DAX463" s="435"/>
      <c r="DAY463" s="435"/>
      <c r="DAZ463" s="435"/>
      <c r="DBA463" s="435"/>
      <c r="DBB463" s="435"/>
      <c r="DBC463" s="435"/>
      <c r="DBD463" s="435"/>
      <c r="DBE463" s="435"/>
      <c r="DBF463" s="435"/>
      <c r="DBG463" s="435"/>
      <c r="DBH463" s="435"/>
      <c r="DBI463" s="435"/>
      <c r="DBJ463" s="435"/>
      <c r="DBK463" s="435"/>
      <c r="DBL463" s="435"/>
      <c r="DBM463" s="435"/>
      <c r="DBN463" s="435"/>
      <c r="DBO463" s="435"/>
      <c r="DBP463" s="435"/>
      <c r="DBQ463" s="435"/>
      <c r="DBR463" s="435"/>
      <c r="DBS463" s="435"/>
      <c r="DBT463" s="435"/>
      <c r="DBU463" s="435"/>
      <c r="DBV463" s="435"/>
      <c r="DBW463" s="435"/>
      <c r="DBX463" s="435"/>
      <c r="DBY463" s="435"/>
      <c r="DBZ463" s="435"/>
      <c r="DCA463" s="435"/>
      <c r="DCB463" s="435"/>
      <c r="DCC463" s="435"/>
      <c r="DCD463" s="435"/>
      <c r="DCE463" s="435"/>
      <c r="DCF463" s="435"/>
      <c r="DCG463" s="435"/>
      <c r="DCH463" s="435"/>
      <c r="DCI463" s="435"/>
      <c r="DCJ463" s="435"/>
      <c r="DCK463" s="435"/>
      <c r="DCL463" s="435"/>
      <c r="DCM463" s="435"/>
      <c r="DCN463" s="435"/>
      <c r="DCO463" s="435"/>
      <c r="DCP463" s="435"/>
      <c r="DCQ463" s="435"/>
      <c r="DCR463" s="435"/>
      <c r="DCS463" s="435"/>
      <c r="DCT463" s="435"/>
      <c r="DCU463" s="435"/>
      <c r="DCV463" s="435"/>
      <c r="DCW463" s="435"/>
      <c r="DCX463" s="435"/>
      <c r="DCY463" s="435"/>
      <c r="DCZ463" s="435"/>
      <c r="DDA463" s="435"/>
      <c r="DDB463" s="435"/>
      <c r="DDC463" s="435"/>
      <c r="DDD463" s="435"/>
      <c r="DDE463" s="435"/>
      <c r="DDF463" s="435"/>
      <c r="DDG463" s="435"/>
      <c r="DDH463" s="435"/>
      <c r="DDI463" s="435"/>
      <c r="DDJ463" s="435"/>
      <c r="DDK463" s="435"/>
      <c r="DDL463" s="435"/>
      <c r="DDM463" s="435"/>
      <c r="DDN463" s="435"/>
      <c r="DDO463" s="435"/>
      <c r="DDP463" s="435"/>
      <c r="DDQ463" s="435"/>
      <c r="DDR463" s="435"/>
      <c r="DDS463" s="435"/>
      <c r="DDT463" s="435"/>
      <c r="DDU463" s="435"/>
      <c r="DDV463" s="435"/>
      <c r="DDW463" s="435"/>
      <c r="DDX463" s="435"/>
      <c r="DDY463" s="435"/>
      <c r="DDZ463" s="435"/>
      <c r="DEA463" s="435"/>
      <c r="DEB463" s="435"/>
      <c r="DEC463" s="435"/>
      <c r="DED463" s="435"/>
      <c r="DEE463" s="435"/>
      <c r="DEF463" s="435"/>
      <c r="DEG463" s="435"/>
      <c r="DEH463" s="435"/>
      <c r="DEI463" s="435"/>
      <c r="DEJ463" s="435"/>
      <c r="DEK463" s="435"/>
      <c r="DEL463" s="435"/>
      <c r="DEM463" s="435"/>
      <c r="DEN463" s="435"/>
      <c r="DEO463" s="435"/>
      <c r="DEP463" s="435"/>
      <c r="DEQ463" s="435"/>
      <c r="DER463" s="435"/>
      <c r="DES463" s="435"/>
      <c r="DET463" s="435"/>
      <c r="DEU463" s="435"/>
      <c r="DEV463" s="435"/>
      <c r="DEW463" s="435"/>
      <c r="DEX463" s="435"/>
      <c r="DEY463" s="435"/>
      <c r="DEZ463" s="435"/>
      <c r="DFA463" s="435"/>
      <c r="DFB463" s="435"/>
      <c r="DFC463" s="435"/>
      <c r="DFD463" s="435"/>
      <c r="DFE463" s="435"/>
      <c r="DFF463" s="435"/>
      <c r="DFG463" s="435"/>
      <c r="DFH463" s="435"/>
      <c r="DFI463" s="435"/>
      <c r="DFJ463" s="435"/>
      <c r="DFK463" s="435"/>
      <c r="DFL463" s="435"/>
      <c r="DFM463" s="435"/>
      <c r="DFN463" s="435"/>
      <c r="DFO463" s="435"/>
      <c r="DFP463" s="435"/>
      <c r="DFQ463" s="435"/>
      <c r="DFR463" s="435"/>
      <c r="DFS463" s="435"/>
      <c r="DFT463" s="435"/>
      <c r="DFU463" s="435"/>
      <c r="DFV463" s="435"/>
      <c r="DFW463" s="435"/>
      <c r="DFX463" s="435"/>
      <c r="DFY463" s="435"/>
      <c r="DFZ463" s="435"/>
      <c r="DGA463" s="435"/>
      <c r="DGB463" s="435"/>
      <c r="DGC463" s="435"/>
      <c r="DGD463" s="435"/>
      <c r="DGE463" s="435"/>
      <c r="DGF463" s="435"/>
      <c r="DGG463" s="435"/>
      <c r="DGH463" s="435"/>
      <c r="DGI463" s="435"/>
      <c r="DGJ463" s="435"/>
      <c r="DGK463" s="435"/>
      <c r="DGL463" s="435"/>
      <c r="DGM463" s="435"/>
      <c r="DGN463" s="435"/>
      <c r="DGO463" s="435"/>
      <c r="DGP463" s="435"/>
      <c r="DGQ463" s="435"/>
      <c r="DGR463" s="435"/>
      <c r="DGS463" s="435"/>
      <c r="DGT463" s="435"/>
      <c r="DGU463" s="435"/>
      <c r="DGV463" s="435"/>
      <c r="DGW463" s="435"/>
      <c r="DGX463" s="435"/>
      <c r="DGY463" s="435"/>
      <c r="DGZ463" s="435"/>
      <c r="DHA463" s="435"/>
      <c r="DHB463" s="435"/>
      <c r="DHC463" s="435"/>
      <c r="DHD463" s="435"/>
      <c r="DHE463" s="435"/>
      <c r="DHF463" s="435"/>
      <c r="DHG463" s="435"/>
      <c r="DHH463" s="435"/>
      <c r="DHI463" s="435"/>
      <c r="DHJ463" s="435"/>
      <c r="DHK463" s="435"/>
      <c r="DHL463" s="435"/>
      <c r="DHM463" s="435"/>
      <c r="DHN463" s="435"/>
      <c r="DHO463" s="435"/>
      <c r="DHP463" s="435"/>
      <c r="DHQ463" s="435"/>
      <c r="DHR463" s="435"/>
      <c r="DHS463" s="435"/>
      <c r="DHT463" s="435"/>
      <c r="DHU463" s="435"/>
      <c r="DHV463" s="435"/>
      <c r="DHW463" s="435"/>
      <c r="DHX463" s="435"/>
      <c r="DHY463" s="435"/>
      <c r="DHZ463" s="435"/>
      <c r="DIA463" s="435"/>
      <c r="DIB463" s="435"/>
      <c r="DIC463" s="435"/>
      <c r="DID463" s="435"/>
      <c r="DIE463" s="435"/>
      <c r="DIF463" s="435"/>
      <c r="DIG463" s="435"/>
      <c r="DIH463" s="435"/>
      <c r="DII463" s="435"/>
      <c r="DIJ463" s="435"/>
      <c r="DIK463" s="435"/>
      <c r="DIL463" s="435"/>
      <c r="DIM463" s="435"/>
      <c r="DIN463" s="435"/>
      <c r="DIO463" s="435"/>
      <c r="DIP463" s="435"/>
      <c r="DIQ463" s="435"/>
      <c r="DIR463" s="435"/>
      <c r="DIS463" s="435"/>
      <c r="DIT463" s="435"/>
      <c r="DIU463" s="435"/>
      <c r="DIV463" s="435"/>
      <c r="DIW463" s="435"/>
      <c r="DIX463" s="435"/>
      <c r="DIY463" s="435"/>
      <c r="DIZ463" s="435"/>
      <c r="DJA463" s="435"/>
      <c r="DJB463" s="435"/>
      <c r="DJC463" s="435"/>
      <c r="DJD463" s="435"/>
      <c r="DJE463" s="435"/>
      <c r="DJF463" s="435"/>
      <c r="DJG463" s="435"/>
      <c r="DJH463" s="435"/>
      <c r="DJI463" s="435"/>
      <c r="DJJ463" s="435"/>
      <c r="DJK463" s="435"/>
      <c r="DJL463" s="435"/>
      <c r="DJM463" s="435"/>
      <c r="DJN463" s="435"/>
      <c r="DJO463" s="435"/>
      <c r="DJP463" s="435"/>
      <c r="DJQ463" s="435"/>
      <c r="DJR463" s="435"/>
      <c r="DJS463" s="435"/>
      <c r="DJT463" s="435"/>
      <c r="DJU463" s="435"/>
      <c r="DJV463" s="435"/>
      <c r="DJW463" s="435"/>
      <c r="DJX463" s="435"/>
      <c r="DJY463" s="435"/>
      <c r="DJZ463" s="435"/>
      <c r="DKA463" s="435"/>
      <c r="DKB463" s="435"/>
      <c r="DKC463" s="435"/>
      <c r="DKD463" s="435"/>
      <c r="DKE463" s="435"/>
      <c r="DKF463" s="435"/>
      <c r="DKG463" s="435"/>
      <c r="DKH463" s="435"/>
      <c r="DKI463" s="435"/>
      <c r="DKJ463" s="435"/>
      <c r="DKK463" s="435"/>
      <c r="DKL463" s="435"/>
      <c r="DKM463" s="435"/>
      <c r="DKN463" s="435"/>
      <c r="DKO463" s="435"/>
      <c r="DKP463" s="435"/>
      <c r="DKQ463" s="435"/>
      <c r="DKR463" s="435"/>
      <c r="DKS463" s="435"/>
      <c r="DKT463" s="435"/>
      <c r="DKU463" s="435"/>
      <c r="DKV463" s="435"/>
      <c r="DKW463" s="435"/>
      <c r="DKX463" s="435"/>
      <c r="DKY463" s="435"/>
      <c r="DKZ463" s="435"/>
      <c r="DLA463" s="435"/>
      <c r="DLB463" s="435"/>
      <c r="DLC463" s="435"/>
      <c r="DLD463" s="435"/>
      <c r="DLE463" s="435"/>
      <c r="DLF463" s="435"/>
      <c r="DLG463" s="435"/>
      <c r="DLH463" s="435"/>
      <c r="DLI463" s="435"/>
      <c r="DLJ463" s="435"/>
      <c r="DLK463" s="435"/>
      <c r="DLL463" s="435"/>
      <c r="DLM463" s="435"/>
      <c r="DLN463" s="435"/>
      <c r="DLO463" s="435"/>
      <c r="DLP463" s="435"/>
      <c r="DLQ463" s="435"/>
      <c r="DLR463" s="435"/>
      <c r="DLS463" s="435"/>
      <c r="DLT463" s="435"/>
      <c r="DLU463" s="435"/>
      <c r="DLV463" s="435"/>
      <c r="DLW463" s="435"/>
      <c r="DLX463" s="435"/>
      <c r="DLY463" s="435"/>
      <c r="DLZ463" s="435"/>
      <c r="DMA463" s="435"/>
      <c r="DMB463" s="435"/>
      <c r="DMC463" s="435"/>
      <c r="DMD463" s="435"/>
      <c r="DME463" s="435"/>
      <c r="DMF463" s="435"/>
      <c r="DMG463" s="435"/>
      <c r="DMH463" s="435"/>
      <c r="DMI463" s="435"/>
      <c r="DMJ463" s="435"/>
      <c r="DMK463" s="435"/>
      <c r="DML463" s="435"/>
      <c r="DMM463" s="435"/>
      <c r="DMN463" s="435"/>
      <c r="DMO463" s="435"/>
      <c r="DMP463" s="435"/>
      <c r="DMQ463" s="435"/>
      <c r="DMR463" s="435"/>
      <c r="DMS463" s="435"/>
      <c r="DMT463" s="435"/>
      <c r="DMU463" s="435"/>
      <c r="DMV463" s="435"/>
      <c r="DMW463" s="435"/>
      <c r="DMX463" s="435"/>
      <c r="DMY463" s="435"/>
      <c r="DMZ463" s="435"/>
      <c r="DNA463" s="435"/>
      <c r="DNB463" s="435"/>
      <c r="DNC463" s="435"/>
      <c r="DND463" s="435"/>
      <c r="DNE463" s="435"/>
      <c r="DNF463" s="435"/>
      <c r="DNG463" s="435"/>
      <c r="DNH463" s="435"/>
      <c r="DNI463" s="435"/>
      <c r="DNJ463" s="435"/>
      <c r="DNK463" s="435"/>
      <c r="DNL463" s="435"/>
      <c r="DNM463" s="435"/>
      <c r="DNN463" s="435"/>
      <c r="DNO463" s="435"/>
      <c r="DNP463" s="435"/>
      <c r="DNQ463" s="435"/>
      <c r="DNR463" s="435"/>
      <c r="DNS463" s="435"/>
      <c r="DNT463" s="435"/>
      <c r="DNU463" s="435"/>
      <c r="DNV463" s="435"/>
      <c r="DNW463" s="435"/>
      <c r="DNX463" s="435"/>
      <c r="DNY463" s="435"/>
      <c r="DNZ463" s="435"/>
      <c r="DOA463" s="435"/>
      <c r="DOB463" s="435"/>
      <c r="DOC463" s="435"/>
      <c r="DOD463" s="435"/>
      <c r="DOE463" s="435"/>
      <c r="DOF463" s="435"/>
      <c r="DOG463" s="435"/>
      <c r="DOH463" s="435"/>
      <c r="DOI463" s="435"/>
      <c r="DOJ463" s="435"/>
      <c r="DOK463" s="435"/>
      <c r="DOL463" s="435"/>
      <c r="DOM463" s="435"/>
      <c r="DON463" s="435"/>
      <c r="DOO463" s="435"/>
      <c r="DOP463" s="435"/>
      <c r="DOQ463" s="435"/>
      <c r="DOR463" s="435"/>
      <c r="DOS463" s="435"/>
      <c r="DOT463" s="435"/>
      <c r="DOU463" s="435"/>
      <c r="DOV463" s="435"/>
      <c r="DOW463" s="435"/>
      <c r="DOX463" s="435"/>
      <c r="DOY463" s="435"/>
      <c r="DOZ463" s="435"/>
      <c r="DPA463" s="435"/>
      <c r="DPB463" s="435"/>
      <c r="DPC463" s="435"/>
      <c r="DPD463" s="435"/>
      <c r="DPE463" s="435"/>
      <c r="DPF463" s="435"/>
      <c r="DPG463" s="435"/>
      <c r="DPH463" s="435"/>
      <c r="DPI463" s="435"/>
      <c r="DPJ463" s="435"/>
      <c r="DPK463" s="435"/>
      <c r="DPL463" s="435"/>
      <c r="DPM463" s="435"/>
      <c r="DPN463" s="435"/>
      <c r="DPO463" s="435"/>
      <c r="DPP463" s="435"/>
      <c r="DPQ463" s="435"/>
      <c r="DPR463" s="435"/>
      <c r="DPS463" s="435"/>
      <c r="DPT463" s="435"/>
      <c r="DPU463" s="435"/>
      <c r="DPV463" s="435"/>
      <c r="DPW463" s="435"/>
      <c r="DPX463" s="435"/>
      <c r="DPY463" s="435"/>
      <c r="DPZ463" s="435"/>
      <c r="DQA463" s="435"/>
      <c r="DQB463" s="435"/>
      <c r="DQC463" s="435"/>
      <c r="DQD463" s="435"/>
      <c r="DQE463" s="435"/>
      <c r="DQF463" s="435"/>
      <c r="DQG463" s="435"/>
      <c r="DQH463" s="435"/>
      <c r="DQI463" s="435"/>
      <c r="DQJ463" s="435"/>
      <c r="DQK463" s="435"/>
      <c r="DQL463" s="435"/>
      <c r="DQM463" s="435"/>
      <c r="DQN463" s="435"/>
      <c r="DQO463" s="435"/>
      <c r="DQP463" s="435"/>
      <c r="DQQ463" s="435"/>
      <c r="DQR463" s="435"/>
      <c r="DQS463" s="435"/>
      <c r="DQT463" s="435"/>
      <c r="DQU463" s="435"/>
      <c r="DQV463" s="435"/>
      <c r="DQW463" s="435"/>
      <c r="DQX463" s="435"/>
      <c r="DQY463" s="435"/>
      <c r="DQZ463" s="435"/>
      <c r="DRA463" s="435"/>
      <c r="DRB463" s="435"/>
      <c r="DRC463" s="435"/>
      <c r="DRD463" s="435"/>
      <c r="DRE463" s="435"/>
      <c r="DRF463" s="435"/>
      <c r="DRG463" s="435"/>
      <c r="DRH463" s="435"/>
      <c r="DRI463" s="435"/>
      <c r="DRJ463" s="435"/>
      <c r="DRK463" s="435"/>
      <c r="DRL463" s="435"/>
      <c r="DRM463" s="435"/>
      <c r="DRN463" s="435"/>
      <c r="DRO463" s="435"/>
      <c r="DRP463" s="435"/>
      <c r="DRQ463" s="435"/>
      <c r="DRR463" s="435"/>
      <c r="DRS463" s="435"/>
      <c r="DRT463" s="435"/>
      <c r="DRU463" s="435"/>
      <c r="DRV463" s="435"/>
      <c r="DRW463" s="435"/>
      <c r="DRX463" s="435"/>
      <c r="DRY463" s="435"/>
      <c r="DRZ463" s="435"/>
      <c r="DSA463" s="435"/>
      <c r="DSB463" s="435"/>
      <c r="DSC463" s="435"/>
      <c r="DSD463" s="435"/>
      <c r="DSE463" s="435"/>
      <c r="DSF463" s="435"/>
      <c r="DSG463" s="435"/>
      <c r="DSH463" s="435"/>
      <c r="DSI463" s="435"/>
      <c r="DSJ463" s="435"/>
      <c r="DSK463" s="435"/>
      <c r="DSL463" s="435"/>
      <c r="DSM463" s="435"/>
      <c r="DSN463" s="435"/>
      <c r="DSO463" s="435"/>
      <c r="DSP463" s="435"/>
      <c r="DSQ463" s="435"/>
      <c r="DSR463" s="435"/>
      <c r="DSS463" s="435"/>
      <c r="DST463" s="435"/>
      <c r="DSU463" s="435"/>
      <c r="DSV463" s="435"/>
      <c r="DSW463" s="435"/>
      <c r="DSX463" s="435"/>
      <c r="DSY463" s="435"/>
      <c r="DSZ463" s="435"/>
      <c r="DTA463" s="435"/>
      <c r="DTB463" s="435"/>
      <c r="DTC463" s="435"/>
      <c r="DTD463" s="435"/>
      <c r="DTE463" s="435"/>
      <c r="DTF463" s="435"/>
      <c r="DTG463" s="435"/>
      <c r="DTH463" s="435"/>
      <c r="DTI463" s="435"/>
      <c r="DTJ463" s="435"/>
      <c r="DTK463" s="435"/>
      <c r="DTL463" s="435"/>
      <c r="DTM463" s="435"/>
      <c r="DTN463" s="435"/>
      <c r="DTO463" s="435"/>
      <c r="DTP463" s="435"/>
      <c r="DTQ463" s="435"/>
      <c r="DTR463" s="435"/>
      <c r="DTS463" s="435"/>
      <c r="DTT463" s="435"/>
      <c r="DTU463" s="435"/>
      <c r="DTV463" s="435"/>
      <c r="DTW463" s="435"/>
      <c r="DTX463" s="435"/>
      <c r="DTY463" s="435"/>
      <c r="DTZ463" s="435"/>
      <c r="DUA463" s="435"/>
      <c r="DUB463" s="435"/>
      <c r="DUC463" s="435"/>
      <c r="DUD463" s="435"/>
      <c r="DUE463" s="435"/>
      <c r="DUF463" s="435"/>
      <c r="DUG463" s="435"/>
      <c r="DUH463" s="435"/>
      <c r="DUI463" s="435"/>
      <c r="DUJ463" s="435"/>
      <c r="DUK463" s="435"/>
      <c r="DUL463" s="435"/>
      <c r="DUM463" s="435"/>
      <c r="DUN463" s="435"/>
      <c r="DUO463" s="435"/>
      <c r="DUP463" s="435"/>
      <c r="DUQ463" s="435"/>
      <c r="DUR463" s="435"/>
      <c r="DUS463" s="435"/>
      <c r="DUT463" s="435"/>
      <c r="DUU463" s="435"/>
      <c r="DUV463" s="435"/>
      <c r="DUW463" s="435"/>
      <c r="DUX463" s="435"/>
      <c r="DUY463" s="435"/>
      <c r="DUZ463" s="435"/>
      <c r="DVA463" s="435"/>
      <c r="DVB463" s="435"/>
      <c r="DVC463" s="435"/>
      <c r="DVD463" s="435"/>
      <c r="DVE463" s="435"/>
      <c r="DVF463" s="435"/>
      <c r="DVG463" s="435"/>
      <c r="DVH463" s="435"/>
      <c r="DVI463" s="435"/>
      <c r="DVJ463" s="435"/>
      <c r="DVK463" s="435"/>
      <c r="DVL463" s="435"/>
      <c r="DVM463" s="435"/>
      <c r="DVN463" s="435"/>
      <c r="DVO463" s="435"/>
      <c r="DVP463" s="435"/>
      <c r="DVQ463" s="435"/>
      <c r="DVR463" s="435"/>
      <c r="DVS463" s="435"/>
      <c r="DVT463" s="435"/>
      <c r="DVU463" s="435"/>
      <c r="DVV463" s="435"/>
      <c r="DVW463" s="435"/>
      <c r="DVX463" s="435"/>
      <c r="DVY463" s="435"/>
      <c r="DVZ463" s="435"/>
      <c r="DWA463" s="435"/>
      <c r="DWB463" s="435"/>
      <c r="DWC463" s="435"/>
      <c r="DWD463" s="435"/>
      <c r="DWE463" s="435"/>
      <c r="DWF463" s="435"/>
      <c r="DWG463" s="435"/>
      <c r="DWH463" s="435"/>
      <c r="DWI463" s="435"/>
      <c r="DWJ463" s="435"/>
      <c r="DWK463" s="435"/>
      <c r="DWL463" s="435"/>
      <c r="DWM463" s="435"/>
      <c r="DWN463" s="435"/>
      <c r="DWO463" s="435"/>
      <c r="DWP463" s="435"/>
      <c r="DWQ463" s="435"/>
      <c r="DWR463" s="435"/>
      <c r="DWS463" s="435"/>
      <c r="DWT463" s="435"/>
      <c r="DWU463" s="435"/>
      <c r="DWV463" s="435"/>
      <c r="DWW463" s="435"/>
      <c r="DWX463" s="435"/>
      <c r="DWY463" s="435"/>
      <c r="DWZ463" s="435"/>
      <c r="DXA463" s="435"/>
      <c r="DXB463" s="435"/>
      <c r="DXC463" s="435"/>
      <c r="DXD463" s="435"/>
      <c r="DXE463" s="435"/>
      <c r="DXF463" s="435"/>
      <c r="DXG463" s="435"/>
      <c r="DXH463" s="435"/>
      <c r="DXI463" s="435"/>
      <c r="DXJ463" s="435"/>
      <c r="DXK463" s="435"/>
      <c r="DXL463" s="435"/>
      <c r="DXM463" s="435"/>
      <c r="DXN463" s="435"/>
      <c r="DXO463" s="435"/>
      <c r="DXP463" s="435"/>
      <c r="DXQ463" s="435"/>
      <c r="DXR463" s="435"/>
      <c r="DXS463" s="435"/>
      <c r="DXT463" s="435"/>
      <c r="DXU463" s="435"/>
      <c r="DXV463" s="435"/>
      <c r="DXW463" s="435"/>
      <c r="DXX463" s="435"/>
      <c r="DXY463" s="435"/>
      <c r="DXZ463" s="435"/>
      <c r="DYA463" s="435"/>
      <c r="DYB463" s="435"/>
      <c r="DYC463" s="435"/>
      <c r="DYD463" s="435"/>
      <c r="DYE463" s="435"/>
      <c r="DYF463" s="435"/>
      <c r="DYG463" s="435"/>
      <c r="DYH463" s="435"/>
      <c r="DYI463" s="435"/>
      <c r="DYJ463" s="435"/>
      <c r="DYK463" s="435"/>
      <c r="DYL463" s="435"/>
      <c r="DYM463" s="435"/>
      <c r="DYN463" s="435"/>
      <c r="DYO463" s="435"/>
      <c r="DYP463" s="435"/>
      <c r="DYQ463" s="435"/>
      <c r="DYR463" s="435"/>
      <c r="DYS463" s="435"/>
      <c r="DYT463" s="435"/>
      <c r="DYU463" s="435"/>
      <c r="DYV463" s="435"/>
      <c r="DYW463" s="435"/>
      <c r="DYX463" s="435"/>
      <c r="DYY463" s="435"/>
      <c r="DYZ463" s="435"/>
      <c r="DZA463" s="435"/>
      <c r="DZB463" s="435"/>
      <c r="DZC463" s="435"/>
      <c r="DZD463" s="435"/>
      <c r="DZE463" s="435"/>
      <c r="DZF463" s="435"/>
      <c r="DZG463" s="435"/>
      <c r="DZH463" s="435"/>
      <c r="DZI463" s="435"/>
      <c r="DZJ463" s="435"/>
      <c r="DZK463" s="435"/>
      <c r="DZL463" s="435"/>
      <c r="DZM463" s="435"/>
      <c r="DZN463" s="435"/>
      <c r="DZO463" s="435"/>
      <c r="DZP463" s="435"/>
      <c r="DZQ463" s="435"/>
      <c r="DZR463" s="435"/>
      <c r="DZS463" s="435"/>
      <c r="DZT463" s="435"/>
      <c r="DZU463" s="435"/>
      <c r="DZV463" s="435"/>
      <c r="DZW463" s="435"/>
      <c r="DZX463" s="435"/>
      <c r="DZY463" s="435"/>
      <c r="DZZ463" s="435"/>
      <c r="EAA463" s="435"/>
      <c r="EAB463" s="435"/>
      <c r="EAC463" s="435"/>
      <c r="EAD463" s="435"/>
      <c r="EAE463" s="435"/>
      <c r="EAF463" s="435"/>
      <c r="EAG463" s="435"/>
      <c r="EAH463" s="435"/>
      <c r="EAI463" s="435"/>
      <c r="EAJ463" s="435"/>
      <c r="EAK463" s="435"/>
      <c r="EAL463" s="435"/>
      <c r="EAM463" s="435"/>
      <c r="EAN463" s="435"/>
      <c r="EAO463" s="435"/>
      <c r="EAP463" s="435"/>
      <c r="EAQ463" s="435"/>
      <c r="EAR463" s="435"/>
      <c r="EAS463" s="435"/>
      <c r="EAT463" s="435"/>
      <c r="EAU463" s="435"/>
      <c r="EAV463" s="435"/>
      <c r="EAW463" s="435"/>
      <c r="EAX463" s="435"/>
      <c r="EAY463" s="435"/>
      <c r="EAZ463" s="435"/>
      <c r="EBA463" s="435"/>
      <c r="EBB463" s="435"/>
      <c r="EBC463" s="435"/>
      <c r="EBD463" s="435"/>
      <c r="EBE463" s="435"/>
      <c r="EBF463" s="435"/>
      <c r="EBG463" s="435"/>
      <c r="EBH463" s="435"/>
      <c r="EBI463" s="435"/>
      <c r="EBJ463" s="435"/>
      <c r="EBK463" s="435"/>
      <c r="EBL463" s="435"/>
      <c r="EBM463" s="435"/>
      <c r="EBN463" s="435"/>
      <c r="EBO463" s="435"/>
      <c r="EBP463" s="435"/>
      <c r="EBQ463" s="435"/>
      <c r="EBR463" s="435"/>
      <c r="EBS463" s="435"/>
      <c r="EBT463" s="435"/>
      <c r="EBU463" s="435"/>
      <c r="EBV463" s="435"/>
      <c r="EBW463" s="435"/>
      <c r="EBX463" s="435"/>
      <c r="EBY463" s="435"/>
      <c r="EBZ463" s="435"/>
      <c r="ECA463" s="435"/>
      <c r="ECB463" s="435"/>
      <c r="ECC463" s="435"/>
      <c r="ECD463" s="435"/>
      <c r="ECE463" s="435"/>
      <c r="ECF463" s="435"/>
      <c r="ECG463" s="435"/>
      <c r="ECH463" s="435"/>
      <c r="ECI463" s="435"/>
      <c r="ECJ463" s="435"/>
      <c r="ECK463" s="435"/>
      <c r="ECL463" s="435"/>
      <c r="ECM463" s="435"/>
      <c r="ECN463" s="435"/>
      <c r="ECO463" s="435"/>
      <c r="ECP463" s="435"/>
      <c r="ECQ463" s="435"/>
      <c r="ECR463" s="435"/>
      <c r="ECS463" s="435"/>
      <c r="ECT463" s="435"/>
      <c r="ECU463" s="435"/>
      <c r="ECV463" s="435"/>
      <c r="ECW463" s="435"/>
      <c r="ECX463" s="435"/>
      <c r="ECY463" s="435"/>
      <c r="ECZ463" s="435"/>
      <c r="EDA463" s="435"/>
      <c r="EDB463" s="435"/>
      <c r="EDC463" s="435"/>
      <c r="EDD463" s="435"/>
      <c r="EDE463" s="435"/>
      <c r="EDF463" s="435"/>
      <c r="EDG463" s="435"/>
      <c r="EDH463" s="435"/>
      <c r="EDI463" s="435"/>
      <c r="EDJ463" s="435"/>
      <c r="EDK463" s="435"/>
      <c r="EDL463" s="435"/>
      <c r="EDM463" s="435"/>
      <c r="EDN463" s="435"/>
      <c r="EDO463" s="435"/>
      <c r="EDP463" s="435"/>
      <c r="EDQ463" s="435"/>
      <c r="EDR463" s="435"/>
      <c r="EDS463" s="435"/>
      <c r="EDT463" s="435"/>
      <c r="EDU463" s="435"/>
      <c r="EDV463" s="435"/>
      <c r="EDW463" s="435"/>
      <c r="EDX463" s="435"/>
      <c r="EDY463" s="435"/>
      <c r="EDZ463" s="435"/>
      <c r="EEA463" s="435"/>
      <c r="EEB463" s="435"/>
      <c r="EEC463" s="435"/>
      <c r="EED463" s="435"/>
      <c r="EEE463" s="435"/>
      <c r="EEF463" s="435"/>
      <c r="EEG463" s="435"/>
      <c r="EEH463" s="435"/>
      <c r="EEI463" s="435"/>
      <c r="EEJ463" s="435"/>
      <c r="EEK463" s="435"/>
      <c r="EEL463" s="435"/>
      <c r="EEM463" s="435"/>
      <c r="EEN463" s="435"/>
      <c r="EEO463" s="435"/>
      <c r="EEP463" s="435"/>
      <c r="EEQ463" s="435"/>
      <c r="EER463" s="435"/>
      <c r="EES463" s="435"/>
      <c r="EET463" s="435"/>
      <c r="EEU463" s="435"/>
      <c r="EEV463" s="435"/>
      <c r="EEW463" s="435"/>
      <c r="EEX463" s="435"/>
      <c r="EEY463" s="435"/>
      <c r="EEZ463" s="435"/>
      <c r="EFA463" s="435"/>
      <c r="EFB463" s="435"/>
      <c r="EFC463" s="435"/>
      <c r="EFD463" s="435"/>
      <c r="EFE463" s="435"/>
      <c r="EFF463" s="435"/>
      <c r="EFG463" s="435"/>
      <c r="EFH463" s="435"/>
      <c r="EFI463" s="435"/>
      <c r="EFJ463" s="435"/>
      <c r="EFK463" s="435"/>
      <c r="EFL463" s="435"/>
      <c r="EFM463" s="435"/>
      <c r="EFN463" s="435"/>
      <c r="EFO463" s="435"/>
      <c r="EFP463" s="435"/>
      <c r="EFQ463" s="435"/>
      <c r="EFR463" s="435"/>
      <c r="EFS463" s="435"/>
      <c r="EFT463" s="435"/>
      <c r="EFU463" s="435"/>
      <c r="EFV463" s="435"/>
      <c r="EFW463" s="435"/>
      <c r="EFX463" s="435"/>
      <c r="EFY463" s="435"/>
      <c r="EFZ463" s="435"/>
      <c r="EGA463" s="435"/>
      <c r="EGB463" s="435"/>
      <c r="EGC463" s="435"/>
      <c r="EGD463" s="435"/>
      <c r="EGE463" s="435"/>
      <c r="EGF463" s="435"/>
      <c r="EGG463" s="435"/>
      <c r="EGH463" s="435"/>
      <c r="EGI463" s="435"/>
      <c r="EGJ463" s="435"/>
      <c r="EGK463" s="435"/>
      <c r="EGL463" s="435"/>
      <c r="EGM463" s="435"/>
      <c r="EGN463" s="435"/>
      <c r="EGO463" s="435"/>
      <c r="EGP463" s="435"/>
      <c r="EGQ463" s="435"/>
      <c r="EGR463" s="435"/>
      <c r="EGS463" s="435"/>
      <c r="EGT463" s="435"/>
      <c r="EGU463" s="435"/>
      <c r="EGV463" s="435"/>
      <c r="EGW463" s="435"/>
      <c r="EGX463" s="435"/>
      <c r="EGY463" s="435"/>
      <c r="EGZ463" s="435"/>
      <c r="EHA463" s="435"/>
      <c r="EHB463" s="435"/>
      <c r="EHC463" s="435"/>
      <c r="EHD463" s="435"/>
      <c r="EHE463" s="435"/>
      <c r="EHF463" s="435"/>
      <c r="EHG463" s="435"/>
      <c r="EHH463" s="435"/>
      <c r="EHI463" s="435"/>
      <c r="EHJ463" s="435"/>
      <c r="EHK463" s="435"/>
      <c r="EHL463" s="435"/>
      <c r="EHM463" s="435"/>
      <c r="EHN463" s="435"/>
      <c r="EHO463" s="435"/>
      <c r="EHP463" s="435"/>
      <c r="EHQ463" s="435"/>
      <c r="EHR463" s="435"/>
      <c r="EHS463" s="435"/>
      <c r="EHT463" s="435"/>
      <c r="EHU463" s="435"/>
      <c r="EHV463" s="435"/>
      <c r="EHW463" s="435"/>
      <c r="EHX463" s="435"/>
      <c r="EHY463" s="435"/>
      <c r="EHZ463" s="435"/>
      <c r="EIA463" s="435"/>
      <c r="EIB463" s="435"/>
      <c r="EIC463" s="435"/>
      <c r="EID463" s="435"/>
      <c r="EIE463" s="435"/>
      <c r="EIF463" s="435"/>
      <c r="EIG463" s="435"/>
      <c r="EIH463" s="435"/>
      <c r="EII463" s="435"/>
      <c r="EIJ463" s="435"/>
      <c r="EIK463" s="435"/>
      <c r="EIL463" s="435"/>
      <c r="EIM463" s="435"/>
      <c r="EIN463" s="435"/>
      <c r="EIO463" s="435"/>
      <c r="EIP463" s="435"/>
      <c r="EIQ463" s="435"/>
      <c r="EIR463" s="435"/>
      <c r="EIS463" s="435"/>
      <c r="EIT463" s="435"/>
      <c r="EIU463" s="435"/>
      <c r="EIV463" s="435"/>
      <c r="EIW463" s="435"/>
      <c r="EIX463" s="435"/>
      <c r="EIY463" s="435"/>
      <c r="EIZ463" s="435"/>
      <c r="EJA463" s="435"/>
      <c r="EJB463" s="435"/>
      <c r="EJC463" s="435"/>
      <c r="EJD463" s="435"/>
      <c r="EJE463" s="435"/>
      <c r="EJF463" s="435"/>
      <c r="EJG463" s="435"/>
      <c r="EJH463" s="435"/>
      <c r="EJI463" s="435"/>
      <c r="EJJ463" s="435"/>
      <c r="EJK463" s="435"/>
      <c r="EJL463" s="435"/>
      <c r="EJM463" s="435"/>
      <c r="EJN463" s="435"/>
      <c r="EJO463" s="435"/>
      <c r="EJP463" s="435"/>
      <c r="EJQ463" s="435"/>
      <c r="EJR463" s="435"/>
      <c r="EJS463" s="435"/>
      <c r="EJT463" s="435"/>
      <c r="EJU463" s="435"/>
      <c r="EJV463" s="435"/>
      <c r="EJW463" s="435"/>
      <c r="EJX463" s="435"/>
      <c r="EJY463" s="435"/>
      <c r="EJZ463" s="435"/>
      <c r="EKA463" s="435"/>
      <c r="EKB463" s="435"/>
      <c r="EKC463" s="435"/>
      <c r="EKD463" s="435"/>
      <c r="EKE463" s="435"/>
      <c r="EKF463" s="435"/>
      <c r="EKG463" s="435"/>
      <c r="EKH463" s="435"/>
      <c r="EKI463" s="435"/>
      <c r="EKJ463" s="435"/>
      <c r="EKK463" s="435"/>
      <c r="EKL463" s="435"/>
      <c r="EKM463" s="435"/>
      <c r="EKN463" s="435"/>
      <c r="EKO463" s="435"/>
      <c r="EKP463" s="435"/>
      <c r="EKQ463" s="435"/>
      <c r="EKR463" s="435"/>
      <c r="EKS463" s="435"/>
      <c r="EKT463" s="435"/>
      <c r="EKU463" s="435"/>
      <c r="EKV463" s="435"/>
      <c r="EKW463" s="435"/>
      <c r="EKX463" s="435"/>
      <c r="EKY463" s="435"/>
      <c r="EKZ463" s="435"/>
      <c r="ELA463" s="435"/>
      <c r="ELB463" s="435"/>
      <c r="ELC463" s="435"/>
      <c r="ELD463" s="435"/>
      <c r="ELE463" s="435"/>
      <c r="ELF463" s="435"/>
      <c r="ELG463" s="435"/>
      <c r="ELH463" s="435"/>
      <c r="ELI463" s="435"/>
      <c r="ELJ463" s="435"/>
      <c r="ELK463" s="435"/>
      <c r="ELL463" s="435"/>
      <c r="ELM463" s="435"/>
      <c r="ELN463" s="435"/>
      <c r="ELO463" s="435"/>
      <c r="ELP463" s="435"/>
      <c r="ELQ463" s="435"/>
      <c r="ELR463" s="435"/>
      <c r="ELS463" s="435"/>
      <c r="ELT463" s="435"/>
      <c r="ELU463" s="435"/>
      <c r="ELV463" s="435"/>
      <c r="ELW463" s="435"/>
      <c r="ELX463" s="435"/>
      <c r="ELY463" s="435"/>
      <c r="ELZ463" s="435"/>
      <c r="EMA463" s="435"/>
      <c r="EMB463" s="435"/>
      <c r="EMC463" s="435"/>
      <c r="EMD463" s="435"/>
      <c r="EME463" s="435"/>
      <c r="EMF463" s="435"/>
      <c r="EMG463" s="435"/>
      <c r="EMH463" s="435"/>
      <c r="EMI463" s="435"/>
      <c r="EMJ463" s="435"/>
      <c r="EMK463" s="435"/>
      <c r="EML463" s="435"/>
      <c r="EMM463" s="435"/>
      <c r="EMN463" s="435"/>
      <c r="EMO463" s="435"/>
      <c r="EMP463" s="435"/>
      <c r="EMQ463" s="435"/>
      <c r="EMR463" s="435"/>
      <c r="EMS463" s="435"/>
      <c r="EMT463" s="435"/>
      <c r="EMU463" s="435"/>
      <c r="EMV463" s="435"/>
      <c r="EMW463" s="435"/>
      <c r="EMX463" s="435"/>
      <c r="EMY463" s="435"/>
      <c r="EMZ463" s="435"/>
      <c r="ENA463" s="435"/>
      <c r="ENB463" s="435"/>
      <c r="ENC463" s="435"/>
      <c r="END463" s="435"/>
      <c r="ENE463" s="435"/>
      <c r="ENF463" s="435"/>
      <c r="ENG463" s="435"/>
      <c r="ENH463" s="435"/>
      <c r="ENI463" s="435"/>
      <c r="ENJ463" s="435"/>
      <c r="ENK463" s="435"/>
      <c r="ENL463" s="435"/>
      <c r="ENM463" s="435"/>
      <c r="ENN463" s="435"/>
      <c r="ENO463" s="435"/>
      <c r="ENP463" s="435"/>
      <c r="ENQ463" s="435"/>
      <c r="ENR463" s="435"/>
      <c r="ENS463" s="435"/>
      <c r="ENT463" s="435"/>
      <c r="ENU463" s="435"/>
      <c r="ENV463" s="435"/>
      <c r="ENW463" s="435"/>
      <c r="ENX463" s="435"/>
      <c r="ENY463" s="435"/>
      <c r="ENZ463" s="435"/>
      <c r="EOA463" s="435"/>
      <c r="EOB463" s="435"/>
      <c r="EOC463" s="435"/>
      <c r="EOD463" s="435"/>
      <c r="EOE463" s="435"/>
      <c r="EOF463" s="435"/>
      <c r="EOG463" s="435"/>
      <c r="EOH463" s="435"/>
      <c r="EOI463" s="435"/>
      <c r="EOJ463" s="435"/>
      <c r="EOK463" s="435"/>
      <c r="EOL463" s="435"/>
      <c r="EOM463" s="435"/>
      <c r="EON463" s="435"/>
      <c r="EOO463" s="435"/>
      <c r="EOP463" s="435"/>
      <c r="EOQ463" s="435"/>
      <c r="EOR463" s="435"/>
      <c r="EOS463" s="435"/>
      <c r="EOT463" s="435"/>
      <c r="EOU463" s="435"/>
      <c r="EOV463" s="435"/>
      <c r="EOW463" s="435"/>
      <c r="EOX463" s="435"/>
      <c r="EOY463" s="435"/>
      <c r="EOZ463" s="435"/>
      <c r="EPA463" s="435"/>
      <c r="EPB463" s="435"/>
      <c r="EPC463" s="435"/>
      <c r="EPD463" s="435"/>
      <c r="EPE463" s="435"/>
      <c r="EPF463" s="435"/>
      <c r="EPG463" s="435"/>
      <c r="EPH463" s="435"/>
      <c r="EPI463" s="435"/>
      <c r="EPJ463" s="435"/>
      <c r="EPK463" s="435"/>
      <c r="EPL463" s="435"/>
      <c r="EPM463" s="435"/>
      <c r="EPN463" s="435"/>
      <c r="EPO463" s="435"/>
      <c r="EPP463" s="435"/>
      <c r="EPQ463" s="435"/>
      <c r="EPR463" s="435"/>
      <c r="EPS463" s="435"/>
      <c r="EPT463" s="435"/>
      <c r="EPU463" s="435"/>
      <c r="EPV463" s="435"/>
      <c r="EPW463" s="435"/>
      <c r="EPX463" s="435"/>
      <c r="EPY463" s="435"/>
      <c r="EPZ463" s="435"/>
      <c r="EQA463" s="435"/>
      <c r="EQB463" s="435"/>
      <c r="EQC463" s="435"/>
      <c r="EQD463" s="435"/>
      <c r="EQE463" s="435"/>
      <c r="EQF463" s="435"/>
      <c r="EQG463" s="435"/>
      <c r="EQH463" s="435"/>
      <c r="EQI463" s="435"/>
      <c r="EQJ463" s="435"/>
      <c r="EQK463" s="435"/>
      <c r="EQL463" s="435"/>
      <c r="EQM463" s="435"/>
      <c r="EQN463" s="435"/>
      <c r="EQO463" s="435"/>
      <c r="EQP463" s="435"/>
      <c r="EQQ463" s="435"/>
      <c r="EQR463" s="435"/>
      <c r="EQS463" s="435"/>
      <c r="EQT463" s="435"/>
      <c r="EQU463" s="435"/>
      <c r="EQV463" s="435"/>
      <c r="EQW463" s="435"/>
      <c r="EQX463" s="435"/>
      <c r="EQY463" s="435"/>
      <c r="EQZ463" s="435"/>
      <c r="ERA463" s="435"/>
      <c r="ERB463" s="435"/>
      <c r="ERC463" s="435"/>
      <c r="ERD463" s="435"/>
      <c r="ERE463" s="435"/>
      <c r="ERF463" s="435"/>
      <c r="ERG463" s="435"/>
      <c r="ERH463" s="435"/>
      <c r="ERI463" s="435"/>
      <c r="ERJ463" s="435"/>
      <c r="ERK463" s="435"/>
      <c r="ERL463" s="435"/>
      <c r="ERM463" s="435"/>
      <c r="ERN463" s="435"/>
      <c r="ERO463" s="435"/>
      <c r="ERP463" s="435"/>
      <c r="ERQ463" s="435"/>
      <c r="ERR463" s="435"/>
      <c r="ERS463" s="435"/>
      <c r="ERT463" s="435"/>
      <c r="ERU463" s="435"/>
      <c r="ERV463" s="435"/>
      <c r="ERW463" s="435"/>
      <c r="ERX463" s="435"/>
      <c r="ERY463" s="435"/>
      <c r="ERZ463" s="435"/>
      <c r="ESA463" s="435"/>
      <c r="ESB463" s="435"/>
      <c r="ESC463" s="435"/>
      <c r="ESD463" s="435"/>
      <c r="ESE463" s="435"/>
      <c r="ESF463" s="435"/>
      <c r="ESG463" s="435"/>
      <c r="ESH463" s="435"/>
      <c r="ESI463" s="435"/>
      <c r="ESJ463" s="435"/>
      <c r="ESK463" s="435"/>
      <c r="ESL463" s="435"/>
      <c r="ESM463" s="435"/>
      <c r="ESN463" s="435"/>
      <c r="ESO463" s="435"/>
      <c r="ESP463" s="435"/>
      <c r="ESQ463" s="435"/>
      <c r="ESR463" s="435"/>
      <c r="ESS463" s="435"/>
      <c r="EST463" s="435"/>
      <c r="ESU463" s="435"/>
      <c r="ESV463" s="435"/>
      <c r="ESW463" s="435"/>
      <c r="ESX463" s="435"/>
      <c r="ESY463" s="435"/>
      <c r="ESZ463" s="435"/>
      <c r="ETA463" s="435"/>
      <c r="ETB463" s="435"/>
      <c r="ETC463" s="435"/>
      <c r="ETD463" s="435"/>
      <c r="ETE463" s="435"/>
      <c r="ETF463" s="435"/>
      <c r="ETG463" s="435"/>
      <c r="ETH463" s="435"/>
      <c r="ETI463" s="435"/>
      <c r="ETJ463" s="435"/>
      <c r="ETK463" s="435"/>
      <c r="ETL463" s="435"/>
      <c r="ETM463" s="435"/>
      <c r="ETN463" s="435"/>
      <c r="ETO463" s="435"/>
      <c r="ETP463" s="435"/>
      <c r="ETQ463" s="435"/>
      <c r="ETR463" s="435"/>
      <c r="ETS463" s="435"/>
      <c r="ETT463" s="435"/>
      <c r="ETU463" s="435"/>
      <c r="ETV463" s="435"/>
      <c r="ETW463" s="435"/>
      <c r="ETX463" s="435"/>
      <c r="ETY463" s="435"/>
      <c r="ETZ463" s="435"/>
      <c r="EUA463" s="435"/>
      <c r="EUB463" s="435"/>
      <c r="EUC463" s="435"/>
      <c r="EUD463" s="435"/>
      <c r="EUE463" s="435"/>
      <c r="EUF463" s="435"/>
      <c r="EUG463" s="435"/>
      <c r="EUH463" s="435"/>
      <c r="EUI463" s="435"/>
      <c r="EUJ463" s="435"/>
      <c r="EUK463" s="435"/>
      <c r="EUL463" s="435"/>
      <c r="EUM463" s="435"/>
      <c r="EUN463" s="435"/>
      <c r="EUO463" s="435"/>
      <c r="EUP463" s="435"/>
      <c r="EUQ463" s="435"/>
      <c r="EUR463" s="435"/>
      <c r="EUS463" s="435"/>
      <c r="EUT463" s="435"/>
      <c r="EUU463" s="435"/>
      <c r="EUV463" s="435"/>
      <c r="EUW463" s="435"/>
      <c r="EUX463" s="435"/>
      <c r="EUY463" s="435"/>
      <c r="EUZ463" s="435"/>
      <c r="EVA463" s="435"/>
      <c r="EVB463" s="435"/>
      <c r="EVC463" s="435"/>
      <c r="EVD463" s="435"/>
      <c r="EVE463" s="435"/>
      <c r="EVF463" s="435"/>
      <c r="EVG463" s="435"/>
      <c r="EVH463" s="435"/>
      <c r="EVI463" s="435"/>
      <c r="EVJ463" s="435"/>
      <c r="EVK463" s="435"/>
      <c r="EVL463" s="435"/>
      <c r="EVM463" s="435"/>
      <c r="EVN463" s="435"/>
      <c r="EVO463" s="435"/>
      <c r="EVP463" s="435"/>
      <c r="EVQ463" s="435"/>
      <c r="EVR463" s="435"/>
      <c r="EVS463" s="435"/>
      <c r="EVT463" s="435"/>
      <c r="EVU463" s="435"/>
      <c r="EVV463" s="435"/>
      <c r="EVW463" s="435"/>
      <c r="EVX463" s="435"/>
      <c r="EVY463" s="435"/>
      <c r="EVZ463" s="435"/>
      <c r="EWA463" s="435"/>
      <c r="EWB463" s="435"/>
      <c r="EWC463" s="435"/>
      <c r="EWD463" s="435"/>
      <c r="EWE463" s="435"/>
      <c r="EWF463" s="435"/>
      <c r="EWG463" s="435"/>
      <c r="EWH463" s="435"/>
      <c r="EWI463" s="435"/>
      <c r="EWJ463" s="435"/>
      <c r="EWK463" s="435"/>
      <c r="EWL463" s="435"/>
      <c r="EWM463" s="435"/>
      <c r="EWN463" s="435"/>
      <c r="EWO463" s="435"/>
      <c r="EWP463" s="435"/>
      <c r="EWQ463" s="435"/>
      <c r="EWR463" s="435"/>
      <c r="EWS463" s="435"/>
      <c r="EWT463" s="435"/>
      <c r="EWU463" s="435"/>
      <c r="EWV463" s="435"/>
      <c r="EWW463" s="435"/>
      <c r="EWX463" s="435"/>
      <c r="EWY463" s="435"/>
      <c r="EWZ463" s="435"/>
      <c r="EXA463" s="435"/>
      <c r="EXB463" s="435"/>
      <c r="EXC463" s="435"/>
      <c r="EXD463" s="435"/>
      <c r="EXE463" s="435"/>
      <c r="EXF463" s="435"/>
      <c r="EXG463" s="435"/>
      <c r="EXH463" s="435"/>
      <c r="EXI463" s="435"/>
      <c r="EXJ463" s="435"/>
      <c r="EXK463" s="435"/>
      <c r="EXL463" s="435"/>
      <c r="EXM463" s="435"/>
      <c r="EXN463" s="435"/>
      <c r="EXO463" s="435"/>
      <c r="EXP463" s="435"/>
      <c r="EXQ463" s="435"/>
      <c r="EXR463" s="435"/>
      <c r="EXS463" s="435"/>
      <c r="EXT463" s="435"/>
      <c r="EXU463" s="435"/>
      <c r="EXV463" s="435"/>
      <c r="EXW463" s="435"/>
      <c r="EXX463" s="435"/>
      <c r="EXY463" s="435"/>
      <c r="EXZ463" s="435"/>
      <c r="EYA463" s="435"/>
      <c r="EYB463" s="435"/>
      <c r="EYC463" s="435"/>
      <c r="EYD463" s="435"/>
      <c r="EYE463" s="435"/>
      <c r="EYF463" s="435"/>
      <c r="EYG463" s="435"/>
      <c r="EYH463" s="435"/>
      <c r="EYI463" s="435"/>
      <c r="EYJ463" s="435"/>
      <c r="EYK463" s="435"/>
      <c r="EYL463" s="435"/>
      <c r="EYM463" s="435"/>
      <c r="EYN463" s="435"/>
      <c r="EYO463" s="435"/>
      <c r="EYP463" s="435"/>
      <c r="EYQ463" s="435"/>
      <c r="EYR463" s="435"/>
      <c r="EYS463" s="435"/>
      <c r="EYT463" s="435"/>
      <c r="EYU463" s="435"/>
      <c r="EYV463" s="435"/>
      <c r="EYW463" s="435"/>
      <c r="EYX463" s="435"/>
      <c r="EYY463" s="435"/>
      <c r="EYZ463" s="435"/>
      <c r="EZA463" s="435"/>
      <c r="EZB463" s="435"/>
      <c r="EZC463" s="435"/>
      <c r="EZD463" s="435"/>
      <c r="EZE463" s="435"/>
      <c r="EZF463" s="435"/>
      <c r="EZG463" s="435"/>
      <c r="EZH463" s="435"/>
      <c r="EZI463" s="435"/>
      <c r="EZJ463" s="435"/>
      <c r="EZK463" s="435"/>
      <c r="EZL463" s="435"/>
      <c r="EZM463" s="435"/>
      <c r="EZN463" s="435"/>
      <c r="EZO463" s="435"/>
      <c r="EZP463" s="435"/>
      <c r="EZQ463" s="435"/>
      <c r="EZR463" s="435"/>
      <c r="EZS463" s="435"/>
      <c r="EZT463" s="435"/>
      <c r="EZU463" s="435"/>
      <c r="EZV463" s="435"/>
      <c r="EZW463" s="435"/>
      <c r="EZX463" s="435"/>
      <c r="EZY463" s="435"/>
      <c r="EZZ463" s="435"/>
      <c r="FAA463" s="435"/>
      <c r="FAB463" s="435"/>
      <c r="FAC463" s="435"/>
      <c r="FAD463" s="435"/>
      <c r="FAE463" s="435"/>
      <c r="FAF463" s="435"/>
      <c r="FAG463" s="435"/>
      <c r="FAH463" s="435"/>
      <c r="FAI463" s="435"/>
      <c r="FAJ463" s="435"/>
      <c r="FAK463" s="435"/>
      <c r="FAL463" s="435"/>
      <c r="FAM463" s="435"/>
      <c r="FAN463" s="435"/>
      <c r="FAO463" s="435"/>
      <c r="FAP463" s="435"/>
      <c r="FAQ463" s="435"/>
      <c r="FAR463" s="435"/>
      <c r="FAS463" s="435"/>
      <c r="FAT463" s="435"/>
      <c r="FAU463" s="435"/>
      <c r="FAV463" s="435"/>
      <c r="FAW463" s="435"/>
      <c r="FAX463" s="435"/>
      <c r="FAY463" s="435"/>
      <c r="FAZ463" s="435"/>
      <c r="FBA463" s="435"/>
      <c r="FBB463" s="435"/>
      <c r="FBC463" s="435"/>
      <c r="FBD463" s="435"/>
      <c r="FBE463" s="435"/>
      <c r="FBF463" s="435"/>
      <c r="FBG463" s="435"/>
      <c r="FBH463" s="435"/>
      <c r="FBI463" s="435"/>
      <c r="FBJ463" s="435"/>
      <c r="FBK463" s="435"/>
      <c r="FBL463" s="435"/>
      <c r="FBM463" s="435"/>
      <c r="FBN463" s="435"/>
      <c r="FBO463" s="435"/>
      <c r="FBP463" s="435"/>
      <c r="FBQ463" s="435"/>
      <c r="FBR463" s="435"/>
      <c r="FBS463" s="435"/>
      <c r="FBT463" s="435"/>
      <c r="FBU463" s="435"/>
      <c r="FBV463" s="435"/>
      <c r="FBW463" s="435"/>
      <c r="FBX463" s="435"/>
      <c r="FBY463" s="435"/>
      <c r="FBZ463" s="435"/>
      <c r="FCA463" s="435"/>
      <c r="FCB463" s="435"/>
      <c r="FCC463" s="435"/>
      <c r="FCD463" s="435"/>
      <c r="FCE463" s="435"/>
      <c r="FCF463" s="435"/>
      <c r="FCG463" s="435"/>
      <c r="FCH463" s="435"/>
      <c r="FCI463" s="435"/>
      <c r="FCJ463" s="435"/>
      <c r="FCK463" s="435"/>
      <c r="FCL463" s="435"/>
      <c r="FCM463" s="435"/>
      <c r="FCN463" s="435"/>
      <c r="FCO463" s="435"/>
      <c r="FCP463" s="435"/>
      <c r="FCQ463" s="435"/>
      <c r="FCR463" s="435"/>
      <c r="FCS463" s="435"/>
      <c r="FCT463" s="435"/>
      <c r="FCU463" s="435"/>
      <c r="FCV463" s="435"/>
      <c r="FCW463" s="435"/>
      <c r="FCX463" s="435"/>
      <c r="FCY463" s="435"/>
      <c r="FCZ463" s="435"/>
      <c r="FDA463" s="435"/>
      <c r="FDB463" s="435"/>
      <c r="FDC463" s="435"/>
      <c r="FDD463" s="435"/>
      <c r="FDE463" s="435"/>
      <c r="FDF463" s="435"/>
      <c r="FDG463" s="435"/>
      <c r="FDH463" s="435"/>
      <c r="FDI463" s="435"/>
      <c r="FDJ463" s="435"/>
      <c r="FDK463" s="435"/>
      <c r="FDL463" s="435"/>
      <c r="FDM463" s="435"/>
      <c r="FDN463" s="435"/>
      <c r="FDO463" s="435"/>
      <c r="FDP463" s="435"/>
      <c r="FDQ463" s="435"/>
      <c r="FDR463" s="435"/>
      <c r="FDS463" s="435"/>
      <c r="FDT463" s="435"/>
      <c r="FDU463" s="435"/>
      <c r="FDV463" s="435"/>
      <c r="FDW463" s="435"/>
      <c r="FDX463" s="435"/>
      <c r="FDY463" s="435"/>
      <c r="FDZ463" s="435"/>
      <c r="FEA463" s="435"/>
      <c r="FEB463" s="435"/>
      <c r="FEC463" s="435"/>
      <c r="FED463" s="435"/>
      <c r="FEE463" s="435"/>
      <c r="FEF463" s="435"/>
      <c r="FEG463" s="435"/>
      <c r="FEH463" s="435"/>
      <c r="FEI463" s="435"/>
      <c r="FEJ463" s="435"/>
      <c r="FEK463" s="435"/>
      <c r="FEL463" s="435"/>
      <c r="FEM463" s="435"/>
      <c r="FEN463" s="435"/>
      <c r="FEO463" s="435"/>
      <c r="FEP463" s="435"/>
      <c r="FEQ463" s="435"/>
      <c r="FER463" s="435"/>
      <c r="FES463" s="435"/>
      <c r="FET463" s="435"/>
      <c r="FEU463" s="435"/>
      <c r="FEV463" s="435"/>
      <c r="FEW463" s="435"/>
      <c r="FEX463" s="435"/>
      <c r="FEY463" s="435"/>
      <c r="FEZ463" s="435"/>
      <c r="FFA463" s="435"/>
      <c r="FFB463" s="435"/>
      <c r="FFC463" s="435"/>
      <c r="FFD463" s="435"/>
      <c r="FFE463" s="435"/>
      <c r="FFF463" s="435"/>
      <c r="FFG463" s="435"/>
      <c r="FFH463" s="435"/>
      <c r="FFI463" s="435"/>
      <c r="FFJ463" s="435"/>
      <c r="FFK463" s="435"/>
      <c r="FFL463" s="435"/>
      <c r="FFM463" s="435"/>
      <c r="FFN463" s="435"/>
      <c r="FFO463" s="435"/>
      <c r="FFP463" s="435"/>
      <c r="FFQ463" s="435"/>
      <c r="FFR463" s="435"/>
      <c r="FFS463" s="435"/>
      <c r="FFT463" s="435"/>
      <c r="FFU463" s="435"/>
      <c r="FFV463" s="435"/>
      <c r="FFW463" s="435"/>
      <c r="FFX463" s="435"/>
      <c r="FFY463" s="435"/>
      <c r="FFZ463" s="435"/>
      <c r="FGA463" s="435"/>
      <c r="FGB463" s="435"/>
      <c r="FGC463" s="435"/>
      <c r="FGD463" s="435"/>
      <c r="FGE463" s="435"/>
      <c r="FGF463" s="435"/>
      <c r="FGG463" s="435"/>
      <c r="FGH463" s="435"/>
      <c r="FGI463" s="435"/>
      <c r="FGJ463" s="435"/>
      <c r="FGK463" s="435"/>
      <c r="FGL463" s="435"/>
      <c r="FGM463" s="435"/>
      <c r="FGN463" s="435"/>
      <c r="FGO463" s="435"/>
      <c r="FGP463" s="435"/>
      <c r="FGQ463" s="435"/>
      <c r="FGR463" s="435"/>
      <c r="FGS463" s="435"/>
      <c r="FGT463" s="435"/>
      <c r="FGU463" s="435"/>
      <c r="FGV463" s="435"/>
      <c r="FGW463" s="435"/>
      <c r="FGX463" s="435"/>
      <c r="FGY463" s="435"/>
      <c r="FGZ463" s="435"/>
      <c r="FHA463" s="435"/>
      <c r="FHB463" s="435"/>
      <c r="FHC463" s="435"/>
      <c r="FHD463" s="435"/>
      <c r="FHE463" s="435"/>
      <c r="FHF463" s="435"/>
      <c r="FHG463" s="435"/>
      <c r="FHH463" s="435"/>
      <c r="FHI463" s="435"/>
      <c r="FHJ463" s="435"/>
      <c r="FHK463" s="435"/>
      <c r="FHL463" s="435"/>
      <c r="FHM463" s="435"/>
      <c r="FHN463" s="435"/>
      <c r="FHO463" s="435"/>
      <c r="FHP463" s="435"/>
      <c r="FHQ463" s="435"/>
      <c r="FHR463" s="435"/>
      <c r="FHS463" s="435"/>
      <c r="FHT463" s="435"/>
      <c r="FHU463" s="435"/>
      <c r="FHV463" s="435"/>
      <c r="FHW463" s="435"/>
      <c r="FHX463" s="435"/>
      <c r="FHY463" s="435"/>
      <c r="FHZ463" s="435"/>
      <c r="FIA463" s="435"/>
      <c r="FIB463" s="435"/>
      <c r="FIC463" s="435"/>
      <c r="FID463" s="435"/>
      <c r="FIE463" s="435"/>
      <c r="FIF463" s="435"/>
      <c r="FIG463" s="435"/>
      <c r="FIH463" s="435"/>
      <c r="FII463" s="435"/>
      <c r="FIJ463" s="435"/>
      <c r="FIK463" s="435"/>
      <c r="FIL463" s="435"/>
      <c r="FIM463" s="435"/>
      <c r="FIN463" s="435"/>
      <c r="FIO463" s="435"/>
      <c r="FIP463" s="435"/>
      <c r="FIQ463" s="435"/>
      <c r="FIR463" s="435"/>
      <c r="FIS463" s="435"/>
      <c r="FIT463" s="435"/>
      <c r="FIU463" s="435"/>
      <c r="FIV463" s="435"/>
      <c r="FIW463" s="435"/>
      <c r="FIX463" s="435"/>
      <c r="FIY463" s="435"/>
      <c r="FIZ463" s="435"/>
      <c r="FJA463" s="435"/>
      <c r="FJB463" s="435"/>
      <c r="FJC463" s="435"/>
      <c r="FJD463" s="435"/>
      <c r="FJE463" s="435"/>
      <c r="FJF463" s="435"/>
      <c r="FJG463" s="435"/>
      <c r="FJH463" s="435"/>
      <c r="FJI463" s="435"/>
      <c r="FJJ463" s="435"/>
      <c r="FJK463" s="435"/>
      <c r="FJL463" s="435"/>
      <c r="FJM463" s="435"/>
      <c r="FJN463" s="435"/>
      <c r="FJO463" s="435"/>
      <c r="FJP463" s="435"/>
      <c r="FJQ463" s="435"/>
      <c r="FJR463" s="435"/>
      <c r="FJS463" s="435"/>
      <c r="FJT463" s="435"/>
      <c r="FJU463" s="435"/>
      <c r="FJV463" s="435"/>
      <c r="FJW463" s="435"/>
      <c r="FJX463" s="435"/>
      <c r="FJY463" s="435"/>
      <c r="FJZ463" s="435"/>
      <c r="FKA463" s="435"/>
      <c r="FKB463" s="435"/>
      <c r="FKC463" s="435"/>
      <c r="FKD463" s="435"/>
      <c r="FKE463" s="435"/>
      <c r="FKF463" s="435"/>
      <c r="FKG463" s="435"/>
      <c r="FKH463" s="435"/>
      <c r="FKI463" s="435"/>
      <c r="FKJ463" s="435"/>
      <c r="FKK463" s="435"/>
      <c r="FKL463" s="435"/>
      <c r="FKM463" s="435"/>
      <c r="FKN463" s="435"/>
      <c r="FKO463" s="435"/>
      <c r="FKP463" s="435"/>
      <c r="FKQ463" s="435"/>
      <c r="FKR463" s="435"/>
      <c r="FKS463" s="435"/>
      <c r="FKT463" s="435"/>
      <c r="FKU463" s="435"/>
      <c r="FKV463" s="435"/>
      <c r="FKW463" s="435"/>
      <c r="FKX463" s="435"/>
      <c r="FKY463" s="435"/>
      <c r="FKZ463" s="435"/>
      <c r="FLA463" s="435"/>
      <c r="FLB463" s="435"/>
      <c r="FLC463" s="435"/>
      <c r="FLD463" s="435"/>
      <c r="FLE463" s="435"/>
      <c r="FLF463" s="435"/>
      <c r="FLG463" s="435"/>
      <c r="FLH463" s="435"/>
      <c r="FLI463" s="435"/>
      <c r="FLJ463" s="435"/>
      <c r="FLK463" s="435"/>
      <c r="FLL463" s="435"/>
      <c r="FLM463" s="435"/>
      <c r="FLN463" s="435"/>
      <c r="FLO463" s="435"/>
      <c r="FLP463" s="435"/>
      <c r="FLQ463" s="435"/>
      <c r="FLR463" s="435"/>
      <c r="FLS463" s="435"/>
      <c r="FLT463" s="435"/>
      <c r="FLU463" s="435"/>
      <c r="FLV463" s="435"/>
      <c r="FLW463" s="435"/>
      <c r="FLX463" s="435"/>
      <c r="FLY463" s="435"/>
      <c r="FLZ463" s="435"/>
      <c r="FMA463" s="435"/>
      <c r="FMB463" s="435"/>
      <c r="FMC463" s="435"/>
      <c r="FMD463" s="435"/>
      <c r="FME463" s="435"/>
      <c r="FMF463" s="435"/>
      <c r="FMG463" s="435"/>
      <c r="FMH463" s="435"/>
      <c r="FMI463" s="435"/>
      <c r="FMJ463" s="435"/>
      <c r="FMK463" s="435"/>
      <c r="FML463" s="435"/>
      <c r="FMM463" s="435"/>
      <c r="FMN463" s="435"/>
      <c r="FMO463" s="435"/>
      <c r="FMP463" s="435"/>
      <c r="FMQ463" s="435"/>
      <c r="FMR463" s="435"/>
      <c r="FMS463" s="435"/>
      <c r="FMT463" s="435"/>
      <c r="FMU463" s="435"/>
      <c r="FMV463" s="435"/>
      <c r="FMW463" s="435"/>
      <c r="FMX463" s="435"/>
      <c r="FMY463" s="435"/>
      <c r="FMZ463" s="435"/>
      <c r="FNA463" s="435"/>
      <c r="FNB463" s="435"/>
      <c r="FNC463" s="435"/>
      <c r="FND463" s="435"/>
      <c r="FNE463" s="435"/>
      <c r="FNF463" s="435"/>
      <c r="FNG463" s="435"/>
      <c r="FNH463" s="435"/>
      <c r="FNI463" s="435"/>
      <c r="FNJ463" s="435"/>
      <c r="FNK463" s="435"/>
      <c r="FNL463" s="435"/>
      <c r="FNM463" s="435"/>
      <c r="FNN463" s="435"/>
      <c r="FNO463" s="435"/>
      <c r="FNP463" s="435"/>
      <c r="FNQ463" s="435"/>
      <c r="FNR463" s="435"/>
      <c r="FNS463" s="435"/>
      <c r="FNT463" s="435"/>
      <c r="FNU463" s="435"/>
      <c r="FNV463" s="435"/>
      <c r="FNW463" s="435"/>
      <c r="FNX463" s="435"/>
      <c r="FNY463" s="435"/>
      <c r="FNZ463" s="435"/>
      <c r="FOA463" s="435"/>
      <c r="FOB463" s="435"/>
      <c r="FOC463" s="435"/>
      <c r="FOD463" s="435"/>
      <c r="FOE463" s="435"/>
      <c r="FOF463" s="435"/>
      <c r="FOG463" s="435"/>
      <c r="FOH463" s="435"/>
      <c r="FOI463" s="435"/>
      <c r="FOJ463" s="435"/>
      <c r="FOK463" s="435"/>
      <c r="FOL463" s="435"/>
      <c r="FOM463" s="435"/>
      <c r="FON463" s="435"/>
      <c r="FOO463" s="435"/>
      <c r="FOP463" s="435"/>
      <c r="FOQ463" s="435"/>
      <c r="FOR463" s="435"/>
      <c r="FOS463" s="435"/>
      <c r="FOT463" s="435"/>
      <c r="FOU463" s="435"/>
      <c r="FOV463" s="435"/>
      <c r="FOW463" s="435"/>
      <c r="FOX463" s="435"/>
      <c r="FOY463" s="435"/>
      <c r="FOZ463" s="435"/>
      <c r="FPA463" s="435"/>
      <c r="FPB463" s="435"/>
      <c r="FPC463" s="435"/>
      <c r="FPD463" s="435"/>
      <c r="FPE463" s="435"/>
      <c r="FPF463" s="435"/>
      <c r="FPG463" s="435"/>
      <c r="FPH463" s="435"/>
      <c r="FPI463" s="435"/>
      <c r="FPJ463" s="435"/>
      <c r="FPK463" s="435"/>
      <c r="FPL463" s="435"/>
      <c r="FPM463" s="435"/>
      <c r="FPN463" s="435"/>
      <c r="FPO463" s="435"/>
      <c r="FPP463" s="435"/>
      <c r="FPQ463" s="435"/>
      <c r="FPR463" s="435"/>
      <c r="FPS463" s="435"/>
      <c r="FPT463" s="435"/>
      <c r="FPU463" s="435"/>
      <c r="FPV463" s="435"/>
      <c r="FPW463" s="435"/>
      <c r="FPX463" s="435"/>
      <c r="FPY463" s="435"/>
      <c r="FPZ463" s="435"/>
      <c r="FQA463" s="435"/>
      <c r="FQB463" s="435"/>
      <c r="FQC463" s="435"/>
      <c r="FQD463" s="435"/>
      <c r="FQE463" s="435"/>
      <c r="FQF463" s="435"/>
      <c r="FQG463" s="435"/>
      <c r="FQH463" s="435"/>
      <c r="FQI463" s="435"/>
      <c r="FQJ463" s="435"/>
      <c r="FQK463" s="435"/>
      <c r="FQL463" s="435"/>
      <c r="FQM463" s="435"/>
      <c r="FQN463" s="435"/>
      <c r="FQO463" s="435"/>
      <c r="FQP463" s="435"/>
      <c r="FQQ463" s="435"/>
      <c r="FQR463" s="435"/>
      <c r="FQS463" s="435"/>
      <c r="FQT463" s="435"/>
      <c r="FQU463" s="435"/>
      <c r="FQV463" s="435"/>
      <c r="FQW463" s="435"/>
      <c r="FQX463" s="435"/>
      <c r="FQY463" s="435"/>
      <c r="FQZ463" s="435"/>
      <c r="FRA463" s="435"/>
      <c r="FRB463" s="435"/>
      <c r="FRC463" s="435"/>
      <c r="FRD463" s="435"/>
      <c r="FRE463" s="435"/>
      <c r="FRF463" s="435"/>
      <c r="FRG463" s="435"/>
      <c r="FRH463" s="435"/>
      <c r="FRI463" s="435"/>
      <c r="FRJ463" s="435"/>
      <c r="FRK463" s="435"/>
      <c r="FRL463" s="435"/>
      <c r="FRM463" s="435"/>
      <c r="FRN463" s="435"/>
      <c r="FRO463" s="435"/>
      <c r="FRP463" s="435"/>
      <c r="FRQ463" s="435"/>
      <c r="FRR463" s="435"/>
      <c r="FRS463" s="435"/>
      <c r="FRT463" s="435"/>
      <c r="FRU463" s="435"/>
      <c r="FRV463" s="435"/>
      <c r="FRW463" s="435"/>
      <c r="FRX463" s="435"/>
      <c r="FRY463" s="435"/>
      <c r="FRZ463" s="435"/>
      <c r="FSA463" s="435"/>
      <c r="FSB463" s="435"/>
      <c r="FSC463" s="435"/>
      <c r="FSD463" s="435"/>
      <c r="FSE463" s="435"/>
      <c r="FSF463" s="435"/>
      <c r="FSG463" s="435"/>
      <c r="FSH463" s="435"/>
      <c r="FSI463" s="435"/>
      <c r="FSJ463" s="435"/>
      <c r="FSK463" s="435"/>
      <c r="FSL463" s="435"/>
      <c r="FSM463" s="435"/>
      <c r="FSN463" s="435"/>
      <c r="FSO463" s="435"/>
      <c r="FSP463" s="435"/>
      <c r="FSQ463" s="435"/>
      <c r="FSR463" s="435"/>
      <c r="FSS463" s="435"/>
      <c r="FST463" s="435"/>
      <c r="FSU463" s="435"/>
      <c r="FSV463" s="435"/>
      <c r="FSW463" s="435"/>
      <c r="FSX463" s="435"/>
      <c r="FSY463" s="435"/>
      <c r="FSZ463" s="435"/>
      <c r="FTA463" s="435"/>
      <c r="FTB463" s="435"/>
      <c r="FTC463" s="435"/>
      <c r="FTD463" s="435"/>
      <c r="FTE463" s="435"/>
      <c r="FTF463" s="435"/>
      <c r="FTG463" s="435"/>
      <c r="FTH463" s="435"/>
      <c r="FTI463" s="435"/>
      <c r="FTJ463" s="435"/>
      <c r="FTK463" s="435"/>
      <c r="FTL463" s="435"/>
      <c r="FTM463" s="435"/>
      <c r="FTN463" s="435"/>
      <c r="FTO463" s="435"/>
      <c r="FTP463" s="435"/>
      <c r="FTQ463" s="435"/>
      <c r="FTR463" s="435"/>
      <c r="FTS463" s="435"/>
      <c r="FTT463" s="435"/>
      <c r="FTU463" s="435"/>
      <c r="FTV463" s="435"/>
      <c r="FTW463" s="435"/>
      <c r="FTX463" s="435"/>
      <c r="FTY463" s="435"/>
      <c r="FTZ463" s="435"/>
      <c r="FUA463" s="435"/>
      <c r="FUB463" s="435"/>
      <c r="FUC463" s="435"/>
      <c r="FUD463" s="435"/>
      <c r="FUE463" s="435"/>
      <c r="FUF463" s="435"/>
      <c r="FUG463" s="435"/>
      <c r="FUH463" s="435"/>
      <c r="FUI463" s="435"/>
      <c r="FUJ463" s="435"/>
      <c r="FUK463" s="435"/>
      <c r="FUL463" s="435"/>
      <c r="FUM463" s="435"/>
      <c r="FUN463" s="435"/>
      <c r="FUO463" s="435"/>
      <c r="FUP463" s="435"/>
      <c r="FUQ463" s="435"/>
      <c r="FUR463" s="435"/>
      <c r="FUS463" s="435"/>
      <c r="FUT463" s="435"/>
      <c r="FUU463" s="435"/>
      <c r="FUV463" s="435"/>
      <c r="FUW463" s="435"/>
      <c r="FUX463" s="435"/>
      <c r="FUY463" s="435"/>
      <c r="FUZ463" s="435"/>
      <c r="FVA463" s="435"/>
      <c r="FVB463" s="435"/>
      <c r="FVC463" s="435"/>
      <c r="FVD463" s="435"/>
      <c r="FVE463" s="435"/>
      <c r="FVF463" s="435"/>
      <c r="FVG463" s="435"/>
      <c r="FVH463" s="435"/>
      <c r="FVI463" s="435"/>
      <c r="FVJ463" s="435"/>
      <c r="FVK463" s="435"/>
      <c r="FVL463" s="435"/>
      <c r="FVM463" s="435"/>
      <c r="FVN463" s="435"/>
      <c r="FVO463" s="435"/>
      <c r="FVP463" s="435"/>
      <c r="FVQ463" s="435"/>
      <c r="FVR463" s="435"/>
      <c r="FVS463" s="435"/>
      <c r="FVT463" s="435"/>
      <c r="FVU463" s="435"/>
      <c r="FVV463" s="435"/>
      <c r="FVW463" s="435"/>
      <c r="FVX463" s="435"/>
      <c r="FVY463" s="435"/>
      <c r="FVZ463" s="435"/>
      <c r="FWA463" s="435"/>
      <c r="FWB463" s="435"/>
      <c r="FWC463" s="435"/>
      <c r="FWD463" s="435"/>
      <c r="FWE463" s="435"/>
      <c r="FWF463" s="435"/>
      <c r="FWG463" s="435"/>
      <c r="FWH463" s="435"/>
      <c r="FWI463" s="435"/>
      <c r="FWJ463" s="435"/>
      <c r="FWK463" s="435"/>
      <c r="FWL463" s="435"/>
      <c r="FWM463" s="435"/>
      <c r="FWN463" s="435"/>
      <c r="FWO463" s="435"/>
      <c r="FWP463" s="435"/>
      <c r="FWQ463" s="435"/>
      <c r="FWR463" s="435"/>
      <c r="FWS463" s="435"/>
      <c r="FWT463" s="435"/>
      <c r="FWU463" s="435"/>
      <c r="FWV463" s="435"/>
      <c r="FWW463" s="435"/>
      <c r="FWX463" s="435"/>
      <c r="FWY463" s="435"/>
      <c r="FWZ463" s="435"/>
      <c r="FXA463" s="435"/>
      <c r="FXB463" s="435"/>
      <c r="FXC463" s="435"/>
      <c r="FXD463" s="435"/>
      <c r="FXE463" s="435"/>
      <c r="FXF463" s="435"/>
      <c r="FXG463" s="435"/>
      <c r="FXH463" s="435"/>
      <c r="FXI463" s="435"/>
      <c r="FXJ463" s="435"/>
      <c r="FXK463" s="435"/>
      <c r="FXL463" s="435"/>
      <c r="FXM463" s="435"/>
      <c r="FXN463" s="435"/>
      <c r="FXO463" s="435"/>
      <c r="FXP463" s="435"/>
      <c r="FXQ463" s="435"/>
      <c r="FXR463" s="435"/>
      <c r="FXS463" s="435"/>
      <c r="FXT463" s="435"/>
      <c r="FXU463" s="435"/>
      <c r="FXV463" s="435"/>
      <c r="FXW463" s="435"/>
      <c r="FXX463" s="435"/>
      <c r="FXY463" s="435"/>
      <c r="FXZ463" s="435"/>
      <c r="FYA463" s="435"/>
      <c r="FYB463" s="435"/>
      <c r="FYC463" s="435"/>
      <c r="FYD463" s="435"/>
      <c r="FYE463" s="435"/>
      <c r="FYF463" s="435"/>
      <c r="FYG463" s="435"/>
      <c r="FYH463" s="435"/>
      <c r="FYI463" s="435"/>
      <c r="FYJ463" s="435"/>
      <c r="FYK463" s="435"/>
      <c r="FYL463" s="435"/>
      <c r="FYM463" s="435"/>
      <c r="FYN463" s="435"/>
      <c r="FYO463" s="435"/>
      <c r="FYP463" s="435"/>
      <c r="FYQ463" s="435"/>
      <c r="FYR463" s="435"/>
      <c r="FYS463" s="435"/>
      <c r="FYT463" s="435"/>
      <c r="FYU463" s="435"/>
      <c r="FYV463" s="435"/>
      <c r="FYW463" s="435"/>
      <c r="FYX463" s="435"/>
      <c r="FYY463" s="435"/>
      <c r="FYZ463" s="435"/>
      <c r="FZA463" s="435"/>
      <c r="FZB463" s="435"/>
      <c r="FZC463" s="435"/>
      <c r="FZD463" s="435"/>
      <c r="FZE463" s="435"/>
      <c r="FZF463" s="435"/>
      <c r="FZG463" s="435"/>
      <c r="FZH463" s="435"/>
      <c r="FZI463" s="435"/>
      <c r="FZJ463" s="435"/>
      <c r="FZK463" s="435"/>
      <c r="FZL463" s="435"/>
      <c r="FZM463" s="435"/>
      <c r="FZN463" s="435"/>
      <c r="FZO463" s="435"/>
      <c r="FZP463" s="435"/>
      <c r="FZQ463" s="435"/>
      <c r="FZR463" s="435"/>
      <c r="FZS463" s="435"/>
      <c r="FZT463" s="435"/>
      <c r="FZU463" s="435"/>
      <c r="FZV463" s="435"/>
      <c r="FZW463" s="435"/>
      <c r="FZX463" s="435"/>
      <c r="FZY463" s="435"/>
      <c r="FZZ463" s="435"/>
      <c r="GAA463" s="435"/>
      <c r="GAB463" s="435"/>
      <c r="GAC463" s="435"/>
      <c r="GAD463" s="435"/>
      <c r="GAE463" s="435"/>
      <c r="GAF463" s="435"/>
      <c r="GAG463" s="435"/>
      <c r="GAH463" s="435"/>
      <c r="GAI463" s="435"/>
      <c r="GAJ463" s="435"/>
      <c r="GAK463" s="435"/>
      <c r="GAL463" s="435"/>
      <c r="GAM463" s="435"/>
      <c r="GAN463" s="435"/>
      <c r="GAO463" s="435"/>
      <c r="GAP463" s="435"/>
      <c r="GAQ463" s="435"/>
      <c r="GAR463" s="435"/>
      <c r="GAS463" s="435"/>
      <c r="GAT463" s="435"/>
      <c r="GAU463" s="435"/>
      <c r="GAV463" s="435"/>
      <c r="GAW463" s="435"/>
      <c r="GAX463" s="435"/>
      <c r="GAY463" s="435"/>
      <c r="GAZ463" s="435"/>
      <c r="GBA463" s="435"/>
      <c r="GBB463" s="435"/>
      <c r="GBC463" s="435"/>
      <c r="GBD463" s="435"/>
      <c r="GBE463" s="435"/>
      <c r="GBF463" s="435"/>
      <c r="GBG463" s="435"/>
      <c r="GBH463" s="435"/>
      <c r="GBI463" s="435"/>
      <c r="GBJ463" s="435"/>
      <c r="GBK463" s="435"/>
      <c r="GBL463" s="435"/>
      <c r="GBM463" s="435"/>
      <c r="GBN463" s="435"/>
      <c r="GBO463" s="435"/>
      <c r="GBP463" s="435"/>
      <c r="GBQ463" s="435"/>
      <c r="GBR463" s="435"/>
      <c r="GBS463" s="435"/>
      <c r="GBT463" s="435"/>
      <c r="GBU463" s="435"/>
      <c r="GBV463" s="435"/>
      <c r="GBW463" s="435"/>
      <c r="GBX463" s="435"/>
      <c r="GBY463" s="435"/>
      <c r="GBZ463" s="435"/>
      <c r="GCA463" s="435"/>
      <c r="GCB463" s="435"/>
      <c r="GCC463" s="435"/>
      <c r="GCD463" s="435"/>
      <c r="GCE463" s="435"/>
      <c r="GCF463" s="435"/>
      <c r="GCG463" s="435"/>
      <c r="GCH463" s="435"/>
      <c r="GCI463" s="435"/>
      <c r="GCJ463" s="435"/>
      <c r="GCK463" s="435"/>
      <c r="GCL463" s="435"/>
      <c r="GCM463" s="435"/>
      <c r="GCN463" s="435"/>
      <c r="GCO463" s="435"/>
      <c r="GCP463" s="435"/>
      <c r="GCQ463" s="435"/>
      <c r="GCR463" s="435"/>
      <c r="GCS463" s="435"/>
      <c r="GCT463" s="435"/>
      <c r="GCU463" s="435"/>
      <c r="GCV463" s="435"/>
      <c r="GCW463" s="435"/>
      <c r="GCX463" s="435"/>
      <c r="GCY463" s="435"/>
      <c r="GCZ463" s="435"/>
      <c r="GDA463" s="435"/>
      <c r="GDB463" s="435"/>
      <c r="GDC463" s="435"/>
      <c r="GDD463" s="435"/>
      <c r="GDE463" s="435"/>
      <c r="GDF463" s="435"/>
      <c r="GDG463" s="435"/>
      <c r="GDH463" s="435"/>
      <c r="GDI463" s="435"/>
      <c r="GDJ463" s="435"/>
      <c r="GDK463" s="435"/>
      <c r="GDL463" s="435"/>
      <c r="GDM463" s="435"/>
      <c r="GDN463" s="435"/>
      <c r="GDO463" s="435"/>
      <c r="GDP463" s="435"/>
      <c r="GDQ463" s="435"/>
      <c r="GDR463" s="435"/>
      <c r="GDS463" s="435"/>
      <c r="GDT463" s="435"/>
      <c r="GDU463" s="435"/>
      <c r="GDV463" s="435"/>
      <c r="GDW463" s="435"/>
      <c r="GDX463" s="435"/>
      <c r="GDY463" s="435"/>
      <c r="GDZ463" s="435"/>
      <c r="GEA463" s="435"/>
      <c r="GEB463" s="435"/>
      <c r="GEC463" s="435"/>
      <c r="GED463" s="435"/>
      <c r="GEE463" s="435"/>
      <c r="GEF463" s="435"/>
      <c r="GEG463" s="435"/>
      <c r="GEH463" s="435"/>
      <c r="GEI463" s="435"/>
      <c r="GEJ463" s="435"/>
      <c r="GEK463" s="435"/>
      <c r="GEL463" s="435"/>
      <c r="GEM463" s="435"/>
      <c r="GEN463" s="435"/>
      <c r="GEO463" s="435"/>
      <c r="GEP463" s="435"/>
      <c r="GEQ463" s="435"/>
      <c r="GER463" s="435"/>
      <c r="GES463" s="435"/>
      <c r="GET463" s="435"/>
      <c r="GEU463" s="435"/>
      <c r="GEV463" s="435"/>
      <c r="GEW463" s="435"/>
      <c r="GEX463" s="435"/>
      <c r="GEY463" s="435"/>
      <c r="GEZ463" s="435"/>
      <c r="GFA463" s="435"/>
      <c r="GFB463" s="435"/>
      <c r="GFC463" s="435"/>
      <c r="GFD463" s="435"/>
      <c r="GFE463" s="435"/>
      <c r="GFF463" s="435"/>
      <c r="GFG463" s="435"/>
      <c r="GFH463" s="435"/>
      <c r="GFI463" s="435"/>
      <c r="GFJ463" s="435"/>
      <c r="GFK463" s="435"/>
      <c r="GFL463" s="435"/>
      <c r="GFM463" s="435"/>
      <c r="GFN463" s="435"/>
      <c r="GFO463" s="435"/>
      <c r="GFP463" s="435"/>
      <c r="GFQ463" s="435"/>
      <c r="GFR463" s="435"/>
      <c r="GFS463" s="435"/>
      <c r="GFT463" s="435"/>
      <c r="GFU463" s="435"/>
      <c r="GFV463" s="435"/>
      <c r="GFW463" s="435"/>
      <c r="GFX463" s="435"/>
      <c r="GFY463" s="435"/>
      <c r="GFZ463" s="435"/>
      <c r="GGA463" s="435"/>
      <c r="GGB463" s="435"/>
      <c r="GGC463" s="435"/>
      <c r="GGD463" s="435"/>
      <c r="GGE463" s="435"/>
      <c r="GGF463" s="435"/>
      <c r="GGG463" s="435"/>
      <c r="GGH463" s="435"/>
      <c r="GGI463" s="435"/>
      <c r="GGJ463" s="435"/>
      <c r="GGK463" s="435"/>
      <c r="GGL463" s="435"/>
      <c r="GGM463" s="435"/>
      <c r="GGN463" s="435"/>
      <c r="GGO463" s="435"/>
      <c r="GGP463" s="435"/>
      <c r="GGQ463" s="435"/>
      <c r="GGR463" s="435"/>
      <c r="GGS463" s="435"/>
      <c r="GGT463" s="435"/>
      <c r="GGU463" s="435"/>
      <c r="GGV463" s="435"/>
      <c r="GGW463" s="435"/>
      <c r="GGX463" s="435"/>
      <c r="GGY463" s="435"/>
      <c r="GGZ463" s="435"/>
      <c r="GHA463" s="435"/>
      <c r="GHB463" s="435"/>
      <c r="GHC463" s="435"/>
      <c r="GHD463" s="435"/>
      <c r="GHE463" s="435"/>
      <c r="GHF463" s="435"/>
      <c r="GHG463" s="435"/>
      <c r="GHH463" s="435"/>
      <c r="GHI463" s="435"/>
      <c r="GHJ463" s="435"/>
      <c r="GHK463" s="435"/>
      <c r="GHL463" s="435"/>
      <c r="GHM463" s="435"/>
      <c r="GHN463" s="435"/>
      <c r="GHO463" s="435"/>
      <c r="GHP463" s="435"/>
      <c r="GHQ463" s="435"/>
      <c r="GHR463" s="435"/>
      <c r="GHS463" s="435"/>
      <c r="GHT463" s="435"/>
      <c r="GHU463" s="435"/>
      <c r="GHV463" s="435"/>
      <c r="GHW463" s="435"/>
      <c r="GHX463" s="435"/>
      <c r="GHY463" s="435"/>
      <c r="GHZ463" s="435"/>
      <c r="GIA463" s="435"/>
      <c r="GIB463" s="435"/>
      <c r="GIC463" s="435"/>
      <c r="GID463" s="435"/>
      <c r="GIE463" s="435"/>
      <c r="GIF463" s="435"/>
      <c r="GIG463" s="435"/>
      <c r="GIH463" s="435"/>
      <c r="GII463" s="435"/>
      <c r="GIJ463" s="435"/>
      <c r="GIK463" s="435"/>
      <c r="GIL463" s="435"/>
      <c r="GIM463" s="435"/>
      <c r="GIN463" s="435"/>
      <c r="GIO463" s="435"/>
      <c r="GIP463" s="435"/>
      <c r="GIQ463" s="435"/>
      <c r="GIR463" s="435"/>
      <c r="GIS463" s="435"/>
      <c r="GIT463" s="435"/>
      <c r="GIU463" s="435"/>
      <c r="GIV463" s="435"/>
      <c r="GIW463" s="435"/>
      <c r="GIX463" s="435"/>
      <c r="GIY463" s="435"/>
      <c r="GIZ463" s="435"/>
      <c r="GJA463" s="435"/>
      <c r="GJB463" s="435"/>
      <c r="GJC463" s="435"/>
      <c r="GJD463" s="435"/>
      <c r="GJE463" s="435"/>
      <c r="GJF463" s="435"/>
      <c r="GJG463" s="435"/>
      <c r="GJH463" s="435"/>
      <c r="GJI463" s="435"/>
      <c r="GJJ463" s="435"/>
      <c r="GJK463" s="435"/>
      <c r="GJL463" s="435"/>
      <c r="GJM463" s="435"/>
      <c r="GJN463" s="435"/>
      <c r="GJO463" s="435"/>
      <c r="GJP463" s="435"/>
      <c r="GJQ463" s="435"/>
      <c r="GJR463" s="435"/>
      <c r="GJS463" s="435"/>
      <c r="GJT463" s="435"/>
      <c r="GJU463" s="435"/>
      <c r="GJV463" s="435"/>
      <c r="GJW463" s="435"/>
      <c r="GJX463" s="435"/>
      <c r="GJY463" s="435"/>
      <c r="GJZ463" s="435"/>
      <c r="GKA463" s="435"/>
      <c r="GKB463" s="435"/>
      <c r="GKC463" s="435"/>
      <c r="GKD463" s="435"/>
      <c r="GKE463" s="435"/>
      <c r="GKF463" s="435"/>
      <c r="GKG463" s="435"/>
      <c r="GKH463" s="435"/>
      <c r="GKI463" s="435"/>
      <c r="GKJ463" s="435"/>
      <c r="GKK463" s="435"/>
      <c r="GKL463" s="435"/>
      <c r="GKM463" s="435"/>
      <c r="GKN463" s="435"/>
      <c r="GKO463" s="435"/>
      <c r="GKP463" s="435"/>
      <c r="GKQ463" s="435"/>
      <c r="GKR463" s="435"/>
      <c r="GKS463" s="435"/>
      <c r="GKT463" s="435"/>
      <c r="GKU463" s="435"/>
      <c r="GKV463" s="435"/>
      <c r="GKW463" s="435"/>
      <c r="GKX463" s="435"/>
      <c r="GKY463" s="435"/>
      <c r="GKZ463" s="435"/>
      <c r="GLA463" s="435"/>
      <c r="GLB463" s="435"/>
      <c r="GLC463" s="435"/>
      <c r="GLD463" s="435"/>
      <c r="GLE463" s="435"/>
      <c r="GLF463" s="435"/>
      <c r="GLG463" s="435"/>
      <c r="GLH463" s="435"/>
      <c r="GLI463" s="435"/>
      <c r="GLJ463" s="435"/>
      <c r="GLK463" s="435"/>
      <c r="GLL463" s="435"/>
      <c r="GLM463" s="435"/>
      <c r="GLN463" s="435"/>
      <c r="GLO463" s="435"/>
      <c r="GLP463" s="435"/>
      <c r="GLQ463" s="435"/>
      <c r="GLR463" s="435"/>
      <c r="GLS463" s="435"/>
      <c r="GLT463" s="435"/>
      <c r="GLU463" s="435"/>
      <c r="GLV463" s="435"/>
      <c r="GLW463" s="435"/>
      <c r="GLX463" s="435"/>
      <c r="GLY463" s="435"/>
      <c r="GLZ463" s="435"/>
      <c r="GMA463" s="435"/>
      <c r="GMB463" s="435"/>
      <c r="GMC463" s="435"/>
      <c r="GMD463" s="435"/>
      <c r="GME463" s="435"/>
      <c r="GMF463" s="435"/>
      <c r="GMG463" s="435"/>
      <c r="GMH463" s="435"/>
      <c r="GMI463" s="435"/>
      <c r="GMJ463" s="435"/>
      <c r="GMK463" s="435"/>
      <c r="GML463" s="435"/>
      <c r="GMM463" s="435"/>
      <c r="GMN463" s="435"/>
      <c r="GMO463" s="435"/>
      <c r="GMP463" s="435"/>
      <c r="GMQ463" s="435"/>
      <c r="GMR463" s="435"/>
      <c r="GMS463" s="435"/>
      <c r="GMT463" s="435"/>
      <c r="GMU463" s="435"/>
      <c r="GMV463" s="435"/>
      <c r="GMW463" s="435"/>
      <c r="GMX463" s="435"/>
      <c r="GMY463" s="435"/>
      <c r="GMZ463" s="435"/>
      <c r="GNA463" s="435"/>
      <c r="GNB463" s="435"/>
      <c r="GNC463" s="435"/>
      <c r="GND463" s="435"/>
      <c r="GNE463" s="435"/>
      <c r="GNF463" s="435"/>
      <c r="GNG463" s="435"/>
      <c r="GNH463" s="435"/>
      <c r="GNI463" s="435"/>
      <c r="GNJ463" s="435"/>
      <c r="GNK463" s="435"/>
      <c r="GNL463" s="435"/>
      <c r="GNM463" s="435"/>
      <c r="GNN463" s="435"/>
      <c r="GNO463" s="435"/>
      <c r="GNP463" s="435"/>
      <c r="GNQ463" s="435"/>
      <c r="GNR463" s="435"/>
      <c r="GNS463" s="435"/>
      <c r="GNT463" s="435"/>
      <c r="GNU463" s="435"/>
      <c r="GNV463" s="435"/>
      <c r="GNW463" s="435"/>
      <c r="GNX463" s="435"/>
      <c r="GNY463" s="435"/>
      <c r="GNZ463" s="435"/>
      <c r="GOA463" s="435"/>
      <c r="GOB463" s="435"/>
      <c r="GOC463" s="435"/>
      <c r="GOD463" s="435"/>
      <c r="GOE463" s="435"/>
      <c r="GOF463" s="435"/>
      <c r="GOG463" s="435"/>
      <c r="GOH463" s="435"/>
      <c r="GOI463" s="435"/>
      <c r="GOJ463" s="435"/>
      <c r="GOK463" s="435"/>
      <c r="GOL463" s="435"/>
      <c r="GOM463" s="435"/>
      <c r="GON463" s="435"/>
      <c r="GOO463" s="435"/>
      <c r="GOP463" s="435"/>
      <c r="GOQ463" s="435"/>
      <c r="GOR463" s="435"/>
      <c r="GOS463" s="435"/>
      <c r="GOT463" s="435"/>
      <c r="GOU463" s="435"/>
      <c r="GOV463" s="435"/>
      <c r="GOW463" s="435"/>
      <c r="GOX463" s="435"/>
      <c r="GOY463" s="435"/>
      <c r="GOZ463" s="435"/>
      <c r="GPA463" s="435"/>
      <c r="GPB463" s="435"/>
      <c r="GPC463" s="435"/>
      <c r="GPD463" s="435"/>
      <c r="GPE463" s="435"/>
      <c r="GPF463" s="435"/>
      <c r="GPG463" s="435"/>
      <c r="GPH463" s="435"/>
      <c r="GPI463" s="435"/>
      <c r="GPJ463" s="435"/>
      <c r="GPK463" s="435"/>
      <c r="GPL463" s="435"/>
      <c r="GPM463" s="435"/>
      <c r="GPN463" s="435"/>
      <c r="GPO463" s="435"/>
      <c r="GPP463" s="435"/>
      <c r="GPQ463" s="435"/>
      <c r="GPR463" s="435"/>
      <c r="GPS463" s="435"/>
      <c r="GPT463" s="435"/>
      <c r="GPU463" s="435"/>
      <c r="GPV463" s="435"/>
      <c r="GPW463" s="435"/>
      <c r="GPX463" s="435"/>
      <c r="GPY463" s="435"/>
      <c r="GPZ463" s="435"/>
      <c r="GQA463" s="435"/>
      <c r="GQB463" s="435"/>
      <c r="GQC463" s="435"/>
      <c r="GQD463" s="435"/>
      <c r="GQE463" s="435"/>
      <c r="GQF463" s="435"/>
      <c r="GQG463" s="435"/>
      <c r="GQH463" s="435"/>
      <c r="GQI463" s="435"/>
      <c r="GQJ463" s="435"/>
      <c r="GQK463" s="435"/>
      <c r="GQL463" s="435"/>
      <c r="GQM463" s="435"/>
      <c r="GQN463" s="435"/>
      <c r="GQO463" s="435"/>
      <c r="GQP463" s="435"/>
      <c r="GQQ463" s="435"/>
      <c r="GQR463" s="435"/>
      <c r="GQS463" s="435"/>
      <c r="GQT463" s="435"/>
      <c r="GQU463" s="435"/>
      <c r="GQV463" s="435"/>
      <c r="GQW463" s="435"/>
      <c r="GQX463" s="435"/>
      <c r="GQY463" s="435"/>
      <c r="GQZ463" s="435"/>
      <c r="GRA463" s="435"/>
      <c r="GRB463" s="435"/>
      <c r="GRC463" s="435"/>
      <c r="GRD463" s="435"/>
      <c r="GRE463" s="435"/>
      <c r="GRF463" s="435"/>
      <c r="GRG463" s="435"/>
      <c r="GRH463" s="435"/>
      <c r="GRI463" s="435"/>
      <c r="GRJ463" s="435"/>
      <c r="GRK463" s="435"/>
      <c r="GRL463" s="435"/>
      <c r="GRM463" s="435"/>
      <c r="GRN463" s="435"/>
      <c r="GRO463" s="435"/>
      <c r="GRP463" s="435"/>
      <c r="GRQ463" s="435"/>
      <c r="GRR463" s="435"/>
      <c r="GRS463" s="435"/>
      <c r="GRT463" s="435"/>
      <c r="GRU463" s="435"/>
      <c r="GRV463" s="435"/>
      <c r="GRW463" s="435"/>
      <c r="GRX463" s="435"/>
      <c r="GRY463" s="435"/>
      <c r="GRZ463" s="435"/>
      <c r="GSA463" s="435"/>
      <c r="GSB463" s="435"/>
      <c r="GSC463" s="435"/>
      <c r="GSD463" s="435"/>
      <c r="GSE463" s="435"/>
      <c r="GSF463" s="435"/>
      <c r="GSG463" s="435"/>
      <c r="GSH463" s="435"/>
      <c r="GSI463" s="435"/>
      <c r="GSJ463" s="435"/>
      <c r="GSK463" s="435"/>
      <c r="GSL463" s="435"/>
      <c r="GSM463" s="435"/>
      <c r="GSN463" s="435"/>
      <c r="GSO463" s="435"/>
      <c r="GSP463" s="435"/>
      <c r="GSQ463" s="435"/>
      <c r="GSR463" s="435"/>
      <c r="GSS463" s="435"/>
      <c r="GST463" s="435"/>
      <c r="GSU463" s="435"/>
      <c r="GSV463" s="435"/>
      <c r="GSW463" s="435"/>
      <c r="GSX463" s="435"/>
      <c r="GSY463" s="435"/>
      <c r="GSZ463" s="435"/>
      <c r="GTA463" s="435"/>
      <c r="GTB463" s="435"/>
      <c r="GTC463" s="435"/>
      <c r="GTD463" s="435"/>
      <c r="GTE463" s="435"/>
      <c r="GTF463" s="435"/>
      <c r="GTG463" s="435"/>
      <c r="GTH463" s="435"/>
      <c r="GTI463" s="435"/>
      <c r="GTJ463" s="435"/>
      <c r="GTK463" s="435"/>
      <c r="GTL463" s="435"/>
      <c r="GTM463" s="435"/>
      <c r="GTN463" s="435"/>
      <c r="GTO463" s="435"/>
      <c r="GTP463" s="435"/>
      <c r="GTQ463" s="435"/>
      <c r="GTR463" s="435"/>
      <c r="GTS463" s="435"/>
      <c r="GTT463" s="435"/>
      <c r="GTU463" s="435"/>
      <c r="GTV463" s="435"/>
      <c r="GTW463" s="435"/>
      <c r="GTX463" s="435"/>
      <c r="GTY463" s="435"/>
      <c r="GTZ463" s="435"/>
      <c r="GUA463" s="435"/>
      <c r="GUB463" s="435"/>
      <c r="GUC463" s="435"/>
      <c r="GUD463" s="435"/>
      <c r="GUE463" s="435"/>
      <c r="GUF463" s="435"/>
      <c r="GUG463" s="435"/>
      <c r="GUH463" s="435"/>
      <c r="GUI463" s="435"/>
      <c r="GUJ463" s="435"/>
      <c r="GUK463" s="435"/>
      <c r="GUL463" s="435"/>
      <c r="GUM463" s="435"/>
      <c r="GUN463" s="435"/>
      <c r="GUO463" s="435"/>
      <c r="GUP463" s="435"/>
      <c r="GUQ463" s="435"/>
      <c r="GUR463" s="435"/>
      <c r="GUS463" s="435"/>
      <c r="GUT463" s="435"/>
      <c r="GUU463" s="435"/>
      <c r="GUV463" s="435"/>
      <c r="GUW463" s="435"/>
      <c r="GUX463" s="435"/>
      <c r="GUY463" s="435"/>
      <c r="GUZ463" s="435"/>
      <c r="GVA463" s="435"/>
      <c r="GVB463" s="435"/>
      <c r="GVC463" s="435"/>
      <c r="GVD463" s="435"/>
      <c r="GVE463" s="435"/>
      <c r="GVF463" s="435"/>
      <c r="GVG463" s="435"/>
      <c r="GVH463" s="435"/>
      <c r="GVI463" s="435"/>
      <c r="GVJ463" s="435"/>
      <c r="GVK463" s="435"/>
      <c r="GVL463" s="435"/>
      <c r="GVM463" s="435"/>
      <c r="GVN463" s="435"/>
      <c r="GVO463" s="435"/>
      <c r="GVP463" s="435"/>
      <c r="GVQ463" s="435"/>
      <c r="GVR463" s="435"/>
      <c r="GVS463" s="435"/>
      <c r="GVT463" s="435"/>
      <c r="GVU463" s="435"/>
      <c r="GVV463" s="435"/>
      <c r="GVW463" s="435"/>
      <c r="GVX463" s="435"/>
      <c r="GVY463" s="435"/>
      <c r="GVZ463" s="435"/>
      <c r="GWA463" s="435"/>
      <c r="GWB463" s="435"/>
      <c r="GWC463" s="435"/>
      <c r="GWD463" s="435"/>
      <c r="GWE463" s="435"/>
      <c r="GWF463" s="435"/>
      <c r="GWG463" s="435"/>
      <c r="GWH463" s="435"/>
      <c r="GWI463" s="435"/>
      <c r="GWJ463" s="435"/>
      <c r="GWK463" s="435"/>
      <c r="GWL463" s="435"/>
      <c r="GWM463" s="435"/>
      <c r="GWN463" s="435"/>
      <c r="GWO463" s="435"/>
      <c r="GWP463" s="435"/>
      <c r="GWQ463" s="435"/>
      <c r="GWR463" s="435"/>
      <c r="GWS463" s="435"/>
      <c r="GWT463" s="435"/>
      <c r="GWU463" s="435"/>
      <c r="GWV463" s="435"/>
      <c r="GWW463" s="435"/>
      <c r="GWX463" s="435"/>
      <c r="GWY463" s="435"/>
      <c r="GWZ463" s="435"/>
      <c r="GXA463" s="435"/>
      <c r="GXB463" s="435"/>
      <c r="GXC463" s="435"/>
      <c r="GXD463" s="435"/>
      <c r="GXE463" s="435"/>
      <c r="GXF463" s="435"/>
      <c r="GXG463" s="435"/>
      <c r="GXH463" s="435"/>
      <c r="GXI463" s="435"/>
      <c r="GXJ463" s="435"/>
      <c r="GXK463" s="435"/>
      <c r="GXL463" s="435"/>
      <c r="GXM463" s="435"/>
      <c r="GXN463" s="435"/>
      <c r="GXO463" s="435"/>
      <c r="GXP463" s="435"/>
      <c r="GXQ463" s="435"/>
      <c r="GXR463" s="435"/>
      <c r="GXS463" s="435"/>
      <c r="GXT463" s="435"/>
      <c r="GXU463" s="435"/>
      <c r="GXV463" s="435"/>
      <c r="GXW463" s="435"/>
      <c r="GXX463" s="435"/>
      <c r="GXY463" s="435"/>
      <c r="GXZ463" s="435"/>
      <c r="GYA463" s="435"/>
      <c r="GYB463" s="435"/>
      <c r="GYC463" s="435"/>
      <c r="GYD463" s="435"/>
      <c r="GYE463" s="435"/>
      <c r="GYF463" s="435"/>
      <c r="GYG463" s="435"/>
      <c r="GYH463" s="435"/>
      <c r="GYI463" s="435"/>
      <c r="GYJ463" s="435"/>
      <c r="GYK463" s="435"/>
      <c r="GYL463" s="435"/>
      <c r="GYM463" s="435"/>
      <c r="GYN463" s="435"/>
      <c r="GYO463" s="435"/>
      <c r="GYP463" s="435"/>
      <c r="GYQ463" s="435"/>
      <c r="GYR463" s="435"/>
      <c r="GYS463" s="435"/>
      <c r="GYT463" s="435"/>
      <c r="GYU463" s="435"/>
      <c r="GYV463" s="435"/>
      <c r="GYW463" s="435"/>
      <c r="GYX463" s="435"/>
      <c r="GYY463" s="435"/>
      <c r="GYZ463" s="435"/>
      <c r="GZA463" s="435"/>
      <c r="GZB463" s="435"/>
      <c r="GZC463" s="435"/>
      <c r="GZD463" s="435"/>
      <c r="GZE463" s="435"/>
      <c r="GZF463" s="435"/>
      <c r="GZG463" s="435"/>
      <c r="GZH463" s="435"/>
      <c r="GZI463" s="435"/>
      <c r="GZJ463" s="435"/>
      <c r="GZK463" s="435"/>
      <c r="GZL463" s="435"/>
      <c r="GZM463" s="435"/>
      <c r="GZN463" s="435"/>
      <c r="GZO463" s="435"/>
      <c r="GZP463" s="435"/>
      <c r="GZQ463" s="435"/>
      <c r="GZR463" s="435"/>
      <c r="GZS463" s="435"/>
      <c r="GZT463" s="435"/>
      <c r="GZU463" s="435"/>
      <c r="GZV463" s="435"/>
      <c r="GZW463" s="435"/>
      <c r="GZX463" s="435"/>
      <c r="GZY463" s="435"/>
      <c r="GZZ463" s="435"/>
      <c r="HAA463" s="435"/>
      <c r="HAB463" s="435"/>
      <c r="HAC463" s="435"/>
      <c r="HAD463" s="435"/>
      <c r="HAE463" s="435"/>
      <c r="HAF463" s="435"/>
      <c r="HAG463" s="435"/>
      <c r="HAH463" s="435"/>
      <c r="HAI463" s="435"/>
      <c r="HAJ463" s="435"/>
      <c r="HAK463" s="435"/>
      <c r="HAL463" s="435"/>
      <c r="HAM463" s="435"/>
      <c r="HAN463" s="435"/>
      <c r="HAO463" s="435"/>
      <c r="HAP463" s="435"/>
      <c r="HAQ463" s="435"/>
      <c r="HAR463" s="435"/>
      <c r="HAS463" s="435"/>
      <c r="HAT463" s="435"/>
      <c r="HAU463" s="435"/>
      <c r="HAV463" s="435"/>
      <c r="HAW463" s="435"/>
      <c r="HAX463" s="435"/>
      <c r="HAY463" s="435"/>
      <c r="HAZ463" s="435"/>
      <c r="HBA463" s="435"/>
      <c r="HBB463" s="435"/>
      <c r="HBC463" s="435"/>
      <c r="HBD463" s="435"/>
      <c r="HBE463" s="435"/>
      <c r="HBF463" s="435"/>
      <c r="HBG463" s="435"/>
      <c r="HBH463" s="435"/>
      <c r="HBI463" s="435"/>
      <c r="HBJ463" s="435"/>
      <c r="HBK463" s="435"/>
      <c r="HBL463" s="435"/>
      <c r="HBM463" s="435"/>
      <c r="HBN463" s="435"/>
      <c r="HBO463" s="435"/>
      <c r="HBP463" s="435"/>
      <c r="HBQ463" s="435"/>
      <c r="HBR463" s="435"/>
      <c r="HBS463" s="435"/>
      <c r="HBT463" s="435"/>
      <c r="HBU463" s="435"/>
      <c r="HBV463" s="435"/>
      <c r="HBW463" s="435"/>
      <c r="HBX463" s="435"/>
      <c r="HBY463" s="435"/>
      <c r="HBZ463" s="435"/>
      <c r="HCA463" s="435"/>
      <c r="HCB463" s="435"/>
      <c r="HCC463" s="435"/>
      <c r="HCD463" s="435"/>
      <c r="HCE463" s="435"/>
      <c r="HCF463" s="435"/>
      <c r="HCG463" s="435"/>
      <c r="HCH463" s="435"/>
      <c r="HCI463" s="435"/>
      <c r="HCJ463" s="435"/>
      <c r="HCK463" s="435"/>
      <c r="HCL463" s="435"/>
      <c r="HCM463" s="435"/>
      <c r="HCN463" s="435"/>
      <c r="HCO463" s="435"/>
      <c r="HCP463" s="435"/>
      <c r="HCQ463" s="435"/>
      <c r="HCR463" s="435"/>
      <c r="HCS463" s="435"/>
      <c r="HCT463" s="435"/>
      <c r="HCU463" s="435"/>
      <c r="HCV463" s="435"/>
      <c r="HCW463" s="435"/>
      <c r="HCX463" s="435"/>
      <c r="HCY463" s="435"/>
      <c r="HCZ463" s="435"/>
      <c r="HDA463" s="435"/>
      <c r="HDB463" s="435"/>
      <c r="HDC463" s="435"/>
      <c r="HDD463" s="435"/>
      <c r="HDE463" s="435"/>
      <c r="HDF463" s="435"/>
      <c r="HDG463" s="435"/>
      <c r="HDH463" s="435"/>
      <c r="HDI463" s="435"/>
      <c r="HDJ463" s="435"/>
      <c r="HDK463" s="435"/>
      <c r="HDL463" s="435"/>
      <c r="HDM463" s="435"/>
      <c r="HDN463" s="435"/>
      <c r="HDO463" s="435"/>
      <c r="HDP463" s="435"/>
      <c r="HDQ463" s="435"/>
      <c r="HDR463" s="435"/>
      <c r="HDS463" s="435"/>
      <c r="HDT463" s="435"/>
      <c r="HDU463" s="435"/>
      <c r="HDV463" s="435"/>
      <c r="HDW463" s="435"/>
      <c r="HDX463" s="435"/>
      <c r="HDY463" s="435"/>
      <c r="HDZ463" s="435"/>
      <c r="HEA463" s="435"/>
      <c r="HEB463" s="435"/>
      <c r="HEC463" s="435"/>
      <c r="HED463" s="435"/>
      <c r="HEE463" s="435"/>
      <c r="HEF463" s="435"/>
      <c r="HEG463" s="435"/>
      <c r="HEH463" s="435"/>
      <c r="HEI463" s="435"/>
      <c r="HEJ463" s="435"/>
      <c r="HEK463" s="435"/>
      <c r="HEL463" s="435"/>
      <c r="HEM463" s="435"/>
      <c r="HEN463" s="435"/>
      <c r="HEO463" s="435"/>
      <c r="HEP463" s="435"/>
      <c r="HEQ463" s="435"/>
      <c r="HER463" s="435"/>
      <c r="HES463" s="435"/>
      <c r="HET463" s="435"/>
      <c r="HEU463" s="435"/>
      <c r="HEV463" s="435"/>
      <c r="HEW463" s="435"/>
      <c r="HEX463" s="435"/>
      <c r="HEY463" s="435"/>
      <c r="HEZ463" s="435"/>
      <c r="HFA463" s="435"/>
      <c r="HFB463" s="435"/>
      <c r="HFC463" s="435"/>
      <c r="HFD463" s="435"/>
      <c r="HFE463" s="435"/>
      <c r="HFF463" s="435"/>
      <c r="HFG463" s="435"/>
      <c r="HFH463" s="435"/>
      <c r="HFI463" s="435"/>
      <c r="HFJ463" s="435"/>
      <c r="HFK463" s="435"/>
      <c r="HFL463" s="435"/>
      <c r="HFM463" s="435"/>
      <c r="HFN463" s="435"/>
      <c r="HFO463" s="435"/>
      <c r="HFP463" s="435"/>
      <c r="HFQ463" s="435"/>
      <c r="HFR463" s="435"/>
      <c r="HFS463" s="435"/>
      <c r="HFT463" s="435"/>
      <c r="HFU463" s="435"/>
      <c r="HFV463" s="435"/>
      <c r="HFW463" s="435"/>
      <c r="HFX463" s="435"/>
      <c r="HFY463" s="435"/>
      <c r="HFZ463" s="435"/>
      <c r="HGA463" s="435"/>
      <c r="HGB463" s="435"/>
      <c r="HGC463" s="435"/>
      <c r="HGD463" s="435"/>
      <c r="HGE463" s="435"/>
      <c r="HGF463" s="435"/>
      <c r="HGG463" s="435"/>
      <c r="HGH463" s="435"/>
      <c r="HGI463" s="435"/>
      <c r="HGJ463" s="435"/>
      <c r="HGK463" s="435"/>
      <c r="HGL463" s="435"/>
      <c r="HGM463" s="435"/>
      <c r="HGN463" s="435"/>
      <c r="HGO463" s="435"/>
      <c r="HGP463" s="435"/>
      <c r="HGQ463" s="435"/>
      <c r="HGR463" s="435"/>
      <c r="HGS463" s="435"/>
      <c r="HGT463" s="435"/>
      <c r="HGU463" s="435"/>
      <c r="HGV463" s="435"/>
      <c r="HGW463" s="435"/>
      <c r="HGX463" s="435"/>
      <c r="HGY463" s="435"/>
      <c r="HGZ463" s="435"/>
      <c r="HHA463" s="435"/>
      <c r="HHB463" s="435"/>
      <c r="HHC463" s="435"/>
      <c r="HHD463" s="435"/>
      <c r="HHE463" s="435"/>
      <c r="HHF463" s="435"/>
      <c r="HHG463" s="435"/>
      <c r="HHH463" s="435"/>
      <c r="HHI463" s="435"/>
      <c r="HHJ463" s="435"/>
      <c r="HHK463" s="435"/>
      <c r="HHL463" s="435"/>
      <c r="HHM463" s="435"/>
      <c r="HHN463" s="435"/>
      <c r="HHO463" s="435"/>
      <c r="HHP463" s="435"/>
      <c r="HHQ463" s="435"/>
      <c r="HHR463" s="435"/>
      <c r="HHS463" s="435"/>
      <c r="HHT463" s="435"/>
      <c r="HHU463" s="435"/>
      <c r="HHV463" s="435"/>
      <c r="HHW463" s="435"/>
      <c r="HHX463" s="435"/>
      <c r="HHY463" s="435"/>
      <c r="HHZ463" s="435"/>
      <c r="HIA463" s="435"/>
      <c r="HIB463" s="435"/>
      <c r="HIC463" s="435"/>
      <c r="HID463" s="435"/>
      <c r="HIE463" s="435"/>
      <c r="HIF463" s="435"/>
      <c r="HIG463" s="435"/>
      <c r="HIH463" s="435"/>
      <c r="HII463" s="435"/>
      <c r="HIJ463" s="435"/>
      <c r="HIK463" s="435"/>
      <c r="HIL463" s="435"/>
      <c r="HIM463" s="435"/>
      <c r="HIN463" s="435"/>
      <c r="HIO463" s="435"/>
      <c r="HIP463" s="435"/>
      <c r="HIQ463" s="435"/>
      <c r="HIR463" s="435"/>
      <c r="HIS463" s="435"/>
      <c r="HIT463" s="435"/>
      <c r="HIU463" s="435"/>
      <c r="HIV463" s="435"/>
      <c r="HIW463" s="435"/>
      <c r="HIX463" s="435"/>
      <c r="HIY463" s="435"/>
      <c r="HIZ463" s="435"/>
      <c r="HJA463" s="435"/>
      <c r="HJB463" s="435"/>
      <c r="HJC463" s="435"/>
      <c r="HJD463" s="435"/>
      <c r="HJE463" s="435"/>
      <c r="HJF463" s="435"/>
      <c r="HJG463" s="435"/>
      <c r="HJH463" s="435"/>
      <c r="HJI463" s="435"/>
      <c r="HJJ463" s="435"/>
      <c r="HJK463" s="435"/>
      <c r="HJL463" s="435"/>
      <c r="HJM463" s="435"/>
      <c r="HJN463" s="435"/>
      <c r="HJO463" s="435"/>
      <c r="HJP463" s="435"/>
      <c r="HJQ463" s="435"/>
      <c r="HJR463" s="435"/>
      <c r="HJS463" s="435"/>
      <c r="HJT463" s="435"/>
      <c r="HJU463" s="435"/>
      <c r="HJV463" s="435"/>
      <c r="HJW463" s="435"/>
      <c r="HJX463" s="435"/>
      <c r="HJY463" s="435"/>
      <c r="HJZ463" s="435"/>
      <c r="HKA463" s="435"/>
      <c r="HKB463" s="435"/>
      <c r="HKC463" s="435"/>
      <c r="HKD463" s="435"/>
      <c r="HKE463" s="435"/>
      <c r="HKF463" s="435"/>
      <c r="HKG463" s="435"/>
      <c r="HKH463" s="435"/>
      <c r="HKI463" s="435"/>
      <c r="HKJ463" s="435"/>
      <c r="HKK463" s="435"/>
      <c r="HKL463" s="435"/>
      <c r="HKM463" s="435"/>
      <c r="HKN463" s="435"/>
      <c r="HKO463" s="435"/>
      <c r="HKP463" s="435"/>
      <c r="HKQ463" s="435"/>
      <c r="HKR463" s="435"/>
      <c r="HKS463" s="435"/>
      <c r="HKT463" s="435"/>
      <c r="HKU463" s="435"/>
      <c r="HKV463" s="435"/>
      <c r="HKW463" s="435"/>
      <c r="HKX463" s="435"/>
      <c r="HKY463" s="435"/>
      <c r="HKZ463" s="435"/>
      <c r="HLA463" s="435"/>
      <c r="HLB463" s="435"/>
      <c r="HLC463" s="435"/>
      <c r="HLD463" s="435"/>
      <c r="HLE463" s="435"/>
      <c r="HLF463" s="435"/>
      <c r="HLG463" s="435"/>
      <c r="HLH463" s="435"/>
      <c r="HLI463" s="435"/>
      <c r="HLJ463" s="435"/>
      <c r="HLK463" s="435"/>
      <c r="HLL463" s="435"/>
      <c r="HLM463" s="435"/>
      <c r="HLN463" s="435"/>
      <c r="HLO463" s="435"/>
      <c r="HLP463" s="435"/>
      <c r="HLQ463" s="435"/>
      <c r="HLR463" s="435"/>
      <c r="HLS463" s="435"/>
      <c r="HLT463" s="435"/>
      <c r="HLU463" s="435"/>
      <c r="HLV463" s="435"/>
      <c r="HLW463" s="435"/>
      <c r="HLX463" s="435"/>
      <c r="HLY463" s="435"/>
      <c r="HLZ463" s="435"/>
      <c r="HMA463" s="435"/>
      <c r="HMB463" s="435"/>
      <c r="HMC463" s="435"/>
      <c r="HMD463" s="435"/>
      <c r="HME463" s="435"/>
      <c r="HMF463" s="435"/>
      <c r="HMG463" s="435"/>
      <c r="HMH463" s="435"/>
      <c r="HMI463" s="435"/>
      <c r="HMJ463" s="435"/>
      <c r="HMK463" s="435"/>
      <c r="HML463" s="435"/>
      <c r="HMM463" s="435"/>
      <c r="HMN463" s="435"/>
      <c r="HMO463" s="435"/>
      <c r="HMP463" s="435"/>
      <c r="HMQ463" s="435"/>
      <c r="HMR463" s="435"/>
      <c r="HMS463" s="435"/>
      <c r="HMT463" s="435"/>
      <c r="HMU463" s="435"/>
      <c r="HMV463" s="435"/>
      <c r="HMW463" s="435"/>
      <c r="HMX463" s="435"/>
      <c r="HMY463" s="435"/>
      <c r="HMZ463" s="435"/>
      <c r="HNA463" s="435"/>
      <c r="HNB463" s="435"/>
      <c r="HNC463" s="435"/>
      <c r="HND463" s="435"/>
      <c r="HNE463" s="435"/>
      <c r="HNF463" s="435"/>
      <c r="HNG463" s="435"/>
      <c r="HNH463" s="435"/>
      <c r="HNI463" s="435"/>
      <c r="HNJ463" s="435"/>
      <c r="HNK463" s="435"/>
      <c r="HNL463" s="435"/>
      <c r="HNM463" s="435"/>
      <c r="HNN463" s="435"/>
      <c r="HNO463" s="435"/>
      <c r="HNP463" s="435"/>
      <c r="HNQ463" s="435"/>
      <c r="HNR463" s="435"/>
      <c r="HNS463" s="435"/>
      <c r="HNT463" s="435"/>
      <c r="HNU463" s="435"/>
      <c r="HNV463" s="435"/>
      <c r="HNW463" s="435"/>
      <c r="HNX463" s="435"/>
      <c r="HNY463" s="435"/>
      <c r="HNZ463" s="435"/>
      <c r="HOA463" s="435"/>
      <c r="HOB463" s="435"/>
      <c r="HOC463" s="435"/>
      <c r="HOD463" s="435"/>
      <c r="HOE463" s="435"/>
      <c r="HOF463" s="435"/>
      <c r="HOG463" s="435"/>
      <c r="HOH463" s="435"/>
      <c r="HOI463" s="435"/>
      <c r="HOJ463" s="435"/>
      <c r="HOK463" s="435"/>
      <c r="HOL463" s="435"/>
      <c r="HOM463" s="435"/>
      <c r="HON463" s="435"/>
      <c r="HOO463" s="435"/>
      <c r="HOP463" s="435"/>
      <c r="HOQ463" s="435"/>
      <c r="HOR463" s="435"/>
      <c r="HOS463" s="435"/>
      <c r="HOT463" s="435"/>
      <c r="HOU463" s="435"/>
      <c r="HOV463" s="435"/>
      <c r="HOW463" s="435"/>
      <c r="HOX463" s="435"/>
      <c r="HOY463" s="435"/>
      <c r="HOZ463" s="435"/>
      <c r="HPA463" s="435"/>
      <c r="HPB463" s="435"/>
      <c r="HPC463" s="435"/>
      <c r="HPD463" s="435"/>
      <c r="HPE463" s="435"/>
      <c r="HPF463" s="435"/>
      <c r="HPG463" s="435"/>
      <c r="HPH463" s="435"/>
      <c r="HPI463" s="435"/>
      <c r="HPJ463" s="435"/>
      <c r="HPK463" s="435"/>
      <c r="HPL463" s="435"/>
      <c r="HPM463" s="435"/>
      <c r="HPN463" s="435"/>
      <c r="HPO463" s="435"/>
      <c r="HPP463" s="435"/>
      <c r="HPQ463" s="435"/>
      <c r="HPR463" s="435"/>
      <c r="HPS463" s="435"/>
      <c r="HPT463" s="435"/>
      <c r="HPU463" s="435"/>
      <c r="HPV463" s="435"/>
      <c r="HPW463" s="435"/>
      <c r="HPX463" s="435"/>
      <c r="HPY463" s="435"/>
      <c r="HPZ463" s="435"/>
      <c r="HQA463" s="435"/>
      <c r="HQB463" s="435"/>
      <c r="HQC463" s="435"/>
      <c r="HQD463" s="435"/>
      <c r="HQE463" s="435"/>
      <c r="HQF463" s="435"/>
      <c r="HQG463" s="435"/>
      <c r="HQH463" s="435"/>
      <c r="HQI463" s="435"/>
      <c r="HQJ463" s="435"/>
      <c r="HQK463" s="435"/>
      <c r="HQL463" s="435"/>
      <c r="HQM463" s="435"/>
      <c r="HQN463" s="435"/>
      <c r="HQO463" s="435"/>
      <c r="HQP463" s="435"/>
      <c r="HQQ463" s="435"/>
      <c r="HQR463" s="435"/>
      <c r="HQS463" s="435"/>
      <c r="HQT463" s="435"/>
      <c r="HQU463" s="435"/>
      <c r="HQV463" s="435"/>
      <c r="HQW463" s="435"/>
      <c r="HQX463" s="435"/>
      <c r="HQY463" s="435"/>
      <c r="HQZ463" s="435"/>
      <c r="HRA463" s="435"/>
      <c r="HRB463" s="435"/>
      <c r="HRC463" s="435"/>
      <c r="HRD463" s="435"/>
      <c r="HRE463" s="435"/>
      <c r="HRF463" s="435"/>
      <c r="HRG463" s="435"/>
      <c r="HRH463" s="435"/>
      <c r="HRI463" s="435"/>
      <c r="HRJ463" s="435"/>
      <c r="HRK463" s="435"/>
      <c r="HRL463" s="435"/>
      <c r="HRM463" s="435"/>
      <c r="HRN463" s="435"/>
      <c r="HRO463" s="435"/>
      <c r="HRP463" s="435"/>
      <c r="HRQ463" s="435"/>
      <c r="HRR463" s="435"/>
      <c r="HRS463" s="435"/>
      <c r="HRT463" s="435"/>
      <c r="HRU463" s="435"/>
      <c r="HRV463" s="435"/>
      <c r="HRW463" s="435"/>
      <c r="HRX463" s="435"/>
      <c r="HRY463" s="435"/>
      <c r="HRZ463" s="435"/>
      <c r="HSA463" s="435"/>
      <c r="HSB463" s="435"/>
      <c r="HSC463" s="435"/>
      <c r="HSD463" s="435"/>
      <c r="HSE463" s="435"/>
      <c r="HSF463" s="435"/>
      <c r="HSG463" s="435"/>
      <c r="HSH463" s="435"/>
      <c r="HSI463" s="435"/>
      <c r="HSJ463" s="435"/>
      <c r="HSK463" s="435"/>
      <c r="HSL463" s="435"/>
      <c r="HSM463" s="435"/>
      <c r="HSN463" s="435"/>
      <c r="HSO463" s="435"/>
      <c r="HSP463" s="435"/>
      <c r="HSQ463" s="435"/>
      <c r="HSR463" s="435"/>
      <c r="HSS463" s="435"/>
      <c r="HST463" s="435"/>
      <c r="HSU463" s="435"/>
      <c r="HSV463" s="435"/>
      <c r="HSW463" s="435"/>
      <c r="HSX463" s="435"/>
      <c r="HSY463" s="435"/>
      <c r="HSZ463" s="435"/>
      <c r="HTA463" s="435"/>
      <c r="HTB463" s="435"/>
      <c r="HTC463" s="435"/>
      <c r="HTD463" s="435"/>
      <c r="HTE463" s="435"/>
      <c r="HTF463" s="435"/>
      <c r="HTG463" s="435"/>
      <c r="HTH463" s="435"/>
      <c r="HTI463" s="435"/>
      <c r="HTJ463" s="435"/>
      <c r="HTK463" s="435"/>
      <c r="HTL463" s="435"/>
      <c r="HTM463" s="435"/>
      <c r="HTN463" s="435"/>
      <c r="HTO463" s="435"/>
      <c r="HTP463" s="435"/>
      <c r="HTQ463" s="435"/>
      <c r="HTR463" s="435"/>
      <c r="HTS463" s="435"/>
      <c r="HTT463" s="435"/>
      <c r="HTU463" s="435"/>
      <c r="HTV463" s="435"/>
      <c r="HTW463" s="435"/>
      <c r="HTX463" s="435"/>
      <c r="HTY463" s="435"/>
      <c r="HTZ463" s="435"/>
      <c r="HUA463" s="435"/>
      <c r="HUB463" s="435"/>
      <c r="HUC463" s="435"/>
      <c r="HUD463" s="435"/>
      <c r="HUE463" s="435"/>
      <c r="HUF463" s="435"/>
      <c r="HUG463" s="435"/>
      <c r="HUH463" s="435"/>
      <c r="HUI463" s="435"/>
      <c r="HUJ463" s="435"/>
      <c r="HUK463" s="435"/>
      <c r="HUL463" s="435"/>
      <c r="HUM463" s="435"/>
      <c r="HUN463" s="435"/>
      <c r="HUO463" s="435"/>
      <c r="HUP463" s="435"/>
      <c r="HUQ463" s="435"/>
      <c r="HUR463" s="435"/>
      <c r="HUS463" s="435"/>
      <c r="HUT463" s="435"/>
      <c r="HUU463" s="435"/>
      <c r="HUV463" s="435"/>
      <c r="HUW463" s="435"/>
      <c r="HUX463" s="435"/>
      <c r="HUY463" s="435"/>
      <c r="HUZ463" s="435"/>
      <c r="HVA463" s="435"/>
      <c r="HVB463" s="435"/>
      <c r="HVC463" s="435"/>
      <c r="HVD463" s="435"/>
      <c r="HVE463" s="435"/>
      <c r="HVF463" s="435"/>
      <c r="HVG463" s="435"/>
      <c r="HVH463" s="435"/>
      <c r="HVI463" s="435"/>
      <c r="HVJ463" s="435"/>
      <c r="HVK463" s="435"/>
      <c r="HVL463" s="435"/>
      <c r="HVM463" s="435"/>
      <c r="HVN463" s="435"/>
      <c r="HVO463" s="435"/>
      <c r="HVP463" s="435"/>
      <c r="HVQ463" s="435"/>
      <c r="HVR463" s="435"/>
      <c r="HVS463" s="435"/>
      <c r="HVT463" s="435"/>
      <c r="HVU463" s="435"/>
      <c r="HVV463" s="435"/>
      <c r="HVW463" s="435"/>
      <c r="HVX463" s="435"/>
      <c r="HVY463" s="435"/>
      <c r="HVZ463" s="435"/>
      <c r="HWA463" s="435"/>
      <c r="HWB463" s="435"/>
      <c r="HWC463" s="435"/>
      <c r="HWD463" s="435"/>
      <c r="HWE463" s="435"/>
      <c r="HWF463" s="435"/>
      <c r="HWG463" s="435"/>
      <c r="HWH463" s="435"/>
      <c r="HWI463" s="435"/>
      <c r="HWJ463" s="435"/>
      <c r="HWK463" s="435"/>
      <c r="HWL463" s="435"/>
      <c r="HWM463" s="435"/>
      <c r="HWN463" s="435"/>
      <c r="HWO463" s="435"/>
      <c r="HWP463" s="435"/>
      <c r="HWQ463" s="435"/>
      <c r="HWR463" s="435"/>
      <c r="HWS463" s="435"/>
      <c r="HWT463" s="435"/>
      <c r="HWU463" s="435"/>
      <c r="HWV463" s="435"/>
      <c r="HWW463" s="435"/>
      <c r="HWX463" s="435"/>
      <c r="HWY463" s="435"/>
      <c r="HWZ463" s="435"/>
      <c r="HXA463" s="435"/>
      <c r="HXB463" s="435"/>
      <c r="HXC463" s="435"/>
      <c r="HXD463" s="435"/>
      <c r="HXE463" s="435"/>
      <c r="HXF463" s="435"/>
      <c r="HXG463" s="435"/>
      <c r="HXH463" s="435"/>
      <c r="HXI463" s="435"/>
      <c r="HXJ463" s="435"/>
      <c r="HXK463" s="435"/>
      <c r="HXL463" s="435"/>
      <c r="HXM463" s="435"/>
      <c r="HXN463" s="435"/>
      <c r="HXO463" s="435"/>
      <c r="HXP463" s="435"/>
      <c r="HXQ463" s="435"/>
      <c r="HXR463" s="435"/>
      <c r="HXS463" s="435"/>
      <c r="HXT463" s="435"/>
      <c r="HXU463" s="435"/>
      <c r="HXV463" s="435"/>
      <c r="HXW463" s="435"/>
      <c r="HXX463" s="435"/>
      <c r="HXY463" s="435"/>
      <c r="HXZ463" s="435"/>
      <c r="HYA463" s="435"/>
      <c r="HYB463" s="435"/>
      <c r="HYC463" s="435"/>
      <c r="HYD463" s="435"/>
      <c r="HYE463" s="435"/>
      <c r="HYF463" s="435"/>
      <c r="HYG463" s="435"/>
      <c r="HYH463" s="435"/>
      <c r="HYI463" s="435"/>
      <c r="HYJ463" s="435"/>
      <c r="HYK463" s="435"/>
      <c r="HYL463" s="435"/>
      <c r="HYM463" s="435"/>
      <c r="HYN463" s="435"/>
      <c r="HYO463" s="435"/>
      <c r="HYP463" s="435"/>
      <c r="HYQ463" s="435"/>
      <c r="HYR463" s="435"/>
      <c r="HYS463" s="435"/>
      <c r="HYT463" s="435"/>
      <c r="HYU463" s="435"/>
      <c r="HYV463" s="435"/>
      <c r="HYW463" s="435"/>
      <c r="HYX463" s="435"/>
      <c r="HYY463" s="435"/>
      <c r="HYZ463" s="435"/>
      <c r="HZA463" s="435"/>
      <c r="HZB463" s="435"/>
      <c r="HZC463" s="435"/>
      <c r="HZD463" s="435"/>
      <c r="HZE463" s="435"/>
      <c r="HZF463" s="435"/>
      <c r="HZG463" s="435"/>
      <c r="HZH463" s="435"/>
      <c r="HZI463" s="435"/>
      <c r="HZJ463" s="435"/>
      <c r="HZK463" s="435"/>
      <c r="HZL463" s="435"/>
      <c r="HZM463" s="435"/>
      <c r="HZN463" s="435"/>
      <c r="HZO463" s="435"/>
      <c r="HZP463" s="435"/>
      <c r="HZQ463" s="435"/>
      <c r="HZR463" s="435"/>
      <c r="HZS463" s="435"/>
      <c r="HZT463" s="435"/>
      <c r="HZU463" s="435"/>
      <c r="HZV463" s="435"/>
      <c r="HZW463" s="435"/>
      <c r="HZX463" s="435"/>
      <c r="HZY463" s="435"/>
      <c r="HZZ463" s="435"/>
      <c r="IAA463" s="435"/>
      <c r="IAB463" s="435"/>
      <c r="IAC463" s="435"/>
      <c r="IAD463" s="435"/>
      <c r="IAE463" s="435"/>
      <c r="IAF463" s="435"/>
      <c r="IAG463" s="435"/>
      <c r="IAH463" s="435"/>
      <c r="IAI463" s="435"/>
      <c r="IAJ463" s="435"/>
      <c r="IAK463" s="435"/>
      <c r="IAL463" s="435"/>
      <c r="IAM463" s="435"/>
      <c r="IAN463" s="435"/>
      <c r="IAO463" s="435"/>
      <c r="IAP463" s="435"/>
      <c r="IAQ463" s="435"/>
      <c r="IAR463" s="435"/>
      <c r="IAS463" s="435"/>
      <c r="IAT463" s="435"/>
      <c r="IAU463" s="435"/>
      <c r="IAV463" s="435"/>
      <c r="IAW463" s="435"/>
      <c r="IAX463" s="435"/>
      <c r="IAY463" s="435"/>
      <c r="IAZ463" s="435"/>
      <c r="IBA463" s="435"/>
      <c r="IBB463" s="435"/>
      <c r="IBC463" s="435"/>
      <c r="IBD463" s="435"/>
      <c r="IBE463" s="435"/>
      <c r="IBF463" s="435"/>
      <c r="IBG463" s="435"/>
      <c r="IBH463" s="435"/>
      <c r="IBI463" s="435"/>
      <c r="IBJ463" s="435"/>
      <c r="IBK463" s="435"/>
      <c r="IBL463" s="435"/>
      <c r="IBM463" s="435"/>
      <c r="IBN463" s="435"/>
      <c r="IBO463" s="435"/>
      <c r="IBP463" s="435"/>
      <c r="IBQ463" s="435"/>
      <c r="IBR463" s="435"/>
      <c r="IBS463" s="435"/>
      <c r="IBT463" s="435"/>
      <c r="IBU463" s="435"/>
      <c r="IBV463" s="435"/>
      <c r="IBW463" s="435"/>
      <c r="IBX463" s="435"/>
      <c r="IBY463" s="435"/>
      <c r="IBZ463" s="435"/>
      <c r="ICA463" s="435"/>
      <c r="ICB463" s="435"/>
      <c r="ICC463" s="435"/>
      <c r="ICD463" s="435"/>
      <c r="ICE463" s="435"/>
      <c r="ICF463" s="435"/>
      <c r="ICG463" s="435"/>
      <c r="ICH463" s="435"/>
      <c r="ICI463" s="435"/>
      <c r="ICJ463" s="435"/>
      <c r="ICK463" s="435"/>
      <c r="ICL463" s="435"/>
      <c r="ICM463" s="435"/>
      <c r="ICN463" s="435"/>
      <c r="ICO463" s="435"/>
      <c r="ICP463" s="435"/>
      <c r="ICQ463" s="435"/>
      <c r="ICR463" s="435"/>
      <c r="ICS463" s="435"/>
      <c r="ICT463" s="435"/>
      <c r="ICU463" s="435"/>
      <c r="ICV463" s="435"/>
      <c r="ICW463" s="435"/>
      <c r="ICX463" s="435"/>
      <c r="ICY463" s="435"/>
      <c r="ICZ463" s="435"/>
      <c r="IDA463" s="435"/>
      <c r="IDB463" s="435"/>
      <c r="IDC463" s="435"/>
      <c r="IDD463" s="435"/>
      <c r="IDE463" s="435"/>
      <c r="IDF463" s="435"/>
      <c r="IDG463" s="435"/>
      <c r="IDH463" s="435"/>
      <c r="IDI463" s="435"/>
      <c r="IDJ463" s="435"/>
      <c r="IDK463" s="435"/>
      <c r="IDL463" s="435"/>
      <c r="IDM463" s="435"/>
      <c r="IDN463" s="435"/>
      <c r="IDO463" s="435"/>
      <c r="IDP463" s="435"/>
      <c r="IDQ463" s="435"/>
      <c r="IDR463" s="435"/>
      <c r="IDS463" s="435"/>
      <c r="IDT463" s="435"/>
      <c r="IDU463" s="435"/>
      <c r="IDV463" s="435"/>
      <c r="IDW463" s="435"/>
      <c r="IDX463" s="435"/>
      <c r="IDY463" s="435"/>
      <c r="IDZ463" s="435"/>
      <c r="IEA463" s="435"/>
      <c r="IEB463" s="435"/>
      <c r="IEC463" s="435"/>
      <c r="IED463" s="435"/>
      <c r="IEE463" s="435"/>
      <c r="IEF463" s="435"/>
      <c r="IEG463" s="435"/>
      <c r="IEH463" s="435"/>
      <c r="IEI463" s="435"/>
      <c r="IEJ463" s="435"/>
      <c r="IEK463" s="435"/>
      <c r="IEL463" s="435"/>
      <c r="IEM463" s="435"/>
      <c r="IEN463" s="435"/>
      <c r="IEO463" s="435"/>
      <c r="IEP463" s="435"/>
      <c r="IEQ463" s="435"/>
      <c r="IER463" s="435"/>
      <c r="IES463" s="435"/>
      <c r="IET463" s="435"/>
      <c r="IEU463" s="435"/>
      <c r="IEV463" s="435"/>
      <c r="IEW463" s="435"/>
      <c r="IEX463" s="435"/>
      <c r="IEY463" s="435"/>
      <c r="IEZ463" s="435"/>
      <c r="IFA463" s="435"/>
      <c r="IFB463" s="435"/>
      <c r="IFC463" s="435"/>
      <c r="IFD463" s="435"/>
      <c r="IFE463" s="435"/>
      <c r="IFF463" s="435"/>
      <c r="IFG463" s="435"/>
      <c r="IFH463" s="435"/>
      <c r="IFI463" s="435"/>
      <c r="IFJ463" s="435"/>
      <c r="IFK463" s="435"/>
      <c r="IFL463" s="435"/>
      <c r="IFM463" s="435"/>
      <c r="IFN463" s="435"/>
      <c r="IFO463" s="435"/>
      <c r="IFP463" s="435"/>
      <c r="IFQ463" s="435"/>
      <c r="IFR463" s="435"/>
      <c r="IFS463" s="435"/>
      <c r="IFT463" s="435"/>
      <c r="IFU463" s="435"/>
      <c r="IFV463" s="435"/>
      <c r="IFW463" s="435"/>
      <c r="IFX463" s="435"/>
      <c r="IFY463" s="435"/>
      <c r="IFZ463" s="435"/>
      <c r="IGA463" s="435"/>
      <c r="IGB463" s="435"/>
      <c r="IGC463" s="435"/>
      <c r="IGD463" s="435"/>
      <c r="IGE463" s="435"/>
      <c r="IGF463" s="435"/>
      <c r="IGG463" s="435"/>
      <c r="IGH463" s="435"/>
      <c r="IGI463" s="435"/>
      <c r="IGJ463" s="435"/>
      <c r="IGK463" s="435"/>
      <c r="IGL463" s="435"/>
      <c r="IGM463" s="435"/>
      <c r="IGN463" s="435"/>
      <c r="IGO463" s="435"/>
      <c r="IGP463" s="435"/>
      <c r="IGQ463" s="435"/>
      <c r="IGR463" s="435"/>
      <c r="IGS463" s="435"/>
      <c r="IGT463" s="435"/>
      <c r="IGU463" s="435"/>
      <c r="IGV463" s="435"/>
      <c r="IGW463" s="435"/>
      <c r="IGX463" s="435"/>
      <c r="IGY463" s="435"/>
      <c r="IGZ463" s="435"/>
      <c r="IHA463" s="435"/>
      <c r="IHB463" s="435"/>
      <c r="IHC463" s="435"/>
      <c r="IHD463" s="435"/>
      <c r="IHE463" s="435"/>
      <c r="IHF463" s="435"/>
      <c r="IHG463" s="435"/>
      <c r="IHH463" s="435"/>
      <c r="IHI463" s="435"/>
      <c r="IHJ463" s="435"/>
      <c r="IHK463" s="435"/>
      <c r="IHL463" s="435"/>
      <c r="IHM463" s="435"/>
      <c r="IHN463" s="435"/>
      <c r="IHO463" s="435"/>
      <c r="IHP463" s="435"/>
      <c r="IHQ463" s="435"/>
      <c r="IHR463" s="435"/>
      <c r="IHS463" s="435"/>
      <c r="IHT463" s="435"/>
      <c r="IHU463" s="435"/>
      <c r="IHV463" s="435"/>
      <c r="IHW463" s="435"/>
      <c r="IHX463" s="435"/>
      <c r="IHY463" s="435"/>
      <c r="IHZ463" s="435"/>
      <c r="IIA463" s="435"/>
      <c r="IIB463" s="435"/>
      <c r="IIC463" s="435"/>
      <c r="IID463" s="435"/>
      <c r="IIE463" s="435"/>
      <c r="IIF463" s="435"/>
      <c r="IIG463" s="435"/>
      <c r="IIH463" s="435"/>
      <c r="III463" s="435"/>
      <c r="IIJ463" s="435"/>
      <c r="IIK463" s="435"/>
      <c r="IIL463" s="435"/>
      <c r="IIM463" s="435"/>
      <c r="IIN463" s="435"/>
      <c r="IIO463" s="435"/>
      <c r="IIP463" s="435"/>
      <c r="IIQ463" s="435"/>
      <c r="IIR463" s="435"/>
      <c r="IIS463" s="435"/>
      <c r="IIT463" s="435"/>
      <c r="IIU463" s="435"/>
      <c r="IIV463" s="435"/>
      <c r="IIW463" s="435"/>
      <c r="IIX463" s="435"/>
      <c r="IIY463" s="435"/>
      <c r="IIZ463" s="435"/>
      <c r="IJA463" s="435"/>
      <c r="IJB463" s="435"/>
      <c r="IJC463" s="435"/>
      <c r="IJD463" s="435"/>
      <c r="IJE463" s="435"/>
      <c r="IJF463" s="435"/>
      <c r="IJG463" s="435"/>
      <c r="IJH463" s="435"/>
      <c r="IJI463" s="435"/>
      <c r="IJJ463" s="435"/>
      <c r="IJK463" s="435"/>
      <c r="IJL463" s="435"/>
      <c r="IJM463" s="435"/>
      <c r="IJN463" s="435"/>
      <c r="IJO463" s="435"/>
      <c r="IJP463" s="435"/>
      <c r="IJQ463" s="435"/>
      <c r="IJR463" s="435"/>
      <c r="IJS463" s="435"/>
      <c r="IJT463" s="435"/>
      <c r="IJU463" s="435"/>
      <c r="IJV463" s="435"/>
      <c r="IJW463" s="435"/>
      <c r="IJX463" s="435"/>
      <c r="IJY463" s="435"/>
      <c r="IJZ463" s="435"/>
      <c r="IKA463" s="435"/>
      <c r="IKB463" s="435"/>
      <c r="IKC463" s="435"/>
      <c r="IKD463" s="435"/>
      <c r="IKE463" s="435"/>
      <c r="IKF463" s="435"/>
      <c r="IKG463" s="435"/>
      <c r="IKH463" s="435"/>
      <c r="IKI463" s="435"/>
      <c r="IKJ463" s="435"/>
      <c r="IKK463" s="435"/>
      <c r="IKL463" s="435"/>
      <c r="IKM463" s="435"/>
      <c r="IKN463" s="435"/>
      <c r="IKO463" s="435"/>
      <c r="IKP463" s="435"/>
      <c r="IKQ463" s="435"/>
      <c r="IKR463" s="435"/>
      <c r="IKS463" s="435"/>
      <c r="IKT463" s="435"/>
      <c r="IKU463" s="435"/>
      <c r="IKV463" s="435"/>
      <c r="IKW463" s="435"/>
      <c r="IKX463" s="435"/>
      <c r="IKY463" s="435"/>
      <c r="IKZ463" s="435"/>
      <c r="ILA463" s="435"/>
      <c r="ILB463" s="435"/>
      <c r="ILC463" s="435"/>
      <c r="ILD463" s="435"/>
      <c r="ILE463" s="435"/>
      <c r="ILF463" s="435"/>
      <c r="ILG463" s="435"/>
      <c r="ILH463" s="435"/>
      <c r="ILI463" s="435"/>
      <c r="ILJ463" s="435"/>
      <c r="ILK463" s="435"/>
      <c r="ILL463" s="435"/>
      <c r="ILM463" s="435"/>
      <c r="ILN463" s="435"/>
      <c r="ILO463" s="435"/>
      <c r="ILP463" s="435"/>
      <c r="ILQ463" s="435"/>
      <c r="ILR463" s="435"/>
      <c r="ILS463" s="435"/>
      <c r="ILT463" s="435"/>
      <c r="ILU463" s="435"/>
      <c r="ILV463" s="435"/>
      <c r="ILW463" s="435"/>
      <c r="ILX463" s="435"/>
      <c r="ILY463" s="435"/>
      <c r="ILZ463" s="435"/>
      <c r="IMA463" s="435"/>
      <c r="IMB463" s="435"/>
      <c r="IMC463" s="435"/>
      <c r="IMD463" s="435"/>
      <c r="IME463" s="435"/>
      <c r="IMF463" s="435"/>
      <c r="IMG463" s="435"/>
      <c r="IMH463" s="435"/>
      <c r="IMI463" s="435"/>
      <c r="IMJ463" s="435"/>
      <c r="IMK463" s="435"/>
      <c r="IML463" s="435"/>
      <c r="IMM463" s="435"/>
      <c r="IMN463" s="435"/>
      <c r="IMO463" s="435"/>
      <c r="IMP463" s="435"/>
      <c r="IMQ463" s="435"/>
      <c r="IMR463" s="435"/>
      <c r="IMS463" s="435"/>
      <c r="IMT463" s="435"/>
      <c r="IMU463" s="435"/>
      <c r="IMV463" s="435"/>
      <c r="IMW463" s="435"/>
      <c r="IMX463" s="435"/>
      <c r="IMY463" s="435"/>
      <c r="IMZ463" s="435"/>
      <c r="INA463" s="435"/>
      <c r="INB463" s="435"/>
      <c r="INC463" s="435"/>
      <c r="IND463" s="435"/>
      <c r="INE463" s="435"/>
      <c r="INF463" s="435"/>
      <c r="ING463" s="435"/>
      <c r="INH463" s="435"/>
      <c r="INI463" s="435"/>
      <c r="INJ463" s="435"/>
      <c r="INK463" s="435"/>
      <c r="INL463" s="435"/>
      <c r="INM463" s="435"/>
      <c r="INN463" s="435"/>
      <c r="INO463" s="435"/>
      <c r="INP463" s="435"/>
      <c r="INQ463" s="435"/>
      <c r="INR463" s="435"/>
      <c r="INS463" s="435"/>
      <c r="INT463" s="435"/>
      <c r="INU463" s="435"/>
      <c r="INV463" s="435"/>
      <c r="INW463" s="435"/>
      <c r="INX463" s="435"/>
      <c r="INY463" s="435"/>
      <c r="INZ463" s="435"/>
      <c r="IOA463" s="435"/>
      <c r="IOB463" s="435"/>
      <c r="IOC463" s="435"/>
      <c r="IOD463" s="435"/>
      <c r="IOE463" s="435"/>
      <c r="IOF463" s="435"/>
      <c r="IOG463" s="435"/>
      <c r="IOH463" s="435"/>
      <c r="IOI463" s="435"/>
      <c r="IOJ463" s="435"/>
      <c r="IOK463" s="435"/>
      <c r="IOL463" s="435"/>
      <c r="IOM463" s="435"/>
      <c r="ION463" s="435"/>
      <c r="IOO463" s="435"/>
      <c r="IOP463" s="435"/>
      <c r="IOQ463" s="435"/>
      <c r="IOR463" s="435"/>
      <c r="IOS463" s="435"/>
      <c r="IOT463" s="435"/>
      <c r="IOU463" s="435"/>
      <c r="IOV463" s="435"/>
      <c r="IOW463" s="435"/>
      <c r="IOX463" s="435"/>
      <c r="IOY463" s="435"/>
      <c r="IOZ463" s="435"/>
      <c r="IPA463" s="435"/>
      <c r="IPB463" s="435"/>
      <c r="IPC463" s="435"/>
      <c r="IPD463" s="435"/>
      <c r="IPE463" s="435"/>
      <c r="IPF463" s="435"/>
      <c r="IPG463" s="435"/>
      <c r="IPH463" s="435"/>
      <c r="IPI463" s="435"/>
      <c r="IPJ463" s="435"/>
      <c r="IPK463" s="435"/>
      <c r="IPL463" s="435"/>
      <c r="IPM463" s="435"/>
      <c r="IPN463" s="435"/>
      <c r="IPO463" s="435"/>
      <c r="IPP463" s="435"/>
      <c r="IPQ463" s="435"/>
      <c r="IPR463" s="435"/>
      <c r="IPS463" s="435"/>
      <c r="IPT463" s="435"/>
      <c r="IPU463" s="435"/>
      <c r="IPV463" s="435"/>
      <c r="IPW463" s="435"/>
      <c r="IPX463" s="435"/>
      <c r="IPY463" s="435"/>
      <c r="IPZ463" s="435"/>
      <c r="IQA463" s="435"/>
      <c r="IQB463" s="435"/>
      <c r="IQC463" s="435"/>
      <c r="IQD463" s="435"/>
      <c r="IQE463" s="435"/>
      <c r="IQF463" s="435"/>
      <c r="IQG463" s="435"/>
      <c r="IQH463" s="435"/>
      <c r="IQI463" s="435"/>
      <c r="IQJ463" s="435"/>
      <c r="IQK463" s="435"/>
      <c r="IQL463" s="435"/>
      <c r="IQM463" s="435"/>
      <c r="IQN463" s="435"/>
      <c r="IQO463" s="435"/>
      <c r="IQP463" s="435"/>
      <c r="IQQ463" s="435"/>
      <c r="IQR463" s="435"/>
      <c r="IQS463" s="435"/>
      <c r="IQT463" s="435"/>
      <c r="IQU463" s="435"/>
      <c r="IQV463" s="435"/>
      <c r="IQW463" s="435"/>
      <c r="IQX463" s="435"/>
      <c r="IQY463" s="435"/>
      <c r="IQZ463" s="435"/>
      <c r="IRA463" s="435"/>
      <c r="IRB463" s="435"/>
      <c r="IRC463" s="435"/>
      <c r="IRD463" s="435"/>
      <c r="IRE463" s="435"/>
      <c r="IRF463" s="435"/>
      <c r="IRG463" s="435"/>
      <c r="IRH463" s="435"/>
      <c r="IRI463" s="435"/>
      <c r="IRJ463" s="435"/>
      <c r="IRK463" s="435"/>
      <c r="IRL463" s="435"/>
      <c r="IRM463" s="435"/>
      <c r="IRN463" s="435"/>
      <c r="IRO463" s="435"/>
      <c r="IRP463" s="435"/>
      <c r="IRQ463" s="435"/>
      <c r="IRR463" s="435"/>
      <c r="IRS463" s="435"/>
      <c r="IRT463" s="435"/>
      <c r="IRU463" s="435"/>
      <c r="IRV463" s="435"/>
      <c r="IRW463" s="435"/>
      <c r="IRX463" s="435"/>
      <c r="IRY463" s="435"/>
      <c r="IRZ463" s="435"/>
      <c r="ISA463" s="435"/>
      <c r="ISB463" s="435"/>
      <c r="ISC463" s="435"/>
      <c r="ISD463" s="435"/>
      <c r="ISE463" s="435"/>
      <c r="ISF463" s="435"/>
      <c r="ISG463" s="435"/>
      <c r="ISH463" s="435"/>
      <c r="ISI463" s="435"/>
      <c r="ISJ463" s="435"/>
      <c r="ISK463" s="435"/>
      <c r="ISL463" s="435"/>
      <c r="ISM463" s="435"/>
      <c r="ISN463" s="435"/>
      <c r="ISO463" s="435"/>
      <c r="ISP463" s="435"/>
      <c r="ISQ463" s="435"/>
      <c r="ISR463" s="435"/>
      <c r="ISS463" s="435"/>
      <c r="IST463" s="435"/>
      <c r="ISU463" s="435"/>
      <c r="ISV463" s="435"/>
      <c r="ISW463" s="435"/>
      <c r="ISX463" s="435"/>
      <c r="ISY463" s="435"/>
      <c r="ISZ463" s="435"/>
      <c r="ITA463" s="435"/>
      <c r="ITB463" s="435"/>
      <c r="ITC463" s="435"/>
      <c r="ITD463" s="435"/>
      <c r="ITE463" s="435"/>
      <c r="ITF463" s="435"/>
      <c r="ITG463" s="435"/>
      <c r="ITH463" s="435"/>
      <c r="ITI463" s="435"/>
      <c r="ITJ463" s="435"/>
      <c r="ITK463" s="435"/>
      <c r="ITL463" s="435"/>
      <c r="ITM463" s="435"/>
      <c r="ITN463" s="435"/>
      <c r="ITO463" s="435"/>
      <c r="ITP463" s="435"/>
      <c r="ITQ463" s="435"/>
      <c r="ITR463" s="435"/>
      <c r="ITS463" s="435"/>
      <c r="ITT463" s="435"/>
      <c r="ITU463" s="435"/>
      <c r="ITV463" s="435"/>
      <c r="ITW463" s="435"/>
      <c r="ITX463" s="435"/>
      <c r="ITY463" s="435"/>
      <c r="ITZ463" s="435"/>
      <c r="IUA463" s="435"/>
      <c r="IUB463" s="435"/>
      <c r="IUC463" s="435"/>
      <c r="IUD463" s="435"/>
      <c r="IUE463" s="435"/>
      <c r="IUF463" s="435"/>
      <c r="IUG463" s="435"/>
      <c r="IUH463" s="435"/>
      <c r="IUI463" s="435"/>
      <c r="IUJ463" s="435"/>
      <c r="IUK463" s="435"/>
      <c r="IUL463" s="435"/>
      <c r="IUM463" s="435"/>
      <c r="IUN463" s="435"/>
      <c r="IUO463" s="435"/>
      <c r="IUP463" s="435"/>
      <c r="IUQ463" s="435"/>
      <c r="IUR463" s="435"/>
      <c r="IUS463" s="435"/>
      <c r="IUT463" s="435"/>
      <c r="IUU463" s="435"/>
      <c r="IUV463" s="435"/>
      <c r="IUW463" s="435"/>
      <c r="IUX463" s="435"/>
      <c r="IUY463" s="435"/>
      <c r="IUZ463" s="435"/>
      <c r="IVA463" s="435"/>
      <c r="IVB463" s="435"/>
      <c r="IVC463" s="435"/>
      <c r="IVD463" s="435"/>
      <c r="IVE463" s="435"/>
      <c r="IVF463" s="435"/>
      <c r="IVG463" s="435"/>
      <c r="IVH463" s="435"/>
      <c r="IVI463" s="435"/>
      <c r="IVJ463" s="435"/>
      <c r="IVK463" s="435"/>
      <c r="IVL463" s="435"/>
      <c r="IVM463" s="435"/>
      <c r="IVN463" s="435"/>
      <c r="IVO463" s="435"/>
      <c r="IVP463" s="435"/>
      <c r="IVQ463" s="435"/>
      <c r="IVR463" s="435"/>
      <c r="IVS463" s="435"/>
      <c r="IVT463" s="435"/>
      <c r="IVU463" s="435"/>
      <c r="IVV463" s="435"/>
      <c r="IVW463" s="435"/>
      <c r="IVX463" s="435"/>
      <c r="IVY463" s="435"/>
      <c r="IVZ463" s="435"/>
      <c r="IWA463" s="435"/>
      <c r="IWB463" s="435"/>
      <c r="IWC463" s="435"/>
      <c r="IWD463" s="435"/>
      <c r="IWE463" s="435"/>
      <c r="IWF463" s="435"/>
      <c r="IWG463" s="435"/>
      <c r="IWH463" s="435"/>
      <c r="IWI463" s="435"/>
      <c r="IWJ463" s="435"/>
      <c r="IWK463" s="435"/>
      <c r="IWL463" s="435"/>
      <c r="IWM463" s="435"/>
      <c r="IWN463" s="435"/>
      <c r="IWO463" s="435"/>
      <c r="IWP463" s="435"/>
      <c r="IWQ463" s="435"/>
      <c r="IWR463" s="435"/>
      <c r="IWS463" s="435"/>
      <c r="IWT463" s="435"/>
      <c r="IWU463" s="435"/>
      <c r="IWV463" s="435"/>
      <c r="IWW463" s="435"/>
      <c r="IWX463" s="435"/>
      <c r="IWY463" s="435"/>
      <c r="IWZ463" s="435"/>
      <c r="IXA463" s="435"/>
      <c r="IXB463" s="435"/>
      <c r="IXC463" s="435"/>
      <c r="IXD463" s="435"/>
      <c r="IXE463" s="435"/>
      <c r="IXF463" s="435"/>
      <c r="IXG463" s="435"/>
      <c r="IXH463" s="435"/>
      <c r="IXI463" s="435"/>
      <c r="IXJ463" s="435"/>
      <c r="IXK463" s="435"/>
      <c r="IXL463" s="435"/>
      <c r="IXM463" s="435"/>
      <c r="IXN463" s="435"/>
      <c r="IXO463" s="435"/>
      <c r="IXP463" s="435"/>
      <c r="IXQ463" s="435"/>
      <c r="IXR463" s="435"/>
      <c r="IXS463" s="435"/>
      <c r="IXT463" s="435"/>
      <c r="IXU463" s="435"/>
      <c r="IXV463" s="435"/>
      <c r="IXW463" s="435"/>
      <c r="IXX463" s="435"/>
      <c r="IXY463" s="435"/>
      <c r="IXZ463" s="435"/>
      <c r="IYA463" s="435"/>
      <c r="IYB463" s="435"/>
      <c r="IYC463" s="435"/>
      <c r="IYD463" s="435"/>
      <c r="IYE463" s="435"/>
      <c r="IYF463" s="435"/>
      <c r="IYG463" s="435"/>
      <c r="IYH463" s="435"/>
      <c r="IYI463" s="435"/>
      <c r="IYJ463" s="435"/>
      <c r="IYK463" s="435"/>
      <c r="IYL463" s="435"/>
      <c r="IYM463" s="435"/>
      <c r="IYN463" s="435"/>
      <c r="IYO463" s="435"/>
      <c r="IYP463" s="435"/>
      <c r="IYQ463" s="435"/>
      <c r="IYR463" s="435"/>
      <c r="IYS463" s="435"/>
      <c r="IYT463" s="435"/>
      <c r="IYU463" s="435"/>
      <c r="IYV463" s="435"/>
      <c r="IYW463" s="435"/>
      <c r="IYX463" s="435"/>
      <c r="IYY463" s="435"/>
      <c r="IYZ463" s="435"/>
      <c r="IZA463" s="435"/>
      <c r="IZB463" s="435"/>
      <c r="IZC463" s="435"/>
      <c r="IZD463" s="435"/>
      <c r="IZE463" s="435"/>
      <c r="IZF463" s="435"/>
      <c r="IZG463" s="435"/>
      <c r="IZH463" s="435"/>
      <c r="IZI463" s="435"/>
      <c r="IZJ463" s="435"/>
      <c r="IZK463" s="435"/>
      <c r="IZL463" s="435"/>
      <c r="IZM463" s="435"/>
      <c r="IZN463" s="435"/>
      <c r="IZO463" s="435"/>
      <c r="IZP463" s="435"/>
      <c r="IZQ463" s="435"/>
      <c r="IZR463" s="435"/>
      <c r="IZS463" s="435"/>
      <c r="IZT463" s="435"/>
      <c r="IZU463" s="435"/>
      <c r="IZV463" s="435"/>
      <c r="IZW463" s="435"/>
      <c r="IZX463" s="435"/>
      <c r="IZY463" s="435"/>
      <c r="IZZ463" s="435"/>
      <c r="JAA463" s="435"/>
      <c r="JAB463" s="435"/>
      <c r="JAC463" s="435"/>
      <c r="JAD463" s="435"/>
      <c r="JAE463" s="435"/>
      <c r="JAF463" s="435"/>
      <c r="JAG463" s="435"/>
      <c r="JAH463" s="435"/>
      <c r="JAI463" s="435"/>
      <c r="JAJ463" s="435"/>
      <c r="JAK463" s="435"/>
      <c r="JAL463" s="435"/>
      <c r="JAM463" s="435"/>
      <c r="JAN463" s="435"/>
      <c r="JAO463" s="435"/>
      <c r="JAP463" s="435"/>
      <c r="JAQ463" s="435"/>
      <c r="JAR463" s="435"/>
      <c r="JAS463" s="435"/>
      <c r="JAT463" s="435"/>
      <c r="JAU463" s="435"/>
      <c r="JAV463" s="435"/>
      <c r="JAW463" s="435"/>
      <c r="JAX463" s="435"/>
      <c r="JAY463" s="435"/>
      <c r="JAZ463" s="435"/>
      <c r="JBA463" s="435"/>
      <c r="JBB463" s="435"/>
      <c r="JBC463" s="435"/>
      <c r="JBD463" s="435"/>
      <c r="JBE463" s="435"/>
      <c r="JBF463" s="435"/>
      <c r="JBG463" s="435"/>
      <c r="JBH463" s="435"/>
      <c r="JBI463" s="435"/>
      <c r="JBJ463" s="435"/>
      <c r="JBK463" s="435"/>
      <c r="JBL463" s="435"/>
      <c r="JBM463" s="435"/>
      <c r="JBN463" s="435"/>
      <c r="JBO463" s="435"/>
      <c r="JBP463" s="435"/>
      <c r="JBQ463" s="435"/>
      <c r="JBR463" s="435"/>
      <c r="JBS463" s="435"/>
      <c r="JBT463" s="435"/>
      <c r="JBU463" s="435"/>
      <c r="JBV463" s="435"/>
      <c r="JBW463" s="435"/>
      <c r="JBX463" s="435"/>
      <c r="JBY463" s="435"/>
      <c r="JBZ463" s="435"/>
      <c r="JCA463" s="435"/>
      <c r="JCB463" s="435"/>
      <c r="JCC463" s="435"/>
      <c r="JCD463" s="435"/>
      <c r="JCE463" s="435"/>
      <c r="JCF463" s="435"/>
      <c r="JCG463" s="435"/>
      <c r="JCH463" s="435"/>
      <c r="JCI463" s="435"/>
      <c r="JCJ463" s="435"/>
      <c r="JCK463" s="435"/>
      <c r="JCL463" s="435"/>
      <c r="JCM463" s="435"/>
      <c r="JCN463" s="435"/>
      <c r="JCO463" s="435"/>
      <c r="JCP463" s="435"/>
      <c r="JCQ463" s="435"/>
      <c r="JCR463" s="435"/>
      <c r="JCS463" s="435"/>
      <c r="JCT463" s="435"/>
      <c r="JCU463" s="435"/>
      <c r="JCV463" s="435"/>
      <c r="JCW463" s="435"/>
      <c r="JCX463" s="435"/>
      <c r="JCY463" s="435"/>
      <c r="JCZ463" s="435"/>
      <c r="JDA463" s="435"/>
      <c r="JDB463" s="435"/>
      <c r="JDC463" s="435"/>
      <c r="JDD463" s="435"/>
      <c r="JDE463" s="435"/>
      <c r="JDF463" s="435"/>
      <c r="JDG463" s="435"/>
      <c r="JDH463" s="435"/>
      <c r="JDI463" s="435"/>
      <c r="JDJ463" s="435"/>
      <c r="JDK463" s="435"/>
      <c r="JDL463" s="435"/>
      <c r="JDM463" s="435"/>
      <c r="JDN463" s="435"/>
      <c r="JDO463" s="435"/>
      <c r="JDP463" s="435"/>
      <c r="JDQ463" s="435"/>
      <c r="JDR463" s="435"/>
      <c r="JDS463" s="435"/>
      <c r="JDT463" s="435"/>
      <c r="JDU463" s="435"/>
      <c r="JDV463" s="435"/>
      <c r="JDW463" s="435"/>
      <c r="JDX463" s="435"/>
      <c r="JDY463" s="435"/>
      <c r="JDZ463" s="435"/>
      <c r="JEA463" s="435"/>
      <c r="JEB463" s="435"/>
      <c r="JEC463" s="435"/>
      <c r="JED463" s="435"/>
      <c r="JEE463" s="435"/>
      <c r="JEF463" s="435"/>
      <c r="JEG463" s="435"/>
      <c r="JEH463" s="435"/>
      <c r="JEI463" s="435"/>
      <c r="JEJ463" s="435"/>
      <c r="JEK463" s="435"/>
      <c r="JEL463" s="435"/>
      <c r="JEM463" s="435"/>
      <c r="JEN463" s="435"/>
      <c r="JEO463" s="435"/>
      <c r="JEP463" s="435"/>
      <c r="JEQ463" s="435"/>
      <c r="JER463" s="435"/>
      <c r="JES463" s="435"/>
      <c r="JET463" s="435"/>
      <c r="JEU463" s="435"/>
      <c r="JEV463" s="435"/>
      <c r="JEW463" s="435"/>
      <c r="JEX463" s="435"/>
      <c r="JEY463" s="435"/>
      <c r="JEZ463" s="435"/>
      <c r="JFA463" s="435"/>
      <c r="JFB463" s="435"/>
      <c r="JFC463" s="435"/>
      <c r="JFD463" s="435"/>
      <c r="JFE463" s="435"/>
      <c r="JFF463" s="435"/>
      <c r="JFG463" s="435"/>
      <c r="JFH463" s="435"/>
      <c r="JFI463" s="435"/>
      <c r="JFJ463" s="435"/>
      <c r="JFK463" s="435"/>
      <c r="JFL463" s="435"/>
      <c r="JFM463" s="435"/>
      <c r="JFN463" s="435"/>
      <c r="JFO463" s="435"/>
      <c r="JFP463" s="435"/>
      <c r="JFQ463" s="435"/>
      <c r="JFR463" s="435"/>
      <c r="JFS463" s="435"/>
      <c r="JFT463" s="435"/>
      <c r="JFU463" s="435"/>
      <c r="JFV463" s="435"/>
      <c r="JFW463" s="435"/>
      <c r="JFX463" s="435"/>
      <c r="JFY463" s="435"/>
      <c r="JFZ463" s="435"/>
      <c r="JGA463" s="435"/>
      <c r="JGB463" s="435"/>
      <c r="JGC463" s="435"/>
      <c r="JGD463" s="435"/>
      <c r="JGE463" s="435"/>
      <c r="JGF463" s="435"/>
      <c r="JGG463" s="435"/>
      <c r="JGH463" s="435"/>
      <c r="JGI463" s="435"/>
      <c r="JGJ463" s="435"/>
      <c r="JGK463" s="435"/>
      <c r="JGL463" s="435"/>
      <c r="JGM463" s="435"/>
      <c r="JGN463" s="435"/>
      <c r="JGO463" s="435"/>
      <c r="JGP463" s="435"/>
      <c r="JGQ463" s="435"/>
      <c r="JGR463" s="435"/>
      <c r="JGS463" s="435"/>
      <c r="JGT463" s="435"/>
      <c r="JGU463" s="435"/>
      <c r="JGV463" s="435"/>
      <c r="JGW463" s="435"/>
      <c r="JGX463" s="435"/>
      <c r="JGY463" s="435"/>
      <c r="JGZ463" s="435"/>
      <c r="JHA463" s="435"/>
      <c r="JHB463" s="435"/>
      <c r="JHC463" s="435"/>
      <c r="JHD463" s="435"/>
      <c r="JHE463" s="435"/>
      <c r="JHF463" s="435"/>
      <c r="JHG463" s="435"/>
      <c r="JHH463" s="435"/>
      <c r="JHI463" s="435"/>
      <c r="JHJ463" s="435"/>
      <c r="JHK463" s="435"/>
      <c r="JHL463" s="435"/>
      <c r="JHM463" s="435"/>
      <c r="JHN463" s="435"/>
      <c r="JHO463" s="435"/>
      <c r="JHP463" s="435"/>
      <c r="JHQ463" s="435"/>
      <c r="JHR463" s="435"/>
      <c r="JHS463" s="435"/>
      <c r="JHT463" s="435"/>
      <c r="JHU463" s="435"/>
      <c r="JHV463" s="435"/>
      <c r="JHW463" s="435"/>
      <c r="JHX463" s="435"/>
      <c r="JHY463" s="435"/>
      <c r="JHZ463" s="435"/>
      <c r="JIA463" s="435"/>
      <c r="JIB463" s="435"/>
      <c r="JIC463" s="435"/>
      <c r="JID463" s="435"/>
      <c r="JIE463" s="435"/>
      <c r="JIF463" s="435"/>
      <c r="JIG463" s="435"/>
      <c r="JIH463" s="435"/>
      <c r="JII463" s="435"/>
      <c r="JIJ463" s="435"/>
      <c r="JIK463" s="435"/>
      <c r="JIL463" s="435"/>
      <c r="JIM463" s="435"/>
      <c r="JIN463" s="435"/>
      <c r="JIO463" s="435"/>
      <c r="JIP463" s="435"/>
      <c r="JIQ463" s="435"/>
      <c r="JIR463" s="435"/>
      <c r="JIS463" s="435"/>
      <c r="JIT463" s="435"/>
      <c r="JIU463" s="435"/>
      <c r="JIV463" s="435"/>
      <c r="JIW463" s="435"/>
      <c r="JIX463" s="435"/>
      <c r="JIY463" s="435"/>
      <c r="JIZ463" s="435"/>
      <c r="JJA463" s="435"/>
      <c r="JJB463" s="435"/>
      <c r="JJC463" s="435"/>
      <c r="JJD463" s="435"/>
      <c r="JJE463" s="435"/>
      <c r="JJF463" s="435"/>
      <c r="JJG463" s="435"/>
      <c r="JJH463" s="435"/>
      <c r="JJI463" s="435"/>
      <c r="JJJ463" s="435"/>
      <c r="JJK463" s="435"/>
      <c r="JJL463" s="435"/>
      <c r="JJM463" s="435"/>
      <c r="JJN463" s="435"/>
      <c r="JJO463" s="435"/>
      <c r="JJP463" s="435"/>
      <c r="JJQ463" s="435"/>
      <c r="JJR463" s="435"/>
      <c r="JJS463" s="435"/>
      <c r="JJT463" s="435"/>
      <c r="JJU463" s="435"/>
      <c r="JJV463" s="435"/>
      <c r="JJW463" s="435"/>
      <c r="JJX463" s="435"/>
      <c r="JJY463" s="435"/>
      <c r="JJZ463" s="435"/>
      <c r="JKA463" s="435"/>
      <c r="JKB463" s="435"/>
      <c r="JKC463" s="435"/>
      <c r="JKD463" s="435"/>
      <c r="JKE463" s="435"/>
      <c r="JKF463" s="435"/>
      <c r="JKG463" s="435"/>
      <c r="JKH463" s="435"/>
      <c r="JKI463" s="435"/>
      <c r="JKJ463" s="435"/>
      <c r="JKK463" s="435"/>
      <c r="JKL463" s="435"/>
      <c r="JKM463" s="435"/>
      <c r="JKN463" s="435"/>
      <c r="JKO463" s="435"/>
      <c r="JKP463" s="435"/>
      <c r="JKQ463" s="435"/>
      <c r="JKR463" s="435"/>
      <c r="JKS463" s="435"/>
      <c r="JKT463" s="435"/>
      <c r="JKU463" s="435"/>
      <c r="JKV463" s="435"/>
      <c r="JKW463" s="435"/>
      <c r="JKX463" s="435"/>
      <c r="JKY463" s="435"/>
      <c r="JKZ463" s="435"/>
      <c r="JLA463" s="435"/>
      <c r="JLB463" s="435"/>
      <c r="JLC463" s="435"/>
      <c r="JLD463" s="435"/>
      <c r="JLE463" s="435"/>
      <c r="JLF463" s="435"/>
      <c r="JLG463" s="435"/>
      <c r="JLH463" s="435"/>
      <c r="JLI463" s="435"/>
      <c r="JLJ463" s="435"/>
      <c r="JLK463" s="435"/>
      <c r="JLL463" s="435"/>
      <c r="JLM463" s="435"/>
      <c r="JLN463" s="435"/>
      <c r="JLO463" s="435"/>
      <c r="JLP463" s="435"/>
      <c r="JLQ463" s="435"/>
      <c r="JLR463" s="435"/>
      <c r="JLS463" s="435"/>
      <c r="JLT463" s="435"/>
      <c r="JLU463" s="435"/>
      <c r="JLV463" s="435"/>
      <c r="JLW463" s="435"/>
      <c r="JLX463" s="435"/>
      <c r="JLY463" s="435"/>
      <c r="JLZ463" s="435"/>
      <c r="JMA463" s="435"/>
      <c r="JMB463" s="435"/>
      <c r="JMC463" s="435"/>
      <c r="JMD463" s="435"/>
      <c r="JME463" s="435"/>
      <c r="JMF463" s="435"/>
      <c r="JMG463" s="435"/>
      <c r="JMH463" s="435"/>
      <c r="JMI463" s="435"/>
      <c r="JMJ463" s="435"/>
      <c r="JMK463" s="435"/>
      <c r="JML463" s="435"/>
      <c r="JMM463" s="435"/>
      <c r="JMN463" s="435"/>
      <c r="JMO463" s="435"/>
      <c r="JMP463" s="435"/>
      <c r="JMQ463" s="435"/>
      <c r="JMR463" s="435"/>
      <c r="JMS463" s="435"/>
      <c r="JMT463" s="435"/>
      <c r="JMU463" s="435"/>
      <c r="JMV463" s="435"/>
      <c r="JMW463" s="435"/>
      <c r="JMX463" s="435"/>
      <c r="JMY463" s="435"/>
      <c r="JMZ463" s="435"/>
      <c r="JNA463" s="435"/>
      <c r="JNB463" s="435"/>
      <c r="JNC463" s="435"/>
      <c r="JND463" s="435"/>
      <c r="JNE463" s="435"/>
      <c r="JNF463" s="435"/>
      <c r="JNG463" s="435"/>
      <c r="JNH463" s="435"/>
      <c r="JNI463" s="435"/>
      <c r="JNJ463" s="435"/>
      <c r="JNK463" s="435"/>
      <c r="JNL463" s="435"/>
      <c r="JNM463" s="435"/>
      <c r="JNN463" s="435"/>
      <c r="JNO463" s="435"/>
      <c r="JNP463" s="435"/>
      <c r="JNQ463" s="435"/>
      <c r="JNR463" s="435"/>
      <c r="JNS463" s="435"/>
      <c r="JNT463" s="435"/>
      <c r="JNU463" s="435"/>
      <c r="JNV463" s="435"/>
      <c r="JNW463" s="435"/>
      <c r="JNX463" s="435"/>
      <c r="JNY463" s="435"/>
      <c r="JNZ463" s="435"/>
      <c r="JOA463" s="435"/>
      <c r="JOB463" s="435"/>
      <c r="JOC463" s="435"/>
      <c r="JOD463" s="435"/>
      <c r="JOE463" s="435"/>
      <c r="JOF463" s="435"/>
      <c r="JOG463" s="435"/>
      <c r="JOH463" s="435"/>
      <c r="JOI463" s="435"/>
      <c r="JOJ463" s="435"/>
      <c r="JOK463" s="435"/>
      <c r="JOL463" s="435"/>
      <c r="JOM463" s="435"/>
      <c r="JON463" s="435"/>
      <c r="JOO463" s="435"/>
      <c r="JOP463" s="435"/>
      <c r="JOQ463" s="435"/>
      <c r="JOR463" s="435"/>
      <c r="JOS463" s="435"/>
      <c r="JOT463" s="435"/>
      <c r="JOU463" s="435"/>
      <c r="JOV463" s="435"/>
      <c r="JOW463" s="435"/>
      <c r="JOX463" s="435"/>
      <c r="JOY463" s="435"/>
      <c r="JOZ463" s="435"/>
      <c r="JPA463" s="435"/>
      <c r="JPB463" s="435"/>
      <c r="JPC463" s="435"/>
      <c r="JPD463" s="435"/>
      <c r="JPE463" s="435"/>
      <c r="JPF463" s="435"/>
      <c r="JPG463" s="435"/>
      <c r="JPH463" s="435"/>
      <c r="JPI463" s="435"/>
      <c r="JPJ463" s="435"/>
      <c r="JPK463" s="435"/>
      <c r="JPL463" s="435"/>
      <c r="JPM463" s="435"/>
      <c r="JPN463" s="435"/>
      <c r="JPO463" s="435"/>
      <c r="JPP463" s="435"/>
      <c r="JPQ463" s="435"/>
      <c r="JPR463" s="435"/>
      <c r="JPS463" s="435"/>
      <c r="JPT463" s="435"/>
      <c r="JPU463" s="435"/>
      <c r="JPV463" s="435"/>
      <c r="JPW463" s="435"/>
      <c r="JPX463" s="435"/>
      <c r="JPY463" s="435"/>
      <c r="JPZ463" s="435"/>
      <c r="JQA463" s="435"/>
      <c r="JQB463" s="435"/>
      <c r="JQC463" s="435"/>
      <c r="JQD463" s="435"/>
      <c r="JQE463" s="435"/>
      <c r="JQF463" s="435"/>
      <c r="JQG463" s="435"/>
      <c r="JQH463" s="435"/>
      <c r="JQI463" s="435"/>
      <c r="JQJ463" s="435"/>
      <c r="JQK463" s="435"/>
      <c r="JQL463" s="435"/>
      <c r="JQM463" s="435"/>
      <c r="JQN463" s="435"/>
      <c r="JQO463" s="435"/>
      <c r="JQP463" s="435"/>
      <c r="JQQ463" s="435"/>
      <c r="JQR463" s="435"/>
      <c r="JQS463" s="435"/>
      <c r="JQT463" s="435"/>
      <c r="JQU463" s="435"/>
      <c r="JQV463" s="435"/>
      <c r="JQW463" s="435"/>
      <c r="JQX463" s="435"/>
      <c r="JQY463" s="435"/>
      <c r="JQZ463" s="435"/>
      <c r="JRA463" s="435"/>
      <c r="JRB463" s="435"/>
      <c r="JRC463" s="435"/>
      <c r="JRD463" s="435"/>
      <c r="JRE463" s="435"/>
      <c r="JRF463" s="435"/>
      <c r="JRG463" s="435"/>
      <c r="JRH463" s="435"/>
      <c r="JRI463" s="435"/>
      <c r="JRJ463" s="435"/>
      <c r="JRK463" s="435"/>
      <c r="JRL463" s="435"/>
      <c r="JRM463" s="435"/>
      <c r="JRN463" s="435"/>
      <c r="JRO463" s="435"/>
      <c r="JRP463" s="435"/>
      <c r="JRQ463" s="435"/>
      <c r="JRR463" s="435"/>
      <c r="JRS463" s="435"/>
      <c r="JRT463" s="435"/>
      <c r="JRU463" s="435"/>
      <c r="JRV463" s="435"/>
      <c r="JRW463" s="435"/>
      <c r="JRX463" s="435"/>
      <c r="JRY463" s="435"/>
      <c r="JRZ463" s="435"/>
      <c r="JSA463" s="435"/>
      <c r="JSB463" s="435"/>
      <c r="JSC463" s="435"/>
      <c r="JSD463" s="435"/>
      <c r="JSE463" s="435"/>
      <c r="JSF463" s="435"/>
      <c r="JSG463" s="435"/>
      <c r="JSH463" s="435"/>
      <c r="JSI463" s="435"/>
      <c r="JSJ463" s="435"/>
      <c r="JSK463" s="435"/>
      <c r="JSL463" s="435"/>
      <c r="JSM463" s="435"/>
      <c r="JSN463" s="435"/>
      <c r="JSO463" s="435"/>
      <c r="JSP463" s="435"/>
      <c r="JSQ463" s="435"/>
      <c r="JSR463" s="435"/>
      <c r="JSS463" s="435"/>
      <c r="JST463" s="435"/>
      <c r="JSU463" s="435"/>
      <c r="JSV463" s="435"/>
      <c r="JSW463" s="435"/>
      <c r="JSX463" s="435"/>
      <c r="JSY463" s="435"/>
      <c r="JSZ463" s="435"/>
      <c r="JTA463" s="435"/>
      <c r="JTB463" s="435"/>
      <c r="JTC463" s="435"/>
      <c r="JTD463" s="435"/>
      <c r="JTE463" s="435"/>
      <c r="JTF463" s="435"/>
      <c r="JTG463" s="435"/>
      <c r="JTH463" s="435"/>
      <c r="JTI463" s="435"/>
      <c r="JTJ463" s="435"/>
      <c r="JTK463" s="435"/>
      <c r="JTL463" s="435"/>
      <c r="JTM463" s="435"/>
      <c r="JTN463" s="435"/>
      <c r="JTO463" s="435"/>
      <c r="JTP463" s="435"/>
      <c r="JTQ463" s="435"/>
      <c r="JTR463" s="435"/>
      <c r="JTS463" s="435"/>
      <c r="JTT463" s="435"/>
      <c r="JTU463" s="435"/>
      <c r="JTV463" s="435"/>
      <c r="JTW463" s="435"/>
      <c r="JTX463" s="435"/>
      <c r="JTY463" s="435"/>
      <c r="JTZ463" s="435"/>
      <c r="JUA463" s="435"/>
      <c r="JUB463" s="435"/>
      <c r="JUC463" s="435"/>
      <c r="JUD463" s="435"/>
      <c r="JUE463" s="435"/>
      <c r="JUF463" s="435"/>
      <c r="JUG463" s="435"/>
      <c r="JUH463" s="435"/>
      <c r="JUI463" s="435"/>
      <c r="JUJ463" s="435"/>
      <c r="JUK463" s="435"/>
      <c r="JUL463" s="435"/>
      <c r="JUM463" s="435"/>
      <c r="JUN463" s="435"/>
      <c r="JUO463" s="435"/>
      <c r="JUP463" s="435"/>
      <c r="JUQ463" s="435"/>
      <c r="JUR463" s="435"/>
      <c r="JUS463" s="435"/>
      <c r="JUT463" s="435"/>
      <c r="JUU463" s="435"/>
      <c r="JUV463" s="435"/>
      <c r="JUW463" s="435"/>
      <c r="JUX463" s="435"/>
      <c r="JUY463" s="435"/>
      <c r="JUZ463" s="435"/>
      <c r="JVA463" s="435"/>
      <c r="JVB463" s="435"/>
      <c r="JVC463" s="435"/>
      <c r="JVD463" s="435"/>
      <c r="JVE463" s="435"/>
      <c r="JVF463" s="435"/>
      <c r="JVG463" s="435"/>
      <c r="JVH463" s="435"/>
      <c r="JVI463" s="435"/>
      <c r="JVJ463" s="435"/>
      <c r="JVK463" s="435"/>
      <c r="JVL463" s="435"/>
      <c r="JVM463" s="435"/>
      <c r="JVN463" s="435"/>
      <c r="JVO463" s="435"/>
      <c r="JVP463" s="435"/>
      <c r="JVQ463" s="435"/>
      <c r="JVR463" s="435"/>
      <c r="JVS463" s="435"/>
      <c r="JVT463" s="435"/>
      <c r="JVU463" s="435"/>
      <c r="JVV463" s="435"/>
      <c r="JVW463" s="435"/>
      <c r="JVX463" s="435"/>
      <c r="JVY463" s="435"/>
      <c r="JVZ463" s="435"/>
      <c r="JWA463" s="435"/>
      <c r="JWB463" s="435"/>
      <c r="JWC463" s="435"/>
      <c r="JWD463" s="435"/>
      <c r="JWE463" s="435"/>
      <c r="JWF463" s="435"/>
      <c r="JWG463" s="435"/>
      <c r="JWH463" s="435"/>
      <c r="JWI463" s="435"/>
      <c r="JWJ463" s="435"/>
      <c r="JWK463" s="435"/>
      <c r="JWL463" s="435"/>
      <c r="JWM463" s="435"/>
      <c r="JWN463" s="435"/>
      <c r="JWO463" s="435"/>
      <c r="JWP463" s="435"/>
      <c r="JWQ463" s="435"/>
      <c r="JWR463" s="435"/>
      <c r="JWS463" s="435"/>
      <c r="JWT463" s="435"/>
      <c r="JWU463" s="435"/>
      <c r="JWV463" s="435"/>
      <c r="JWW463" s="435"/>
      <c r="JWX463" s="435"/>
      <c r="JWY463" s="435"/>
      <c r="JWZ463" s="435"/>
      <c r="JXA463" s="435"/>
      <c r="JXB463" s="435"/>
      <c r="JXC463" s="435"/>
      <c r="JXD463" s="435"/>
      <c r="JXE463" s="435"/>
      <c r="JXF463" s="435"/>
      <c r="JXG463" s="435"/>
      <c r="JXH463" s="435"/>
      <c r="JXI463" s="435"/>
      <c r="JXJ463" s="435"/>
      <c r="JXK463" s="435"/>
      <c r="JXL463" s="435"/>
      <c r="JXM463" s="435"/>
      <c r="JXN463" s="435"/>
      <c r="JXO463" s="435"/>
      <c r="JXP463" s="435"/>
      <c r="JXQ463" s="435"/>
      <c r="JXR463" s="435"/>
      <c r="JXS463" s="435"/>
      <c r="JXT463" s="435"/>
      <c r="JXU463" s="435"/>
      <c r="JXV463" s="435"/>
      <c r="JXW463" s="435"/>
      <c r="JXX463" s="435"/>
      <c r="JXY463" s="435"/>
      <c r="JXZ463" s="435"/>
      <c r="JYA463" s="435"/>
      <c r="JYB463" s="435"/>
      <c r="JYC463" s="435"/>
      <c r="JYD463" s="435"/>
      <c r="JYE463" s="435"/>
      <c r="JYF463" s="435"/>
      <c r="JYG463" s="435"/>
      <c r="JYH463" s="435"/>
      <c r="JYI463" s="435"/>
      <c r="JYJ463" s="435"/>
      <c r="JYK463" s="435"/>
      <c r="JYL463" s="435"/>
      <c r="JYM463" s="435"/>
      <c r="JYN463" s="435"/>
      <c r="JYO463" s="435"/>
      <c r="JYP463" s="435"/>
      <c r="JYQ463" s="435"/>
      <c r="JYR463" s="435"/>
      <c r="JYS463" s="435"/>
      <c r="JYT463" s="435"/>
      <c r="JYU463" s="435"/>
      <c r="JYV463" s="435"/>
      <c r="JYW463" s="435"/>
      <c r="JYX463" s="435"/>
      <c r="JYY463" s="435"/>
      <c r="JYZ463" s="435"/>
      <c r="JZA463" s="435"/>
      <c r="JZB463" s="435"/>
      <c r="JZC463" s="435"/>
      <c r="JZD463" s="435"/>
      <c r="JZE463" s="435"/>
      <c r="JZF463" s="435"/>
      <c r="JZG463" s="435"/>
      <c r="JZH463" s="435"/>
      <c r="JZI463" s="435"/>
      <c r="JZJ463" s="435"/>
      <c r="JZK463" s="435"/>
      <c r="JZL463" s="435"/>
      <c r="JZM463" s="435"/>
      <c r="JZN463" s="435"/>
      <c r="JZO463" s="435"/>
      <c r="JZP463" s="435"/>
      <c r="JZQ463" s="435"/>
      <c r="JZR463" s="435"/>
      <c r="JZS463" s="435"/>
      <c r="JZT463" s="435"/>
      <c r="JZU463" s="435"/>
      <c r="JZV463" s="435"/>
      <c r="JZW463" s="435"/>
      <c r="JZX463" s="435"/>
      <c r="JZY463" s="435"/>
      <c r="JZZ463" s="435"/>
      <c r="KAA463" s="435"/>
      <c r="KAB463" s="435"/>
      <c r="KAC463" s="435"/>
      <c r="KAD463" s="435"/>
      <c r="KAE463" s="435"/>
      <c r="KAF463" s="435"/>
      <c r="KAG463" s="435"/>
      <c r="KAH463" s="435"/>
      <c r="KAI463" s="435"/>
      <c r="KAJ463" s="435"/>
      <c r="KAK463" s="435"/>
      <c r="KAL463" s="435"/>
      <c r="KAM463" s="435"/>
      <c r="KAN463" s="435"/>
      <c r="KAO463" s="435"/>
      <c r="KAP463" s="435"/>
      <c r="KAQ463" s="435"/>
      <c r="KAR463" s="435"/>
      <c r="KAS463" s="435"/>
      <c r="KAT463" s="435"/>
      <c r="KAU463" s="435"/>
      <c r="KAV463" s="435"/>
      <c r="KAW463" s="435"/>
      <c r="KAX463" s="435"/>
      <c r="KAY463" s="435"/>
      <c r="KAZ463" s="435"/>
      <c r="KBA463" s="435"/>
      <c r="KBB463" s="435"/>
      <c r="KBC463" s="435"/>
      <c r="KBD463" s="435"/>
      <c r="KBE463" s="435"/>
      <c r="KBF463" s="435"/>
      <c r="KBG463" s="435"/>
      <c r="KBH463" s="435"/>
      <c r="KBI463" s="435"/>
      <c r="KBJ463" s="435"/>
      <c r="KBK463" s="435"/>
      <c r="KBL463" s="435"/>
      <c r="KBM463" s="435"/>
      <c r="KBN463" s="435"/>
      <c r="KBO463" s="435"/>
      <c r="KBP463" s="435"/>
      <c r="KBQ463" s="435"/>
      <c r="KBR463" s="435"/>
      <c r="KBS463" s="435"/>
      <c r="KBT463" s="435"/>
      <c r="KBU463" s="435"/>
      <c r="KBV463" s="435"/>
      <c r="KBW463" s="435"/>
      <c r="KBX463" s="435"/>
      <c r="KBY463" s="435"/>
      <c r="KBZ463" s="435"/>
      <c r="KCA463" s="435"/>
      <c r="KCB463" s="435"/>
      <c r="KCC463" s="435"/>
      <c r="KCD463" s="435"/>
      <c r="KCE463" s="435"/>
      <c r="KCF463" s="435"/>
      <c r="KCG463" s="435"/>
      <c r="KCH463" s="435"/>
      <c r="KCI463" s="435"/>
      <c r="KCJ463" s="435"/>
      <c r="KCK463" s="435"/>
      <c r="KCL463" s="435"/>
      <c r="KCM463" s="435"/>
      <c r="KCN463" s="435"/>
      <c r="KCO463" s="435"/>
      <c r="KCP463" s="435"/>
      <c r="KCQ463" s="435"/>
      <c r="KCR463" s="435"/>
      <c r="KCS463" s="435"/>
      <c r="KCT463" s="435"/>
      <c r="KCU463" s="435"/>
      <c r="KCV463" s="435"/>
      <c r="KCW463" s="435"/>
      <c r="KCX463" s="435"/>
      <c r="KCY463" s="435"/>
      <c r="KCZ463" s="435"/>
      <c r="KDA463" s="435"/>
      <c r="KDB463" s="435"/>
      <c r="KDC463" s="435"/>
      <c r="KDD463" s="435"/>
      <c r="KDE463" s="435"/>
      <c r="KDF463" s="435"/>
      <c r="KDG463" s="435"/>
      <c r="KDH463" s="435"/>
      <c r="KDI463" s="435"/>
      <c r="KDJ463" s="435"/>
      <c r="KDK463" s="435"/>
      <c r="KDL463" s="435"/>
      <c r="KDM463" s="435"/>
      <c r="KDN463" s="435"/>
      <c r="KDO463" s="435"/>
      <c r="KDP463" s="435"/>
      <c r="KDQ463" s="435"/>
      <c r="KDR463" s="435"/>
      <c r="KDS463" s="435"/>
      <c r="KDT463" s="435"/>
      <c r="KDU463" s="435"/>
      <c r="KDV463" s="435"/>
      <c r="KDW463" s="435"/>
      <c r="KDX463" s="435"/>
      <c r="KDY463" s="435"/>
      <c r="KDZ463" s="435"/>
      <c r="KEA463" s="435"/>
      <c r="KEB463" s="435"/>
      <c r="KEC463" s="435"/>
      <c r="KED463" s="435"/>
      <c r="KEE463" s="435"/>
      <c r="KEF463" s="435"/>
      <c r="KEG463" s="435"/>
      <c r="KEH463" s="435"/>
      <c r="KEI463" s="435"/>
      <c r="KEJ463" s="435"/>
      <c r="KEK463" s="435"/>
      <c r="KEL463" s="435"/>
      <c r="KEM463" s="435"/>
      <c r="KEN463" s="435"/>
      <c r="KEO463" s="435"/>
      <c r="KEP463" s="435"/>
      <c r="KEQ463" s="435"/>
      <c r="KER463" s="435"/>
      <c r="KES463" s="435"/>
      <c r="KET463" s="435"/>
      <c r="KEU463" s="435"/>
      <c r="KEV463" s="435"/>
      <c r="KEW463" s="435"/>
      <c r="KEX463" s="435"/>
      <c r="KEY463" s="435"/>
      <c r="KEZ463" s="435"/>
      <c r="KFA463" s="435"/>
      <c r="KFB463" s="435"/>
      <c r="KFC463" s="435"/>
      <c r="KFD463" s="435"/>
      <c r="KFE463" s="435"/>
      <c r="KFF463" s="435"/>
      <c r="KFG463" s="435"/>
      <c r="KFH463" s="435"/>
      <c r="KFI463" s="435"/>
      <c r="KFJ463" s="435"/>
      <c r="KFK463" s="435"/>
      <c r="KFL463" s="435"/>
      <c r="KFM463" s="435"/>
      <c r="KFN463" s="435"/>
      <c r="KFO463" s="435"/>
      <c r="KFP463" s="435"/>
      <c r="KFQ463" s="435"/>
      <c r="KFR463" s="435"/>
      <c r="KFS463" s="435"/>
      <c r="KFT463" s="435"/>
      <c r="KFU463" s="435"/>
      <c r="KFV463" s="435"/>
      <c r="KFW463" s="435"/>
      <c r="KFX463" s="435"/>
      <c r="KFY463" s="435"/>
      <c r="KFZ463" s="435"/>
      <c r="KGA463" s="435"/>
      <c r="KGB463" s="435"/>
      <c r="KGC463" s="435"/>
      <c r="KGD463" s="435"/>
      <c r="KGE463" s="435"/>
      <c r="KGF463" s="435"/>
      <c r="KGG463" s="435"/>
      <c r="KGH463" s="435"/>
      <c r="KGI463" s="435"/>
      <c r="KGJ463" s="435"/>
      <c r="KGK463" s="435"/>
      <c r="KGL463" s="435"/>
      <c r="KGM463" s="435"/>
      <c r="KGN463" s="435"/>
      <c r="KGO463" s="435"/>
      <c r="KGP463" s="435"/>
      <c r="KGQ463" s="435"/>
      <c r="KGR463" s="435"/>
      <c r="KGS463" s="435"/>
      <c r="KGT463" s="435"/>
      <c r="KGU463" s="435"/>
      <c r="KGV463" s="435"/>
      <c r="KGW463" s="435"/>
      <c r="KGX463" s="435"/>
      <c r="KGY463" s="435"/>
      <c r="KGZ463" s="435"/>
      <c r="KHA463" s="435"/>
      <c r="KHB463" s="435"/>
      <c r="KHC463" s="435"/>
      <c r="KHD463" s="435"/>
      <c r="KHE463" s="435"/>
      <c r="KHF463" s="435"/>
      <c r="KHG463" s="435"/>
      <c r="KHH463" s="435"/>
      <c r="KHI463" s="435"/>
      <c r="KHJ463" s="435"/>
      <c r="KHK463" s="435"/>
      <c r="KHL463" s="435"/>
      <c r="KHM463" s="435"/>
      <c r="KHN463" s="435"/>
      <c r="KHO463" s="435"/>
      <c r="KHP463" s="435"/>
      <c r="KHQ463" s="435"/>
      <c r="KHR463" s="435"/>
      <c r="KHS463" s="435"/>
      <c r="KHT463" s="435"/>
      <c r="KHU463" s="435"/>
      <c r="KHV463" s="435"/>
      <c r="KHW463" s="435"/>
      <c r="KHX463" s="435"/>
      <c r="KHY463" s="435"/>
      <c r="KHZ463" s="435"/>
      <c r="KIA463" s="435"/>
      <c r="KIB463" s="435"/>
      <c r="KIC463" s="435"/>
      <c r="KID463" s="435"/>
      <c r="KIE463" s="435"/>
      <c r="KIF463" s="435"/>
      <c r="KIG463" s="435"/>
      <c r="KIH463" s="435"/>
      <c r="KII463" s="435"/>
      <c r="KIJ463" s="435"/>
      <c r="KIK463" s="435"/>
      <c r="KIL463" s="435"/>
      <c r="KIM463" s="435"/>
      <c r="KIN463" s="435"/>
      <c r="KIO463" s="435"/>
      <c r="KIP463" s="435"/>
      <c r="KIQ463" s="435"/>
      <c r="KIR463" s="435"/>
      <c r="KIS463" s="435"/>
      <c r="KIT463" s="435"/>
      <c r="KIU463" s="435"/>
      <c r="KIV463" s="435"/>
      <c r="KIW463" s="435"/>
      <c r="KIX463" s="435"/>
      <c r="KIY463" s="435"/>
      <c r="KIZ463" s="435"/>
      <c r="KJA463" s="435"/>
      <c r="KJB463" s="435"/>
      <c r="KJC463" s="435"/>
      <c r="KJD463" s="435"/>
      <c r="KJE463" s="435"/>
      <c r="KJF463" s="435"/>
      <c r="KJG463" s="435"/>
      <c r="KJH463" s="435"/>
      <c r="KJI463" s="435"/>
      <c r="KJJ463" s="435"/>
      <c r="KJK463" s="435"/>
      <c r="KJL463" s="435"/>
      <c r="KJM463" s="435"/>
      <c r="KJN463" s="435"/>
      <c r="KJO463" s="435"/>
      <c r="KJP463" s="435"/>
      <c r="KJQ463" s="435"/>
      <c r="KJR463" s="435"/>
      <c r="KJS463" s="435"/>
      <c r="KJT463" s="435"/>
      <c r="KJU463" s="435"/>
      <c r="KJV463" s="435"/>
      <c r="KJW463" s="435"/>
      <c r="KJX463" s="435"/>
      <c r="KJY463" s="435"/>
      <c r="KJZ463" s="435"/>
      <c r="KKA463" s="435"/>
      <c r="KKB463" s="435"/>
      <c r="KKC463" s="435"/>
      <c r="KKD463" s="435"/>
      <c r="KKE463" s="435"/>
      <c r="KKF463" s="435"/>
      <c r="KKG463" s="435"/>
      <c r="KKH463" s="435"/>
      <c r="KKI463" s="435"/>
      <c r="KKJ463" s="435"/>
      <c r="KKK463" s="435"/>
      <c r="KKL463" s="435"/>
      <c r="KKM463" s="435"/>
      <c r="KKN463" s="435"/>
      <c r="KKO463" s="435"/>
      <c r="KKP463" s="435"/>
      <c r="KKQ463" s="435"/>
      <c r="KKR463" s="435"/>
      <c r="KKS463" s="435"/>
      <c r="KKT463" s="435"/>
      <c r="KKU463" s="435"/>
      <c r="KKV463" s="435"/>
      <c r="KKW463" s="435"/>
      <c r="KKX463" s="435"/>
      <c r="KKY463" s="435"/>
      <c r="KKZ463" s="435"/>
      <c r="KLA463" s="435"/>
      <c r="KLB463" s="435"/>
      <c r="KLC463" s="435"/>
      <c r="KLD463" s="435"/>
      <c r="KLE463" s="435"/>
      <c r="KLF463" s="435"/>
      <c r="KLG463" s="435"/>
      <c r="KLH463" s="435"/>
      <c r="KLI463" s="435"/>
      <c r="KLJ463" s="435"/>
      <c r="KLK463" s="435"/>
      <c r="KLL463" s="435"/>
      <c r="KLM463" s="435"/>
      <c r="KLN463" s="435"/>
      <c r="KLO463" s="435"/>
      <c r="KLP463" s="435"/>
      <c r="KLQ463" s="435"/>
      <c r="KLR463" s="435"/>
      <c r="KLS463" s="435"/>
      <c r="KLT463" s="435"/>
      <c r="KLU463" s="435"/>
      <c r="KLV463" s="435"/>
      <c r="KLW463" s="435"/>
      <c r="KLX463" s="435"/>
      <c r="KLY463" s="435"/>
      <c r="KLZ463" s="435"/>
      <c r="KMA463" s="435"/>
      <c r="KMB463" s="435"/>
      <c r="KMC463" s="435"/>
      <c r="KMD463" s="435"/>
      <c r="KME463" s="435"/>
      <c r="KMF463" s="435"/>
      <c r="KMG463" s="435"/>
      <c r="KMH463" s="435"/>
      <c r="KMI463" s="435"/>
      <c r="KMJ463" s="435"/>
      <c r="KMK463" s="435"/>
      <c r="KML463" s="435"/>
      <c r="KMM463" s="435"/>
      <c r="KMN463" s="435"/>
      <c r="KMO463" s="435"/>
      <c r="KMP463" s="435"/>
      <c r="KMQ463" s="435"/>
      <c r="KMR463" s="435"/>
      <c r="KMS463" s="435"/>
      <c r="KMT463" s="435"/>
      <c r="KMU463" s="435"/>
      <c r="KMV463" s="435"/>
      <c r="KMW463" s="435"/>
      <c r="KMX463" s="435"/>
      <c r="KMY463" s="435"/>
      <c r="KMZ463" s="435"/>
      <c r="KNA463" s="435"/>
      <c r="KNB463" s="435"/>
      <c r="KNC463" s="435"/>
      <c r="KND463" s="435"/>
      <c r="KNE463" s="435"/>
      <c r="KNF463" s="435"/>
      <c r="KNG463" s="435"/>
      <c r="KNH463" s="435"/>
      <c r="KNI463" s="435"/>
      <c r="KNJ463" s="435"/>
      <c r="KNK463" s="435"/>
      <c r="KNL463" s="435"/>
      <c r="KNM463" s="435"/>
      <c r="KNN463" s="435"/>
      <c r="KNO463" s="435"/>
      <c r="KNP463" s="435"/>
      <c r="KNQ463" s="435"/>
      <c r="KNR463" s="435"/>
      <c r="KNS463" s="435"/>
      <c r="KNT463" s="435"/>
      <c r="KNU463" s="435"/>
      <c r="KNV463" s="435"/>
      <c r="KNW463" s="435"/>
      <c r="KNX463" s="435"/>
      <c r="KNY463" s="435"/>
      <c r="KNZ463" s="435"/>
      <c r="KOA463" s="435"/>
      <c r="KOB463" s="435"/>
      <c r="KOC463" s="435"/>
      <c r="KOD463" s="435"/>
      <c r="KOE463" s="435"/>
      <c r="KOF463" s="435"/>
      <c r="KOG463" s="435"/>
      <c r="KOH463" s="435"/>
      <c r="KOI463" s="435"/>
      <c r="KOJ463" s="435"/>
      <c r="KOK463" s="435"/>
      <c r="KOL463" s="435"/>
      <c r="KOM463" s="435"/>
      <c r="KON463" s="435"/>
      <c r="KOO463" s="435"/>
      <c r="KOP463" s="435"/>
      <c r="KOQ463" s="435"/>
      <c r="KOR463" s="435"/>
      <c r="KOS463" s="435"/>
      <c r="KOT463" s="435"/>
      <c r="KOU463" s="435"/>
      <c r="KOV463" s="435"/>
      <c r="KOW463" s="435"/>
      <c r="KOX463" s="435"/>
      <c r="KOY463" s="435"/>
      <c r="KOZ463" s="435"/>
      <c r="KPA463" s="435"/>
      <c r="KPB463" s="435"/>
      <c r="KPC463" s="435"/>
      <c r="KPD463" s="435"/>
      <c r="KPE463" s="435"/>
      <c r="KPF463" s="435"/>
      <c r="KPG463" s="435"/>
      <c r="KPH463" s="435"/>
      <c r="KPI463" s="435"/>
      <c r="KPJ463" s="435"/>
      <c r="KPK463" s="435"/>
      <c r="KPL463" s="435"/>
      <c r="KPM463" s="435"/>
      <c r="KPN463" s="435"/>
      <c r="KPO463" s="435"/>
      <c r="KPP463" s="435"/>
      <c r="KPQ463" s="435"/>
      <c r="KPR463" s="435"/>
      <c r="KPS463" s="435"/>
      <c r="KPT463" s="435"/>
      <c r="KPU463" s="435"/>
      <c r="KPV463" s="435"/>
      <c r="KPW463" s="435"/>
      <c r="KPX463" s="435"/>
      <c r="KPY463" s="435"/>
      <c r="KPZ463" s="435"/>
      <c r="KQA463" s="435"/>
      <c r="KQB463" s="435"/>
      <c r="KQC463" s="435"/>
      <c r="KQD463" s="435"/>
      <c r="KQE463" s="435"/>
      <c r="KQF463" s="435"/>
      <c r="KQG463" s="435"/>
      <c r="KQH463" s="435"/>
      <c r="KQI463" s="435"/>
      <c r="KQJ463" s="435"/>
      <c r="KQK463" s="435"/>
      <c r="KQL463" s="435"/>
      <c r="KQM463" s="435"/>
      <c r="KQN463" s="435"/>
      <c r="KQO463" s="435"/>
      <c r="KQP463" s="435"/>
      <c r="KQQ463" s="435"/>
      <c r="KQR463" s="435"/>
      <c r="KQS463" s="435"/>
      <c r="KQT463" s="435"/>
      <c r="KQU463" s="435"/>
      <c r="KQV463" s="435"/>
      <c r="KQW463" s="435"/>
      <c r="KQX463" s="435"/>
      <c r="KQY463" s="435"/>
      <c r="KQZ463" s="435"/>
      <c r="KRA463" s="435"/>
      <c r="KRB463" s="435"/>
      <c r="KRC463" s="435"/>
      <c r="KRD463" s="435"/>
      <c r="KRE463" s="435"/>
      <c r="KRF463" s="435"/>
      <c r="KRG463" s="435"/>
      <c r="KRH463" s="435"/>
      <c r="KRI463" s="435"/>
      <c r="KRJ463" s="435"/>
      <c r="KRK463" s="435"/>
      <c r="KRL463" s="435"/>
      <c r="KRM463" s="435"/>
      <c r="KRN463" s="435"/>
      <c r="KRO463" s="435"/>
      <c r="KRP463" s="435"/>
      <c r="KRQ463" s="435"/>
      <c r="KRR463" s="435"/>
      <c r="KRS463" s="435"/>
      <c r="KRT463" s="435"/>
      <c r="KRU463" s="435"/>
      <c r="KRV463" s="435"/>
      <c r="KRW463" s="435"/>
      <c r="KRX463" s="435"/>
      <c r="KRY463" s="435"/>
      <c r="KRZ463" s="435"/>
      <c r="KSA463" s="435"/>
      <c r="KSB463" s="435"/>
      <c r="KSC463" s="435"/>
      <c r="KSD463" s="435"/>
      <c r="KSE463" s="435"/>
      <c r="KSF463" s="435"/>
      <c r="KSG463" s="435"/>
      <c r="KSH463" s="435"/>
      <c r="KSI463" s="435"/>
      <c r="KSJ463" s="435"/>
      <c r="KSK463" s="435"/>
      <c r="KSL463" s="435"/>
      <c r="KSM463" s="435"/>
      <c r="KSN463" s="435"/>
      <c r="KSO463" s="435"/>
      <c r="KSP463" s="435"/>
      <c r="KSQ463" s="435"/>
      <c r="KSR463" s="435"/>
      <c r="KSS463" s="435"/>
      <c r="KST463" s="435"/>
      <c r="KSU463" s="435"/>
      <c r="KSV463" s="435"/>
      <c r="KSW463" s="435"/>
      <c r="KSX463" s="435"/>
      <c r="KSY463" s="435"/>
      <c r="KSZ463" s="435"/>
      <c r="KTA463" s="435"/>
      <c r="KTB463" s="435"/>
      <c r="KTC463" s="435"/>
      <c r="KTD463" s="435"/>
      <c r="KTE463" s="435"/>
      <c r="KTF463" s="435"/>
      <c r="KTG463" s="435"/>
      <c r="KTH463" s="435"/>
      <c r="KTI463" s="435"/>
      <c r="KTJ463" s="435"/>
      <c r="KTK463" s="435"/>
      <c r="KTL463" s="435"/>
      <c r="KTM463" s="435"/>
      <c r="KTN463" s="435"/>
      <c r="KTO463" s="435"/>
      <c r="KTP463" s="435"/>
      <c r="KTQ463" s="435"/>
      <c r="KTR463" s="435"/>
      <c r="KTS463" s="435"/>
      <c r="KTT463" s="435"/>
      <c r="KTU463" s="435"/>
      <c r="KTV463" s="435"/>
      <c r="KTW463" s="435"/>
      <c r="KTX463" s="435"/>
      <c r="KTY463" s="435"/>
      <c r="KTZ463" s="435"/>
      <c r="KUA463" s="435"/>
      <c r="KUB463" s="435"/>
      <c r="KUC463" s="435"/>
      <c r="KUD463" s="435"/>
      <c r="KUE463" s="435"/>
      <c r="KUF463" s="435"/>
      <c r="KUG463" s="435"/>
      <c r="KUH463" s="435"/>
      <c r="KUI463" s="435"/>
      <c r="KUJ463" s="435"/>
      <c r="KUK463" s="435"/>
      <c r="KUL463" s="435"/>
      <c r="KUM463" s="435"/>
      <c r="KUN463" s="435"/>
      <c r="KUO463" s="435"/>
      <c r="KUP463" s="435"/>
      <c r="KUQ463" s="435"/>
      <c r="KUR463" s="435"/>
      <c r="KUS463" s="435"/>
      <c r="KUT463" s="435"/>
      <c r="KUU463" s="435"/>
      <c r="KUV463" s="435"/>
      <c r="KUW463" s="435"/>
      <c r="KUX463" s="435"/>
      <c r="KUY463" s="435"/>
      <c r="KUZ463" s="435"/>
      <c r="KVA463" s="435"/>
      <c r="KVB463" s="435"/>
      <c r="KVC463" s="435"/>
      <c r="KVD463" s="435"/>
      <c r="KVE463" s="435"/>
      <c r="KVF463" s="435"/>
      <c r="KVG463" s="435"/>
      <c r="KVH463" s="435"/>
      <c r="KVI463" s="435"/>
      <c r="KVJ463" s="435"/>
      <c r="KVK463" s="435"/>
      <c r="KVL463" s="435"/>
      <c r="KVM463" s="435"/>
      <c r="KVN463" s="435"/>
      <c r="KVO463" s="435"/>
      <c r="KVP463" s="435"/>
      <c r="KVQ463" s="435"/>
      <c r="KVR463" s="435"/>
      <c r="KVS463" s="435"/>
      <c r="KVT463" s="435"/>
      <c r="KVU463" s="435"/>
      <c r="KVV463" s="435"/>
      <c r="KVW463" s="435"/>
      <c r="KVX463" s="435"/>
      <c r="KVY463" s="435"/>
      <c r="KVZ463" s="435"/>
      <c r="KWA463" s="435"/>
      <c r="KWB463" s="435"/>
      <c r="KWC463" s="435"/>
      <c r="KWD463" s="435"/>
      <c r="KWE463" s="435"/>
      <c r="KWF463" s="435"/>
      <c r="KWG463" s="435"/>
      <c r="KWH463" s="435"/>
      <c r="KWI463" s="435"/>
      <c r="KWJ463" s="435"/>
      <c r="KWK463" s="435"/>
      <c r="KWL463" s="435"/>
      <c r="KWM463" s="435"/>
      <c r="KWN463" s="435"/>
      <c r="KWO463" s="435"/>
      <c r="KWP463" s="435"/>
      <c r="KWQ463" s="435"/>
      <c r="KWR463" s="435"/>
      <c r="KWS463" s="435"/>
      <c r="KWT463" s="435"/>
      <c r="KWU463" s="435"/>
      <c r="KWV463" s="435"/>
      <c r="KWW463" s="435"/>
      <c r="KWX463" s="435"/>
      <c r="KWY463" s="435"/>
      <c r="KWZ463" s="435"/>
      <c r="KXA463" s="435"/>
      <c r="KXB463" s="435"/>
      <c r="KXC463" s="435"/>
      <c r="KXD463" s="435"/>
      <c r="KXE463" s="435"/>
      <c r="KXF463" s="435"/>
      <c r="KXG463" s="435"/>
      <c r="KXH463" s="435"/>
      <c r="KXI463" s="435"/>
      <c r="KXJ463" s="435"/>
      <c r="KXK463" s="435"/>
      <c r="KXL463" s="435"/>
      <c r="KXM463" s="435"/>
      <c r="KXN463" s="435"/>
      <c r="KXO463" s="435"/>
      <c r="KXP463" s="435"/>
      <c r="KXQ463" s="435"/>
      <c r="KXR463" s="435"/>
      <c r="KXS463" s="435"/>
      <c r="KXT463" s="435"/>
      <c r="KXU463" s="435"/>
      <c r="KXV463" s="435"/>
      <c r="KXW463" s="435"/>
      <c r="KXX463" s="435"/>
      <c r="KXY463" s="435"/>
      <c r="KXZ463" s="435"/>
      <c r="KYA463" s="435"/>
      <c r="KYB463" s="435"/>
      <c r="KYC463" s="435"/>
      <c r="KYD463" s="435"/>
      <c r="KYE463" s="435"/>
      <c r="KYF463" s="435"/>
      <c r="KYG463" s="435"/>
      <c r="KYH463" s="435"/>
      <c r="KYI463" s="435"/>
      <c r="KYJ463" s="435"/>
      <c r="KYK463" s="435"/>
      <c r="KYL463" s="435"/>
      <c r="KYM463" s="435"/>
      <c r="KYN463" s="435"/>
      <c r="KYO463" s="435"/>
      <c r="KYP463" s="435"/>
      <c r="KYQ463" s="435"/>
      <c r="KYR463" s="435"/>
      <c r="KYS463" s="435"/>
      <c r="KYT463" s="435"/>
      <c r="KYU463" s="435"/>
      <c r="KYV463" s="435"/>
      <c r="KYW463" s="435"/>
      <c r="KYX463" s="435"/>
      <c r="KYY463" s="435"/>
      <c r="KYZ463" s="435"/>
      <c r="KZA463" s="435"/>
      <c r="KZB463" s="435"/>
      <c r="KZC463" s="435"/>
      <c r="KZD463" s="435"/>
      <c r="KZE463" s="435"/>
      <c r="KZF463" s="435"/>
      <c r="KZG463" s="435"/>
      <c r="KZH463" s="435"/>
      <c r="KZI463" s="435"/>
      <c r="KZJ463" s="435"/>
      <c r="KZK463" s="435"/>
      <c r="KZL463" s="435"/>
      <c r="KZM463" s="435"/>
      <c r="KZN463" s="435"/>
      <c r="KZO463" s="435"/>
      <c r="KZP463" s="435"/>
      <c r="KZQ463" s="435"/>
      <c r="KZR463" s="435"/>
      <c r="KZS463" s="435"/>
      <c r="KZT463" s="435"/>
      <c r="KZU463" s="435"/>
      <c r="KZV463" s="435"/>
      <c r="KZW463" s="435"/>
      <c r="KZX463" s="435"/>
      <c r="KZY463" s="435"/>
      <c r="KZZ463" s="435"/>
      <c r="LAA463" s="435"/>
      <c r="LAB463" s="435"/>
      <c r="LAC463" s="435"/>
      <c r="LAD463" s="435"/>
      <c r="LAE463" s="435"/>
      <c r="LAF463" s="435"/>
      <c r="LAG463" s="435"/>
      <c r="LAH463" s="435"/>
      <c r="LAI463" s="435"/>
      <c r="LAJ463" s="435"/>
      <c r="LAK463" s="435"/>
      <c r="LAL463" s="435"/>
      <c r="LAM463" s="435"/>
      <c r="LAN463" s="435"/>
      <c r="LAO463" s="435"/>
      <c r="LAP463" s="435"/>
      <c r="LAQ463" s="435"/>
      <c r="LAR463" s="435"/>
      <c r="LAS463" s="435"/>
      <c r="LAT463" s="435"/>
      <c r="LAU463" s="435"/>
      <c r="LAV463" s="435"/>
      <c r="LAW463" s="435"/>
      <c r="LAX463" s="435"/>
      <c r="LAY463" s="435"/>
      <c r="LAZ463" s="435"/>
      <c r="LBA463" s="435"/>
      <c r="LBB463" s="435"/>
      <c r="LBC463" s="435"/>
      <c r="LBD463" s="435"/>
      <c r="LBE463" s="435"/>
      <c r="LBF463" s="435"/>
      <c r="LBG463" s="435"/>
      <c r="LBH463" s="435"/>
      <c r="LBI463" s="435"/>
      <c r="LBJ463" s="435"/>
      <c r="LBK463" s="435"/>
      <c r="LBL463" s="435"/>
      <c r="LBM463" s="435"/>
      <c r="LBN463" s="435"/>
      <c r="LBO463" s="435"/>
      <c r="LBP463" s="435"/>
      <c r="LBQ463" s="435"/>
      <c r="LBR463" s="435"/>
      <c r="LBS463" s="435"/>
      <c r="LBT463" s="435"/>
      <c r="LBU463" s="435"/>
      <c r="LBV463" s="435"/>
      <c r="LBW463" s="435"/>
      <c r="LBX463" s="435"/>
      <c r="LBY463" s="435"/>
      <c r="LBZ463" s="435"/>
      <c r="LCA463" s="435"/>
      <c r="LCB463" s="435"/>
      <c r="LCC463" s="435"/>
      <c r="LCD463" s="435"/>
      <c r="LCE463" s="435"/>
      <c r="LCF463" s="435"/>
      <c r="LCG463" s="435"/>
      <c r="LCH463" s="435"/>
      <c r="LCI463" s="435"/>
      <c r="LCJ463" s="435"/>
      <c r="LCK463" s="435"/>
      <c r="LCL463" s="435"/>
      <c r="LCM463" s="435"/>
      <c r="LCN463" s="435"/>
      <c r="LCO463" s="435"/>
      <c r="LCP463" s="435"/>
      <c r="LCQ463" s="435"/>
      <c r="LCR463" s="435"/>
      <c r="LCS463" s="435"/>
      <c r="LCT463" s="435"/>
      <c r="LCU463" s="435"/>
      <c r="LCV463" s="435"/>
      <c r="LCW463" s="435"/>
      <c r="LCX463" s="435"/>
      <c r="LCY463" s="435"/>
      <c r="LCZ463" s="435"/>
      <c r="LDA463" s="435"/>
      <c r="LDB463" s="435"/>
      <c r="LDC463" s="435"/>
      <c r="LDD463" s="435"/>
      <c r="LDE463" s="435"/>
      <c r="LDF463" s="435"/>
      <c r="LDG463" s="435"/>
      <c r="LDH463" s="435"/>
      <c r="LDI463" s="435"/>
      <c r="LDJ463" s="435"/>
      <c r="LDK463" s="435"/>
      <c r="LDL463" s="435"/>
      <c r="LDM463" s="435"/>
      <c r="LDN463" s="435"/>
      <c r="LDO463" s="435"/>
      <c r="LDP463" s="435"/>
      <c r="LDQ463" s="435"/>
      <c r="LDR463" s="435"/>
      <c r="LDS463" s="435"/>
      <c r="LDT463" s="435"/>
      <c r="LDU463" s="435"/>
      <c r="LDV463" s="435"/>
      <c r="LDW463" s="435"/>
      <c r="LDX463" s="435"/>
      <c r="LDY463" s="435"/>
      <c r="LDZ463" s="435"/>
      <c r="LEA463" s="435"/>
      <c r="LEB463" s="435"/>
      <c r="LEC463" s="435"/>
      <c r="LED463" s="435"/>
      <c r="LEE463" s="435"/>
      <c r="LEF463" s="435"/>
      <c r="LEG463" s="435"/>
      <c r="LEH463" s="435"/>
      <c r="LEI463" s="435"/>
      <c r="LEJ463" s="435"/>
      <c r="LEK463" s="435"/>
      <c r="LEL463" s="435"/>
      <c r="LEM463" s="435"/>
      <c r="LEN463" s="435"/>
      <c r="LEO463" s="435"/>
      <c r="LEP463" s="435"/>
      <c r="LEQ463" s="435"/>
      <c r="LER463" s="435"/>
      <c r="LES463" s="435"/>
      <c r="LET463" s="435"/>
      <c r="LEU463" s="435"/>
      <c r="LEV463" s="435"/>
      <c r="LEW463" s="435"/>
      <c r="LEX463" s="435"/>
      <c r="LEY463" s="435"/>
      <c r="LEZ463" s="435"/>
      <c r="LFA463" s="435"/>
      <c r="LFB463" s="435"/>
      <c r="LFC463" s="435"/>
      <c r="LFD463" s="435"/>
      <c r="LFE463" s="435"/>
      <c r="LFF463" s="435"/>
      <c r="LFG463" s="435"/>
      <c r="LFH463" s="435"/>
      <c r="LFI463" s="435"/>
      <c r="LFJ463" s="435"/>
      <c r="LFK463" s="435"/>
      <c r="LFL463" s="435"/>
      <c r="LFM463" s="435"/>
      <c r="LFN463" s="435"/>
      <c r="LFO463" s="435"/>
      <c r="LFP463" s="435"/>
      <c r="LFQ463" s="435"/>
      <c r="LFR463" s="435"/>
      <c r="LFS463" s="435"/>
      <c r="LFT463" s="435"/>
      <c r="LFU463" s="435"/>
      <c r="LFV463" s="435"/>
      <c r="LFW463" s="435"/>
      <c r="LFX463" s="435"/>
      <c r="LFY463" s="435"/>
      <c r="LFZ463" s="435"/>
      <c r="LGA463" s="435"/>
      <c r="LGB463" s="435"/>
      <c r="LGC463" s="435"/>
      <c r="LGD463" s="435"/>
      <c r="LGE463" s="435"/>
      <c r="LGF463" s="435"/>
      <c r="LGG463" s="435"/>
      <c r="LGH463" s="435"/>
      <c r="LGI463" s="435"/>
      <c r="LGJ463" s="435"/>
      <c r="LGK463" s="435"/>
      <c r="LGL463" s="435"/>
      <c r="LGM463" s="435"/>
      <c r="LGN463" s="435"/>
      <c r="LGO463" s="435"/>
      <c r="LGP463" s="435"/>
      <c r="LGQ463" s="435"/>
      <c r="LGR463" s="435"/>
      <c r="LGS463" s="435"/>
      <c r="LGT463" s="435"/>
      <c r="LGU463" s="435"/>
      <c r="LGV463" s="435"/>
      <c r="LGW463" s="435"/>
      <c r="LGX463" s="435"/>
      <c r="LGY463" s="435"/>
      <c r="LGZ463" s="435"/>
      <c r="LHA463" s="435"/>
      <c r="LHB463" s="435"/>
      <c r="LHC463" s="435"/>
      <c r="LHD463" s="435"/>
      <c r="LHE463" s="435"/>
      <c r="LHF463" s="435"/>
      <c r="LHG463" s="435"/>
      <c r="LHH463" s="435"/>
      <c r="LHI463" s="435"/>
      <c r="LHJ463" s="435"/>
      <c r="LHK463" s="435"/>
      <c r="LHL463" s="435"/>
      <c r="LHM463" s="435"/>
      <c r="LHN463" s="435"/>
      <c r="LHO463" s="435"/>
      <c r="LHP463" s="435"/>
      <c r="LHQ463" s="435"/>
      <c r="LHR463" s="435"/>
      <c r="LHS463" s="435"/>
      <c r="LHT463" s="435"/>
      <c r="LHU463" s="435"/>
      <c r="LHV463" s="435"/>
      <c r="LHW463" s="435"/>
      <c r="LHX463" s="435"/>
      <c r="LHY463" s="435"/>
      <c r="LHZ463" s="435"/>
      <c r="LIA463" s="435"/>
      <c r="LIB463" s="435"/>
      <c r="LIC463" s="435"/>
      <c r="LID463" s="435"/>
      <c r="LIE463" s="435"/>
      <c r="LIF463" s="435"/>
      <c r="LIG463" s="435"/>
      <c r="LIH463" s="435"/>
      <c r="LII463" s="435"/>
      <c r="LIJ463" s="435"/>
      <c r="LIK463" s="435"/>
      <c r="LIL463" s="435"/>
      <c r="LIM463" s="435"/>
      <c r="LIN463" s="435"/>
      <c r="LIO463" s="435"/>
      <c r="LIP463" s="435"/>
      <c r="LIQ463" s="435"/>
      <c r="LIR463" s="435"/>
      <c r="LIS463" s="435"/>
      <c r="LIT463" s="435"/>
      <c r="LIU463" s="435"/>
      <c r="LIV463" s="435"/>
      <c r="LIW463" s="435"/>
      <c r="LIX463" s="435"/>
      <c r="LIY463" s="435"/>
      <c r="LIZ463" s="435"/>
      <c r="LJA463" s="435"/>
      <c r="LJB463" s="435"/>
      <c r="LJC463" s="435"/>
      <c r="LJD463" s="435"/>
      <c r="LJE463" s="435"/>
      <c r="LJF463" s="435"/>
      <c r="LJG463" s="435"/>
      <c r="LJH463" s="435"/>
      <c r="LJI463" s="435"/>
      <c r="LJJ463" s="435"/>
      <c r="LJK463" s="435"/>
      <c r="LJL463" s="435"/>
      <c r="LJM463" s="435"/>
      <c r="LJN463" s="435"/>
      <c r="LJO463" s="435"/>
      <c r="LJP463" s="435"/>
      <c r="LJQ463" s="435"/>
      <c r="LJR463" s="435"/>
      <c r="LJS463" s="435"/>
      <c r="LJT463" s="435"/>
      <c r="LJU463" s="435"/>
      <c r="LJV463" s="435"/>
      <c r="LJW463" s="435"/>
      <c r="LJX463" s="435"/>
      <c r="LJY463" s="435"/>
      <c r="LJZ463" s="435"/>
      <c r="LKA463" s="435"/>
      <c r="LKB463" s="435"/>
      <c r="LKC463" s="435"/>
      <c r="LKD463" s="435"/>
      <c r="LKE463" s="435"/>
      <c r="LKF463" s="435"/>
      <c r="LKG463" s="435"/>
      <c r="LKH463" s="435"/>
      <c r="LKI463" s="435"/>
      <c r="LKJ463" s="435"/>
      <c r="LKK463" s="435"/>
      <c r="LKL463" s="435"/>
      <c r="LKM463" s="435"/>
      <c r="LKN463" s="435"/>
      <c r="LKO463" s="435"/>
      <c r="LKP463" s="435"/>
      <c r="LKQ463" s="435"/>
      <c r="LKR463" s="435"/>
      <c r="LKS463" s="435"/>
      <c r="LKT463" s="435"/>
      <c r="LKU463" s="435"/>
      <c r="LKV463" s="435"/>
      <c r="LKW463" s="435"/>
      <c r="LKX463" s="435"/>
      <c r="LKY463" s="435"/>
      <c r="LKZ463" s="435"/>
      <c r="LLA463" s="435"/>
      <c r="LLB463" s="435"/>
      <c r="LLC463" s="435"/>
      <c r="LLD463" s="435"/>
      <c r="LLE463" s="435"/>
      <c r="LLF463" s="435"/>
      <c r="LLG463" s="435"/>
      <c r="LLH463" s="435"/>
      <c r="LLI463" s="435"/>
      <c r="LLJ463" s="435"/>
      <c r="LLK463" s="435"/>
      <c r="LLL463" s="435"/>
      <c r="LLM463" s="435"/>
      <c r="LLN463" s="435"/>
      <c r="LLO463" s="435"/>
      <c r="LLP463" s="435"/>
      <c r="LLQ463" s="435"/>
      <c r="LLR463" s="435"/>
      <c r="LLS463" s="435"/>
      <c r="LLT463" s="435"/>
      <c r="LLU463" s="435"/>
      <c r="LLV463" s="435"/>
      <c r="LLW463" s="435"/>
      <c r="LLX463" s="435"/>
      <c r="LLY463" s="435"/>
      <c r="LLZ463" s="435"/>
      <c r="LMA463" s="435"/>
      <c r="LMB463" s="435"/>
      <c r="LMC463" s="435"/>
      <c r="LMD463" s="435"/>
      <c r="LME463" s="435"/>
      <c r="LMF463" s="435"/>
      <c r="LMG463" s="435"/>
      <c r="LMH463" s="435"/>
      <c r="LMI463" s="435"/>
      <c r="LMJ463" s="435"/>
      <c r="LMK463" s="435"/>
      <c r="LML463" s="435"/>
      <c r="LMM463" s="435"/>
      <c r="LMN463" s="435"/>
      <c r="LMO463" s="435"/>
      <c r="LMP463" s="435"/>
      <c r="LMQ463" s="435"/>
      <c r="LMR463" s="435"/>
      <c r="LMS463" s="435"/>
      <c r="LMT463" s="435"/>
      <c r="LMU463" s="435"/>
      <c r="LMV463" s="435"/>
      <c r="LMW463" s="435"/>
      <c r="LMX463" s="435"/>
      <c r="LMY463" s="435"/>
      <c r="LMZ463" s="435"/>
      <c r="LNA463" s="435"/>
      <c r="LNB463" s="435"/>
      <c r="LNC463" s="435"/>
      <c r="LND463" s="435"/>
      <c r="LNE463" s="435"/>
      <c r="LNF463" s="435"/>
      <c r="LNG463" s="435"/>
      <c r="LNH463" s="435"/>
      <c r="LNI463" s="435"/>
      <c r="LNJ463" s="435"/>
      <c r="LNK463" s="435"/>
      <c r="LNL463" s="435"/>
      <c r="LNM463" s="435"/>
      <c r="LNN463" s="435"/>
      <c r="LNO463" s="435"/>
      <c r="LNP463" s="435"/>
      <c r="LNQ463" s="435"/>
      <c r="LNR463" s="435"/>
      <c r="LNS463" s="435"/>
      <c r="LNT463" s="435"/>
      <c r="LNU463" s="435"/>
      <c r="LNV463" s="435"/>
      <c r="LNW463" s="435"/>
      <c r="LNX463" s="435"/>
      <c r="LNY463" s="435"/>
      <c r="LNZ463" s="435"/>
      <c r="LOA463" s="435"/>
      <c r="LOB463" s="435"/>
      <c r="LOC463" s="435"/>
      <c r="LOD463" s="435"/>
      <c r="LOE463" s="435"/>
      <c r="LOF463" s="435"/>
      <c r="LOG463" s="435"/>
      <c r="LOH463" s="435"/>
      <c r="LOI463" s="435"/>
      <c r="LOJ463" s="435"/>
      <c r="LOK463" s="435"/>
      <c r="LOL463" s="435"/>
      <c r="LOM463" s="435"/>
      <c r="LON463" s="435"/>
      <c r="LOO463" s="435"/>
      <c r="LOP463" s="435"/>
      <c r="LOQ463" s="435"/>
      <c r="LOR463" s="435"/>
      <c r="LOS463" s="435"/>
      <c r="LOT463" s="435"/>
      <c r="LOU463" s="435"/>
      <c r="LOV463" s="435"/>
      <c r="LOW463" s="435"/>
      <c r="LOX463" s="435"/>
      <c r="LOY463" s="435"/>
      <c r="LOZ463" s="435"/>
      <c r="LPA463" s="435"/>
      <c r="LPB463" s="435"/>
      <c r="LPC463" s="435"/>
      <c r="LPD463" s="435"/>
      <c r="LPE463" s="435"/>
      <c r="LPF463" s="435"/>
      <c r="LPG463" s="435"/>
      <c r="LPH463" s="435"/>
      <c r="LPI463" s="435"/>
      <c r="LPJ463" s="435"/>
      <c r="LPK463" s="435"/>
      <c r="LPL463" s="435"/>
      <c r="LPM463" s="435"/>
      <c r="LPN463" s="435"/>
      <c r="LPO463" s="435"/>
      <c r="LPP463" s="435"/>
      <c r="LPQ463" s="435"/>
      <c r="LPR463" s="435"/>
      <c r="LPS463" s="435"/>
      <c r="LPT463" s="435"/>
      <c r="LPU463" s="435"/>
      <c r="LPV463" s="435"/>
      <c r="LPW463" s="435"/>
      <c r="LPX463" s="435"/>
      <c r="LPY463" s="435"/>
      <c r="LPZ463" s="435"/>
      <c r="LQA463" s="435"/>
      <c r="LQB463" s="435"/>
      <c r="LQC463" s="435"/>
      <c r="LQD463" s="435"/>
      <c r="LQE463" s="435"/>
      <c r="LQF463" s="435"/>
      <c r="LQG463" s="435"/>
      <c r="LQH463" s="435"/>
      <c r="LQI463" s="435"/>
      <c r="LQJ463" s="435"/>
      <c r="LQK463" s="435"/>
      <c r="LQL463" s="435"/>
      <c r="LQM463" s="435"/>
      <c r="LQN463" s="435"/>
      <c r="LQO463" s="435"/>
      <c r="LQP463" s="435"/>
      <c r="LQQ463" s="435"/>
      <c r="LQR463" s="435"/>
      <c r="LQS463" s="435"/>
      <c r="LQT463" s="435"/>
      <c r="LQU463" s="435"/>
      <c r="LQV463" s="435"/>
      <c r="LQW463" s="435"/>
      <c r="LQX463" s="435"/>
      <c r="LQY463" s="435"/>
      <c r="LQZ463" s="435"/>
      <c r="LRA463" s="435"/>
      <c r="LRB463" s="435"/>
      <c r="LRC463" s="435"/>
      <c r="LRD463" s="435"/>
      <c r="LRE463" s="435"/>
      <c r="LRF463" s="435"/>
      <c r="LRG463" s="435"/>
      <c r="LRH463" s="435"/>
      <c r="LRI463" s="435"/>
      <c r="LRJ463" s="435"/>
      <c r="LRK463" s="435"/>
      <c r="LRL463" s="435"/>
      <c r="LRM463" s="435"/>
      <c r="LRN463" s="435"/>
      <c r="LRO463" s="435"/>
      <c r="LRP463" s="435"/>
      <c r="LRQ463" s="435"/>
      <c r="LRR463" s="435"/>
      <c r="LRS463" s="435"/>
      <c r="LRT463" s="435"/>
      <c r="LRU463" s="435"/>
      <c r="LRV463" s="435"/>
      <c r="LRW463" s="435"/>
      <c r="LRX463" s="435"/>
      <c r="LRY463" s="435"/>
      <c r="LRZ463" s="435"/>
      <c r="LSA463" s="435"/>
      <c r="LSB463" s="435"/>
      <c r="LSC463" s="435"/>
      <c r="LSD463" s="435"/>
      <c r="LSE463" s="435"/>
      <c r="LSF463" s="435"/>
      <c r="LSG463" s="435"/>
      <c r="LSH463" s="435"/>
      <c r="LSI463" s="435"/>
      <c r="LSJ463" s="435"/>
      <c r="LSK463" s="435"/>
      <c r="LSL463" s="435"/>
      <c r="LSM463" s="435"/>
      <c r="LSN463" s="435"/>
      <c r="LSO463" s="435"/>
      <c r="LSP463" s="435"/>
      <c r="LSQ463" s="435"/>
      <c r="LSR463" s="435"/>
      <c r="LSS463" s="435"/>
      <c r="LST463" s="435"/>
      <c r="LSU463" s="435"/>
      <c r="LSV463" s="435"/>
      <c r="LSW463" s="435"/>
      <c r="LSX463" s="435"/>
      <c r="LSY463" s="435"/>
      <c r="LSZ463" s="435"/>
      <c r="LTA463" s="435"/>
      <c r="LTB463" s="435"/>
      <c r="LTC463" s="435"/>
      <c r="LTD463" s="435"/>
      <c r="LTE463" s="435"/>
      <c r="LTF463" s="435"/>
      <c r="LTG463" s="435"/>
      <c r="LTH463" s="435"/>
      <c r="LTI463" s="435"/>
      <c r="LTJ463" s="435"/>
      <c r="LTK463" s="435"/>
      <c r="LTL463" s="435"/>
      <c r="LTM463" s="435"/>
      <c r="LTN463" s="435"/>
      <c r="LTO463" s="435"/>
      <c r="LTP463" s="435"/>
      <c r="LTQ463" s="435"/>
      <c r="LTR463" s="435"/>
      <c r="LTS463" s="435"/>
      <c r="LTT463" s="435"/>
      <c r="LTU463" s="435"/>
      <c r="LTV463" s="435"/>
      <c r="LTW463" s="435"/>
      <c r="LTX463" s="435"/>
      <c r="LTY463" s="435"/>
      <c r="LTZ463" s="435"/>
      <c r="LUA463" s="435"/>
      <c r="LUB463" s="435"/>
      <c r="LUC463" s="435"/>
      <c r="LUD463" s="435"/>
      <c r="LUE463" s="435"/>
      <c r="LUF463" s="435"/>
      <c r="LUG463" s="435"/>
      <c r="LUH463" s="435"/>
      <c r="LUI463" s="435"/>
      <c r="LUJ463" s="435"/>
      <c r="LUK463" s="435"/>
      <c r="LUL463" s="435"/>
      <c r="LUM463" s="435"/>
      <c r="LUN463" s="435"/>
      <c r="LUO463" s="435"/>
      <c r="LUP463" s="435"/>
      <c r="LUQ463" s="435"/>
      <c r="LUR463" s="435"/>
      <c r="LUS463" s="435"/>
      <c r="LUT463" s="435"/>
      <c r="LUU463" s="435"/>
      <c r="LUV463" s="435"/>
      <c r="LUW463" s="435"/>
      <c r="LUX463" s="435"/>
      <c r="LUY463" s="435"/>
      <c r="LUZ463" s="435"/>
      <c r="LVA463" s="435"/>
      <c r="LVB463" s="435"/>
      <c r="LVC463" s="435"/>
      <c r="LVD463" s="435"/>
      <c r="LVE463" s="435"/>
      <c r="LVF463" s="435"/>
      <c r="LVG463" s="435"/>
      <c r="LVH463" s="435"/>
      <c r="LVI463" s="435"/>
      <c r="LVJ463" s="435"/>
      <c r="LVK463" s="435"/>
      <c r="LVL463" s="435"/>
      <c r="LVM463" s="435"/>
      <c r="LVN463" s="435"/>
      <c r="LVO463" s="435"/>
      <c r="LVP463" s="435"/>
      <c r="LVQ463" s="435"/>
      <c r="LVR463" s="435"/>
      <c r="LVS463" s="435"/>
      <c r="LVT463" s="435"/>
      <c r="LVU463" s="435"/>
      <c r="LVV463" s="435"/>
      <c r="LVW463" s="435"/>
      <c r="LVX463" s="435"/>
      <c r="LVY463" s="435"/>
      <c r="LVZ463" s="435"/>
      <c r="LWA463" s="435"/>
      <c r="LWB463" s="435"/>
      <c r="LWC463" s="435"/>
      <c r="LWD463" s="435"/>
      <c r="LWE463" s="435"/>
      <c r="LWF463" s="435"/>
      <c r="LWG463" s="435"/>
      <c r="LWH463" s="435"/>
      <c r="LWI463" s="435"/>
      <c r="LWJ463" s="435"/>
      <c r="LWK463" s="435"/>
      <c r="LWL463" s="435"/>
      <c r="LWM463" s="435"/>
      <c r="LWN463" s="435"/>
      <c r="LWO463" s="435"/>
      <c r="LWP463" s="435"/>
      <c r="LWQ463" s="435"/>
      <c r="LWR463" s="435"/>
      <c r="LWS463" s="435"/>
      <c r="LWT463" s="435"/>
      <c r="LWU463" s="435"/>
      <c r="LWV463" s="435"/>
      <c r="LWW463" s="435"/>
      <c r="LWX463" s="435"/>
      <c r="LWY463" s="435"/>
      <c r="LWZ463" s="435"/>
      <c r="LXA463" s="435"/>
      <c r="LXB463" s="435"/>
      <c r="LXC463" s="435"/>
      <c r="LXD463" s="435"/>
      <c r="LXE463" s="435"/>
      <c r="LXF463" s="435"/>
      <c r="LXG463" s="435"/>
      <c r="LXH463" s="435"/>
      <c r="LXI463" s="435"/>
      <c r="LXJ463" s="435"/>
      <c r="LXK463" s="435"/>
      <c r="LXL463" s="435"/>
      <c r="LXM463" s="435"/>
      <c r="LXN463" s="435"/>
      <c r="LXO463" s="435"/>
      <c r="LXP463" s="435"/>
      <c r="LXQ463" s="435"/>
      <c r="LXR463" s="435"/>
      <c r="LXS463" s="435"/>
      <c r="LXT463" s="435"/>
      <c r="LXU463" s="435"/>
      <c r="LXV463" s="435"/>
      <c r="LXW463" s="435"/>
      <c r="LXX463" s="435"/>
      <c r="LXY463" s="435"/>
      <c r="LXZ463" s="435"/>
      <c r="LYA463" s="435"/>
      <c r="LYB463" s="435"/>
      <c r="LYC463" s="435"/>
      <c r="LYD463" s="435"/>
      <c r="LYE463" s="435"/>
      <c r="LYF463" s="435"/>
      <c r="LYG463" s="435"/>
      <c r="LYH463" s="435"/>
      <c r="LYI463" s="435"/>
      <c r="LYJ463" s="435"/>
      <c r="LYK463" s="435"/>
      <c r="LYL463" s="435"/>
      <c r="LYM463" s="435"/>
      <c r="LYN463" s="435"/>
      <c r="LYO463" s="435"/>
      <c r="LYP463" s="435"/>
      <c r="LYQ463" s="435"/>
      <c r="LYR463" s="435"/>
      <c r="LYS463" s="435"/>
      <c r="LYT463" s="435"/>
      <c r="LYU463" s="435"/>
      <c r="LYV463" s="435"/>
      <c r="LYW463" s="435"/>
      <c r="LYX463" s="435"/>
      <c r="LYY463" s="435"/>
      <c r="LYZ463" s="435"/>
      <c r="LZA463" s="435"/>
      <c r="LZB463" s="435"/>
      <c r="LZC463" s="435"/>
      <c r="LZD463" s="435"/>
      <c r="LZE463" s="435"/>
      <c r="LZF463" s="435"/>
      <c r="LZG463" s="435"/>
      <c r="LZH463" s="435"/>
      <c r="LZI463" s="435"/>
      <c r="LZJ463" s="435"/>
      <c r="LZK463" s="435"/>
      <c r="LZL463" s="435"/>
      <c r="LZM463" s="435"/>
      <c r="LZN463" s="435"/>
      <c r="LZO463" s="435"/>
      <c r="LZP463" s="435"/>
      <c r="LZQ463" s="435"/>
      <c r="LZR463" s="435"/>
      <c r="LZS463" s="435"/>
      <c r="LZT463" s="435"/>
      <c r="LZU463" s="435"/>
      <c r="LZV463" s="435"/>
      <c r="LZW463" s="435"/>
      <c r="LZX463" s="435"/>
      <c r="LZY463" s="435"/>
      <c r="LZZ463" s="435"/>
      <c r="MAA463" s="435"/>
      <c r="MAB463" s="435"/>
      <c r="MAC463" s="435"/>
      <c r="MAD463" s="435"/>
      <c r="MAE463" s="435"/>
      <c r="MAF463" s="435"/>
      <c r="MAG463" s="435"/>
      <c r="MAH463" s="435"/>
      <c r="MAI463" s="435"/>
      <c r="MAJ463" s="435"/>
      <c r="MAK463" s="435"/>
      <c r="MAL463" s="435"/>
      <c r="MAM463" s="435"/>
      <c r="MAN463" s="435"/>
      <c r="MAO463" s="435"/>
      <c r="MAP463" s="435"/>
      <c r="MAQ463" s="435"/>
      <c r="MAR463" s="435"/>
      <c r="MAS463" s="435"/>
      <c r="MAT463" s="435"/>
      <c r="MAU463" s="435"/>
      <c r="MAV463" s="435"/>
      <c r="MAW463" s="435"/>
      <c r="MAX463" s="435"/>
      <c r="MAY463" s="435"/>
      <c r="MAZ463" s="435"/>
      <c r="MBA463" s="435"/>
      <c r="MBB463" s="435"/>
      <c r="MBC463" s="435"/>
      <c r="MBD463" s="435"/>
      <c r="MBE463" s="435"/>
      <c r="MBF463" s="435"/>
      <c r="MBG463" s="435"/>
      <c r="MBH463" s="435"/>
      <c r="MBI463" s="435"/>
      <c r="MBJ463" s="435"/>
      <c r="MBK463" s="435"/>
      <c r="MBL463" s="435"/>
      <c r="MBM463" s="435"/>
      <c r="MBN463" s="435"/>
      <c r="MBO463" s="435"/>
      <c r="MBP463" s="435"/>
      <c r="MBQ463" s="435"/>
      <c r="MBR463" s="435"/>
      <c r="MBS463" s="435"/>
      <c r="MBT463" s="435"/>
      <c r="MBU463" s="435"/>
      <c r="MBV463" s="435"/>
      <c r="MBW463" s="435"/>
      <c r="MBX463" s="435"/>
      <c r="MBY463" s="435"/>
      <c r="MBZ463" s="435"/>
      <c r="MCA463" s="435"/>
      <c r="MCB463" s="435"/>
      <c r="MCC463" s="435"/>
      <c r="MCD463" s="435"/>
      <c r="MCE463" s="435"/>
      <c r="MCF463" s="435"/>
      <c r="MCG463" s="435"/>
      <c r="MCH463" s="435"/>
      <c r="MCI463" s="435"/>
      <c r="MCJ463" s="435"/>
      <c r="MCK463" s="435"/>
      <c r="MCL463" s="435"/>
      <c r="MCM463" s="435"/>
      <c r="MCN463" s="435"/>
      <c r="MCO463" s="435"/>
      <c r="MCP463" s="435"/>
      <c r="MCQ463" s="435"/>
      <c r="MCR463" s="435"/>
      <c r="MCS463" s="435"/>
      <c r="MCT463" s="435"/>
      <c r="MCU463" s="435"/>
      <c r="MCV463" s="435"/>
      <c r="MCW463" s="435"/>
      <c r="MCX463" s="435"/>
      <c r="MCY463" s="435"/>
      <c r="MCZ463" s="435"/>
      <c r="MDA463" s="435"/>
      <c r="MDB463" s="435"/>
      <c r="MDC463" s="435"/>
      <c r="MDD463" s="435"/>
      <c r="MDE463" s="435"/>
      <c r="MDF463" s="435"/>
      <c r="MDG463" s="435"/>
      <c r="MDH463" s="435"/>
      <c r="MDI463" s="435"/>
      <c r="MDJ463" s="435"/>
      <c r="MDK463" s="435"/>
      <c r="MDL463" s="435"/>
      <c r="MDM463" s="435"/>
      <c r="MDN463" s="435"/>
      <c r="MDO463" s="435"/>
      <c r="MDP463" s="435"/>
      <c r="MDQ463" s="435"/>
      <c r="MDR463" s="435"/>
      <c r="MDS463" s="435"/>
      <c r="MDT463" s="435"/>
      <c r="MDU463" s="435"/>
      <c r="MDV463" s="435"/>
      <c r="MDW463" s="435"/>
      <c r="MDX463" s="435"/>
      <c r="MDY463" s="435"/>
      <c r="MDZ463" s="435"/>
      <c r="MEA463" s="435"/>
      <c r="MEB463" s="435"/>
      <c r="MEC463" s="435"/>
      <c r="MED463" s="435"/>
      <c r="MEE463" s="435"/>
      <c r="MEF463" s="435"/>
      <c r="MEG463" s="435"/>
      <c r="MEH463" s="435"/>
      <c r="MEI463" s="435"/>
      <c r="MEJ463" s="435"/>
      <c r="MEK463" s="435"/>
      <c r="MEL463" s="435"/>
      <c r="MEM463" s="435"/>
      <c r="MEN463" s="435"/>
      <c r="MEO463" s="435"/>
      <c r="MEP463" s="435"/>
      <c r="MEQ463" s="435"/>
      <c r="MER463" s="435"/>
      <c r="MES463" s="435"/>
      <c r="MET463" s="435"/>
      <c r="MEU463" s="435"/>
      <c r="MEV463" s="435"/>
      <c r="MEW463" s="435"/>
      <c r="MEX463" s="435"/>
      <c r="MEY463" s="435"/>
      <c r="MEZ463" s="435"/>
      <c r="MFA463" s="435"/>
      <c r="MFB463" s="435"/>
      <c r="MFC463" s="435"/>
      <c r="MFD463" s="435"/>
      <c r="MFE463" s="435"/>
      <c r="MFF463" s="435"/>
      <c r="MFG463" s="435"/>
      <c r="MFH463" s="435"/>
      <c r="MFI463" s="435"/>
      <c r="MFJ463" s="435"/>
      <c r="MFK463" s="435"/>
      <c r="MFL463" s="435"/>
      <c r="MFM463" s="435"/>
      <c r="MFN463" s="435"/>
      <c r="MFO463" s="435"/>
      <c r="MFP463" s="435"/>
      <c r="MFQ463" s="435"/>
      <c r="MFR463" s="435"/>
      <c r="MFS463" s="435"/>
      <c r="MFT463" s="435"/>
      <c r="MFU463" s="435"/>
      <c r="MFV463" s="435"/>
      <c r="MFW463" s="435"/>
      <c r="MFX463" s="435"/>
      <c r="MFY463" s="435"/>
      <c r="MFZ463" s="435"/>
      <c r="MGA463" s="435"/>
      <c r="MGB463" s="435"/>
      <c r="MGC463" s="435"/>
      <c r="MGD463" s="435"/>
      <c r="MGE463" s="435"/>
      <c r="MGF463" s="435"/>
      <c r="MGG463" s="435"/>
      <c r="MGH463" s="435"/>
      <c r="MGI463" s="435"/>
      <c r="MGJ463" s="435"/>
      <c r="MGK463" s="435"/>
      <c r="MGL463" s="435"/>
      <c r="MGM463" s="435"/>
      <c r="MGN463" s="435"/>
      <c r="MGO463" s="435"/>
      <c r="MGP463" s="435"/>
      <c r="MGQ463" s="435"/>
      <c r="MGR463" s="435"/>
      <c r="MGS463" s="435"/>
      <c r="MGT463" s="435"/>
      <c r="MGU463" s="435"/>
      <c r="MGV463" s="435"/>
      <c r="MGW463" s="435"/>
      <c r="MGX463" s="435"/>
      <c r="MGY463" s="435"/>
      <c r="MGZ463" s="435"/>
      <c r="MHA463" s="435"/>
      <c r="MHB463" s="435"/>
      <c r="MHC463" s="435"/>
      <c r="MHD463" s="435"/>
      <c r="MHE463" s="435"/>
      <c r="MHF463" s="435"/>
      <c r="MHG463" s="435"/>
      <c r="MHH463" s="435"/>
      <c r="MHI463" s="435"/>
      <c r="MHJ463" s="435"/>
      <c r="MHK463" s="435"/>
      <c r="MHL463" s="435"/>
      <c r="MHM463" s="435"/>
      <c r="MHN463" s="435"/>
      <c r="MHO463" s="435"/>
      <c r="MHP463" s="435"/>
      <c r="MHQ463" s="435"/>
      <c r="MHR463" s="435"/>
      <c r="MHS463" s="435"/>
      <c r="MHT463" s="435"/>
      <c r="MHU463" s="435"/>
      <c r="MHV463" s="435"/>
      <c r="MHW463" s="435"/>
      <c r="MHX463" s="435"/>
      <c r="MHY463" s="435"/>
      <c r="MHZ463" s="435"/>
      <c r="MIA463" s="435"/>
      <c r="MIB463" s="435"/>
      <c r="MIC463" s="435"/>
      <c r="MID463" s="435"/>
      <c r="MIE463" s="435"/>
      <c r="MIF463" s="435"/>
      <c r="MIG463" s="435"/>
      <c r="MIH463" s="435"/>
      <c r="MII463" s="435"/>
      <c r="MIJ463" s="435"/>
      <c r="MIK463" s="435"/>
      <c r="MIL463" s="435"/>
      <c r="MIM463" s="435"/>
      <c r="MIN463" s="435"/>
      <c r="MIO463" s="435"/>
      <c r="MIP463" s="435"/>
      <c r="MIQ463" s="435"/>
      <c r="MIR463" s="435"/>
      <c r="MIS463" s="435"/>
      <c r="MIT463" s="435"/>
      <c r="MIU463" s="435"/>
      <c r="MIV463" s="435"/>
      <c r="MIW463" s="435"/>
      <c r="MIX463" s="435"/>
      <c r="MIY463" s="435"/>
      <c r="MIZ463" s="435"/>
      <c r="MJA463" s="435"/>
      <c r="MJB463" s="435"/>
      <c r="MJC463" s="435"/>
      <c r="MJD463" s="435"/>
      <c r="MJE463" s="435"/>
      <c r="MJF463" s="435"/>
      <c r="MJG463" s="435"/>
      <c r="MJH463" s="435"/>
      <c r="MJI463" s="435"/>
      <c r="MJJ463" s="435"/>
      <c r="MJK463" s="435"/>
      <c r="MJL463" s="435"/>
      <c r="MJM463" s="435"/>
      <c r="MJN463" s="435"/>
      <c r="MJO463" s="435"/>
      <c r="MJP463" s="435"/>
      <c r="MJQ463" s="435"/>
      <c r="MJR463" s="435"/>
      <c r="MJS463" s="435"/>
      <c r="MJT463" s="435"/>
      <c r="MJU463" s="435"/>
      <c r="MJV463" s="435"/>
      <c r="MJW463" s="435"/>
      <c r="MJX463" s="435"/>
      <c r="MJY463" s="435"/>
      <c r="MJZ463" s="435"/>
      <c r="MKA463" s="435"/>
      <c r="MKB463" s="435"/>
      <c r="MKC463" s="435"/>
      <c r="MKD463" s="435"/>
      <c r="MKE463" s="435"/>
      <c r="MKF463" s="435"/>
      <c r="MKG463" s="435"/>
      <c r="MKH463" s="435"/>
      <c r="MKI463" s="435"/>
      <c r="MKJ463" s="435"/>
      <c r="MKK463" s="435"/>
      <c r="MKL463" s="435"/>
      <c r="MKM463" s="435"/>
      <c r="MKN463" s="435"/>
      <c r="MKO463" s="435"/>
      <c r="MKP463" s="435"/>
      <c r="MKQ463" s="435"/>
      <c r="MKR463" s="435"/>
      <c r="MKS463" s="435"/>
      <c r="MKT463" s="435"/>
      <c r="MKU463" s="435"/>
      <c r="MKV463" s="435"/>
      <c r="MKW463" s="435"/>
      <c r="MKX463" s="435"/>
      <c r="MKY463" s="435"/>
      <c r="MKZ463" s="435"/>
      <c r="MLA463" s="435"/>
      <c r="MLB463" s="435"/>
      <c r="MLC463" s="435"/>
      <c r="MLD463" s="435"/>
      <c r="MLE463" s="435"/>
      <c r="MLF463" s="435"/>
      <c r="MLG463" s="435"/>
      <c r="MLH463" s="435"/>
      <c r="MLI463" s="435"/>
      <c r="MLJ463" s="435"/>
      <c r="MLK463" s="435"/>
      <c r="MLL463" s="435"/>
      <c r="MLM463" s="435"/>
      <c r="MLN463" s="435"/>
      <c r="MLO463" s="435"/>
      <c r="MLP463" s="435"/>
      <c r="MLQ463" s="435"/>
      <c r="MLR463" s="435"/>
      <c r="MLS463" s="435"/>
      <c r="MLT463" s="435"/>
      <c r="MLU463" s="435"/>
      <c r="MLV463" s="435"/>
      <c r="MLW463" s="435"/>
      <c r="MLX463" s="435"/>
      <c r="MLY463" s="435"/>
      <c r="MLZ463" s="435"/>
      <c r="MMA463" s="435"/>
      <c r="MMB463" s="435"/>
      <c r="MMC463" s="435"/>
      <c r="MMD463" s="435"/>
      <c r="MME463" s="435"/>
      <c r="MMF463" s="435"/>
      <c r="MMG463" s="435"/>
      <c r="MMH463" s="435"/>
      <c r="MMI463" s="435"/>
      <c r="MMJ463" s="435"/>
      <c r="MMK463" s="435"/>
      <c r="MML463" s="435"/>
      <c r="MMM463" s="435"/>
      <c r="MMN463" s="435"/>
      <c r="MMO463" s="435"/>
      <c r="MMP463" s="435"/>
      <c r="MMQ463" s="435"/>
      <c r="MMR463" s="435"/>
      <c r="MMS463" s="435"/>
      <c r="MMT463" s="435"/>
      <c r="MMU463" s="435"/>
      <c r="MMV463" s="435"/>
      <c r="MMW463" s="435"/>
      <c r="MMX463" s="435"/>
      <c r="MMY463" s="435"/>
      <c r="MMZ463" s="435"/>
      <c r="MNA463" s="435"/>
      <c r="MNB463" s="435"/>
      <c r="MNC463" s="435"/>
      <c r="MND463" s="435"/>
      <c r="MNE463" s="435"/>
      <c r="MNF463" s="435"/>
      <c r="MNG463" s="435"/>
      <c r="MNH463" s="435"/>
      <c r="MNI463" s="435"/>
      <c r="MNJ463" s="435"/>
      <c r="MNK463" s="435"/>
      <c r="MNL463" s="435"/>
      <c r="MNM463" s="435"/>
      <c r="MNN463" s="435"/>
      <c r="MNO463" s="435"/>
      <c r="MNP463" s="435"/>
      <c r="MNQ463" s="435"/>
      <c r="MNR463" s="435"/>
      <c r="MNS463" s="435"/>
      <c r="MNT463" s="435"/>
      <c r="MNU463" s="435"/>
      <c r="MNV463" s="435"/>
      <c r="MNW463" s="435"/>
      <c r="MNX463" s="435"/>
      <c r="MNY463" s="435"/>
      <c r="MNZ463" s="435"/>
      <c r="MOA463" s="435"/>
      <c r="MOB463" s="435"/>
      <c r="MOC463" s="435"/>
      <c r="MOD463" s="435"/>
      <c r="MOE463" s="435"/>
      <c r="MOF463" s="435"/>
      <c r="MOG463" s="435"/>
      <c r="MOH463" s="435"/>
      <c r="MOI463" s="435"/>
      <c r="MOJ463" s="435"/>
      <c r="MOK463" s="435"/>
      <c r="MOL463" s="435"/>
      <c r="MOM463" s="435"/>
      <c r="MON463" s="435"/>
      <c r="MOO463" s="435"/>
      <c r="MOP463" s="435"/>
      <c r="MOQ463" s="435"/>
      <c r="MOR463" s="435"/>
      <c r="MOS463" s="435"/>
      <c r="MOT463" s="435"/>
      <c r="MOU463" s="435"/>
      <c r="MOV463" s="435"/>
      <c r="MOW463" s="435"/>
      <c r="MOX463" s="435"/>
      <c r="MOY463" s="435"/>
      <c r="MOZ463" s="435"/>
      <c r="MPA463" s="435"/>
      <c r="MPB463" s="435"/>
      <c r="MPC463" s="435"/>
      <c r="MPD463" s="435"/>
      <c r="MPE463" s="435"/>
      <c r="MPF463" s="435"/>
      <c r="MPG463" s="435"/>
      <c r="MPH463" s="435"/>
      <c r="MPI463" s="435"/>
      <c r="MPJ463" s="435"/>
      <c r="MPK463" s="435"/>
      <c r="MPL463" s="435"/>
      <c r="MPM463" s="435"/>
      <c r="MPN463" s="435"/>
      <c r="MPO463" s="435"/>
      <c r="MPP463" s="435"/>
      <c r="MPQ463" s="435"/>
      <c r="MPR463" s="435"/>
      <c r="MPS463" s="435"/>
      <c r="MPT463" s="435"/>
      <c r="MPU463" s="435"/>
      <c r="MPV463" s="435"/>
      <c r="MPW463" s="435"/>
      <c r="MPX463" s="435"/>
      <c r="MPY463" s="435"/>
      <c r="MPZ463" s="435"/>
      <c r="MQA463" s="435"/>
      <c r="MQB463" s="435"/>
      <c r="MQC463" s="435"/>
      <c r="MQD463" s="435"/>
      <c r="MQE463" s="435"/>
      <c r="MQF463" s="435"/>
      <c r="MQG463" s="435"/>
      <c r="MQH463" s="435"/>
      <c r="MQI463" s="435"/>
      <c r="MQJ463" s="435"/>
      <c r="MQK463" s="435"/>
      <c r="MQL463" s="435"/>
      <c r="MQM463" s="435"/>
      <c r="MQN463" s="435"/>
      <c r="MQO463" s="435"/>
      <c r="MQP463" s="435"/>
      <c r="MQQ463" s="435"/>
      <c r="MQR463" s="435"/>
      <c r="MQS463" s="435"/>
      <c r="MQT463" s="435"/>
      <c r="MQU463" s="435"/>
      <c r="MQV463" s="435"/>
      <c r="MQW463" s="435"/>
      <c r="MQX463" s="435"/>
      <c r="MQY463" s="435"/>
      <c r="MQZ463" s="435"/>
      <c r="MRA463" s="435"/>
      <c r="MRB463" s="435"/>
      <c r="MRC463" s="435"/>
      <c r="MRD463" s="435"/>
      <c r="MRE463" s="435"/>
      <c r="MRF463" s="435"/>
      <c r="MRG463" s="435"/>
      <c r="MRH463" s="435"/>
      <c r="MRI463" s="435"/>
      <c r="MRJ463" s="435"/>
      <c r="MRK463" s="435"/>
      <c r="MRL463" s="435"/>
      <c r="MRM463" s="435"/>
      <c r="MRN463" s="435"/>
      <c r="MRO463" s="435"/>
      <c r="MRP463" s="435"/>
      <c r="MRQ463" s="435"/>
      <c r="MRR463" s="435"/>
      <c r="MRS463" s="435"/>
      <c r="MRT463" s="435"/>
      <c r="MRU463" s="435"/>
      <c r="MRV463" s="435"/>
      <c r="MRW463" s="435"/>
      <c r="MRX463" s="435"/>
      <c r="MRY463" s="435"/>
      <c r="MRZ463" s="435"/>
      <c r="MSA463" s="435"/>
      <c r="MSB463" s="435"/>
      <c r="MSC463" s="435"/>
      <c r="MSD463" s="435"/>
      <c r="MSE463" s="435"/>
      <c r="MSF463" s="435"/>
      <c r="MSG463" s="435"/>
      <c r="MSH463" s="435"/>
      <c r="MSI463" s="435"/>
      <c r="MSJ463" s="435"/>
      <c r="MSK463" s="435"/>
      <c r="MSL463" s="435"/>
      <c r="MSM463" s="435"/>
      <c r="MSN463" s="435"/>
      <c r="MSO463" s="435"/>
      <c r="MSP463" s="435"/>
      <c r="MSQ463" s="435"/>
      <c r="MSR463" s="435"/>
      <c r="MSS463" s="435"/>
      <c r="MST463" s="435"/>
      <c r="MSU463" s="435"/>
      <c r="MSV463" s="435"/>
      <c r="MSW463" s="435"/>
      <c r="MSX463" s="435"/>
      <c r="MSY463" s="435"/>
      <c r="MSZ463" s="435"/>
      <c r="MTA463" s="435"/>
      <c r="MTB463" s="435"/>
      <c r="MTC463" s="435"/>
      <c r="MTD463" s="435"/>
      <c r="MTE463" s="435"/>
      <c r="MTF463" s="435"/>
      <c r="MTG463" s="435"/>
      <c r="MTH463" s="435"/>
      <c r="MTI463" s="435"/>
      <c r="MTJ463" s="435"/>
      <c r="MTK463" s="435"/>
      <c r="MTL463" s="435"/>
      <c r="MTM463" s="435"/>
      <c r="MTN463" s="435"/>
      <c r="MTO463" s="435"/>
      <c r="MTP463" s="435"/>
      <c r="MTQ463" s="435"/>
      <c r="MTR463" s="435"/>
      <c r="MTS463" s="435"/>
      <c r="MTT463" s="435"/>
      <c r="MTU463" s="435"/>
      <c r="MTV463" s="435"/>
      <c r="MTW463" s="435"/>
      <c r="MTX463" s="435"/>
      <c r="MTY463" s="435"/>
      <c r="MTZ463" s="435"/>
      <c r="MUA463" s="435"/>
      <c r="MUB463" s="435"/>
      <c r="MUC463" s="435"/>
      <c r="MUD463" s="435"/>
      <c r="MUE463" s="435"/>
      <c r="MUF463" s="435"/>
      <c r="MUG463" s="435"/>
      <c r="MUH463" s="435"/>
      <c r="MUI463" s="435"/>
      <c r="MUJ463" s="435"/>
      <c r="MUK463" s="435"/>
      <c r="MUL463" s="435"/>
      <c r="MUM463" s="435"/>
      <c r="MUN463" s="435"/>
      <c r="MUO463" s="435"/>
      <c r="MUP463" s="435"/>
      <c r="MUQ463" s="435"/>
      <c r="MUR463" s="435"/>
      <c r="MUS463" s="435"/>
      <c r="MUT463" s="435"/>
      <c r="MUU463" s="435"/>
      <c r="MUV463" s="435"/>
      <c r="MUW463" s="435"/>
      <c r="MUX463" s="435"/>
      <c r="MUY463" s="435"/>
      <c r="MUZ463" s="435"/>
      <c r="MVA463" s="435"/>
      <c r="MVB463" s="435"/>
      <c r="MVC463" s="435"/>
      <c r="MVD463" s="435"/>
      <c r="MVE463" s="435"/>
      <c r="MVF463" s="435"/>
      <c r="MVG463" s="435"/>
      <c r="MVH463" s="435"/>
      <c r="MVI463" s="435"/>
      <c r="MVJ463" s="435"/>
      <c r="MVK463" s="435"/>
      <c r="MVL463" s="435"/>
      <c r="MVM463" s="435"/>
      <c r="MVN463" s="435"/>
      <c r="MVO463" s="435"/>
      <c r="MVP463" s="435"/>
      <c r="MVQ463" s="435"/>
      <c r="MVR463" s="435"/>
      <c r="MVS463" s="435"/>
      <c r="MVT463" s="435"/>
      <c r="MVU463" s="435"/>
      <c r="MVV463" s="435"/>
      <c r="MVW463" s="435"/>
      <c r="MVX463" s="435"/>
      <c r="MVY463" s="435"/>
      <c r="MVZ463" s="435"/>
      <c r="MWA463" s="435"/>
      <c r="MWB463" s="435"/>
      <c r="MWC463" s="435"/>
      <c r="MWD463" s="435"/>
      <c r="MWE463" s="435"/>
      <c r="MWF463" s="435"/>
      <c r="MWG463" s="435"/>
      <c r="MWH463" s="435"/>
      <c r="MWI463" s="435"/>
      <c r="MWJ463" s="435"/>
      <c r="MWK463" s="435"/>
      <c r="MWL463" s="435"/>
      <c r="MWM463" s="435"/>
      <c r="MWN463" s="435"/>
      <c r="MWO463" s="435"/>
      <c r="MWP463" s="435"/>
      <c r="MWQ463" s="435"/>
      <c r="MWR463" s="435"/>
      <c r="MWS463" s="435"/>
      <c r="MWT463" s="435"/>
      <c r="MWU463" s="435"/>
      <c r="MWV463" s="435"/>
      <c r="MWW463" s="435"/>
      <c r="MWX463" s="435"/>
      <c r="MWY463" s="435"/>
      <c r="MWZ463" s="435"/>
      <c r="MXA463" s="435"/>
      <c r="MXB463" s="435"/>
      <c r="MXC463" s="435"/>
      <c r="MXD463" s="435"/>
      <c r="MXE463" s="435"/>
      <c r="MXF463" s="435"/>
      <c r="MXG463" s="435"/>
      <c r="MXH463" s="435"/>
      <c r="MXI463" s="435"/>
      <c r="MXJ463" s="435"/>
      <c r="MXK463" s="435"/>
      <c r="MXL463" s="435"/>
      <c r="MXM463" s="435"/>
      <c r="MXN463" s="435"/>
      <c r="MXO463" s="435"/>
      <c r="MXP463" s="435"/>
      <c r="MXQ463" s="435"/>
      <c r="MXR463" s="435"/>
      <c r="MXS463" s="435"/>
      <c r="MXT463" s="435"/>
      <c r="MXU463" s="435"/>
      <c r="MXV463" s="435"/>
      <c r="MXW463" s="435"/>
      <c r="MXX463" s="435"/>
      <c r="MXY463" s="435"/>
      <c r="MXZ463" s="435"/>
      <c r="MYA463" s="435"/>
      <c r="MYB463" s="435"/>
      <c r="MYC463" s="435"/>
      <c r="MYD463" s="435"/>
      <c r="MYE463" s="435"/>
      <c r="MYF463" s="435"/>
      <c r="MYG463" s="435"/>
      <c r="MYH463" s="435"/>
      <c r="MYI463" s="435"/>
      <c r="MYJ463" s="435"/>
      <c r="MYK463" s="435"/>
      <c r="MYL463" s="435"/>
      <c r="MYM463" s="435"/>
      <c r="MYN463" s="435"/>
      <c r="MYO463" s="435"/>
      <c r="MYP463" s="435"/>
      <c r="MYQ463" s="435"/>
      <c r="MYR463" s="435"/>
      <c r="MYS463" s="435"/>
      <c r="MYT463" s="435"/>
      <c r="MYU463" s="435"/>
      <c r="MYV463" s="435"/>
      <c r="MYW463" s="435"/>
      <c r="MYX463" s="435"/>
      <c r="MYY463" s="435"/>
      <c r="MYZ463" s="435"/>
      <c r="MZA463" s="435"/>
      <c r="MZB463" s="435"/>
      <c r="MZC463" s="435"/>
      <c r="MZD463" s="435"/>
      <c r="MZE463" s="435"/>
      <c r="MZF463" s="435"/>
      <c r="MZG463" s="435"/>
      <c r="MZH463" s="435"/>
      <c r="MZI463" s="435"/>
      <c r="MZJ463" s="435"/>
      <c r="MZK463" s="435"/>
      <c r="MZL463" s="435"/>
      <c r="MZM463" s="435"/>
      <c r="MZN463" s="435"/>
      <c r="MZO463" s="435"/>
      <c r="MZP463" s="435"/>
      <c r="MZQ463" s="435"/>
      <c r="MZR463" s="435"/>
      <c r="MZS463" s="435"/>
      <c r="MZT463" s="435"/>
      <c r="MZU463" s="435"/>
      <c r="MZV463" s="435"/>
      <c r="MZW463" s="435"/>
      <c r="MZX463" s="435"/>
      <c r="MZY463" s="435"/>
      <c r="MZZ463" s="435"/>
      <c r="NAA463" s="435"/>
      <c r="NAB463" s="435"/>
      <c r="NAC463" s="435"/>
      <c r="NAD463" s="435"/>
      <c r="NAE463" s="435"/>
      <c r="NAF463" s="435"/>
      <c r="NAG463" s="435"/>
      <c r="NAH463" s="435"/>
      <c r="NAI463" s="435"/>
      <c r="NAJ463" s="435"/>
      <c r="NAK463" s="435"/>
      <c r="NAL463" s="435"/>
      <c r="NAM463" s="435"/>
      <c r="NAN463" s="435"/>
      <c r="NAO463" s="435"/>
      <c r="NAP463" s="435"/>
      <c r="NAQ463" s="435"/>
      <c r="NAR463" s="435"/>
      <c r="NAS463" s="435"/>
      <c r="NAT463" s="435"/>
      <c r="NAU463" s="435"/>
      <c r="NAV463" s="435"/>
      <c r="NAW463" s="435"/>
      <c r="NAX463" s="435"/>
      <c r="NAY463" s="435"/>
      <c r="NAZ463" s="435"/>
      <c r="NBA463" s="435"/>
      <c r="NBB463" s="435"/>
      <c r="NBC463" s="435"/>
      <c r="NBD463" s="435"/>
      <c r="NBE463" s="435"/>
      <c r="NBF463" s="435"/>
      <c r="NBG463" s="435"/>
      <c r="NBH463" s="435"/>
      <c r="NBI463" s="435"/>
      <c r="NBJ463" s="435"/>
      <c r="NBK463" s="435"/>
      <c r="NBL463" s="435"/>
      <c r="NBM463" s="435"/>
      <c r="NBN463" s="435"/>
      <c r="NBO463" s="435"/>
      <c r="NBP463" s="435"/>
      <c r="NBQ463" s="435"/>
      <c r="NBR463" s="435"/>
      <c r="NBS463" s="435"/>
      <c r="NBT463" s="435"/>
      <c r="NBU463" s="435"/>
      <c r="NBV463" s="435"/>
      <c r="NBW463" s="435"/>
      <c r="NBX463" s="435"/>
      <c r="NBY463" s="435"/>
      <c r="NBZ463" s="435"/>
      <c r="NCA463" s="435"/>
      <c r="NCB463" s="435"/>
      <c r="NCC463" s="435"/>
      <c r="NCD463" s="435"/>
      <c r="NCE463" s="435"/>
      <c r="NCF463" s="435"/>
      <c r="NCG463" s="435"/>
      <c r="NCH463" s="435"/>
      <c r="NCI463" s="435"/>
      <c r="NCJ463" s="435"/>
      <c r="NCK463" s="435"/>
      <c r="NCL463" s="435"/>
      <c r="NCM463" s="435"/>
      <c r="NCN463" s="435"/>
      <c r="NCO463" s="435"/>
      <c r="NCP463" s="435"/>
      <c r="NCQ463" s="435"/>
      <c r="NCR463" s="435"/>
      <c r="NCS463" s="435"/>
      <c r="NCT463" s="435"/>
      <c r="NCU463" s="435"/>
      <c r="NCV463" s="435"/>
      <c r="NCW463" s="435"/>
      <c r="NCX463" s="435"/>
      <c r="NCY463" s="435"/>
      <c r="NCZ463" s="435"/>
      <c r="NDA463" s="435"/>
      <c r="NDB463" s="435"/>
      <c r="NDC463" s="435"/>
      <c r="NDD463" s="435"/>
      <c r="NDE463" s="435"/>
      <c r="NDF463" s="435"/>
      <c r="NDG463" s="435"/>
      <c r="NDH463" s="435"/>
      <c r="NDI463" s="435"/>
      <c r="NDJ463" s="435"/>
      <c r="NDK463" s="435"/>
      <c r="NDL463" s="435"/>
      <c r="NDM463" s="435"/>
      <c r="NDN463" s="435"/>
      <c r="NDO463" s="435"/>
      <c r="NDP463" s="435"/>
      <c r="NDQ463" s="435"/>
      <c r="NDR463" s="435"/>
      <c r="NDS463" s="435"/>
      <c r="NDT463" s="435"/>
      <c r="NDU463" s="435"/>
      <c r="NDV463" s="435"/>
      <c r="NDW463" s="435"/>
      <c r="NDX463" s="435"/>
      <c r="NDY463" s="435"/>
      <c r="NDZ463" s="435"/>
      <c r="NEA463" s="435"/>
      <c r="NEB463" s="435"/>
      <c r="NEC463" s="435"/>
      <c r="NED463" s="435"/>
      <c r="NEE463" s="435"/>
      <c r="NEF463" s="435"/>
      <c r="NEG463" s="435"/>
      <c r="NEH463" s="435"/>
      <c r="NEI463" s="435"/>
      <c r="NEJ463" s="435"/>
      <c r="NEK463" s="435"/>
      <c r="NEL463" s="435"/>
      <c r="NEM463" s="435"/>
      <c r="NEN463" s="435"/>
      <c r="NEO463" s="435"/>
      <c r="NEP463" s="435"/>
      <c r="NEQ463" s="435"/>
      <c r="NER463" s="435"/>
      <c r="NES463" s="435"/>
      <c r="NET463" s="435"/>
      <c r="NEU463" s="435"/>
      <c r="NEV463" s="435"/>
      <c r="NEW463" s="435"/>
      <c r="NEX463" s="435"/>
      <c r="NEY463" s="435"/>
      <c r="NEZ463" s="435"/>
      <c r="NFA463" s="435"/>
      <c r="NFB463" s="435"/>
      <c r="NFC463" s="435"/>
      <c r="NFD463" s="435"/>
      <c r="NFE463" s="435"/>
      <c r="NFF463" s="435"/>
      <c r="NFG463" s="435"/>
      <c r="NFH463" s="435"/>
      <c r="NFI463" s="435"/>
      <c r="NFJ463" s="435"/>
      <c r="NFK463" s="435"/>
      <c r="NFL463" s="435"/>
      <c r="NFM463" s="435"/>
      <c r="NFN463" s="435"/>
      <c r="NFO463" s="435"/>
      <c r="NFP463" s="435"/>
      <c r="NFQ463" s="435"/>
      <c r="NFR463" s="435"/>
      <c r="NFS463" s="435"/>
      <c r="NFT463" s="435"/>
      <c r="NFU463" s="435"/>
      <c r="NFV463" s="435"/>
      <c r="NFW463" s="435"/>
      <c r="NFX463" s="435"/>
      <c r="NFY463" s="435"/>
      <c r="NFZ463" s="435"/>
      <c r="NGA463" s="435"/>
      <c r="NGB463" s="435"/>
      <c r="NGC463" s="435"/>
      <c r="NGD463" s="435"/>
      <c r="NGE463" s="435"/>
      <c r="NGF463" s="435"/>
      <c r="NGG463" s="435"/>
      <c r="NGH463" s="435"/>
      <c r="NGI463" s="435"/>
      <c r="NGJ463" s="435"/>
      <c r="NGK463" s="435"/>
      <c r="NGL463" s="435"/>
      <c r="NGM463" s="435"/>
      <c r="NGN463" s="435"/>
      <c r="NGO463" s="435"/>
      <c r="NGP463" s="435"/>
      <c r="NGQ463" s="435"/>
      <c r="NGR463" s="435"/>
      <c r="NGS463" s="435"/>
      <c r="NGT463" s="435"/>
      <c r="NGU463" s="435"/>
      <c r="NGV463" s="435"/>
      <c r="NGW463" s="435"/>
      <c r="NGX463" s="435"/>
      <c r="NGY463" s="435"/>
      <c r="NGZ463" s="435"/>
      <c r="NHA463" s="435"/>
      <c r="NHB463" s="435"/>
      <c r="NHC463" s="435"/>
      <c r="NHD463" s="435"/>
      <c r="NHE463" s="435"/>
      <c r="NHF463" s="435"/>
      <c r="NHG463" s="435"/>
      <c r="NHH463" s="435"/>
      <c r="NHI463" s="435"/>
      <c r="NHJ463" s="435"/>
      <c r="NHK463" s="435"/>
      <c r="NHL463" s="435"/>
      <c r="NHM463" s="435"/>
      <c r="NHN463" s="435"/>
      <c r="NHO463" s="435"/>
      <c r="NHP463" s="435"/>
      <c r="NHQ463" s="435"/>
      <c r="NHR463" s="435"/>
      <c r="NHS463" s="435"/>
      <c r="NHT463" s="435"/>
      <c r="NHU463" s="435"/>
      <c r="NHV463" s="435"/>
      <c r="NHW463" s="435"/>
      <c r="NHX463" s="435"/>
      <c r="NHY463" s="435"/>
      <c r="NHZ463" s="435"/>
      <c r="NIA463" s="435"/>
      <c r="NIB463" s="435"/>
      <c r="NIC463" s="435"/>
      <c r="NID463" s="435"/>
      <c r="NIE463" s="435"/>
      <c r="NIF463" s="435"/>
      <c r="NIG463" s="435"/>
      <c r="NIH463" s="435"/>
      <c r="NII463" s="435"/>
      <c r="NIJ463" s="435"/>
      <c r="NIK463" s="435"/>
      <c r="NIL463" s="435"/>
      <c r="NIM463" s="435"/>
      <c r="NIN463" s="435"/>
      <c r="NIO463" s="435"/>
      <c r="NIP463" s="435"/>
      <c r="NIQ463" s="435"/>
      <c r="NIR463" s="435"/>
      <c r="NIS463" s="435"/>
      <c r="NIT463" s="435"/>
      <c r="NIU463" s="435"/>
      <c r="NIV463" s="435"/>
      <c r="NIW463" s="435"/>
      <c r="NIX463" s="435"/>
      <c r="NIY463" s="435"/>
      <c r="NIZ463" s="435"/>
      <c r="NJA463" s="435"/>
      <c r="NJB463" s="435"/>
      <c r="NJC463" s="435"/>
      <c r="NJD463" s="435"/>
      <c r="NJE463" s="435"/>
      <c r="NJF463" s="435"/>
      <c r="NJG463" s="435"/>
      <c r="NJH463" s="435"/>
      <c r="NJI463" s="435"/>
      <c r="NJJ463" s="435"/>
      <c r="NJK463" s="435"/>
      <c r="NJL463" s="435"/>
      <c r="NJM463" s="435"/>
      <c r="NJN463" s="435"/>
      <c r="NJO463" s="435"/>
      <c r="NJP463" s="435"/>
      <c r="NJQ463" s="435"/>
      <c r="NJR463" s="435"/>
      <c r="NJS463" s="435"/>
      <c r="NJT463" s="435"/>
      <c r="NJU463" s="435"/>
      <c r="NJV463" s="435"/>
      <c r="NJW463" s="435"/>
      <c r="NJX463" s="435"/>
      <c r="NJY463" s="435"/>
      <c r="NJZ463" s="435"/>
      <c r="NKA463" s="435"/>
      <c r="NKB463" s="435"/>
      <c r="NKC463" s="435"/>
      <c r="NKD463" s="435"/>
      <c r="NKE463" s="435"/>
      <c r="NKF463" s="435"/>
      <c r="NKG463" s="435"/>
      <c r="NKH463" s="435"/>
      <c r="NKI463" s="435"/>
      <c r="NKJ463" s="435"/>
      <c r="NKK463" s="435"/>
      <c r="NKL463" s="435"/>
      <c r="NKM463" s="435"/>
      <c r="NKN463" s="435"/>
      <c r="NKO463" s="435"/>
      <c r="NKP463" s="435"/>
      <c r="NKQ463" s="435"/>
      <c r="NKR463" s="435"/>
      <c r="NKS463" s="435"/>
      <c r="NKT463" s="435"/>
      <c r="NKU463" s="435"/>
      <c r="NKV463" s="435"/>
      <c r="NKW463" s="435"/>
      <c r="NKX463" s="435"/>
      <c r="NKY463" s="435"/>
      <c r="NKZ463" s="435"/>
      <c r="NLA463" s="435"/>
      <c r="NLB463" s="435"/>
      <c r="NLC463" s="435"/>
      <c r="NLD463" s="435"/>
      <c r="NLE463" s="435"/>
      <c r="NLF463" s="435"/>
      <c r="NLG463" s="435"/>
      <c r="NLH463" s="435"/>
      <c r="NLI463" s="435"/>
      <c r="NLJ463" s="435"/>
      <c r="NLK463" s="435"/>
      <c r="NLL463" s="435"/>
      <c r="NLM463" s="435"/>
      <c r="NLN463" s="435"/>
      <c r="NLO463" s="435"/>
      <c r="NLP463" s="435"/>
      <c r="NLQ463" s="435"/>
      <c r="NLR463" s="435"/>
      <c r="NLS463" s="435"/>
      <c r="NLT463" s="435"/>
      <c r="NLU463" s="435"/>
      <c r="NLV463" s="435"/>
      <c r="NLW463" s="435"/>
      <c r="NLX463" s="435"/>
      <c r="NLY463" s="435"/>
      <c r="NLZ463" s="435"/>
      <c r="NMA463" s="435"/>
      <c r="NMB463" s="435"/>
      <c r="NMC463" s="435"/>
      <c r="NMD463" s="435"/>
      <c r="NME463" s="435"/>
      <c r="NMF463" s="435"/>
      <c r="NMG463" s="435"/>
      <c r="NMH463" s="435"/>
      <c r="NMI463" s="435"/>
      <c r="NMJ463" s="435"/>
      <c r="NMK463" s="435"/>
      <c r="NML463" s="435"/>
      <c r="NMM463" s="435"/>
      <c r="NMN463" s="435"/>
      <c r="NMO463" s="435"/>
      <c r="NMP463" s="435"/>
      <c r="NMQ463" s="435"/>
      <c r="NMR463" s="435"/>
      <c r="NMS463" s="435"/>
      <c r="NMT463" s="435"/>
      <c r="NMU463" s="435"/>
      <c r="NMV463" s="435"/>
      <c r="NMW463" s="435"/>
      <c r="NMX463" s="435"/>
      <c r="NMY463" s="435"/>
      <c r="NMZ463" s="435"/>
      <c r="NNA463" s="435"/>
      <c r="NNB463" s="435"/>
      <c r="NNC463" s="435"/>
      <c r="NND463" s="435"/>
      <c r="NNE463" s="435"/>
      <c r="NNF463" s="435"/>
      <c r="NNG463" s="435"/>
      <c r="NNH463" s="435"/>
      <c r="NNI463" s="435"/>
      <c r="NNJ463" s="435"/>
      <c r="NNK463" s="435"/>
      <c r="NNL463" s="435"/>
      <c r="NNM463" s="435"/>
      <c r="NNN463" s="435"/>
      <c r="NNO463" s="435"/>
      <c r="NNP463" s="435"/>
      <c r="NNQ463" s="435"/>
      <c r="NNR463" s="435"/>
      <c r="NNS463" s="435"/>
      <c r="NNT463" s="435"/>
      <c r="NNU463" s="435"/>
      <c r="NNV463" s="435"/>
      <c r="NNW463" s="435"/>
      <c r="NNX463" s="435"/>
      <c r="NNY463" s="435"/>
      <c r="NNZ463" s="435"/>
      <c r="NOA463" s="435"/>
      <c r="NOB463" s="435"/>
      <c r="NOC463" s="435"/>
      <c r="NOD463" s="435"/>
      <c r="NOE463" s="435"/>
      <c r="NOF463" s="435"/>
      <c r="NOG463" s="435"/>
      <c r="NOH463" s="435"/>
      <c r="NOI463" s="435"/>
      <c r="NOJ463" s="435"/>
      <c r="NOK463" s="435"/>
      <c r="NOL463" s="435"/>
      <c r="NOM463" s="435"/>
      <c r="NON463" s="435"/>
      <c r="NOO463" s="435"/>
      <c r="NOP463" s="435"/>
      <c r="NOQ463" s="435"/>
      <c r="NOR463" s="435"/>
      <c r="NOS463" s="435"/>
      <c r="NOT463" s="435"/>
      <c r="NOU463" s="435"/>
      <c r="NOV463" s="435"/>
      <c r="NOW463" s="435"/>
      <c r="NOX463" s="435"/>
      <c r="NOY463" s="435"/>
      <c r="NOZ463" s="435"/>
      <c r="NPA463" s="435"/>
      <c r="NPB463" s="435"/>
      <c r="NPC463" s="435"/>
      <c r="NPD463" s="435"/>
      <c r="NPE463" s="435"/>
      <c r="NPF463" s="435"/>
      <c r="NPG463" s="435"/>
      <c r="NPH463" s="435"/>
      <c r="NPI463" s="435"/>
      <c r="NPJ463" s="435"/>
      <c r="NPK463" s="435"/>
      <c r="NPL463" s="435"/>
      <c r="NPM463" s="435"/>
      <c r="NPN463" s="435"/>
      <c r="NPO463" s="435"/>
      <c r="NPP463" s="435"/>
      <c r="NPQ463" s="435"/>
      <c r="NPR463" s="435"/>
      <c r="NPS463" s="435"/>
      <c r="NPT463" s="435"/>
      <c r="NPU463" s="435"/>
      <c r="NPV463" s="435"/>
      <c r="NPW463" s="435"/>
      <c r="NPX463" s="435"/>
      <c r="NPY463" s="435"/>
      <c r="NPZ463" s="435"/>
      <c r="NQA463" s="435"/>
      <c r="NQB463" s="435"/>
      <c r="NQC463" s="435"/>
      <c r="NQD463" s="435"/>
      <c r="NQE463" s="435"/>
      <c r="NQF463" s="435"/>
      <c r="NQG463" s="435"/>
      <c r="NQH463" s="435"/>
      <c r="NQI463" s="435"/>
      <c r="NQJ463" s="435"/>
      <c r="NQK463" s="435"/>
      <c r="NQL463" s="435"/>
      <c r="NQM463" s="435"/>
      <c r="NQN463" s="435"/>
      <c r="NQO463" s="435"/>
      <c r="NQP463" s="435"/>
      <c r="NQQ463" s="435"/>
      <c r="NQR463" s="435"/>
      <c r="NQS463" s="435"/>
      <c r="NQT463" s="435"/>
      <c r="NQU463" s="435"/>
      <c r="NQV463" s="435"/>
      <c r="NQW463" s="435"/>
      <c r="NQX463" s="435"/>
      <c r="NQY463" s="435"/>
      <c r="NQZ463" s="435"/>
      <c r="NRA463" s="435"/>
      <c r="NRB463" s="435"/>
      <c r="NRC463" s="435"/>
      <c r="NRD463" s="435"/>
      <c r="NRE463" s="435"/>
      <c r="NRF463" s="435"/>
      <c r="NRG463" s="435"/>
      <c r="NRH463" s="435"/>
      <c r="NRI463" s="435"/>
      <c r="NRJ463" s="435"/>
      <c r="NRK463" s="435"/>
      <c r="NRL463" s="435"/>
      <c r="NRM463" s="435"/>
      <c r="NRN463" s="435"/>
      <c r="NRO463" s="435"/>
      <c r="NRP463" s="435"/>
      <c r="NRQ463" s="435"/>
      <c r="NRR463" s="435"/>
      <c r="NRS463" s="435"/>
      <c r="NRT463" s="435"/>
      <c r="NRU463" s="435"/>
      <c r="NRV463" s="435"/>
      <c r="NRW463" s="435"/>
      <c r="NRX463" s="435"/>
      <c r="NRY463" s="435"/>
      <c r="NRZ463" s="435"/>
      <c r="NSA463" s="435"/>
      <c r="NSB463" s="435"/>
      <c r="NSC463" s="435"/>
      <c r="NSD463" s="435"/>
      <c r="NSE463" s="435"/>
      <c r="NSF463" s="435"/>
      <c r="NSG463" s="435"/>
      <c r="NSH463" s="435"/>
      <c r="NSI463" s="435"/>
      <c r="NSJ463" s="435"/>
      <c r="NSK463" s="435"/>
      <c r="NSL463" s="435"/>
      <c r="NSM463" s="435"/>
      <c r="NSN463" s="435"/>
      <c r="NSO463" s="435"/>
      <c r="NSP463" s="435"/>
      <c r="NSQ463" s="435"/>
      <c r="NSR463" s="435"/>
      <c r="NSS463" s="435"/>
      <c r="NST463" s="435"/>
      <c r="NSU463" s="435"/>
      <c r="NSV463" s="435"/>
      <c r="NSW463" s="435"/>
      <c r="NSX463" s="435"/>
      <c r="NSY463" s="435"/>
      <c r="NSZ463" s="435"/>
      <c r="NTA463" s="435"/>
      <c r="NTB463" s="435"/>
      <c r="NTC463" s="435"/>
      <c r="NTD463" s="435"/>
      <c r="NTE463" s="435"/>
      <c r="NTF463" s="435"/>
      <c r="NTG463" s="435"/>
      <c r="NTH463" s="435"/>
      <c r="NTI463" s="435"/>
      <c r="NTJ463" s="435"/>
      <c r="NTK463" s="435"/>
      <c r="NTL463" s="435"/>
      <c r="NTM463" s="435"/>
      <c r="NTN463" s="435"/>
      <c r="NTO463" s="435"/>
      <c r="NTP463" s="435"/>
      <c r="NTQ463" s="435"/>
      <c r="NTR463" s="435"/>
      <c r="NTS463" s="435"/>
      <c r="NTT463" s="435"/>
      <c r="NTU463" s="435"/>
      <c r="NTV463" s="435"/>
      <c r="NTW463" s="435"/>
      <c r="NTX463" s="435"/>
      <c r="NTY463" s="435"/>
      <c r="NTZ463" s="435"/>
      <c r="NUA463" s="435"/>
      <c r="NUB463" s="435"/>
      <c r="NUC463" s="435"/>
      <c r="NUD463" s="435"/>
      <c r="NUE463" s="435"/>
      <c r="NUF463" s="435"/>
      <c r="NUG463" s="435"/>
      <c r="NUH463" s="435"/>
      <c r="NUI463" s="435"/>
      <c r="NUJ463" s="435"/>
      <c r="NUK463" s="435"/>
      <c r="NUL463" s="435"/>
      <c r="NUM463" s="435"/>
      <c r="NUN463" s="435"/>
      <c r="NUO463" s="435"/>
      <c r="NUP463" s="435"/>
      <c r="NUQ463" s="435"/>
      <c r="NUR463" s="435"/>
      <c r="NUS463" s="435"/>
      <c r="NUT463" s="435"/>
      <c r="NUU463" s="435"/>
      <c r="NUV463" s="435"/>
      <c r="NUW463" s="435"/>
      <c r="NUX463" s="435"/>
      <c r="NUY463" s="435"/>
      <c r="NUZ463" s="435"/>
      <c r="NVA463" s="435"/>
      <c r="NVB463" s="435"/>
      <c r="NVC463" s="435"/>
      <c r="NVD463" s="435"/>
      <c r="NVE463" s="435"/>
      <c r="NVF463" s="435"/>
      <c r="NVG463" s="435"/>
      <c r="NVH463" s="435"/>
      <c r="NVI463" s="435"/>
      <c r="NVJ463" s="435"/>
      <c r="NVK463" s="435"/>
      <c r="NVL463" s="435"/>
      <c r="NVM463" s="435"/>
      <c r="NVN463" s="435"/>
      <c r="NVO463" s="435"/>
      <c r="NVP463" s="435"/>
      <c r="NVQ463" s="435"/>
      <c r="NVR463" s="435"/>
      <c r="NVS463" s="435"/>
      <c r="NVT463" s="435"/>
      <c r="NVU463" s="435"/>
      <c r="NVV463" s="435"/>
      <c r="NVW463" s="435"/>
      <c r="NVX463" s="435"/>
      <c r="NVY463" s="435"/>
      <c r="NVZ463" s="435"/>
      <c r="NWA463" s="435"/>
      <c r="NWB463" s="435"/>
      <c r="NWC463" s="435"/>
      <c r="NWD463" s="435"/>
      <c r="NWE463" s="435"/>
      <c r="NWF463" s="435"/>
      <c r="NWG463" s="435"/>
      <c r="NWH463" s="435"/>
      <c r="NWI463" s="435"/>
      <c r="NWJ463" s="435"/>
      <c r="NWK463" s="435"/>
      <c r="NWL463" s="435"/>
      <c r="NWM463" s="435"/>
      <c r="NWN463" s="435"/>
      <c r="NWO463" s="435"/>
      <c r="NWP463" s="435"/>
      <c r="NWQ463" s="435"/>
      <c r="NWR463" s="435"/>
      <c r="NWS463" s="435"/>
      <c r="NWT463" s="435"/>
      <c r="NWU463" s="435"/>
      <c r="NWV463" s="435"/>
      <c r="NWW463" s="435"/>
      <c r="NWX463" s="435"/>
      <c r="NWY463" s="435"/>
      <c r="NWZ463" s="435"/>
      <c r="NXA463" s="435"/>
      <c r="NXB463" s="435"/>
      <c r="NXC463" s="435"/>
      <c r="NXD463" s="435"/>
      <c r="NXE463" s="435"/>
      <c r="NXF463" s="435"/>
      <c r="NXG463" s="435"/>
      <c r="NXH463" s="435"/>
      <c r="NXI463" s="435"/>
      <c r="NXJ463" s="435"/>
      <c r="NXK463" s="435"/>
      <c r="NXL463" s="435"/>
      <c r="NXM463" s="435"/>
      <c r="NXN463" s="435"/>
      <c r="NXO463" s="435"/>
      <c r="NXP463" s="435"/>
      <c r="NXQ463" s="435"/>
      <c r="NXR463" s="435"/>
      <c r="NXS463" s="435"/>
      <c r="NXT463" s="435"/>
      <c r="NXU463" s="435"/>
      <c r="NXV463" s="435"/>
      <c r="NXW463" s="435"/>
      <c r="NXX463" s="435"/>
      <c r="NXY463" s="435"/>
      <c r="NXZ463" s="435"/>
      <c r="NYA463" s="435"/>
      <c r="NYB463" s="435"/>
      <c r="NYC463" s="435"/>
      <c r="NYD463" s="435"/>
      <c r="NYE463" s="435"/>
      <c r="NYF463" s="435"/>
      <c r="NYG463" s="435"/>
      <c r="NYH463" s="435"/>
      <c r="NYI463" s="435"/>
      <c r="NYJ463" s="435"/>
      <c r="NYK463" s="435"/>
      <c r="NYL463" s="435"/>
      <c r="NYM463" s="435"/>
      <c r="NYN463" s="435"/>
      <c r="NYO463" s="435"/>
      <c r="NYP463" s="435"/>
      <c r="NYQ463" s="435"/>
      <c r="NYR463" s="435"/>
      <c r="NYS463" s="435"/>
      <c r="NYT463" s="435"/>
      <c r="NYU463" s="435"/>
      <c r="NYV463" s="435"/>
      <c r="NYW463" s="435"/>
      <c r="NYX463" s="435"/>
      <c r="NYY463" s="435"/>
      <c r="NYZ463" s="435"/>
      <c r="NZA463" s="435"/>
      <c r="NZB463" s="435"/>
      <c r="NZC463" s="435"/>
      <c r="NZD463" s="435"/>
      <c r="NZE463" s="435"/>
      <c r="NZF463" s="435"/>
      <c r="NZG463" s="435"/>
      <c r="NZH463" s="435"/>
      <c r="NZI463" s="435"/>
      <c r="NZJ463" s="435"/>
      <c r="NZK463" s="435"/>
      <c r="NZL463" s="435"/>
      <c r="NZM463" s="435"/>
      <c r="NZN463" s="435"/>
      <c r="NZO463" s="435"/>
      <c r="NZP463" s="435"/>
      <c r="NZQ463" s="435"/>
      <c r="NZR463" s="435"/>
      <c r="NZS463" s="435"/>
      <c r="NZT463" s="435"/>
      <c r="NZU463" s="435"/>
      <c r="NZV463" s="435"/>
      <c r="NZW463" s="435"/>
      <c r="NZX463" s="435"/>
      <c r="NZY463" s="435"/>
      <c r="NZZ463" s="435"/>
      <c r="OAA463" s="435"/>
      <c r="OAB463" s="435"/>
      <c r="OAC463" s="435"/>
      <c r="OAD463" s="435"/>
      <c r="OAE463" s="435"/>
      <c r="OAF463" s="435"/>
      <c r="OAG463" s="435"/>
      <c r="OAH463" s="435"/>
      <c r="OAI463" s="435"/>
      <c r="OAJ463" s="435"/>
      <c r="OAK463" s="435"/>
      <c r="OAL463" s="435"/>
      <c r="OAM463" s="435"/>
      <c r="OAN463" s="435"/>
      <c r="OAO463" s="435"/>
      <c r="OAP463" s="435"/>
      <c r="OAQ463" s="435"/>
      <c r="OAR463" s="435"/>
      <c r="OAS463" s="435"/>
      <c r="OAT463" s="435"/>
      <c r="OAU463" s="435"/>
      <c r="OAV463" s="435"/>
      <c r="OAW463" s="435"/>
      <c r="OAX463" s="435"/>
      <c r="OAY463" s="435"/>
      <c r="OAZ463" s="435"/>
      <c r="OBA463" s="435"/>
      <c r="OBB463" s="435"/>
      <c r="OBC463" s="435"/>
      <c r="OBD463" s="435"/>
      <c r="OBE463" s="435"/>
      <c r="OBF463" s="435"/>
      <c r="OBG463" s="435"/>
      <c r="OBH463" s="435"/>
      <c r="OBI463" s="435"/>
      <c r="OBJ463" s="435"/>
      <c r="OBK463" s="435"/>
      <c r="OBL463" s="435"/>
      <c r="OBM463" s="435"/>
      <c r="OBN463" s="435"/>
      <c r="OBO463" s="435"/>
      <c r="OBP463" s="435"/>
      <c r="OBQ463" s="435"/>
      <c r="OBR463" s="435"/>
      <c r="OBS463" s="435"/>
      <c r="OBT463" s="435"/>
      <c r="OBU463" s="435"/>
      <c r="OBV463" s="435"/>
      <c r="OBW463" s="435"/>
      <c r="OBX463" s="435"/>
      <c r="OBY463" s="435"/>
      <c r="OBZ463" s="435"/>
      <c r="OCA463" s="435"/>
      <c r="OCB463" s="435"/>
      <c r="OCC463" s="435"/>
      <c r="OCD463" s="435"/>
      <c r="OCE463" s="435"/>
      <c r="OCF463" s="435"/>
      <c r="OCG463" s="435"/>
      <c r="OCH463" s="435"/>
      <c r="OCI463" s="435"/>
      <c r="OCJ463" s="435"/>
      <c r="OCK463" s="435"/>
      <c r="OCL463" s="435"/>
      <c r="OCM463" s="435"/>
      <c r="OCN463" s="435"/>
      <c r="OCO463" s="435"/>
      <c r="OCP463" s="435"/>
      <c r="OCQ463" s="435"/>
      <c r="OCR463" s="435"/>
      <c r="OCS463" s="435"/>
      <c r="OCT463" s="435"/>
      <c r="OCU463" s="435"/>
      <c r="OCV463" s="435"/>
      <c r="OCW463" s="435"/>
      <c r="OCX463" s="435"/>
      <c r="OCY463" s="435"/>
      <c r="OCZ463" s="435"/>
      <c r="ODA463" s="435"/>
      <c r="ODB463" s="435"/>
      <c r="ODC463" s="435"/>
      <c r="ODD463" s="435"/>
      <c r="ODE463" s="435"/>
      <c r="ODF463" s="435"/>
      <c r="ODG463" s="435"/>
      <c r="ODH463" s="435"/>
      <c r="ODI463" s="435"/>
      <c r="ODJ463" s="435"/>
      <c r="ODK463" s="435"/>
      <c r="ODL463" s="435"/>
      <c r="ODM463" s="435"/>
      <c r="ODN463" s="435"/>
      <c r="ODO463" s="435"/>
      <c r="ODP463" s="435"/>
      <c r="ODQ463" s="435"/>
      <c r="ODR463" s="435"/>
      <c r="ODS463" s="435"/>
      <c r="ODT463" s="435"/>
      <c r="ODU463" s="435"/>
      <c r="ODV463" s="435"/>
      <c r="ODW463" s="435"/>
      <c r="ODX463" s="435"/>
      <c r="ODY463" s="435"/>
      <c r="ODZ463" s="435"/>
      <c r="OEA463" s="435"/>
      <c r="OEB463" s="435"/>
      <c r="OEC463" s="435"/>
      <c r="OED463" s="435"/>
      <c r="OEE463" s="435"/>
      <c r="OEF463" s="435"/>
      <c r="OEG463" s="435"/>
      <c r="OEH463" s="435"/>
      <c r="OEI463" s="435"/>
      <c r="OEJ463" s="435"/>
      <c r="OEK463" s="435"/>
      <c r="OEL463" s="435"/>
      <c r="OEM463" s="435"/>
      <c r="OEN463" s="435"/>
      <c r="OEO463" s="435"/>
      <c r="OEP463" s="435"/>
      <c r="OEQ463" s="435"/>
      <c r="OER463" s="435"/>
      <c r="OES463" s="435"/>
      <c r="OET463" s="435"/>
      <c r="OEU463" s="435"/>
      <c r="OEV463" s="435"/>
      <c r="OEW463" s="435"/>
      <c r="OEX463" s="435"/>
      <c r="OEY463" s="435"/>
      <c r="OEZ463" s="435"/>
      <c r="OFA463" s="435"/>
      <c r="OFB463" s="435"/>
      <c r="OFC463" s="435"/>
      <c r="OFD463" s="435"/>
      <c r="OFE463" s="435"/>
      <c r="OFF463" s="435"/>
      <c r="OFG463" s="435"/>
      <c r="OFH463" s="435"/>
      <c r="OFI463" s="435"/>
      <c r="OFJ463" s="435"/>
      <c r="OFK463" s="435"/>
      <c r="OFL463" s="435"/>
      <c r="OFM463" s="435"/>
      <c r="OFN463" s="435"/>
      <c r="OFO463" s="435"/>
      <c r="OFP463" s="435"/>
      <c r="OFQ463" s="435"/>
      <c r="OFR463" s="435"/>
      <c r="OFS463" s="435"/>
      <c r="OFT463" s="435"/>
      <c r="OFU463" s="435"/>
      <c r="OFV463" s="435"/>
      <c r="OFW463" s="435"/>
      <c r="OFX463" s="435"/>
      <c r="OFY463" s="435"/>
      <c r="OFZ463" s="435"/>
      <c r="OGA463" s="435"/>
      <c r="OGB463" s="435"/>
      <c r="OGC463" s="435"/>
      <c r="OGD463" s="435"/>
      <c r="OGE463" s="435"/>
      <c r="OGF463" s="435"/>
      <c r="OGG463" s="435"/>
      <c r="OGH463" s="435"/>
      <c r="OGI463" s="435"/>
      <c r="OGJ463" s="435"/>
      <c r="OGK463" s="435"/>
      <c r="OGL463" s="435"/>
      <c r="OGM463" s="435"/>
      <c r="OGN463" s="435"/>
      <c r="OGO463" s="435"/>
      <c r="OGP463" s="435"/>
      <c r="OGQ463" s="435"/>
      <c r="OGR463" s="435"/>
      <c r="OGS463" s="435"/>
      <c r="OGT463" s="435"/>
      <c r="OGU463" s="435"/>
      <c r="OGV463" s="435"/>
      <c r="OGW463" s="435"/>
      <c r="OGX463" s="435"/>
      <c r="OGY463" s="435"/>
      <c r="OGZ463" s="435"/>
      <c r="OHA463" s="435"/>
      <c r="OHB463" s="435"/>
      <c r="OHC463" s="435"/>
      <c r="OHD463" s="435"/>
      <c r="OHE463" s="435"/>
      <c r="OHF463" s="435"/>
      <c r="OHG463" s="435"/>
      <c r="OHH463" s="435"/>
      <c r="OHI463" s="435"/>
      <c r="OHJ463" s="435"/>
      <c r="OHK463" s="435"/>
      <c r="OHL463" s="435"/>
      <c r="OHM463" s="435"/>
      <c r="OHN463" s="435"/>
      <c r="OHO463" s="435"/>
      <c r="OHP463" s="435"/>
      <c r="OHQ463" s="435"/>
      <c r="OHR463" s="435"/>
      <c r="OHS463" s="435"/>
      <c r="OHT463" s="435"/>
      <c r="OHU463" s="435"/>
      <c r="OHV463" s="435"/>
      <c r="OHW463" s="435"/>
      <c r="OHX463" s="435"/>
      <c r="OHY463" s="435"/>
      <c r="OHZ463" s="435"/>
      <c r="OIA463" s="435"/>
      <c r="OIB463" s="435"/>
      <c r="OIC463" s="435"/>
      <c r="OID463" s="435"/>
      <c r="OIE463" s="435"/>
      <c r="OIF463" s="435"/>
      <c r="OIG463" s="435"/>
      <c r="OIH463" s="435"/>
      <c r="OII463" s="435"/>
      <c r="OIJ463" s="435"/>
      <c r="OIK463" s="435"/>
      <c r="OIL463" s="435"/>
      <c r="OIM463" s="435"/>
      <c r="OIN463" s="435"/>
      <c r="OIO463" s="435"/>
      <c r="OIP463" s="435"/>
      <c r="OIQ463" s="435"/>
      <c r="OIR463" s="435"/>
      <c r="OIS463" s="435"/>
      <c r="OIT463" s="435"/>
      <c r="OIU463" s="435"/>
      <c r="OIV463" s="435"/>
      <c r="OIW463" s="435"/>
      <c r="OIX463" s="435"/>
      <c r="OIY463" s="435"/>
      <c r="OIZ463" s="435"/>
      <c r="OJA463" s="435"/>
      <c r="OJB463" s="435"/>
      <c r="OJC463" s="435"/>
      <c r="OJD463" s="435"/>
      <c r="OJE463" s="435"/>
      <c r="OJF463" s="435"/>
      <c r="OJG463" s="435"/>
      <c r="OJH463" s="435"/>
      <c r="OJI463" s="435"/>
      <c r="OJJ463" s="435"/>
      <c r="OJK463" s="435"/>
      <c r="OJL463" s="435"/>
      <c r="OJM463" s="435"/>
      <c r="OJN463" s="435"/>
      <c r="OJO463" s="435"/>
      <c r="OJP463" s="435"/>
      <c r="OJQ463" s="435"/>
      <c r="OJR463" s="435"/>
      <c r="OJS463" s="435"/>
      <c r="OJT463" s="435"/>
      <c r="OJU463" s="435"/>
      <c r="OJV463" s="435"/>
      <c r="OJW463" s="435"/>
      <c r="OJX463" s="435"/>
      <c r="OJY463" s="435"/>
      <c r="OJZ463" s="435"/>
      <c r="OKA463" s="435"/>
      <c r="OKB463" s="435"/>
      <c r="OKC463" s="435"/>
      <c r="OKD463" s="435"/>
      <c r="OKE463" s="435"/>
      <c r="OKF463" s="435"/>
      <c r="OKG463" s="435"/>
      <c r="OKH463" s="435"/>
      <c r="OKI463" s="435"/>
      <c r="OKJ463" s="435"/>
      <c r="OKK463" s="435"/>
      <c r="OKL463" s="435"/>
      <c r="OKM463" s="435"/>
      <c r="OKN463" s="435"/>
      <c r="OKO463" s="435"/>
      <c r="OKP463" s="435"/>
      <c r="OKQ463" s="435"/>
      <c r="OKR463" s="435"/>
      <c r="OKS463" s="435"/>
      <c r="OKT463" s="435"/>
      <c r="OKU463" s="435"/>
      <c r="OKV463" s="435"/>
      <c r="OKW463" s="435"/>
      <c r="OKX463" s="435"/>
      <c r="OKY463" s="435"/>
      <c r="OKZ463" s="435"/>
      <c r="OLA463" s="435"/>
      <c r="OLB463" s="435"/>
      <c r="OLC463" s="435"/>
      <c r="OLD463" s="435"/>
      <c r="OLE463" s="435"/>
      <c r="OLF463" s="435"/>
      <c r="OLG463" s="435"/>
      <c r="OLH463" s="435"/>
      <c r="OLI463" s="435"/>
      <c r="OLJ463" s="435"/>
      <c r="OLK463" s="435"/>
      <c r="OLL463" s="435"/>
      <c r="OLM463" s="435"/>
      <c r="OLN463" s="435"/>
      <c r="OLO463" s="435"/>
      <c r="OLP463" s="435"/>
      <c r="OLQ463" s="435"/>
      <c r="OLR463" s="435"/>
      <c r="OLS463" s="435"/>
      <c r="OLT463" s="435"/>
      <c r="OLU463" s="435"/>
      <c r="OLV463" s="435"/>
      <c r="OLW463" s="435"/>
      <c r="OLX463" s="435"/>
      <c r="OLY463" s="435"/>
      <c r="OLZ463" s="435"/>
      <c r="OMA463" s="435"/>
      <c r="OMB463" s="435"/>
      <c r="OMC463" s="435"/>
      <c r="OMD463" s="435"/>
      <c r="OME463" s="435"/>
      <c r="OMF463" s="435"/>
      <c r="OMG463" s="435"/>
      <c r="OMH463" s="435"/>
      <c r="OMI463" s="435"/>
      <c r="OMJ463" s="435"/>
      <c r="OMK463" s="435"/>
      <c r="OML463" s="435"/>
      <c r="OMM463" s="435"/>
      <c r="OMN463" s="435"/>
      <c r="OMO463" s="435"/>
      <c r="OMP463" s="435"/>
      <c r="OMQ463" s="435"/>
      <c r="OMR463" s="435"/>
      <c r="OMS463" s="435"/>
      <c r="OMT463" s="435"/>
      <c r="OMU463" s="435"/>
      <c r="OMV463" s="435"/>
      <c r="OMW463" s="435"/>
      <c r="OMX463" s="435"/>
      <c r="OMY463" s="435"/>
      <c r="OMZ463" s="435"/>
      <c r="ONA463" s="435"/>
      <c r="ONB463" s="435"/>
      <c r="ONC463" s="435"/>
      <c r="OND463" s="435"/>
      <c r="ONE463" s="435"/>
      <c r="ONF463" s="435"/>
      <c r="ONG463" s="435"/>
      <c r="ONH463" s="435"/>
      <c r="ONI463" s="435"/>
      <c r="ONJ463" s="435"/>
      <c r="ONK463" s="435"/>
      <c r="ONL463" s="435"/>
      <c r="ONM463" s="435"/>
      <c r="ONN463" s="435"/>
      <c r="ONO463" s="435"/>
      <c r="ONP463" s="435"/>
      <c r="ONQ463" s="435"/>
      <c r="ONR463" s="435"/>
      <c r="ONS463" s="435"/>
      <c r="ONT463" s="435"/>
      <c r="ONU463" s="435"/>
      <c r="ONV463" s="435"/>
      <c r="ONW463" s="435"/>
      <c r="ONX463" s="435"/>
      <c r="ONY463" s="435"/>
      <c r="ONZ463" s="435"/>
      <c r="OOA463" s="435"/>
      <c r="OOB463" s="435"/>
      <c r="OOC463" s="435"/>
      <c r="OOD463" s="435"/>
      <c r="OOE463" s="435"/>
      <c r="OOF463" s="435"/>
      <c r="OOG463" s="435"/>
      <c r="OOH463" s="435"/>
      <c r="OOI463" s="435"/>
      <c r="OOJ463" s="435"/>
      <c r="OOK463" s="435"/>
      <c r="OOL463" s="435"/>
      <c r="OOM463" s="435"/>
      <c r="OON463" s="435"/>
      <c r="OOO463" s="435"/>
      <c r="OOP463" s="435"/>
      <c r="OOQ463" s="435"/>
      <c r="OOR463" s="435"/>
      <c r="OOS463" s="435"/>
      <c r="OOT463" s="435"/>
      <c r="OOU463" s="435"/>
      <c r="OOV463" s="435"/>
      <c r="OOW463" s="435"/>
      <c r="OOX463" s="435"/>
      <c r="OOY463" s="435"/>
      <c r="OOZ463" s="435"/>
      <c r="OPA463" s="435"/>
      <c r="OPB463" s="435"/>
      <c r="OPC463" s="435"/>
      <c r="OPD463" s="435"/>
      <c r="OPE463" s="435"/>
      <c r="OPF463" s="435"/>
      <c r="OPG463" s="435"/>
      <c r="OPH463" s="435"/>
      <c r="OPI463" s="435"/>
      <c r="OPJ463" s="435"/>
      <c r="OPK463" s="435"/>
      <c r="OPL463" s="435"/>
      <c r="OPM463" s="435"/>
      <c r="OPN463" s="435"/>
      <c r="OPO463" s="435"/>
      <c r="OPP463" s="435"/>
      <c r="OPQ463" s="435"/>
      <c r="OPR463" s="435"/>
      <c r="OPS463" s="435"/>
      <c r="OPT463" s="435"/>
      <c r="OPU463" s="435"/>
      <c r="OPV463" s="435"/>
      <c r="OPW463" s="435"/>
      <c r="OPX463" s="435"/>
      <c r="OPY463" s="435"/>
      <c r="OPZ463" s="435"/>
      <c r="OQA463" s="435"/>
      <c r="OQB463" s="435"/>
      <c r="OQC463" s="435"/>
      <c r="OQD463" s="435"/>
      <c r="OQE463" s="435"/>
      <c r="OQF463" s="435"/>
      <c r="OQG463" s="435"/>
      <c r="OQH463" s="435"/>
      <c r="OQI463" s="435"/>
      <c r="OQJ463" s="435"/>
      <c r="OQK463" s="435"/>
      <c r="OQL463" s="435"/>
      <c r="OQM463" s="435"/>
      <c r="OQN463" s="435"/>
      <c r="OQO463" s="435"/>
      <c r="OQP463" s="435"/>
      <c r="OQQ463" s="435"/>
      <c r="OQR463" s="435"/>
      <c r="OQS463" s="435"/>
      <c r="OQT463" s="435"/>
      <c r="OQU463" s="435"/>
      <c r="OQV463" s="435"/>
      <c r="OQW463" s="435"/>
      <c r="OQX463" s="435"/>
      <c r="OQY463" s="435"/>
      <c r="OQZ463" s="435"/>
      <c r="ORA463" s="435"/>
      <c r="ORB463" s="435"/>
      <c r="ORC463" s="435"/>
      <c r="ORD463" s="435"/>
      <c r="ORE463" s="435"/>
      <c r="ORF463" s="435"/>
      <c r="ORG463" s="435"/>
      <c r="ORH463" s="435"/>
      <c r="ORI463" s="435"/>
      <c r="ORJ463" s="435"/>
      <c r="ORK463" s="435"/>
      <c r="ORL463" s="435"/>
      <c r="ORM463" s="435"/>
      <c r="ORN463" s="435"/>
      <c r="ORO463" s="435"/>
      <c r="ORP463" s="435"/>
      <c r="ORQ463" s="435"/>
      <c r="ORR463" s="435"/>
      <c r="ORS463" s="435"/>
      <c r="ORT463" s="435"/>
      <c r="ORU463" s="435"/>
      <c r="ORV463" s="435"/>
      <c r="ORW463" s="435"/>
      <c r="ORX463" s="435"/>
      <c r="ORY463" s="435"/>
      <c r="ORZ463" s="435"/>
      <c r="OSA463" s="435"/>
      <c r="OSB463" s="435"/>
      <c r="OSC463" s="435"/>
      <c r="OSD463" s="435"/>
      <c r="OSE463" s="435"/>
      <c r="OSF463" s="435"/>
      <c r="OSG463" s="435"/>
      <c r="OSH463" s="435"/>
      <c r="OSI463" s="435"/>
      <c r="OSJ463" s="435"/>
      <c r="OSK463" s="435"/>
      <c r="OSL463" s="435"/>
      <c r="OSM463" s="435"/>
      <c r="OSN463" s="435"/>
      <c r="OSO463" s="435"/>
      <c r="OSP463" s="435"/>
      <c r="OSQ463" s="435"/>
      <c r="OSR463" s="435"/>
      <c r="OSS463" s="435"/>
      <c r="OST463" s="435"/>
      <c r="OSU463" s="435"/>
      <c r="OSV463" s="435"/>
      <c r="OSW463" s="435"/>
      <c r="OSX463" s="435"/>
      <c r="OSY463" s="435"/>
      <c r="OSZ463" s="435"/>
      <c r="OTA463" s="435"/>
      <c r="OTB463" s="435"/>
      <c r="OTC463" s="435"/>
      <c r="OTD463" s="435"/>
      <c r="OTE463" s="435"/>
      <c r="OTF463" s="435"/>
      <c r="OTG463" s="435"/>
      <c r="OTH463" s="435"/>
      <c r="OTI463" s="435"/>
      <c r="OTJ463" s="435"/>
      <c r="OTK463" s="435"/>
      <c r="OTL463" s="435"/>
      <c r="OTM463" s="435"/>
      <c r="OTN463" s="435"/>
      <c r="OTO463" s="435"/>
      <c r="OTP463" s="435"/>
      <c r="OTQ463" s="435"/>
      <c r="OTR463" s="435"/>
      <c r="OTS463" s="435"/>
      <c r="OTT463" s="435"/>
      <c r="OTU463" s="435"/>
      <c r="OTV463" s="435"/>
      <c r="OTW463" s="435"/>
      <c r="OTX463" s="435"/>
      <c r="OTY463" s="435"/>
      <c r="OTZ463" s="435"/>
      <c r="OUA463" s="435"/>
      <c r="OUB463" s="435"/>
      <c r="OUC463" s="435"/>
      <c r="OUD463" s="435"/>
      <c r="OUE463" s="435"/>
      <c r="OUF463" s="435"/>
      <c r="OUG463" s="435"/>
      <c r="OUH463" s="435"/>
      <c r="OUI463" s="435"/>
      <c r="OUJ463" s="435"/>
      <c r="OUK463" s="435"/>
      <c r="OUL463" s="435"/>
      <c r="OUM463" s="435"/>
      <c r="OUN463" s="435"/>
      <c r="OUO463" s="435"/>
      <c r="OUP463" s="435"/>
      <c r="OUQ463" s="435"/>
      <c r="OUR463" s="435"/>
      <c r="OUS463" s="435"/>
      <c r="OUT463" s="435"/>
      <c r="OUU463" s="435"/>
      <c r="OUV463" s="435"/>
      <c r="OUW463" s="435"/>
      <c r="OUX463" s="435"/>
      <c r="OUY463" s="435"/>
      <c r="OUZ463" s="435"/>
      <c r="OVA463" s="435"/>
      <c r="OVB463" s="435"/>
      <c r="OVC463" s="435"/>
      <c r="OVD463" s="435"/>
      <c r="OVE463" s="435"/>
      <c r="OVF463" s="435"/>
      <c r="OVG463" s="435"/>
      <c r="OVH463" s="435"/>
      <c r="OVI463" s="435"/>
      <c r="OVJ463" s="435"/>
      <c r="OVK463" s="435"/>
      <c r="OVL463" s="435"/>
      <c r="OVM463" s="435"/>
      <c r="OVN463" s="435"/>
      <c r="OVO463" s="435"/>
      <c r="OVP463" s="435"/>
      <c r="OVQ463" s="435"/>
      <c r="OVR463" s="435"/>
      <c r="OVS463" s="435"/>
      <c r="OVT463" s="435"/>
      <c r="OVU463" s="435"/>
      <c r="OVV463" s="435"/>
      <c r="OVW463" s="435"/>
      <c r="OVX463" s="435"/>
      <c r="OVY463" s="435"/>
      <c r="OVZ463" s="435"/>
      <c r="OWA463" s="435"/>
      <c r="OWB463" s="435"/>
      <c r="OWC463" s="435"/>
      <c r="OWD463" s="435"/>
      <c r="OWE463" s="435"/>
      <c r="OWF463" s="435"/>
      <c r="OWG463" s="435"/>
      <c r="OWH463" s="435"/>
      <c r="OWI463" s="435"/>
      <c r="OWJ463" s="435"/>
      <c r="OWK463" s="435"/>
      <c r="OWL463" s="435"/>
      <c r="OWM463" s="435"/>
      <c r="OWN463" s="435"/>
      <c r="OWO463" s="435"/>
      <c r="OWP463" s="435"/>
      <c r="OWQ463" s="435"/>
      <c r="OWR463" s="435"/>
      <c r="OWS463" s="435"/>
      <c r="OWT463" s="435"/>
      <c r="OWU463" s="435"/>
      <c r="OWV463" s="435"/>
      <c r="OWW463" s="435"/>
      <c r="OWX463" s="435"/>
      <c r="OWY463" s="435"/>
      <c r="OWZ463" s="435"/>
      <c r="OXA463" s="435"/>
      <c r="OXB463" s="435"/>
      <c r="OXC463" s="435"/>
      <c r="OXD463" s="435"/>
      <c r="OXE463" s="435"/>
      <c r="OXF463" s="435"/>
      <c r="OXG463" s="435"/>
      <c r="OXH463" s="435"/>
      <c r="OXI463" s="435"/>
      <c r="OXJ463" s="435"/>
      <c r="OXK463" s="435"/>
      <c r="OXL463" s="435"/>
      <c r="OXM463" s="435"/>
      <c r="OXN463" s="435"/>
      <c r="OXO463" s="435"/>
      <c r="OXP463" s="435"/>
      <c r="OXQ463" s="435"/>
      <c r="OXR463" s="435"/>
      <c r="OXS463" s="435"/>
      <c r="OXT463" s="435"/>
      <c r="OXU463" s="435"/>
      <c r="OXV463" s="435"/>
      <c r="OXW463" s="435"/>
      <c r="OXX463" s="435"/>
      <c r="OXY463" s="435"/>
      <c r="OXZ463" s="435"/>
      <c r="OYA463" s="435"/>
      <c r="OYB463" s="435"/>
      <c r="OYC463" s="435"/>
      <c r="OYD463" s="435"/>
      <c r="OYE463" s="435"/>
      <c r="OYF463" s="435"/>
      <c r="OYG463" s="435"/>
      <c r="OYH463" s="435"/>
      <c r="OYI463" s="435"/>
      <c r="OYJ463" s="435"/>
      <c r="OYK463" s="435"/>
      <c r="OYL463" s="435"/>
      <c r="OYM463" s="435"/>
      <c r="OYN463" s="435"/>
      <c r="OYO463" s="435"/>
      <c r="OYP463" s="435"/>
      <c r="OYQ463" s="435"/>
      <c r="OYR463" s="435"/>
      <c r="OYS463" s="435"/>
      <c r="OYT463" s="435"/>
      <c r="OYU463" s="435"/>
      <c r="OYV463" s="435"/>
      <c r="OYW463" s="435"/>
      <c r="OYX463" s="435"/>
      <c r="OYY463" s="435"/>
      <c r="OYZ463" s="435"/>
      <c r="OZA463" s="435"/>
      <c r="OZB463" s="435"/>
      <c r="OZC463" s="435"/>
      <c r="OZD463" s="435"/>
      <c r="OZE463" s="435"/>
      <c r="OZF463" s="435"/>
      <c r="OZG463" s="435"/>
      <c r="OZH463" s="435"/>
      <c r="OZI463" s="435"/>
      <c r="OZJ463" s="435"/>
      <c r="OZK463" s="435"/>
      <c r="OZL463" s="435"/>
      <c r="OZM463" s="435"/>
      <c r="OZN463" s="435"/>
      <c r="OZO463" s="435"/>
      <c r="OZP463" s="435"/>
      <c r="OZQ463" s="435"/>
      <c r="OZR463" s="435"/>
      <c r="OZS463" s="435"/>
      <c r="OZT463" s="435"/>
      <c r="OZU463" s="435"/>
      <c r="OZV463" s="435"/>
      <c r="OZW463" s="435"/>
      <c r="OZX463" s="435"/>
      <c r="OZY463" s="435"/>
      <c r="OZZ463" s="435"/>
      <c r="PAA463" s="435"/>
      <c r="PAB463" s="435"/>
      <c r="PAC463" s="435"/>
      <c r="PAD463" s="435"/>
      <c r="PAE463" s="435"/>
      <c r="PAF463" s="435"/>
      <c r="PAG463" s="435"/>
      <c r="PAH463" s="435"/>
      <c r="PAI463" s="435"/>
      <c r="PAJ463" s="435"/>
      <c r="PAK463" s="435"/>
      <c r="PAL463" s="435"/>
      <c r="PAM463" s="435"/>
      <c r="PAN463" s="435"/>
      <c r="PAO463" s="435"/>
      <c r="PAP463" s="435"/>
      <c r="PAQ463" s="435"/>
      <c r="PAR463" s="435"/>
      <c r="PAS463" s="435"/>
      <c r="PAT463" s="435"/>
      <c r="PAU463" s="435"/>
      <c r="PAV463" s="435"/>
      <c r="PAW463" s="435"/>
      <c r="PAX463" s="435"/>
      <c r="PAY463" s="435"/>
      <c r="PAZ463" s="435"/>
      <c r="PBA463" s="435"/>
      <c r="PBB463" s="435"/>
      <c r="PBC463" s="435"/>
      <c r="PBD463" s="435"/>
      <c r="PBE463" s="435"/>
      <c r="PBF463" s="435"/>
      <c r="PBG463" s="435"/>
      <c r="PBH463" s="435"/>
      <c r="PBI463" s="435"/>
      <c r="PBJ463" s="435"/>
      <c r="PBK463" s="435"/>
      <c r="PBL463" s="435"/>
      <c r="PBM463" s="435"/>
      <c r="PBN463" s="435"/>
      <c r="PBO463" s="435"/>
      <c r="PBP463" s="435"/>
      <c r="PBQ463" s="435"/>
      <c r="PBR463" s="435"/>
      <c r="PBS463" s="435"/>
      <c r="PBT463" s="435"/>
      <c r="PBU463" s="435"/>
      <c r="PBV463" s="435"/>
      <c r="PBW463" s="435"/>
      <c r="PBX463" s="435"/>
      <c r="PBY463" s="435"/>
      <c r="PBZ463" s="435"/>
      <c r="PCA463" s="435"/>
      <c r="PCB463" s="435"/>
      <c r="PCC463" s="435"/>
      <c r="PCD463" s="435"/>
      <c r="PCE463" s="435"/>
      <c r="PCF463" s="435"/>
      <c r="PCG463" s="435"/>
      <c r="PCH463" s="435"/>
      <c r="PCI463" s="435"/>
      <c r="PCJ463" s="435"/>
      <c r="PCK463" s="435"/>
      <c r="PCL463" s="435"/>
      <c r="PCM463" s="435"/>
      <c r="PCN463" s="435"/>
      <c r="PCO463" s="435"/>
      <c r="PCP463" s="435"/>
      <c r="PCQ463" s="435"/>
      <c r="PCR463" s="435"/>
      <c r="PCS463" s="435"/>
      <c r="PCT463" s="435"/>
      <c r="PCU463" s="435"/>
      <c r="PCV463" s="435"/>
      <c r="PCW463" s="435"/>
      <c r="PCX463" s="435"/>
      <c r="PCY463" s="435"/>
      <c r="PCZ463" s="435"/>
      <c r="PDA463" s="435"/>
      <c r="PDB463" s="435"/>
      <c r="PDC463" s="435"/>
      <c r="PDD463" s="435"/>
      <c r="PDE463" s="435"/>
      <c r="PDF463" s="435"/>
      <c r="PDG463" s="435"/>
      <c r="PDH463" s="435"/>
      <c r="PDI463" s="435"/>
      <c r="PDJ463" s="435"/>
      <c r="PDK463" s="435"/>
      <c r="PDL463" s="435"/>
      <c r="PDM463" s="435"/>
      <c r="PDN463" s="435"/>
      <c r="PDO463" s="435"/>
      <c r="PDP463" s="435"/>
      <c r="PDQ463" s="435"/>
      <c r="PDR463" s="435"/>
      <c r="PDS463" s="435"/>
      <c r="PDT463" s="435"/>
      <c r="PDU463" s="435"/>
      <c r="PDV463" s="435"/>
      <c r="PDW463" s="435"/>
      <c r="PDX463" s="435"/>
      <c r="PDY463" s="435"/>
      <c r="PDZ463" s="435"/>
      <c r="PEA463" s="435"/>
      <c r="PEB463" s="435"/>
      <c r="PEC463" s="435"/>
      <c r="PED463" s="435"/>
      <c r="PEE463" s="435"/>
      <c r="PEF463" s="435"/>
      <c r="PEG463" s="435"/>
      <c r="PEH463" s="435"/>
      <c r="PEI463" s="435"/>
      <c r="PEJ463" s="435"/>
      <c r="PEK463" s="435"/>
      <c r="PEL463" s="435"/>
      <c r="PEM463" s="435"/>
      <c r="PEN463" s="435"/>
      <c r="PEO463" s="435"/>
      <c r="PEP463" s="435"/>
      <c r="PEQ463" s="435"/>
      <c r="PER463" s="435"/>
      <c r="PES463" s="435"/>
      <c r="PET463" s="435"/>
      <c r="PEU463" s="435"/>
      <c r="PEV463" s="435"/>
      <c r="PEW463" s="435"/>
      <c r="PEX463" s="435"/>
      <c r="PEY463" s="435"/>
      <c r="PEZ463" s="435"/>
      <c r="PFA463" s="435"/>
      <c r="PFB463" s="435"/>
      <c r="PFC463" s="435"/>
      <c r="PFD463" s="435"/>
      <c r="PFE463" s="435"/>
      <c r="PFF463" s="435"/>
      <c r="PFG463" s="435"/>
      <c r="PFH463" s="435"/>
      <c r="PFI463" s="435"/>
      <c r="PFJ463" s="435"/>
      <c r="PFK463" s="435"/>
      <c r="PFL463" s="435"/>
      <c r="PFM463" s="435"/>
      <c r="PFN463" s="435"/>
      <c r="PFO463" s="435"/>
      <c r="PFP463" s="435"/>
      <c r="PFQ463" s="435"/>
      <c r="PFR463" s="435"/>
      <c r="PFS463" s="435"/>
      <c r="PFT463" s="435"/>
      <c r="PFU463" s="435"/>
      <c r="PFV463" s="435"/>
      <c r="PFW463" s="435"/>
      <c r="PFX463" s="435"/>
      <c r="PFY463" s="435"/>
      <c r="PFZ463" s="435"/>
      <c r="PGA463" s="435"/>
      <c r="PGB463" s="435"/>
      <c r="PGC463" s="435"/>
      <c r="PGD463" s="435"/>
      <c r="PGE463" s="435"/>
      <c r="PGF463" s="435"/>
      <c r="PGG463" s="435"/>
      <c r="PGH463" s="435"/>
      <c r="PGI463" s="435"/>
      <c r="PGJ463" s="435"/>
      <c r="PGK463" s="435"/>
      <c r="PGL463" s="435"/>
      <c r="PGM463" s="435"/>
      <c r="PGN463" s="435"/>
      <c r="PGO463" s="435"/>
      <c r="PGP463" s="435"/>
      <c r="PGQ463" s="435"/>
      <c r="PGR463" s="435"/>
      <c r="PGS463" s="435"/>
      <c r="PGT463" s="435"/>
      <c r="PGU463" s="435"/>
      <c r="PGV463" s="435"/>
      <c r="PGW463" s="435"/>
      <c r="PGX463" s="435"/>
      <c r="PGY463" s="435"/>
      <c r="PGZ463" s="435"/>
      <c r="PHA463" s="435"/>
      <c r="PHB463" s="435"/>
      <c r="PHC463" s="435"/>
      <c r="PHD463" s="435"/>
      <c r="PHE463" s="435"/>
      <c r="PHF463" s="435"/>
      <c r="PHG463" s="435"/>
      <c r="PHH463" s="435"/>
      <c r="PHI463" s="435"/>
      <c r="PHJ463" s="435"/>
      <c r="PHK463" s="435"/>
      <c r="PHL463" s="435"/>
      <c r="PHM463" s="435"/>
      <c r="PHN463" s="435"/>
      <c r="PHO463" s="435"/>
      <c r="PHP463" s="435"/>
      <c r="PHQ463" s="435"/>
      <c r="PHR463" s="435"/>
      <c r="PHS463" s="435"/>
      <c r="PHT463" s="435"/>
      <c r="PHU463" s="435"/>
      <c r="PHV463" s="435"/>
      <c r="PHW463" s="435"/>
      <c r="PHX463" s="435"/>
      <c r="PHY463" s="435"/>
      <c r="PHZ463" s="435"/>
      <c r="PIA463" s="435"/>
      <c r="PIB463" s="435"/>
      <c r="PIC463" s="435"/>
      <c r="PID463" s="435"/>
      <c r="PIE463" s="435"/>
      <c r="PIF463" s="435"/>
      <c r="PIG463" s="435"/>
      <c r="PIH463" s="435"/>
      <c r="PII463" s="435"/>
      <c r="PIJ463" s="435"/>
      <c r="PIK463" s="435"/>
      <c r="PIL463" s="435"/>
      <c r="PIM463" s="435"/>
      <c r="PIN463" s="435"/>
      <c r="PIO463" s="435"/>
      <c r="PIP463" s="435"/>
      <c r="PIQ463" s="435"/>
      <c r="PIR463" s="435"/>
      <c r="PIS463" s="435"/>
      <c r="PIT463" s="435"/>
      <c r="PIU463" s="435"/>
      <c r="PIV463" s="435"/>
      <c r="PIW463" s="435"/>
      <c r="PIX463" s="435"/>
      <c r="PIY463" s="435"/>
      <c r="PIZ463" s="435"/>
      <c r="PJA463" s="435"/>
      <c r="PJB463" s="435"/>
      <c r="PJC463" s="435"/>
      <c r="PJD463" s="435"/>
      <c r="PJE463" s="435"/>
      <c r="PJF463" s="435"/>
      <c r="PJG463" s="435"/>
      <c r="PJH463" s="435"/>
      <c r="PJI463" s="435"/>
      <c r="PJJ463" s="435"/>
      <c r="PJK463" s="435"/>
      <c r="PJL463" s="435"/>
      <c r="PJM463" s="435"/>
      <c r="PJN463" s="435"/>
      <c r="PJO463" s="435"/>
      <c r="PJP463" s="435"/>
      <c r="PJQ463" s="435"/>
      <c r="PJR463" s="435"/>
      <c r="PJS463" s="435"/>
      <c r="PJT463" s="435"/>
      <c r="PJU463" s="435"/>
      <c r="PJV463" s="435"/>
      <c r="PJW463" s="435"/>
      <c r="PJX463" s="435"/>
      <c r="PJY463" s="435"/>
      <c r="PJZ463" s="435"/>
      <c r="PKA463" s="435"/>
      <c r="PKB463" s="435"/>
      <c r="PKC463" s="435"/>
      <c r="PKD463" s="435"/>
      <c r="PKE463" s="435"/>
      <c r="PKF463" s="435"/>
      <c r="PKG463" s="435"/>
      <c r="PKH463" s="435"/>
      <c r="PKI463" s="435"/>
      <c r="PKJ463" s="435"/>
      <c r="PKK463" s="435"/>
      <c r="PKL463" s="435"/>
      <c r="PKM463" s="435"/>
      <c r="PKN463" s="435"/>
      <c r="PKO463" s="435"/>
      <c r="PKP463" s="435"/>
      <c r="PKQ463" s="435"/>
      <c r="PKR463" s="435"/>
      <c r="PKS463" s="435"/>
      <c r="PKT463" s="435"/>
      <c r="PKU463" s="435"/>
      <c r="PKV463" s="435"/>
      <c r="PKW463" s="435"/>
      <c r="PKX463" s="435"/>
      <c r="PKY463" s="435"/>
      <c r="PKZ463" s="435"/>
      <c r="PLA463" s="435"/>
      <c r="PLB463" s="435"/>
      <c r="PLC463" s="435"/>
      <c r="PLD463" s="435"/>
      <c r="PLE463" s="435"/>
      <c r="PLF463" s="435"/>
      <c r="PLG463" s="435"/>
      <c r="PLH463" s="435"/>
      <c r="PLI463" s="435"/>
      <c r="PLJ463" s="435"/>
      <c r="PLK463" s="435"/>
      <c r="PLL463" s="435"/>
      <c r="PLM463" s="435"/>
      <c r="PLN463" s="435"/>
      <c r="PLO463" s="435"/>
      <c r="PLP463" s="435"/>
      <c r="PLQ463" s="435"/>
      <c r="PLR463" s="435"/>
      <c r="PLS463" s="435"/>
      <c r="PLT463" s="435"/>
      <c r="PLU463" s="435"/>
      <c r="PLV463" s="435"/>
      <c r="PLW463" s="435"/>
      <c r="PLX463" s="435"/>
      <c r="PLY463" s="435"/>
      <c r="PLZ463" s="435"/>
      <c r="PMA463" s="435"/>
      <c r="PMB463" s="435"/>
      <c r="PMC463" s="435"/>
      <c r="PMD463" s="435"/>
      <c r="PME463" s="435"/>
      <c r="PMF463" s="435"/>
      <c r="PMG463" s="435"/>
      <c r="PMH463" s="435"/>
      <c r="PMI463" s="435"/>
      <c r="PMJ463" s="435"/>
      <c r="PMK463" s="435"/>
      <c r="PML463" s="435"/>
      <c r="PMM463" s="435"/>
      <c r="PMN463" s="435"/>
      <c r="PMO463" s="435"/>
      <c r="PMP463" s="435"/>
      <c r="PMQ463" s="435"/>
      <c r="PMR463" s="435"/>
      <c r="PMS463" s="435"/>
      <c r="PMT463" s="435"/>
      <c r="PMU463" s="435"/>
      <c r="PMV463" s="435"/>
      <c r="PMW463" s="435"/>
      <c r="PMX463" s="435"/>
      <c r="PMY463" s="435"/>
      <c r="PMZ463" s="435"/>
      <c r="PNA463" s="435"/>
      <c r="PNB463" s="435"/>
      <c r="PNC463" s="435"/>
      <c r="PND463" s="435"/>
      <c r="PNE463" s="435"/>
      <c r="PNF463" s="435"/>
      <c r="PNG463" s="435"/>
      <c r="PNH463" s="435"/>
      <c r="PNI463" s="435"/>
      <c r="PNJ463" s="435"/>
      <c r="PNK463" s="435"/>
      <c r="PNL463" s="435"/>
      <c r="PNM463" s="435"/>
      <c r="PNN463" s="435"/>
      <c r="PNO463" s="435"/>
      <c r="PNP463" s="435"/>
      <c r="PNQ463" s="435"/>
      <c r="PNR463" s="435"/>
      <c r="PNS463" s="435"/>
      <c r="PNT463" s="435"/>
      <c r="PNU463" s="435"/>
      <c r="PNV463" s="435"/>
      <c r="PNW463" s="435"/>
      <c r="PNX463" s="435"/>
      <c r="PNY463" s="435"/>
      <c r="PNZ463" s="435"/>
      <c r="POA463" s="435"/>
      <c r="POB463" s="435"/>
      <c r="POC463" s="435"/>
      <c r="POD463" s="435"/>
      <c r="POE463" s="435"/>
      <c r="POF463" s="435"/>
      <c r="POG463" s="435"/>
      <c r="POH463" s="435"/>
      <c r="POI463" s="435"/>
      <c r="POJ463" s="435"/>
      <c r="POK463" s="435"/>
      <c r="POL463" s="435"/>
      <c r="POM463" s="435"/>
      <c r="PON463" s="435"/>
      <c r="POO463" s="435"/>
      <c r="POP463" s="435"/>
      <c r="POQ463" s="435"/>
      <c r="POR463" s="435"/>
      <c r="POS463" s="435"/>
      <c r="POT463" s="435"/>
      <c r="POU463" s="435"/>
      <c r="POV463" s="435"/>
      <c r="POW463" s="435"/>
      <c r="POX463" s="435"/>
      <c r="POY463" s="435"/>
      <c r="POZ463" s="435"/>
      <c r="PPA463" s="435"/>
      <c r="PPB463" s="435"/>
      <c r="PPC463" s="435"/>
      <c r="PPD463" s="435"/>
      <c r="PPE463" s="435"/>
      <c r="PPF463" s="435"/>
      <c r="PPG463" s="435"/>
      <c r="PPH463" s="435"/>
      <c r="PPI463" s="435"/>
      <c r="PPJ463" s="435"/>
      <c r="PPK463" s="435"/>
      <c r="PPL463" s="435"/>
      <c r="PPM463" s="435"/>
      <c r="PPN463" s="435"/>
      <c r="PPO463" s="435"/>
      <c r="PPP463" s="435"/>
      <c r="PPQ463" s="435"/>
      <c r="PPR463" s="435"/>
      <c r="PPS463" s="435"/>
      <c r="PPT463" s="435"/>
      <c r="PPU463" s="435"/>
      <c r="PPV463" s="435"/>
      <c r="PPW463" s="435"/>
      <c r="PPX463" s="435"/>
      <c r="PPY463" s="435"/>
      <c r="PPZ463" s="435"/>
      <c r="PQA463" s="435"/>
      <c r="PQB463" s="435"/>
      <c r="PQC463" s="435"/>
      <c r="PQD463" s="435"/>
      <c r="PQE463" s="435"/>
      <c r="PQF463" s="435"/>
      <c r="PQG463" s="435"/>
      <c r="PQH463" s="435"/>
      <c r="PQI463" s="435"/>
      <c r="PQJ463" s="435"/>
      <c r="PQK463" s="435"/>
      <c r="PQL463" s="435"/>
      <c r="PQM463" s="435"/>
      <c r="PQN463" s="435"/>
      <c r="PQO463" s="435"/>
      <c r="PQP463" s="435"/>
      <c r="PQQ463" s="435"/>
      <c r="PQR463" s="435"/>
      <c r="PQS463" s="435"/>
      <c r="PQT463" s="435"/>
      <c r="PQU463" s="435"/>
      <c r="PQV463" s="435"/>
      <c r="PQW463" s="435"/>
      <c r="PQX463" s="435"/>
      <c r="PQY463" s="435"/>
      <c r="PQZ463" s="435"/>
      <c r="PRA463" s="435"/>
      <c r="PRB463" s="435"/>
      <c r="PRC463" s="435"/>
      <c r="PRD463" s="435"/>
      <c r="PRE463" s="435"/>
      <c r="PRF463" s="435"/>
      <c r="PRG463" s="435"/>
      <c r="PRH463" s="435"/>
      <c r="PRI463" s="435"/>
      <c r="PRJ463" s="435"/>
      <c r="PRK463" s="435"/>
      <c r="PRL463" s="435"/>
      <c r="PRM463" s="435"/>
      <c r="PRN463" s="435"/>
      <c r="PRO463" s="435"/>
      <c r="PRP463" s="435"/>
      <c r="PRQ463" s="435"/>
      <c r="PRR463" s="435"/>
      <c r="PRS463" s="435"/>
      <c r="PRT463" s="435"/>
      <c r="PRU463" s="435"/>
      <c r="PRV463" s="435"/>
      <c r="PRW463" s="435"/>
      <c r="PRX463" s="435"/>
      <c r="PRY463" s="435"/>
      <c r="PRZ463" s="435"/>
      <c r="PSA463" s="435"/>
      <c r="PSB463" s="435"/>
      <c r="PSC463" s="435"/>
      <c r="PSD463" s="435"/>
      <c r="PSE463" s="435"/>
      <c r="PSF463" s="435"/>
      <c r="PSG463" s="435"/>
      <c r="PSH463" s="435"/>
      <c r="PSI463" s="435"/>
      <c r="PSJ463" s="435"/>
      <c r="PSK463" s="435"/>
      <c r="PSL463" s="435"/>
      <c r="PSM463" s="435"/>
      <c r="PSN463" s="435"/>
      <c r="PSO463" s="435"/>
      <c r="PSP463" s="435"/>
      <c r="PSQ463" s="435"/>
      <c r="PSR463" s="435"/>
      <c r="PSS463" s="435"/>
      <c r="PST463" s="435"/>
      <c r="PSU463" s="435"/>
      <c r="PSV463" s="435"/>
      <c r="PSW463" s="435"/>
      <c r="PSX463" s="435"/>
      <c r="PSY463" s="435"/>
      <c r="PSZ463" s="435"/>
      <c r="PTA463" s="435"/>
      <c r="PTB463" s="435"/>
      <c r="PTC463" s="435"/>
      <c r="PTD463" s="435"/>
      <c r="PTE463" s="435"/>
      <c r="PTF463" s="435"/>
      <c r="PTG463" s="435"/>
      <c r="PTH463" s="435"/>
      <c r="PTI463" s="435"/>
      <c r="PTJ463" s="435"/>
      <c r="PTK463" s="435"/>
      <c r="PTL463" s="435"/>
      <c r="PTM463" s="435"/>
      <c r="PTN463" s="435"/>
      <c r="PTO463" s="435"/>
      <c r="PTP463" s="435"/>
      <c r="PTQ463" s="435"/>
      <c r="PTR463" s="435"/>
      <c r="PTS463" s="435"/>
      <c r="PTT463" s="435"/>
      <c r="PTU463" s="435"/>
      <c r="PTV463" s="435"/>
      <c r="PTW463" s="435"/>
      <c r="PTX463" s="435"/>
      <c r="PTY463" s="435"/>
      <c r="PTZ463" s="435"/>
      <c r="PUA463" s="435"/>
      <c r="PUB463" s="435"/>
      <c r="PUC463" s="435"/>
      <c r="PUD463" s="435"/>
      <c r="PUE463" s="435"/>
      <c r="PUF463" s="435"/>
      <c r="PUG463" s="435"/>
      <c r="PUH463" s="435"/>
      <c r="PUI463" s="435"/>
      <c r="PUJ463" s="435"/>
      <c r="PUK463" s="435"/>
      <c r="PUL463" s="435"/>
      <c r="PUM463" s="435"/>
      <c r="PUN463" s="435"/>
      <c r="PUO463" s="435"/>
      <c r="PUP463" s="435"/>
      <c r="PUQ463" s="435"/>
      <c r="PUR463" s="435"/>
      <c r="PUS463" s="435"/>
      <c r="PUT463" s="435"/>
      <c r="PUU463" s="435"/>
      <c r="PUV463" s="435"/>
      <c r="PUW463" s="435"/>
      <c r="PUX463" s="435"/>
      <c r="PUY463" s="435"/>
      <c r="PUZ463" s="435"/>
      <c r="PVA463" s="435"/>
      <c r="PVB463" s="435"/>
      <c r="PVC463" s="435"/>
      <c r="PVD463" s="435"/>
      <c r="PVE463" s="435"/>
      <c r="PVF463" s="435"/>
      <c r="PVG463" s="435"/>
      <c r="PVH463" s="435"/>
      <c r="PVI463" s="435"/>
      <c r="PVJ463" s="435"/>
      <c r="PVK463" s="435"/>
      <c r="PVL463" s="435"/>
      <c r="PVM463" s="435"/>
      <c r="PVN463" s="435"/>
      <c r="PVO463" s="435"/>
      <c r="PVP463" s="435"/>
      <c r="PVQ463" s="435"/>
      <c r="PVR463" s="435"/>
      <c r="PVS463" s="435"/>
      <c r="PVT463" s="435"/>
      <c r="PVU463" s="435"/>
      <c r="PVV463" s="435"/>
      <c r="PVW463" s="435"/>
      <c r="PVX463" s="435"/>
      <c r="PVY463" s="435"/>
      <c r="PVZ463" s="435"/>
      <c r="PWA463" s="435"/>
      <c r="PWB463" s="435"/>
      <c r="PWC463" s="435"/>
      <c r="PWD463" s="435"/>
      <c r="PWE463" s="435"/>
      <c r="PWF463" s="435"/>
      <c r="PWG463" s="435"/>
      <c r="PWH463" s="435"/>
      <c r="PWI463" s="435"/>
      <c r="PWJ463" s="435"/>
      <c r="PWK463" s="435"/>
      <c r="PWL463" s="435"/>
      <c r="PWM463" s="435"/>
      <c r="PWN463" s="435"/>
      <c r="PWO463" s="435"/>
      <c r="PWP463" s="435"/>
      <c r="PWQ463" s="435"/>
      <c r="PWR463" s="435"/>
      <c r="PWS463" s="435"/>
      <c r="PWT463" s="435"/>
      <c r="PWU463" s="435"/>
      <c r="PWV463" s="435"/>
      <c r="PWW463" s="435"/>
      <c r="PWX463" s="435"/>
      <c r="PWY463" s="435"/>
      <c r="PWZ463" s="435"/>
      <c r="PXA463" s="435"/>
      <c r="PXB463" s="435"/>
      <c r="PXC463" s="435"/>
      <c r="PXD463" s="435"/>
      <c r="PXE463" s="435"/>
      <c r="PXF463" s="435"/>
      <c r="PXG463" s="435"/>
      <c r="PXH463" s="435"/>
      <c r="PXI463" s="435"/>
      <c r="PXJ463" s="435"/>
      <c r="PXK463" s="435"/>
      <c r="PXL463" s="435"/>
      <c r="PXM463" s="435"/>
      <c r="PXN463" s="435"/>
      <c r="PXO463" s="435"/>
      <c r="PXP463" s="435"/>
      <c r="PXQ463" s="435"/>
      <c r="PXR463" s="435"/>
      <c r="PXS463" s="435"/>
      <c r="PXT463" s="435"/>
      <c r="PXU463" s="435"/>
      <c r="PXV463" s="435"/>
      <c r="PXW463" s="435"/>
      <c r="PXX463" s="435"/>
      <c r="PXY463" s="435"/>
      <c r="PXZ463" s="435"/>
      <c r="PYA463" s="435"/>
      <c r="PYB463" s="435"/>
      <c r="PYC463" s="435"/>
      <c r="PYD463" s="435"/>
      <c r="PYE463" s="435"/>
      <c r="PYF463" s="435"/>
      <c r="PYG463" s="435"/>
      <c r="PYH463" s="435"/>
      <c r="PYI463" s="435"/>
      <c r="PYJ463" s="435"/>
      <c r="PYK463" s="435"/>
      <c r="PYL463" s="435"/>
      <c r="PYM463" s="435"/>
      <c r="PYN463" s="435"/>
      <c r="PYO463" s="435"/>
      <c r="PYP463" s="435"/>
      <c r="PYQ463" s="435"/>
      <c r="PYR463" s="435"/>
      <c r="PYS463" s="435"/>
      <c r="PYT463" s="435"/>
      <c r="PYU463" s="435"/>
      <c r="PYV463" s="435"/>
      <c r="PYW463" s="435"/>
      <c r="PYX463" s="435"/>
      <c r="PYY463" s="435"/>
      <c r="PYZ463" s="435"/>
      <c r="PZA463" s="435"/>
      <c r="PZB463" s="435"/>
      <c r="PZC463" s="435"/>
      <c r="PZD463" s="435"/>
      <c r="PZE463" s="435"/>
      <c r="PZF463" s="435"/>
      <c r="PZG463" s="435"/>
      <c r="PZH463" s="435"/>
      <c r="PZI463" s="435"/>
      <c r="PZJ463" s="435"/>
      <c r="PZK463" s="435"/>
      <c r="PZL463" s="435"/>
      <c r="PZM463" s="435"/>
      <c r="PZN463" s="435"/>
      <c r="PZO463" s="435"/>
      <c r="PZP463" s="435"/>
      <c r="PZQ463" s="435"/>
      <c r="PZR463" s="435"/>
      <c r="PZS463" s="435"/>
      <c r="PZT463" s="435"/>
      <c r="PZU463" s="435"/>
      <c r="PZV463" s="435"/>
      <c r="PZW463" s="435"/>
      <c r="PZX463" s="435"/>
      <c r="PZY463" s="435"/>
      <c r="PZZ463" s="435"/>
      <c r="QAA463" s="435"/>
      <c r="QAB463" s="435"/>
      <c r="QAC463" s="435"/>
      <c r="QAD463" s="435"/>
      <c r="QAE463" s="435"/>
      <c r="QAF463" s="435"/>
      <c r="QAG463" s="435"/>
      <c r="QAH463" s="435"/>
      <c r="QAI463" s="435"/>
      <c r="QAJ463" s="435"/>
      <c r="QAK463" s="435"/>
      <c r="QAL463" s="435"/>
      <c r="QAM463" s="435"/>
      <c r="QAN463" s="435"/>
      <c r="QAO463" s="435"/>
      <c r="QAP463" s="435"/>
      <c r="QAQ463" s="435"/>
      <c r="QAR463" s="435"/>
      <c r="QAS463" s="435"/>
      <c r="QAT463" s="435"/>
      <c r="QAU463" s="435"/>
      <c r="QAV463" s="435"/>
      <c r="QAW463" s="435"/>
      <c r="QAX463" s="435"/>
      <c r="QAY463" s="435"/>
      <c r="QAZ463" s="435"/>
      <c r="QBA463" s="435"/>
      <c r="QBB463" s="435"/>
      <c r="QBC463" s="435"/>
      <c r="QBD463" s="435"/>
      <c r="QBE463" s="435"/>
      <c r="QBF463" s="435"/>
      <c r="QBG463" s="435"/>
      <c r="QBH463" s="435"/>
      <c r="QBI463" s="435"/>
      <c r="QBJ463" s="435"/>
      <c r="QBK463" s="435"/>
      <c r="QBL463" s="435"/>
      <c r="QBM463" s="435"/>
      <c r="QBN463" s="435"/>
      <c r="QBO463" s="435"/>
      <c r="QBP463" s="435"/>
      <c r="QBQ463" s="435"/>
      <c r="QBR463" s="435"/>
      <c r="QBS463" s="435"/>
      <c r="QBT463" s="435"/>
      <c r="QBU463" s="435"/>
      <c r="QBV463" s="435"/>
      <c r="QBW463" s="435"/>
      <c r="QBX463" s="435"/>
      <c r="QBY463" s="435"/>
      <c r="QBZ463" s="435"/>
      <c r="QCA463" s="435"/>
      <c r="QCB463" s="435"/>
      <c r="QCC463" s="435"/>
      <c r="QCD463" s="435"/>
      <c r="QCE463" s="435"/>
      <c r="QCF463" s="435"/>
      <c r="QCG463" s="435"/>
      <c r="QCH463" s="435"/>
      <c r="QCI463" s="435"/>
      <c r="QCJ463" s="435"/>
      <c r="QCK463" s="435"/>
      <c r="QCL463" s="435"/>
      <c r="QCM463" s="435"/>
      <c r="QCN463" s="435"/>
      <c r="QCO463" s="435"/>
      <c r="QCP463" s="435"/>
      <c r="QCQ463" s="435"/>
      <c r="QCR463" s="435"/>
      <c r="QCS463" s="435"/>
      <c r="QCT463" s="435"/>
      <c r="QCU463" s="435"/>
      <c r="QCV463" s="435"/>
      <c r="QCW463" s="435"/>
      <c r="QCX463" s="435"/>
      <c r="QCY463" s="435"/>
      <c r="QCZ463" s="435"/>
      <c r="QDA463" s="435"/>
      <c r="QDB463" s="435"/>
      <c r="QDC463" s="435"/>
      <c r="QDD463" s="435"/>
      <c r="QDE463" s="435"/>
      <c r="QDF463" s="435"/>
      <c r="QDG463" s="435"/>
      <c r="QDH463" s="435"/>
      <c r="QDI463" s="435"/>
      <c r="QDJ463" s="435"/>
      <c r="QDK463" s="435"/>
      <c r="QDL463" s="435"/>
      <c r="QDM463" s="435"/>
      <c r="QDN463" s="435"/>
      <c r="QDO463" s="435"/>
      <c r="QDP463" s="435"/>
      <c r="QDQ463" s="435"/>
      <c r="QDR463" s="435"/>
      <c r="QDS463" s="435"/>
      <c r="QDT463" s="435"/>
      <c r="QDU463" s="435"/>
      <c r="QDV463" s="435"/>
      <c r="QDW463" s="435"/>
      <c r="QDX463" s="435"/>
      <c r="QDY463" s="435"/>
      <c r="QDZ463" s="435"/>
      <c r="QEA463" s="435"/>
      <c r="QEB463" s="435"/>
      <c r="QEC463" s="435"/>
      <c r="QED463" s="435"/>
      <c r="QEE463" s="435"/>
      <c r="QEF463" s="435"/>
      <c r="QEG463" s="435"/>
      <c r="QEH463" s="435"/>
      <c r="QEI463" s="435"/>
      <c r="QEJ463" s="435"/>
      <c r="QEK463" s="435"/>
      <c r="QEL463" s="435"/>
      <c r="QEM463" s="435"/>
      <c r="QEN463" s="435"/>
      <c r="QEO463" s="435"/>
      <c r="QEP463" s="435"/>
      <c r="QEQ463" s="435"/>
      <c r="QER463" s="435"/>
      <c r="QES463" s="435"/>
      <c r="QET463" s="435"/>
      <c r="QEU463" s="435"/>
      <c r="QEV463" s="435"/>
      <c r="QEW463" s="435"/>
      <c r="QEX463" s="435"/>
      <c r="QEY463" s="435"/>
      <c r="QEZ463" s="435"/>
      <c r="QFA463" s="435"/>
      <c r="QFB463" s="435"/>
      <c r="QFC463" s="435"/>
      <c r="QFD463" s="435"/>
      <c r="QFE463" s="435"/>
      <c r="QFF463" s="435"/>
      <c r="QFG463" s="435"/>
      <c r="QFH463" s="435"/>
      <c r="QFI463" s="435"/>
      <c r="QFJ463" s="435"/>
      <c r="QFK463" s="435"/>
      <c r="QFL463" s="435"/>
      <c r="QFM463" s="435"/>
      <c r="QFN463" s="435"/>
      <c r="QFO463" s="435"/>
      <c r="QFP463" s="435"/>
      <c r="QFQ463" s="435"/>
      <c r="QFR463" s="435"/>
      <c r="QFS463" s="435"/>
      <c r="QFT463" s="435"/>
      <c r="QFU463" s="435"/>
      <c r="QFV463" s="435"/>
      <c r="QFW463" s="435"/>
      <c r="QFX463" s="435"/>
      <c r="QFY463" s="435"/>
      <c r="QFZ463" s="435"/>
      <c r="QGA463" s="435"/>
      <c r="QGB463" s="435"/>
      <c r="QGC463" s="435"/>
      <c r="QGD463" s="435"/>
      <c r="QGE463" s="435"/>
      <c r="QGF463" s="435"/>
      <c r="QGG463" s="435"/>
      <c r="QGH463" s="435"/>
      <c r="QGI463" s="435"/>
      <c r="QGJ463" s="435"/>
      <c r="QGK463" s="435"/>
      <c r="QGL463" s="435"/>
      <c r="QGM463" s="435"/>
      <c r="QGN463" s="435"/>
      <c r="QGO463" s="435"/>
      <c r="QGP463" s="435"/>
      <c r="QGQ463" s="435"/>
      <c r="QGR463" s="435"/>
      <c r="QGS463" s="435"/>
      <c r="QGT463" s="435"/>
      <c r="QGU463" s="435"/>
      <c r="QGV463" s="435"/>
      <c r="QGW463" s="435"/>
      <c r="QGX463" s="435"/>
      <c r="QGY463" s="435"/>
      <c r="QGZ463" s="435"/>
      <c r="QHA463" s="435"/>
      <c r="QHB463" s="435"/>
      <c r="QHC463" s="435"/>
      <c r="QHD463" s="435"/>
      <c r="QHE463" s="435"/>
      <c r="QHF463" s="435"/>
      <c r="QHG463" s="435"/>
      <c r="QHH463" s="435"/>
      <c r="QHI463" s="435"/>
      <c r="QHJ463" s="435"/>
      <c r="QHK463" s="435"/>
      <c r="QHL463" s="435"/>
      <c r="QHM463" s="435"/>
      <c r="QHN463" s="435"/>
      <c r="QHO463" s="435"/>
      <c r="QHP463" s="435"/>
      <c r="QHQ463" s="435"/>
      <c r="QHR463" s="435"/>
      <c r="QHS463" s="435"/>
      <c r="QHT463" s="435"/>
      <c r="QHU463" s="435"/>
      <c r="QHV463" s="435"/>
      <c r="QHW463" s="435"/>
      <c r="QHX463" s="435"/>
      <c r="QHY463" s="435"/>
      <c r="QHZ463" s="435"/>
      <c r="QIA463" s="435"/>
      <c r="QIB463" s="435"/>
      <c r="QIC463" s="435"/>
      <c r="QID463" s="435"/>
      <c r="QIE463" s="435"/>
      <c r="QIF463" s="435"/>
      <c r="QIG463" s="435"/>
      <c r="QIH463" s="435"/>
      <c r="QII463" s="435"/>
      <c r="QIJ463" s="435"/>
      <c r="QIK463" s="435"/>
      <c r="QIL463" s="435"/>
      <c r="QIM463" s="435"/>
      <c r="QIN463" s="435"/>
      <c r="QIO463" s="435"/>
      <c r="QIP463" s="435"/>
      <c r="QIQ463" s="435"/>
      <c r="QIR463" s="435"/>
      <c r="QIS463" s="435"/>
      <c r="QIT463" s="435"/>
      <c r="QIU463" s="435"/>
      <c r="QIV463" s="435"/>
      <c r="QIW463" s="435"/>
      <c r="QIX463" s="435"/>
      <c r="QIY463" s="435"/>
      <c r="QIZ463" s="435"/>
      <c r="QJA463" s="435"/>
      <c r="QJB463" s="435"/>
      <c r="QJC463" s="435"/>
      <c r="QJD463" s="435"/>
      <c r="QJE463" s="435"/>
      <c r="QJF463" s="435"/>
      <c r="QJG463" s="435"/>
      <c r="QJH463" s="435"/>
      <c r="QJI463" s="435"/>
      <c r="QJJ463" s="435"/>
      <c r="QJK463" s="435"/>
      <c r="QJL463" s="435"/>
      <c r="QJM463" s="435"/>
      <c r="QJN463" s="435"/>
      <c r="QJO463" s="435"/>
      <c r="QJP463" s="435"/>
      <c r="QJQ463" s="435"/>
      <c r="QJR463" s="435"/>
      <c r="QJS463" s="435"/>
      <c r="QJT463" s="435"/>
      <c r="QJU463" s="435"/>
      <c r="QJV463" s="435"/>
      <c r="QJW463" s="435"/>
      <c r="QJX463" s="435"/>
      <c r="QJY463" s="435"/>
      <c r="QJZ463" s="435"/>
      <c r="QKA463" s="435"/>
      <c r="QKB463" s="435"/>
      <c r="QKC463" s="435"/>
      <c r="QKD463" s="435"/>
      <c r="QKE463" s="435"/>
      <c r="QKF463" s="435"/>
      <c r="QKG463" s="435"/>
      <c r="QKH463" s="435"/>
      <c r="QKI463" s="435"/>
      <c r="QKJ463" s="435"/>
      <c r="QKK463" s="435"/>
      <c r="QKL463" s="435"/>
      <c r="QKM463" s="435"/>
      <c r="QKN463" s="435"/>
      <c r="QKO463" s="435"/>
      <c r="QKP463" s="435"/>
      <c r="QKQ463" s="435"/>
      <c r="QKR463" s="435"/>
      <c r="QKS463" s="435"/>
      <c r="QKT463" s="435"/>
      <c r="QKU463" s="435"/>
      <c r="QKV463" s="435"/>
      <c r="QKW463" s="435"/>
      <c r="QKX463" s="435"/>
      <c r="QKY463" s="435"/>
      <c r="QKZ463" s="435"/>
      <c r="QLA463" s="435"/>
      <c r="QLB463" s="435"/>
      <c r="QLC463" s="435"/>
      <c r="QLD463" s="435"/>
      <c r="QLE463" s="435"/>
      <c r="QLF463" s="435"/>
      <c r="QLG463" s="435"/>
      <c r="QLH463" s="435"/>
      <c r="QLI463" s="435"/>
      <c r="QLJ463" s="435"/>
      <c r="QLK463" s="435"/>
      <c r="QLL463" s="435"/>
      <c r="QLM463" s="435"/>
      <c r="QLN463" s="435"/>
      <c r="QLO463" s="435"/>
      <c r="QLP463" s="435"/>
      <c r="QLQ463" s="435"/>
      <c r="QLR463" s="435"/>
      <c r="QLS463" s="435"/>
      <c r="QLT463" s="435"/>
      <c r="QLU463" s="435"/>
      <c r="QLV463" s="435"/>
      <c r="QLW463" s="435"/>
      <c r="QLX463" s="435"/>
      <c r="QLY463" s="435"/>
      <c r="QLZ463" s="435"/>
      <c r="QMA463" s="435"/>
      <c r="QMB463" s="435"/>
      <c r="QMC463" s="435"/>
      <c r="QMD463" s="435"/>
      <c r="QME463" s="435"/>
      <c r="QMF463" s="435"/>
      <c r="QMG463" s="435"/>
      <c r="QMH463" s="435"/>
      <c r="QMI463" s="435"/>
      <c r="QMJ463" s="435"/>
      <c r="QMK463" s="435"/>
      <c r="QML463" s="435"/>
      <c r="QMM463" s="435"/>
      <c r="QMN463" s="435"/>
      <c r="QMO463" s="435"/>
      <c r="QMP463" s="435"/>
      <c r="QMQ463" s="435"/>
      <c r="QMR463" s="435"/>
      <c r="QMS463" s="435"/>
      <c r="QMT463" s="435"/>
      <c r="QMU463" s="435"/>
      <c r="QMV463" s="435"/>
      <c r="QMW463" s="435"/>
      <c r="QMX463" s="435"/>
      <c r="QMY463" s="435"/>
      <c r="QMZ463" s="435"/>
      <c r="QNA463" s="435"/>
      <c r="QNB463" s="435"/>
      <c r="QNC463" s="435"/>
      <c r="QND463" s="435"/>
      <c r="QNE463" s="435"/>
      <c r="QNF463" s="435"/>
      <c r="QNG463" s="435"/>
      <c r="QNH463" s="435"/>
      <c r="QNI463" s="435"/>
      <c r="QNJ463" s="435"/>
      <c r="QNK463" s="435"/>
      <c r="QNL463" s="435"/>
      <c r="QNM463" s="435"/>
      <c r="QNN463" s="435"/>
      <c r="QNO463" s="435"/>
      <c r="QNP463" s="435"/>
      <c r="QNQ463" s="435"/>
      <c r="QNR463" s="435"/>
      <c r="QNS463" s="435"/>
      <c r="QNT463" s="435"/>
      <c r="QNU463" s="435"/>
      <c r="QNV463" s="435"/>
      <c r="QNW463" s="435"/>
      <c r="QNX463" s="435"/>
      <c r="QNY463" s="435"/>
      <c r="QNZ463" s="435"/>
      <c r="QOA463" s="435"/>
      <c r="QOB463" s="435"/>
      <c r="QOC463" s="435"/>
      <c r="QOD463" s="435"/>
      <c r="QOE463" s="435"/>
      <c r="QOF463" s="435"/>
      <c r="QOG463" s="435"/>
      <c r="QOH463" s="435"/>
      <c r="QOI463" s="435"/>
      <c r="QOJ463" s="435"/>
      <c r="QOK463" s="435"/>
      <c r="QOL463" s="435"/>
      <c r="QOM463" s="435"/>
      <c r="QON463" s="435"/>
      <c r="QOO463" s="435"/>
      <c r="QOP463" s="435"/>
      <c r="QOQ463" s="435"/>
      <c r="QOR463" s="435"/>
      <c r="QOS463" s="435"/>
      <c r="QOT463" s="435"/>
      <c r="QOU463" s="435"/>
      <c r="QOV463" s="435"/>
      <c r="QOW463" s="435"/>
      <c r="QOX463" s="435"/>
      <c r="QOY463" s="435"/>
      <c r="QOZ463" s="435"/>
      <c r="QPA463" s="435"/>
      <c r="QPB463" s="435"/>
      <c r="QPC463" s="435"/>
      <c r="QPD463" s="435"/>
      <c r="QPE463" s="435"/>
      <c r="QPF463" s="435"/>
      <c r="QPG463" s="435"/>
      <c r="QPH463" s="435"/>
      <c r="QPI463" s="435"/>
      <c r="QPJ463" s="435"/>
      <c r="QPK463" s="435"/>
      <c r="QPL463" s="435"/>
      <c r="QPM463" s="435"/>
      <c r="QPN463" s="435"/>
      <c r="QPO463" s="435"/>
      <c r="QPP463" s="435"/>
      <c r="QPQ463" s="435"/>
      <c r="QPR463" s="435"/>
      <c r="QPS463" s="435"/>
      <c r="QPT463" s="435"/>
      <c r="QPU463" s="435"/>
      <c r="QPV463" s="435"/>
      <c r="QPW463" s="435"/>
      <c r="QPX463" s="435"/>
      <c r="QPY463" s="435"/>
      <c r="QPZ463" s="435"/>
      <c r="QQA463" s="435"/>
      <c r="QQB463" s="435"/>
      <c r="QQC463" s="435"/>
      <c r="QQD463" s="435"/>
      <c r="QQE463" s="435"/>
      <c r="QQF463" s="435"/>
      <c r="QQG463" s="435"/>
      <c r="QQH463" s="435"/>
      <c r="QQI463" s="435"/>
      <c r="QQJ463" s="435"/>
      <c r="QQK463" s="435"/>
      <c r="QQL463" s="435"/>
      <c r="QQM463" s="435"/>
      <c r="QQN463" s="435"/>
      <c r="QQO463" s="435"/>
      <c r="QQP463" s="435"/>
      <c r="QQQ463" s="435"/>
      <c r="QQR463" s="435"/>
      <c r="QQS463" s="435"/>
      <c r="QQT463" s="435"/>
      <c r="QQU463" s="435"/>
      <c r="QQV463" s="435"/>
      <c r="QQW463" s="435"/>
      <c r="QQX463" s="435"/>
      <c r="QQY463" s="435"/>
      <c r="QQZ463" s="435"/>
      <c r="QRA463" s="435"/>
      <c r="QRB463" s="435"/>
      <c r="QRC463" s="435"/>
      <c r="QRD463" s="435"/>
      <c r="QRE463" s="435"/>
      <c r="QRF463" s="435"/>
      <c r="QRG463" s="435"/>
      <c r="QRH463" s="435"/>
      <c r="QRI463" s="435"/>
      <c r="QRJ463" s="435"/>
      <c r="QRK463" s="435"/>
      <c r="QRL463" s="435"/>
      <c r="QRM463" s="435"/>
      <c r="QRN463" s="435"/>
      <c r="QRO463" s="435"/>
      <c r="QRP463" s="435"/>
      <c r="QRQ463" s="435"/>
      <c r="QRR463" s="435"/>
      <c r="QRS463" s="435"/>
      <c r="QRT463" s="435"/>
      <c r="QRU463" s="435"/>
      <c r="QRV463" s="435"/>
      <c r="QRW463" s="435"/>
      <c r="QRX463" s="435"/>
      <c r="QRY463" s="435"/>
      <c r="QRZ463" s="435"/>
      <c r="QSA463" s="435"/>
      <c r="QSB463" s="435"/>
      <c r="QSC463" s="435"/>
      <c r="QSD463" s="435"/>
      <c r="QSE463" s="435"/>
      <c r="QSF463" s="435"/>
      <c r="QSG463" s="435"/>
      <c r="QSH463" s="435"/>
      <c r="QSI463" s="435"/>
      <c r="QSJ463" s="435"/>
      <c r="QSK463" s="435"/>
      <c r="QSL463" s="435"/>
      <c r="QSM463" s="435"/>
      <c r="QSN463" s="435"/>
      <c r="QSO463" s="435"/>
      <c r="QSP463" s="435"/>
      <c r="QSQ463" s="435"/>
      <c r="QSR463" s="435"/>
      <c r="QSS463" s="435"/>
      <c r="QST463" s="435"/>
      <c r="QSU463" s="435"/>
      <c r="QSV463" s="435"/>
      <c r="QSW463" s="435"/>
      <c r="QSX463" s="435"/>
      <c r="QSY463" s="435"/>
      <c r="QSZ463" s="435"/>
      <c r="QTA463" s="435"/>
      <c r="QTB463" s="435"/>
      <c r="QTC463" s="435"/>
      <c r="QTD463" s="435"/>
      <c r="QTE463" s="435"/>
      <c r="QTF463" s="435"/>
      <c r="QTG463" s="435"/>
      <c r="QTH463" s="435"/>
      <c r="QTI463" s="435"/>
      <c r="QTJ463" s="435"/>
      <c r="QTK463" s="435"/>
      <c r="QTL463" s="435"/>
      <c r="QTM463" s="435"/>
      <c r="QTN463" s="435"/>
      <c r="QTO463" s="435"/>
      <c r="QTP463" s="435"/>
      <c r="QTQ463" s="435"/>
      <c r="QTR463" s="435"/>
      <c r="QTS463" s="435"/>
      <c r="QTT463" s="435"/>
      <c r="QTU463" s="435"/>
      <c r="QTV463" s="435"/>
      <c r="QTW463" s="435"/>
      <c r="QTX463" s="435"/>
      <c r="QTY463" s="435"/>
      <c r="QTZ463" s="435"/>
      <c r="QUA463" s="435"/>
      <c r="QUB463" s="435"/>
      <c r="QUC463" s="435"/>
      <c r="QUD463" s="435"/>
      <c r="QUE463" s="435"/>
      <c r="QUF463" s="435"/>
      <c r="QUG463" s="435"/>
      <c r="QUH463" s="435"/>
      <c r="QUI463" s="435"/>
      <c r="QUJ463" s="435"/>
      <c r="QUK463" s="435"/>
      <c r="QUL463" s="435"/>
      <c r="QUM463" s="435"/>
      <c r="QUN463" s="435"/>
      <c r="QUO463" s="435"/>
      <c r="QUP463" s="435"/>
      <c r="QUQ463" s="435"/>
      <c r="QUR463" s="435"/>
      <c r="QUS463" s="435"/>
      <c r="QUT463" s="435"/>
      <c r="QUU463" s="435"/>
      <c r="QUV463" s="435"/>
      <c r="QUW463" s="435"/>
      <c r="QUX463" s="435"/>
      <c r="QUY463" s="435"/>
      <c r="QUZ463" s="435"/>
      <c r="QVA463" s="435"/>
      <c r="QVB463" s="435"/>
      <c r="QVC463" s="435"/>
      <c r="QVD463" s="435"/>
      <c r="QVE463" s="435"/>
      <c r="QVF463" s="435"/>
      <c r="QVG463" s="435"/>
      <c r="QVH463" s="435"/>
      <c r="QVI463" s="435"/>
      <c r="QVJ463" s="435"/>
      <c r="QVK463" s="435"/>
      <c r="QVL463" s="435"/>
      <c r="QVM463" s="435"/>
      <c r="QVN463" s="435"/>
      <c r="QVO463" s="435"/>
      <c r="QVP463" s="435"/>
      <c r="QVQ463" s="435"/>
      <c r="QVR463" s="435"/>
      <c r="QVS463" s="435"/>
      <c r="QVT463" s="435"/>
      <c r="QVU463" s="435"/>
      <c r="QVV463" s="435"/>
      <c r="QVW463" s="435"/>
      <c r="QVX463" s="435"/>
      <c r="QVY463" s="435"/>
      <c r="QVZ463" s="435"/>
      <c r="QWA463" s="435"/>
      <c r="QWB463" s="435"/>
      <c r="QWC463" s="435"/>
      <c r="QWD463" s="435"/>
      <c r="QWE463" s="435"/>
      <c r="QWF463" s="435"/>
      <c r="QWG463" s="435"/>
      <c r="QWH463" s="435"/>
      <c r="QWI463" s="435"/>
      <c r="QWJ463" s="435"/>
      <c r="QWK463" s="435"/>
      <c r="QWL463" s="435"/>
      <c r="QWM463" s="435"/>
      <c r="QWN463" s="435"/>
      <c r="QWO463" s="435"/>
      <c r="QWP463" s="435"/>
      <c r="QWQ463" s="435"/>
      <c r="QWR463" s="435"/>
      <c r="QWS463" s="435"/>
      <c r="QWT463" s="435"/>
      <c r="QWU463" s="435"/>
      <c r="QWV463" s="435"/>
      <c r="QWW463" s="435"/>
      <c r="QWX463" s="435"/>
      <c r="QWY463" s="435"/>
      <c r="QWZ463" s="435"/>
      <c r="QXA463" s="435"/>
      <c r="QXB463" s="435"/>
      <c r="QXC463" s="435"/>
      <c r="QXD463" s="435"/>
      <c r="QXE463" s="435"/>
      <c r="QXF463" s="435"/>
      <c r="QXG463" s="435"/>
      <c r="QXH463" s="435"/>
      <c r="QXI463" s="435"/>
      <c r="QXJ463" s="435"/>
      <c r="QXK463" s="435"/>
      <c r="QXL463" s="435"/>
      <c r="QXM463" s="435"/>
      <c r="QXN463" s="435"/>
      <c r="QXO463" s="435"/>
      <c r="QXP463" s="435"/>
      <c r="QXQ463" s="435"/>
      <c r="QXR463" s="435"/>
      <c r="QXS463" s="435"/>
      <c r="QXT463" s="435"/>
      <c r="QXU463" s="435"/>
      <c r="QXV463" s="435"/>
      <c r="QXW463" s="435"/>
      <c r="QXX463" s="435"/>
      <c r="QXY463" s="435"/>
      <c r="QXZ463" s="435"/>
      <c r="QYA463" s="435"/>
      <c r="QYB463" s="435"/>
      <c r="QYC463" s="435"/>
      <c r="QYD463" s="435"/>
      <c r="QYE463" s="435"/>
      <c r="QYF463" s="435"/>
      <c r="QYG463" s="435"/>
      <c r="QYH463" s="435"/>
      <c r="QYI463" s="435"/>
      <c r="QYJ463" s="435"/>
      <c r="QYK463" s="435"/>
      <c r="QYL463" s="435"/>
      <c r="QYM463" s="435"/>
      <c r="QYN463" s="435"/>
      <c r="QYO463" s="435"/>
      <c r="QYP463" s="435"/>
      <c r="QYQ463" s="435"/>
      <c r="QYR463" s="435"/>
      <c r="QYS463" s="435"/>
      <c r="QYT463" s="435"/>
      <c r="QYU463" s="435"/>
      <c r="QYV463" s="435"/>
      <c r="QYW463" s="435"/>
      <c r="QYX463" s="435"/>
      <c r="QYY463" s="435"/>
      <c r="QYZ463" s="435"/>
      <c r="QZA463" s="435"/>
      <c r="QZB463" s="435"/>
      <c r="QZC463" s="435"/>
      <c r="QZD463" s="435"/>
      <c r="QZE463" s="435"/>
      <c r="QZF463" s="435"/>
      <c r="QZG463" s="435"/>
      <c r="QZH463" s="435"/>
      <c r="QZI463" s="435"/>
      <c r="QZJ463" s="435"/>
      <c r="QZK463" s="435"/>
      <c r="QZL463" s="435"/>
      <c r="QZM463" s="435"/>
      <c r="QZN463" s="435"/>
      <c r="QZO463" s="435"/>
      <c r="QZP463" s="435"/>
      <c r="QZQ463" s="435"/>
      <c r="QZR463" s="435"/>
      <c r="QZS463" s="435"/>
      <c r="QZT463" s="435"/>
      <c r="QZU463" s="435"/>
      <c r="QZV463" s="435"/>
      <c r="QZW463" s="435"/>
      <c r="QZX463" s="435"/>
      <c r="QZY463" s="435"/>
      <c r="QZZ463" s="435"/>
      <c r="RAA463" s="435"/>
      <c r="RAB463" s="435"/>
      <c r="RAC463" s="435"/>
      <c r="RAD463" s="435"/>
      <c r="RAE463" s="435"/>
      <c r="RAF463" s="435"/>
      <c r="RAG463" s="435"/>
      <c r="RAH463" s="435"/>
      <c r="RAI463" s="435"/>
      <c r="RAJ463" s="435"/>
      <c r="RAK463" s="435"/>
      <c r="RAL463" s="435"/>
      <c r="RAM463" s="435"/>
      <c r="RAN463" s="435"/>
      <c r="RAO463" s="435"/>
      <c r="RAP463" s="435"/>
      <c r="RAQ463" s="435"/>
      <c r="RAR463" s="435"/>
      <c r="RAS463" s="435"/>
      <c r="RAT463" s="435"/>
      <c r="RAU463" s="435"/>
      <c r="RAV463" s="435"/>
      <c r="RAW463" s="435"/>
      <c r="RAX463" s="435"/>
      <c r="RAY463" s="435"/>
      <c r="RAZ463" s="435"/>
      <c r="RBA463" s="435"/>
      <c r="RBB463" s="435"/>
      <c r="RBC463" s="435"/>
      <c r="RBD463" s="435"/>
      <c r="RBE463" s="435"/>
      <c r="RBF463" s="435"/>
      <c r="RBG463" s="435"/>
      <c r="RBH463" s="435"/>
      <c r="RBI463" s="435"/>
      <c r="RBJ463" s="435"/>
      <c r="RBK463" s="435"/>
      <c r="RBL463" s="435"/>
      <c r="RBM463" s="435"/>
      <c r="RBN463" s="435"/>
      <c r="RBO463" s="435"/>
      <c r="RBP463" s="435"/>
      <c r="RBQ463" s="435"/>
      <c r="RBR463" s="435"/>
      <c r="RBS463" s="435"/>
      <c r="RBT463" s="435"/>
      <c r="RBU463" s="435"/>
      <c r="RBV463" s="435"/>
      <c r="RBW463" s="435"/>
      <c r="RBX463" s="435"/>
      <c r="RBY463" s="435"/>
      <c r="RBZ463" s="435"/>
      <c r="RCA463" s="435"/>
      <c r="RCB463" s="435"/>
      <c r="RCC463" s="435"/>
      <c r="RCD463" s="435"/>
      <c r="RCE463" s="435"/>
      <c r="RCF463" s="435"/>
      <c r="RCG463" s="435"/>
      <c r="RCH463" s="435"/>
      <c r="RCI463" s="435"/>
      <c r="RCJ463" s="435"/>
      <c r="RCK463" s="435"/>
      <c r="RCL463" s="435"/>
      <c r="RCM463" s="435"/>
      <c r="RCN463" s="435"/>
      <c r="RCO463" s="435"/>
      <c r="RCP463" s="435"/>
      <c r="RCQ463" s="435"/>
      <c r="RCR463" s="435"/>
      <c r="RCS463" s="435"/>
      <c r="RCT463" s="435"/>
      <c r="RCU463" s="435"/>
      <c r="RCV463" s="435"/>
      <c r="RCW463" s="435"/>
      <c r="RCX463" s="435"/>
      <c r="RCY463" s="435"/>
      <c r="RCZ463" s="435"/>
      <c r="RDA463" s="435"/>
      <c r="RDB463" s="435"/>
      <c r="RDC463" s="435"/>
      <c r="RDD463" s="435"/>
      <c r="RDE463" s="435"/>
      <c r="RDF463" s="435"/>
      <c r="RDG463" s="435"/>
      <c r="RDH463" s="435"/>
      <c r="RDI463" s="435"/>
      <c r="RDJ463" s="435"/>
      <c r="RDK463" s="435"/>
      <c r="RDL463" s="435"/>
      <c r="RDM463" s="435"/>
      <c r="RDN463" s="435"/>
      <c r="RDO463" s="435"/>
      <c r="RDP463" s="435"/>
      <c r="RDQ463" s="435"/>
      <c r="RDR463" s="435"/>
      <c r="RDS463" s="435"/>
      <c r="RDT463" s="435"/>
      <c r="RDU463" s="435"/>
      <c r="RDV463" s="435"/>
      <c r="RDW463" s="435"/>
      <c r="RDX463" s="435"/>
      <c r="RDY463" s="435"/>
      <c r="RDZ463" s="435"/>
      <c r="REA463" s="435"/>
      <c r="REB463" s="435"/>
      <c r="REC463" s="435"/>
      <c r="RED463" s="435"/>
      <c r="REE463" s="435"/>
      <c r="REF463" s="435"/>
      <c r="REG463" s="435"/>
      <c r="REH463" s="435"/>
      <c r="REI463" s="435"/>
      <c r="REJ463" s="435"/>
      <c r="REK463" s="435"/>
      <c r="REL463" s="435"/>
      <c r="REM463" s="435"/>
      <c r="REN463" s="435"/>
      <c r="REO463" s="435"/>
      <c r="REP463" s="435"/>
      <c r="REQ463" s="435"/>
      <c r="RER463" s="435"/>
      <c r="RES463" s="435"/>
      <c r="RET463" s="435"/>
      <c r="REU463" s="435"/>
      <c r="REV463" s="435"/>
      <c r="REW463" s="435"/>
      <c r="REX463" s="435"/>
      <c r="REY463" s="435"/>
      <c r="REZ463" s="435"/>
      <c r="RFA463" s="435"/>
      <c r="RFB463" s="435"/>
      <c r="RFC463" s="435"/>
      <c r="RFD463" s="435"/>
      <c r="RFE463" s="435"/>
      <c r="RFF463" s="435"/>
      <c r="RFG463" s="435"/>
      <c r="RFH463" s="435"/>
      <c r="RFI463" s="435"/>
      <c r="RFJ463" s="435"/>
      <c r="RFK463" s="435"/>
      <c r="RFL463" s="435"/>
      <c r="RFM463" s="435"/>
      <c r="RFN463" s="435"/>
      <c r="RFO463" s="435"/>
      <c r="RFP463" s="435"/>
      <c r="RFQ463" s="435"/>
      <c r="RFR463" s="435"/>
      <c r="RFS463" s="435"/>
      <c r="RFT463" s="435"/>
      <c r="RFU463" s="435"/>
      <c r="RFV463" s="435"/>
      <c r="RFW463" s="435"/>
      <c r="RFX463" s="435"/>
      <c r="RFY463" s="435"/>
      <c r="RFZ463" s="435"/>
      <c r="RGA463" s="435"/>
      <c r="RGB463" s="435"/>
      <c r="RGC463" s="435"/>
      <c r="RGD463" s="435"/>
      <c r="RGE463" s="435"/>
      <c r="RGF463" s="435"/>
      <c r="RGG463" s="435"/>
      <c r="RGH463" s="435"/>
      <c r="RGI463" s="435"/>
      <c r="RGJ463" s="435"/>
      <c r="RGK463" s="435"/>
      <c r="RGL463" s="435"/>
      <c r="RGM463" s="435"/>
      <c r="RGN463" s="435"/>
      <c r="RGO463" s="435"/>
      <c r="RGP463" s="435"/>
      <c r="RGQ463" s="435"/>
      <c r="RGR463" s="435"/>
      <c r="RGS463" s="435"/>
      <c r="RGT463" s="435"/>
      <c r="RGU463" s="435"/>
      <c r="RGV463" s="435"/>
      <c r="RGW463" s="435"/>
      <c r="RGX463" s="435"/>
      <c r="RGY463" s="435"/>
      <c r="RGZ463" s="435"/>
      <c r="RHA463" s="435"/>
      <c r="RHB463" s="435"/>
      <c r="RHC463" s="435"/>
      <c r="RHD463" s="435"/>
      <c r="RHE463" s="435"/>
      <c r="RHF463" s="435"/>
      <c r="RHG463" s="435"/>
      <c r="RHH463" s="435"/>
      <c r="RHI463" s="435"/>
      <c r="RHJ463" s="435"/>
      <c r="RHK463" s="435"/>
      <c r="RHL463" s="435"/>
      <c r="RHM463" s="435"/>
      <c r="RHN463" s="435"/>
      <c r="RHO463" s="435"/>
      <c r="RHP463" s="435"/>
      <c r="RHQ463" s="435"/>
      <c r="RHR463" s="435"/>
      <c r="RHS463" s="435"/>
      <c r="RHT463" s="435"/>
      <c r="RHU463" s="435"/>
      <c r="RHV463" s="435"/>
      <c r="RHW463" s="435"/>
      <c r="RHX463" s="435"/>
      <c r="RHY463" s="435"/>
      <c r="RHZ463" s="435"/>
      <c r="RIA463" s="435"/>
      <c r="RIB463" s="435"/>
      <c r="RIC463" s="435"/>
      <c r="RID463" s="435"/>
      <c r="RIE463" s="435"/>
      <c r="RIF463" s="435"/>
      <c r="RIG463" s="435"/>
      <c r="RIH463" s="435"/>
      <c r="RII463" s="435"/>
      <c r="RIJ463" s="435"/>
      <c r="RIK463" s="435"/>
      <c r="RIL463" s="435"/>
      <c r="RIM463" s="435"/>
      <c r="RIN463" s="435"/>
      <c r="RIO463" s="435"/>
      <c r="RIP463" s="435"/>
      <c r="RIQ463" s="435"/>
      <c r="RIR463" s="435"/>
      <c r="RIS463" s="435"/>
      <c r="RIT463" s="435"/>
      <c r="RIU463" s="435"/>
      <c r="RIV463" s="435"/>
      <c r="RIW463" s="435"/>
      <c r="RIX463" s="435"/>
      <c r="RIY463" s="435"/>
      <c r="RIZ463" s="435"/>
      <c r="RJA463" s="435"/>
      <c r="RJB463" s="435"/>
      <c r="RJC463" s="435"/>
      <c r="RJD463" s="435"/>
      <c r="RJE463" s="435"/>
      <c r="RJF463" s="435"/>
      <c r="RJG463" s="435"/>
      <c r="RJH463" s="435"/>
      <c r="RJI463" s="435"/>
      <c r="RJJ463" s="435"/>
      <c r="RJK463" s="435"/>
      <c r="RJL463" s="435"/>
      <c r="RJM463" s="435"/>
      <c r="RJN463" s="435"/>
      <c r="RJO463" s="435"/>
      <c r="RJP463" s="435"/>
      <c r="RJQ463" s="435"/>
      <c r="RJR463" s="435"/>
      <c r="RJS463" s="435"/>
      <c r="RJT463" s="435"/>
      <c r="RJU463" s="435"/>
      <c r="RJV463" s="435"/>
      <c r="RJW463" s="435"/>
      <c r="RJX463" s="435"/>
      <c r="RJY463" s="435"/>
      <c r="RJZ463" s="435"/>
      <c r="RKA463" s="435"/>
      <c r="RKB463" s="435"/>
      <c r="RKC463" s="435"/>
      <c r="RKD463" s="435"/>
      <c r="RKE463" s="435"/>
      <c r="RKF463" s="435"/>
      <c r="RKG463" s="435"/>
      <c r="RKH463" s="435"/>
      <c r="RKI463" s="435"/>
      <c r="RKJ463" s="435"/>
      <c r="RKK463" s="435"/>
      <c r="RKL463" s="435"/>
      <c r="RKM463" s="435"/>
      <c r="RKN463" s="435"/>
      <c r="RKO463" s="435"/>
      <c r="RKP463" s="435"/>
      <c r="RKQ463" s="435"/>
      <c r="RKR463" s="435"/>
      <c r="RKS463" s="435"/>
      <c r="RKT463" s="435"/>
      <c r="RKU463" s="435"/>
      <c r="RKV463" s="435"/>
      <c r="RKW463" s="435"/>
      <c r="RKX463" s="435"/>
      <c r="RKY463" s="435"/>
      <c r="RKZ463" s="435"/>
      <c r="RLA463" s="435"/>
      <c r="RLB463" s="435"/>
      <c r="RLC463" s="435"/>
      <c r="RLD463" s="435"/>
      <c r="RLE463" s="435"/>
      <c r="RLF463" s="435"/>
      <c r="RLG463" s="435"/>
      <c r="RLH463" s="435"/>
      <c r="RLI463" s="435"/>
      <c r="RLJ463" s="435"/>
      <c r="RLK463" s="435"/>
      <c r="RLL463" s="435"/>
      <c r="RLM463" s="435"/>
      <c r="RLN463" s="435"/>
      <c r="RLO463" s="435"/>
      <c r="RLP463" s="435"/>
      <c r="RLQ463" s="435"/>
      <c r="RLR463" s="435"/>
      <c r="RLS463" s="435"/>
      <c r="RLT463" s="435"/>
      <c r="RLU463" s="435"/>
      <c r="RLV463" s="435"/>
      <c r="RLW463" s="435"/>
      <c r="RLX463" s="435"/>
      <c r="RLY463" s="435"/>
      <c r="RLZ463" s="435"/>
      <c r="RMA463" s="435"/>
      <c r="RMB463" s="435"/>
      <c r="RMC463" s="435"/>
      <c r="RMD463" s="435"/>
      <c r="RME463" s="435"/>
      <c r="RMF463" s="435"/>
      <c r="RMG463" s="435"/>
      <c r="RMH463" s="435"/>
      <c r="RMI463" s="435"/>
      <c r="RMJ463" s="435"/>
      <c r="RMK463" s="435"/>
      <c r="RML463" s="435"/>
      <c r="RMM463" s="435"/>
      <c r="RMN463" s="435"/>
      <c r="RMO463" s="435"/>
      <c r="RMP463" s="435"/>
      <c r="RMQ463" s="435"/>
      <c r="RMR463" s="435"/>
      <c r="RMS463" s="435"/>
      <c r="RMT463" s="435"/>
      <c r="RMU463" s="435"/>
      <c r="RMV463" s="435"/>
      <c r="RMW463" s="435"/>
      <c r="RMX463" s="435"/>
      <c r="RMY463" s="435"/>
      <c r="RMZ463" s="435"/>
      <c r="RNA463" s="435"/>
      <c r="RNB463" s="435"/>
      <c r="RNC463" s="435"/>
      <c r="RND463" s="435"/>
      <c r="RNE463" s="435"/>
      <c r="RNF463" s="435"/>
      <c r="RNG463" s="435"/>
      <c r="RNH463" s="435"/>
      <c r="RNI463" s="435"/>
      <c r="RNJ463" s="435"/>
      <c r="RNK463" s="435"/>
      <c r="RNL463" s="435"/>
      <c r="RNM463" s="435"/>
      <c r="RNN463" s="435"/>
      <c r="RNO463" s="435"/>
      <c r="RNP463" s="435"/>
      <c r="RNQ463" s="435"/>
      <c r="RNR463" s="435"/>
      <c r="RNS463" s="435"/>
      <c r="RNT463" s="435"/>
      <c r="RNU463" s="435"/>
      <c r="RNV463" s="435"/>
      <c r="RNW463" s="435"/>
      <c r="RNX463" s="435"/>
      <c r="RNY463" s="435"/>
      <c r="RNZ463" s="435"/>
      <c r="ROA463" s="435"/>
      <c r="ROB463" s="435"/>
      <c r="ROC463" s="435"/>
      <c r="ROD463" s="435"/>
      <c r="ROE463" s="435"/>
      <c r="ROF463" s="435"/>
      <c r="ROG463" s="435"/>
      <c r="ROH463" s="435"/>
      <c r="ROI463" s="435"/>
      <c r="ROJ463" s="435"/>
      <c r="ROK463" s="435"/>
      <c r="ROL463" s="435"/>
      <c r="ROM463" s="435"/>
      <c r="RON463" s="435"/>
      <c r="ROO463" s="435"/>
      <c r="ROP463" s="435"/>
      <c r="ROQ463" s="435"/>
      <c r="ROR463" s="435"/>
      <c r="ROS463" s="435"/>
      <c r="ROT463" s="435"/>
      <c r="ROU463" s="435"/>
      <c r="ROV463" s="435"/>
      <c r="ROW463" s="435"/>
      <c r="ROX463" s="435"/>
      <c r="ROY463" s="435"/>
      <c r="ROZ463" s="435"/>
      <c r="RPA463" s="435"/>
      <c r="RPB463" s="435"/>
      <c r="RPC463" s="435"/>
      <c r="RPD463" s="435"/>
      <c r="RPE463" s="435"/>
      <c r="RPF463" s="435"/>
      <c r="RPG463" s="435"/>
      <c r="RPH463" s="435"/>
      <c r="RPI463" s="435"/>
      <c r="RPJ463" s="435"/>
      <c r="RPK463" s="435"/>
      <c r="RPL463" s="435"/>
      <c r="RPM463" s="435"/>
      <c r="RPN463" s="435"/>
      <c r="RPO463" s="435"/>
      <c r="RPP463" s="435"/>
      <c r="RPQ463" s="435"/>
      <c r="RPR463" s="435"/>
      <c r="RPS463" s="435"/>
      <c r="RPT463" s="435"/>
      <c r="RPU463" s="435"/>
      <c r="RPV463" s="435"/>
      <c r="RPW463" s="435"/>
      <c r="RPX463" s="435"/>
      <c r="RPY463" s="435"/>
      <c r="RPZ463" s="435"/>
      <c r="RQA463" s="435"/>
      <c r="RQB463" s="435"/>
      <c r="RQC463" s="435"/>
      <c r="RQD463" s="435"/>
      <c r="RQE463" s="435"/>
      <c r="RQF463" s="435"/>
      <c r="RQG463" s="435"/>
      <c r="RQH463" s="435"/>
      <c r="RQI463" s="435"/>
      <c r="RQJ463" s="435"/>
      <c r="RQK463" s="435"/>
      <c r="RQL463" s="435"/>
      <c r="RQM463" s="435"/>
      <c r="RQN463" s="435"/>
      <c r="RQO463" s="435"/>
      <c r="RQP463" s="435"/>
      <c r="RQQ463" s="435"/>
      <c r="RQR463" s="435"/>
      <c r="RQS463" s="435"/>
      <c r="RQT463" s="435"/>
      <c r="RQU463" s="435"/>
      <c r="RQV463" s="435"/>
      <c r="RQW463" s="435"/>
      <c r="RQX463" s="435"/>
      <c r="RQY463" s="435"/>
      <c r="RQZ463" s="435"/>
      <c r="RRA463" s="435"/>
      <c r="RRB463" s="435"/>
      <c r="RRC463" s="435"/>
      <c r="RRD463" s="435"/>
      <c r="RRE463" s="435"/>
      <c r="RRF463" s="435"/>
      <c r="RRG463" s="435"/>
      <c r="RRH463" s="435"/>
      <c r="RRI463" s="435"/>
      <c r="RRJ463" s="435"/>
      <c r="RRK463" s="435"/>
      <c r="RRL463" s="435"/>
      <c r="RRM463" s="435"/>
      <c r="RRN463" s="435"/>
      <c r="RRO463" s="435"/>
      <c r="RRP463" s="435"/>
      <c r="RRQ463" s="435"/>
      <c r="RRR463" s="435"/>
      <c r="RRS463" s="435"/>
      <c r="RRT463" s="435"/>
      <c r="RRU463" s="435"/>
      <c r="RRV463" s="435"/>
      <c r="RRW463" s="435"/>
      <c r="RRX463" s="435"/>
      <c r="RRY463" s="435"/>
      <c r="RRZ463" s="435"/>
      <c r="RSA463" s="435"/>
      <c r="RSB463" s="435"/>
      <c r="RSC463" s="435"/>
      <c r="RSD463" s="435"/>
      <c r="RSE463" s="435"/>
      <c r="RSF463" s="435"/>
      <c r="RSG463" s="435"/>
      <c r="RSH463" s="435"/>
      <c r="RSI463" s="435"/>
      <c r="RSJ463" s="435"/>
      <c r="RSK463" s="435"/>
      <c r="RSL463" s="435"/>
      <c r="RSM463" s="435"/>
      <c r="RSN463" s="435"/>
      <c r="RSO463" s="435"/>
      <c r="RSP463" s="435"/>
      <c r="RSQ463" s="435"/>
      <c r="RSR463" s="435"/>
      <c r="RSS463" s="435"/>
      <c r="RST463" s="435"/>
      <c r="RSU463" s="435"/>
      <c r="RSV463" s="435"/>
      <c r="RSW463" s="435"/>
      <c r="RSX463" s="435"/>
      <c r="RSY463" s="435"/>
      <c r="RSZ463" s="435"/>
      <c r="RTA463" s="435"/>
      <c r="RTB463" s="435"/>
      <c r="RTC463" s="435"/>
      <c r="RTD463" s="435"/>
      <c r="RTE463" s="435"/>
      <c r="RTF463" s="435"/>
      <c r="RTG463" s="435"/>
      <c r="RTH463" s="435"/>
      <c r="RTI463" s="435"/>
      <c r="RTJ463" s="435"/>
      <c r="RTK463" s="435"/>
      <c r="RTL463" s="435"/>
      <c r="RTM463" s="435"/>
      <c r="RTN463" s="435"/>
      <c r="RTO463" s="435"/>
      <c r="RTP463" s="435"/>
      <c r="RTQ463" s="435"/>
      <c r="RTR463" s="435"/>
      <c r="RTS463" s="435"/>
      <c r="RTT463" s="435"/>
      <c r="RTU463" s="435"/>
      <c r="RTV463" s="435"/>
      <c r="RTW463" s="435"/>
      <c r="RTX463" s="435"/>
      <c r="RTY463" s="435"/>
      <c r="RTZ463" s="435"/>
      <c r="RUA463" s="435"/>
      <c r="RUB463" s="435"/>
      <c r="RUC463" s="435"/>
      <c r="RUD463" s="435"/>
      <c r="RUE463" s="435"/>
      <c r="RUF463" s="435"/>
      <c r="RUG463" s="435"/>
      <c r="RUH463" s="435"/>
      <c r="RUI463" s="435"/>
      <c r="RUJ463" s="435"/>
      <c r="RUK463" s="435"/>
      <c r="RUL463" s="435"/>
      <c r="RUM463" s="435"/>
      <c r="RUN463" s="435"/>
      <c r="RUO463" s="435"/>
      <c r="RUP463" s="435"/>
      <c r="RUQ463" s="435"/>
      <c r="RUR463" s="435"/>
      <c r="RUS463" s="435"/>
      <c r="RUT463" s="435"/>
      <c r="RUU463" s="435"/>
      <c r="RUV463" s="435"/>
      <c r="RUW463" s="435"/>
      <c r="RUX463" s="435"/>
      <c r="RUY463" s="435"/>
      <c r="RUZ463" s="435"/>
      <c r="RVA463" s="435"/>
      <c r="RVB463" s="435"/>
      <c r="RVC463" s="435"/>
      <c r="RVD463" s="435"/>
      <c r="RVE463" s="435"/>
      <c r="RVF463" s="435"/>
      <c r="RVG463" s="435"/>
      <c r="RVH463" s="435"/>
      <c r="RVI463" s="435"/>
      <c r="RVJ463" s="435"/>
      <c r="RVK463" s="435"/>
      <c r="RVL463" s="435"/>
      <c r="RVM463" s="435"/>
      <c r="RVN463" s="435"/>
      <c r="RVO463" s="435"/>
      <c r="RVP463" s="435"/>
      <c r="RVQ463" s="435"/>
      <c r="RVR463" s="435"/>
      <c r="RVS463" s="435"/>
      <c r="RVT463" s="435"/>
      <c r="RVU463" s="435"/>
      <c r="RVV463" s="435"/>
      <c r="RVW463" s="435"/>
      <c r="RVX463" s="435"/>
      <c r="RVY463" s="435"/>
      <c r="RVZ463" s="435"/>
      <c r="RWA463" s="435"/>
      <c r="RWB463" s="435"/>
      <c r="RWC463" s="435"/>
      <c r="RWD463" s="435"/>
      <c r="RWE463" s="435"/>
      <c r="RWF463" s="435"/>
      <c r="RWG463" s="435"/>
      <c r="RWH463" s="435"/>
      <c r="RWI463" s="435"/>
      <c r="RWJ463" s="435"/>
      <c r="RWK463" s="435"/>
      <c r="RWL463" s="435"/>
      <c r="RWM463" s="435"/>
      <c r="RWN463" s="435"/>
      <c r="RWO463" s="435"/>
      <c r="RWP463" s="435"/>
      <c r="RWQ463" s="435"/>
      <c r="RWR463" s="435"/>
      <c r="RWS463" s="435"/>
      <c r="RWT463" s="435"/>
      <c r="RWU463" s="435"/>
      <c r="RWV463" s="435"/>
      <c r="RWW463" s="435"/>
      <c r="RWX463" s="435"/>
      <c r="RWY463" s="435"/>
      <c r="RWZ463" s="435"/>
      <c r="RXA463" s="435"/>
      <c r="RXB463" s="435"/>
      <c r="RXC463" s="435"/>
      <c r="RXD463" s="435"/>
      <c r="RXE463" s="435"/>
      <c r="RXF463" s="435"/>
      <c r="RXG463" s="435"/>
      <c r="RXH463" s="435"/>
      <c r="RXI463" s="435"/>
      <c r="RXJ463" s="435"/>
      <c r="RXK463" s="435"/>
      <c r="RXL463" s="435"/>
      <c r="RXM463" s="435"/>
      <c r="RXN463" s="435"/>
      <c r="RXO463" s="435"/>
      <c r="RXP463" s="435"/>
      <c r="RXQ463" s="435"/>
      <c r="RXR463" s="435"/>
      <c r="RXS463" s="435"/>
      <c r="RXT463" s="435"/>
      <c r="RXU463" s="435"/>
      <c r="RXV463" s="435"/>
      <c r="RXW463" s="435"/>
      <c r="RXX463" s="435"/>
      <c r="RXY463" s="435"/>
      <c r="RXZ463" s="435"/>
      <c r="RYA463" s="435"/>
      <c r="RYB463" s="435"/>
      <c r="RYC463" s="435"/>
      <c r="RYD463" s="435"/>
      <c r="RYE463" s="435"/>
      <c r="RYF463" s="435"/>
      <c r="RYG463" s="435"/>
      <c r="RYH463" s="435"/>
      <c r="RYI463" s="435"/>
      <c r="RYJ463" s="435"/>
      <c r="RYK463" s="435"/>
      <c r="RYL463" s="435"/>
      <c r="RYM463" s="435"/>
      <c r="RYN463" s="435"/>
      <c r="RYO463" s="435"/>
      <c r="RYP463" s="435"/>
      <c r="RYQ463" s="435"/>
      <c r="RYR463" s="435"/>
      <c r="RYS463" s="435"/>
      <c r="RYT463" s="435"/>
      <c r="RYU463" s="435"/>
      <c r="RYV463" s="435"/>
      <c r="RYW463" s="435"/>
      <c r="RYX463" s="435"/>
      <c r="RYY463" s="435"/>
      <c r="RYZ463" s="435"/>
      <c r="RZA463" s="435"/>
      <c r="RZB463" s="435"/>
      <c r="RZC463" s="435"/>
      <c r="RZD463" s="435"/>
      <c r="RZE463" s="435"/>
      <c r="RZF463" s="435"/>
      <c r="RZG463" s="435"/>
      <c r="RZH463" s="435"/>
      <c r="RZI463" s="435"/>
      <c r="RZJ463" s="435"/>
      <c r="RZK463" s="435"/>
      <c r="RZL463" s="435"/>
      <c r="RZM463" s="435"/>
      <c r="RZN463" s="435"/>
      <c r="RZO463" s="435"/>
      <c r="RZP463" s="435"/>
      <c r="RZQ463" s="435"/>
      <c r="RZR463" s="435"/>
      <c r="RZS463" s="435"/>
      <c r="RZT463" s="435"/>
      <c r="RZU463" s="435"/>
      <c r="RZV463" s="435"/>
      <c r="RZW463" s="435"/>
      <c r="RZX463" s="435"/>
      <c r="RZY463" s="435"/>
      <c r="RZZ463" s="435"/>
      <c r="SAA463" s="435"/>
      <c r="SAB463" s="435"/>
      <c r="SAC463" s="435"/>
      <c r="SAD463" s="435"/>
      <c r="SAE463" s="435"/>
      <c r="SAF463" s="435"/>
      <c r="SAG463" s="435"/>
      <c r="SAH463" s="435"/>
      <c r="SAI463" s="435"/>
      <c r="SAJ463" s="435"/>
      <c r="SAK463" s="435"/>
      <c r="SAL463" s="435"/>
      <c r="SAM463" s="435"/>
      <c r="SAN463" s="435"/>
      <c r="SAO463" s="435"/>
      <c r="SAP463" s="435"/>
      <c r="SAQ463" s="435"/>
      <c r="SAR463" s="435"/>
      <c r="SAS463" s="435"/>
      <c r="SAT463" s="435"/>
      <c r="SAU463" s="435"/>
      <c r="SAV463" s="435"/>
      <c r="SAW463" s="435"/>
      <c r="SAX463" s="435"/>
      <c r="SAY463" s="435"/>
      <c r="SAZ463" s="435"/>
      <c r="SBA463" s="435"/>
      <c r="SBB463" s="435"/>
      <c r="SBC463" s="435"/>
      <c r="SBD463" s="435"/>
      <c r="SBE463" s="435"/>
      <c r="SBF463" s="435"/>
      <c r="SBG463" s="435"/>
      <c r="SBH463" s="435"/>
      <c r="SBI463" s="435"/>
      <c r="SBJ463" s="435"/>
      <c r="SBK463" s="435"/>
      <c r="SBL463" s="435"/>
      <c r="SBM463" s="435"/>
      <c r="SBN463" s="435"/>
      <c r="SBO463" s="435"/>
      <c r="SBP463" s="435"/>
      <c r="SBQ463" s="435"/>
      <c r="SBR463" s="435"/>
      <c r="SBS463" s="435"/>
      <c r="SBT463" s="435"/>
      <c r="SBU463" s="435"/>
      <c r="SBV463" s="435"/>
      <c r="SBW463" s="435"/>
      <c r="SBX463" s="435"/>
      <c r="SBY463" s="435"/>
      <c r="SBZ463" s="435"/>
      <c r="SCA463" s="435"/>
      <c r="SCB463" s="435"/>
      <c r="SCC463" s="435"/>
      <c r="SCD463" s="435"/>
      <c r="SCE463" s="435"/>
      <c r="SCF463" s="435"/>
      <c r="SCG463" s="435"/>
      <c r="SCH463" s="435"/>
      <c r="SCI463" s="435"/>
      <c r="SCJ463" s="435"/>
      <c r="SCK463" s="435"/>
      <c r="SCL463" s="435"/>
      <c r="SCM463" s="435"/>
      <c r="SCN463" s="435"/>
      <c r="SCO463" s="435"/>
      <c r="SCP463" s="435"/>
      <c r="SCQ463" s="435"/>
      <c r="SCR463" s="435"/>
      <c r="SCS463" s="435"/>
      <c r="SCT463" s="435"/>
      <c r="SCU463" s="435"/>
      <c r="SCV463" s="435"/>
      <c r="SCW463" s="435"/>
      <c r="SCX463" s="435"/>
      <c r="SCY463" s="435"/>
      <c r="SCZ463" s="435"/>
      <c r="SDA463" s="435"/>
      <c r="SDB463" s="435"/>
      <c r="SDC463" s="435"/>
      <c r="SDD463" s="435"/>
      <c r="SDE463" s="435"/>
      <c r="SDF463" s="435"/>
      <c r="SDG463" s="435"/>
      <c r="SDH463" s="435"/>
      <c r="SDI463" s="435"/>
      <c r="SDJ463" s="435"/>
      <c r="SDK463" s="435"/>
      <c r="SDL463" s="435"/>
      <c r="SDM463" s="435"/>
      <c r="SDN463" s="435"/>
      <c r="SDO463" s="435"/>
      <c r="SDP463" s="435"/>
      <c r="SDQ463" s="435"/>
      <c r="SDR463" s="435"/>
      <c r="SDS463" s="435"/>
      <c r="SDT463" s="435"/>
      <c r="SDU463" s="435"/>
      <c r="SDV463" s="435"/>
      <c r="SDW463" s="435"/>
      <c r="SDX463" s="435"/>
      <c r="SDY463" s="435"/>
      <c r="SDZ463" s="435"/>
      <c r="SEA463" s="435"/>
      <c r="SEB463" s="435"/>
      <c r="SEC463" s="435"/>
      <c r="SED463" s="435"/>
      <c r="SEE463" s="435"/>
      <c r="SEF463" s="435"/>
      <c r="SEG463" s="435"/>
      <c r="SEH463" s="435"/>
      <c r="SEI463" s="435"/>
      <c r="SEJ463" s="435"/>
      <c r="SEK463" s="435"/>
      <c r="SEL463" s="435"/>
      <c r="SEM463" s="435"/>
      <c r="SEN463" s="435"/>
      <c r="SEO463" s="435"/>
      <c r="SEP463" s="435"/>
      <c r="SEQ463" s="435"/>
      <c r="SER463" s="435"/>
      <c r="SES463" s="435"/>
      <c r="SET463" s="435"/>
      <c r="SEU463" s="435"/>
      <c r="SEV463" s="435"/>
      <c r="SEW463" s="435"/>
      <c r="SEX463" s="435"/>
      <c r="SEY463" s="435"/>
      <c r="SEZ463" s="435"/>
      <c r="SFA463" s="435"/>
      <c r="SFB463" s="435"/>
      <c r="SFC463" s="435"/>
      <c r="SFD463" s="435"/>
      <c r="SFE463" s="435"/>
      <c r="SFF463" s="435"/>
      <c r="SFG463" s="435"/>
      <c r="SFH463" s="435"/>
      <c r="SFI463" s="435"/>
      <c r="SFJ463" s="435"/>
      <c r="SFK463" s="435"/>
      <c r="SFL463" s="435"/>
      <c r="SFM463" s="435"/>
      <c r="SFN463" s="435"/>
      <c r="SFO463" s="435"/>
      <c r="SFP463" s="435"/>
      <c r="SFQ463" s="435"/>
      <c r="SFR463" s="435"/>
      <c r="SFS463" s="435"/>
      <c r="SFT463" s="435"/>
      <c r="SFU463" s="435"/>
      <c r="SFV463" s="435"/>
      <c r="SFW463" s="435"/>
      <c r="SFX463" s="435"/>
      <c r="SFY463" s="435"/>
      <c r="SFZ463" s="435"/>
      <c r="SGA463" s="435"/>
      <c r="SGB463" s="435"/>
      <c r="SGC463" s="435"/>
      <c r="SGD463" s="435"/>
      <c r="SGE463" s="435"/>
      <c r="SGF463" s="435"/>
      <c r="SGG463" s="435"/>
      <c r="SGH463" s="435"/>
      <c r="SGI463" s="435"/>
      <c r="SGJ463" s="435"/>
      <c r="SGK463" s="435"/>
      <c r="SGL463" s="435"/>
      <c r="SGM463" s="435"/>
      <c r="SGN463" s="435"/>
      <c r="SGO463" s="435"/>
      <c r="SGP463" s="435"/>
      <c r="SGQ463" s="435"/>
      <c r="SGR463" s="435"/>
      <c r="SGS463" s="435"/>
      <c r="SGT463" s="435"/>
      <c r="SGU463" s="435"/>
      <c r="SGV463" s="435"/>
      <c r="SGW463" s="435"/>
      <c r="SGX463" s="435"/>
      <c r="SGY463" s="435"/>
      <c r="SGZ463" s="435"/>
      <c r="SHA463" s="435"/>
      <c r="SHB463" s="435"/>
      <c r="SHC463" s="435"/>
      <c r="SHD463" s="435"/>
      <c r="SHE463" s="435"/>
      <c r="SHF463" s="435"/>
      <c r="SHG463" s="435"/>
      <c r="SHH463" s="435"/>
      <c r="SHI463" s="435"/>
      <c r="SHJ463" s="435"/>
      <c r="SHK463" s="435"/>
      <c r="SHL463" s="435"/>
      <c r="SHM463" s="435"/>
      <c r="SHN463" s="435"/>
      <c r="SHO463" s="435"/>
      <c r="SHP463" s="435"/>
      <c r="SHQ463" s="435"/>
      <c r="SHR463" s="435"/>
      <c r="SHS463" s="435"/>
      <c r="SHT463" s="435"/>
      <c r="SHU463" s="435"/>
      <c r="SHV463" s="435"/>
      <c r="SHW463" s="435"/>
      <c r="SHX463" s="435"/>
      <c r="SHY463" s="435"/>
      <c r="SHZ463" s="435"/>
      <c r="SIA463" s="435"/>
      <c r="SIB463" s="435"/>
      <c r="SIC463" s="435"/>
      <c r="SID463" s="435"/>
      <c r="SIE463" s="435"/>
      <c r="SIF463" s="435"/>
      <c r="SIG463" s="435"/>
      <c r="SIH463" s="435"/>
      <c r="SII463" s="435"/>
      <c r="SIJ463" s="435"/>
      <c r="SIK463" s="435"/>
      <c r="SIL463" s="435"/>
      <c r="SIM463" s="435"/>
      <c r="SIN463" s="435"/>
      <c r="SIO463" s="435"/>
      <c r="SIP463" s="435"/>
      <c r="SIQ463" s="435"/>
      <c r="SIR463" s="435"/>
      <c r="SIS463" s="435"/>
      <c r="SIT463" s="435"/>
      <c r="SIU463" s="435"/>
      <c r="SIV463" s="435"/>
      <c r="SIW463" s="435"/>
      <c r="SIX463" s="435"/>
      <c r="SIY463" s="435"/>
      <c r="SIZ463" s="435"/>
      <c r="SJA463" s="435"/>
      <c r="SJB463" s="435"/>
      <c r="SJC463" s="435"/>
      <c r="SJD463" s="435"/>
      <c r="SJE463" s="435"/>
      <c r="SJF463" s="435"/>
      <c r="SJG463" s="435"/>
      <c r="SJH463" s="435"/>
      <c r="SJI463" s="435"/>
      <c r="SJJ463" s="435"/>
      <c r="SJK463" s="435"/>
      <c r="SJL463" s="435"/>
      <c r="SJM463" s="435"/>
      <c r="SJN463" s="435"/>
      <c r="SJO463" s="435"/>
      <c r="SJP463" s="435"/>
      <c r="SJQ463" s="435"/>
      <c r="SJR463" s="435"/>
      <c r="SJS463" s="435"/>
      <c r="SJT463" s="435"/>
      <c r="SJU463" s="435"/>
      <c r="SJV463" s="435"/>
      <c r="SJW463" s="435"/>
      <c r="SJX463" s="435"/>
      <c r="SJY463" s="435"/>
      <c r="SJZ463" s="435"/>
      <c r="SKA463" s="435"/>
      <c r="SKB463" s="435"/>
      <c r="SKC463" s="435"/>
      <c r="SKD463" s="435"/>
      <c r="SKE463" s="435"/>
      <c r="SKF463" s="435"/>
      <c r="SKG463" s="435"/>
      <c r="SKH463" s="435"/>
      <c r="SKI463" s="435"/>
      <c r="SKJ463" s="435"/>
      <c r="SKK463" s="435"/>
      <c r="SKL463" s="435"/>
      <c r="SKM463" s="435"/>
      <c r="SKN463" s="435"/>
      <c r="SKO463" s="435"/>
      <c r="SKP463" s="435"/>
      <c r="SKQ463" s="435"/>
      <c r="SKR463" s="435"/>
      <c r="SKS463" s="435"/>
      <c r="SKT463" s="435"/>
      <c r="SKU463" s="435"/>
      <c r="SKV463" s="435"/>
      <c r="SKW463" s="435"/>
      <c r="SKX463" s="435"/>
      <c r="SKY463" s="435"/>
      <c r="SKZ463" s="435"/>
      <c r="SLA463" s="435"/>
      <c r="SLB463" s="435"/>
      <c r="SLC463" s="435"/>
      <c r="SLD463" s="435"/>
      <c r="SLE463" s="435"/>
      <c r="SLF463" s="435"/>
      <c r="SLG463" s="435"/>
      <c r="SLH463" s="435"/>
      <c r="SLI463" s="435"/>
      <c r="SLJ463" s="435"/>
      <c r="SLK463" s="435"/>
      <c r="SLL463" s="435"/>
      <c r="SLM463" s="435"/>
      <c r="SLN463" s="435"/>
      <c r="SLO463" s="435"/>
      <c r="SLP463" s="435"/>
      <c r="SLQ463" s="435"/>
      <c r="SLR463" s="435"/>
      <c r="SLS463" s="435"/>
      <c r="SLT463" s="435"/>
      <c r="SLU463" s="435"/>
      <c r="SLV463" s="435"/>
      <c r="SLW463" s="435"/>
      <c r="SLX463" s="435"/>
      <c r="SLY463" s="435"/>
      <c r="SLZ463" s="435"/>
      <c r="SMA463" s="435"/>
      <c r="SMB463" s="435"/>
      <c r="SMC463" s="435"/>
      <c r="SMD463" s="435"/>
      <c r="SME463" s="435"/>
      <c r="SMF463" s="435"/>
      <c r="SMG463" s="435"/>
      <c r="SMH463" s="435"/>
      <c r="SMI463" s="435"/>
      <c r="SMJ463" s="435"/>
      <c r="SMK463" s="435"/>
      <c r="SML463" s="435"/>
      <c r="SMM463" s="435"/>
      <c r="SMN463" s="435"/>
      <c r="SMO463" s="435"/>
      <c r="SMP463" s="435"/>
      <c r="SMQ463" s="435"/>
      <c r="SMR463" s="435"/>
      <c r="SMS463" s="435"/>
      <c r="SMT463" s="435"/>
      <c r="SMU463" s="435"/>
      <c r="SMV463" s="435"/>
      <c r="SMW463" s="435"/>
      <c r="SMX463" s="435"/>
      <c r="SMY463" s="435"/>
      <c r="SMZ463" s="435"/>
      <c r="SNA463" s="435"/>
      <c r="SNB463" s="435"/>
      <c r="SNC463" s="435"/>
      <c r="SND463" s="435"/>
      <c r="SNE463" s="435"/>
      <c r="SNF463" s="435"/>
      <c r="SNG463" s="435"/>
      <c r="SNH463" s="435"/>
      <c r="SNI463" s="435"/>
      <c r="SNJ463" s="435"/>
      <c r="SNK463" s="435"/>
      <c r="SNL463" s="435"/>
      <c r="SNM463" s="435"/>
      <c r="SNN463" s="435"/>
      <c r="SNO463" s="435"/>
      <c r="SNP463" s="435"/>
      <c r="SNQ463" s="435"/>
      <c r="SNR463" s="435"/>
      <c r="SNS463" s="435"/>
      <c r="SNT463" s="435"/>
      <c r="SNU463" s="435"/>
      <c r="SNV463" s="435"/>
      <c r="SNW463" s="435"/>
      <c r="SNX463" s="435"/>
      <c r="SNY463" s="435"/>
      <c r="SNZ463" s="435"/>
      <c r="SOA463" s="435"/>
      <c r="SOB463" s="435"/>
      <c r="SOC463" s="435"/>
      <c r="SOD463" s="435"/>
      <c r="SOE463" s="435"/>
      <c r="SOF463" s="435"/>
      <c r="SOG463" s="435"/>
      <c r="SOH463" s="435"/>
      <c r="SOI463" s="435"/>
      <c r="SOJ463" s="435"/>
      <c r="SOK463" s="435"/>
      <c r="SOL463" s="435"/>
      <c r="SOM463" s="435"/>
      <c r="SON463" s="435"/>
      <c r="SOO463" s="435"/>
      <c r="SOP463" s="435"/>
      <c r="SOQ463" s="435"/>
      <c r="SOR463" s="435"/>
      <c r="SOS463" s="435"/>
      <c r="SOT463" s="435"/>
      <c r="SOU463" s="435"/>
      <c r="SOV463" s="435"/>
      <c r="SOW463" s="435"/>
      <c r="SOX463" s="435"/>
      <c r="SOY463" s="435"/>
      <c r="SOZ463" s="435"/>
      <c r="SPA463" s="435"/>
      <c r="SPB463" s="435"/>
      <c r="SPC463" s="435"/>
      <c r="SPD463" s="435"/>
      <c r="SPE463" s="435"/>
      <c r="SPF463" s="435"/>
      <c r="SPG463" s="435"/>
      <c r="SPH463" s="435"/>
      <c r="SPI463" s="435"/>
      <c r="SPJ463" s="435"/>
      <c r="SPK463" s="435"/>
      <c r="SPL463" s="435"/>
      <c r="SPM463" s="435"/>
      <c r="SPN463" s="435"/>
      <c r="SPO463" s="435"/>
      <c r="SPP463" s="435"/>
      <c r="SPQ463" s="435"/>
      <c r="SPR463" s="435"/>
      <c r="SPS463" s="435"/>
      <c r="SPT463" s="435"/>
      <c r="SPU463" s="435"/>
      <c r="SPV463" s="435"/>
      <c r="SPW463" s="435"/>
      <c r="SPX463" s="435"/>
      <c r="SPY463" s="435"/>
      <c r="SPZ463" s="435"/>
      <c r="SQA463" s="435"/>
      <c r="SQB463" s="435"/>
      <c r="SQC463" s="435"/>
      <c r="SQD463" s="435"/>
      <c r="SQE463" s="435"/>
      <c r="SQF463" s="435"/>
      <c r="SQG463" s="435"/>
      <c r="SQH463" s="435"/>
      <c r="SQI463" s="435"/>
      <c r="SQJ463" s="435"/>
      <c r="SQK463" s="435"/>
      <c r="SQL463" s="435"/>
      <c r="SQM463" s="435"/>
      <c r="SQN463" s="435"/>
      <c r="SQO463" s="435"/>
      <c r="SQP463" s="435"/>
      <c r="SQQ463" s="435"/>
      <c r="SQR463" s="435"/>
      <c r="SQS463" s="435"/>
      <c r="SQT463" s="435"/>
      <c r="SQU463" s="435"/>
      <c r="SQV463" s="435"/>
      <c r="SQW463" s="435"/>
      <c r="SQX463" s="435"/>
      <c r="SQY463" s="435"/>
      <c r="SQZ463" s="435"/>
      <c r="SRA463" s="435"/>
      <c r="SRB463" s="435"/>
      <c r="SRC463" s="435"/>
      <c r="SRD463" s="435"/>
      <c r="SRE463" s="435"/>
      <c r="SRF463" s="435"/>
      <c r="SRG463" s="435"/>
      <c r="SRH463" s="435"/>
      <c r="SRI463" s="435"/>
      <c r="SRJ463" s="435"/>
      <c r="SRK463" s="435"/>
      <c r="SRL463" s="435"/>
      <c r="SRM463" s="435"/>
      <c r="SRN463" s="435"/>
      <c r="SRO463" s="435"/>
      <c r="SRP463" s="435"/>
      <c r="SRQ463" s="435"/>
      <c r="SRR463" s="435"/>
      <c r="SRS463" s="435"/>
      <c r="SRT463" s="435"/>
      <c r="SRU463" s="435"/>
      <c r="SRV463" s="435"/>
      <c r="SRW463" s="435"/>
      <c r="SRX463" s="435"/>
      <c r="SRY463" s="435"/>
      <c r="SRZ463" s="435"/>
      <c r="SSA463" s="435"/>
      <c r="SSB463" s="435"/>
      <c r="SSC463" s="435"/>
      <c r="SSD463" s="435"/>
      <c r="SSE463" s="435"/>
      <c r="SSF463" s="435"/>
      <c r="SSG463" s="435"/>
      <c r="SSH463" s="435"/>
      <c r="SSI463" s="435"/>
      <c r="SSJ463" s="435"/>
      <c r="SSK463" s="435"/>
      <c r="SSL463" s="435"/>
      <c r="SSM463" s="435"/>
      <c r="SSN463" s="435"/>
      <c r="SSO463" s="435"/>
      <c r="SSP463" s="435"/>
      <c r="SSQ463" s="435"/>
      <c r="SSR463" s="435"/>
      <c r="SSS463" s="435"/>
      <c r="SST463" s="435"/>
      <c r="SSU463" s="435"/>
      <c r="SSV463" s="435"/>
      <c r="SSW463" s="435"/>
      <c r="SSX463" s="435"/>
      <c r="SSY463" s="435"/>
      <c r="SSZ463" s="435"/>
      <c r="STA463" s="435"/>
      <c r="STB463" s="435"/>
      <c r="STC463" s="435"/>
      <c r="STD463" s="435"/>
      <c r="STE463" s="435"/>
      <c r="STF463" s="435"/>
      <c r="STG463" s="435"/>
      <c r="STH463" s="435"/>
      <c r="STI463" s="435"/>
      <c r="STJ463" s="435"/>
      <c r="STK463" s="435"/>
      <c r="STL463" s="435"/>
      <c r="STM463" s="435"/>
      <c r="STN463" s="435"/>
      <c r="STO463" s="435"/>
      <c r="STP463" s="435"/>
      <c r="STQ463" s="435"/>
      <c r="STR463" s="435"/>
      <c r="STS463" s="435"/>
      <c r="STT463" s="435"/>
      <c r="STU463" s="435"/>
      <c r="STV463" s="435"/>
      <c r="STW463" s="435"/>
      <c r="STX463" s="435"/>
      <c r="STY463" s="435"/>
      <c r="STZ463" s="435"/>
      <c r="SUA463" s="435"/>
      <c r="SUB463" s="435"/>
      <c r="SUC463" s="435"/>
      <c r="SUD463" s="435"/>
      <c r="SUE463" s="435"/>
      <c r="SUF463" s="435"/>
      <c r="SUG463" s="435"/>
      <c r="SUH463" s="435"/>
      <c r="SUI463" s="435"/>
      <c r="SUJ463" s="435"/>
      <c r="SUK463" s="435"/>
      <c r="SUL463" s="435"/>
      <c r="SUM463" s="435"/>
      <c r="SUN463" s="435"/>
      <c r="SUO463" s="435"/>
      <c r="SUP463" s="435"/>
      <c r="SUQ463" s="435"/>
      <c r="SUR463" s="435"/>
      <c r="SUS463" s="435"/>
      <c r="SUT463" s="435"/>
      <c r="SUU463" s="435"/>
      <c r="SUV463" s="435"/>
      <c r="SUW463" s="435"/>
      <c r="SUX463" s="435"/>
      <c r="SUY463" s="435"/>
      <c r="SUZ463" s="435"/>
      <c r="SVA463" s="435"/>
      <c r="SVB463" s="435"/>
      <c r="SVC463" s="435"/>
      <c r="SVD463" s="435"/>
      <c r="SVE463" s="435"/>
      <c r="SVF463" s="435"/>
      <c r="SVG463" s="435"/>
      <c r="SVH463" s="435"/>
      <c r="SVI463" s="435"/>
      <c r="SVJ463" s="435"/>
      <c r="SVK463" s="435"/>
      <c r="SVL463" s="435"/>
      <c r="SVM463" s="435"/>
      <c r="SVN463" s="435"/>
      <c r="SVO463" s="435"/>
      <c r="SVP463" s="435"/>
      <c r="SVQ463" s="435"/>
      <c r="SVR463" s="435"/>
      <c r="SVS463" s="435"/>
      <c r="SVT463" s="435"/>
      <c r="SVU463" s="435"/>
      <c r="SVV463" s="435"/>
      <c r="SVW463" s="435"/>
      <c r="SVX463" s="435"/>
      <c r="SVY463" s="435"/>
      <c r="SVZ463" s="435"/>
      <c r="SWA463" s="435"/>
      <c r="SWB463" s="435"/>
      <c r="SWC463" s="435"/>
      <c r="SWD463" s="435"/>
      <c r="SWE463" s="435"/>
      <c r="SWF463" s="435"/>
      <c r="SWG463" s="435"/>
      <c r="SWH463" s="435"/>
      <c r="SWI463" s="435"/>
      <c r="SWJ463" s="435"/>
      <c r="SWK463" s="435"/>
      <c r="SWL463" s="435"/>
      <c r="SWM463" s="435"/>
      <c r="SWN463" s="435"/>
      <c r="SWO463" s="435"/>
      <c r="SWP463" s="435"/>
      <c r="SWQ463" s="435"/>
      <c r="SWR463" s="435"/>
      <c r="SWS463" s="435"/>
      <c r="SWT463" s="435"/>
      <c r="SWU463" s="435"/>
      <c r="SWV463" s="435"/>
      <c r="SWW463" s="435"/>
      <c r="SWX463" s="435"/>
      <c r="SWY463" s="435"/>
      <c r="SWZ463" s="435"/>
      <c r="SXA463" s="435"/>
      <c r="SXB463" s="435"/>
      <c r="SXC463" s="435"/>
      <c r="SXD463" s="435"/>
      <c r="SXE463" s="435"/>
      <c r="SXF463" s="435"/>
      <c r="SXG463" s="435"/>
      <c r="SXH463" s="435"/>
      <c r="SXI463" s="435"/>
      <c r="SXJ463" s="435"/>
      <c r="SXK463" s="435"/>
      <c r="SXL463" s="435"/>
      <c r="SXM463" s="435"/>
      <c r="SXN463" s="435"/>
      <c r="SXO463" s="435"/>
      <c r="SXP463" s="435"/>
      <c r="SXQ463" s="435"/>
      <c r="SXR463" s="435"/>
      <c r="SXS463" s="435"/>
      <c r="SXT463" s="435"/>
      <c r="SXU463" s="435"/>
      <c r="SXV463" s="435"/>
      <c r="SXW463" s="435"/>
      <c r="SXX463" s="435"/>
      <c r="SXY463" s="435"/>
      <c r="SXZ463" s="435"/>
      <c r="SYA463" s="435"/>
      <c r="SYB463" s="435"/>
      <c r="SYC463" s="435"/>
      <c r="SYD463" s="435"/>
      <c r="SYE463" s="435"/>
      <c r="SYF463" s="435"/>
      <c r="SYG463" s="435"/>
      <c r="SYH463" s="435"/>
      <c r="SYI463" s="435"/>
      <c r="SYJ463" s="435"/>
      <c r="SYK463" s="435"/>
      <c r="SYL463" s="435"/>
      <c r="SYM463" s="435"/>
      <c r="SYN463" s="435"/>
      <c r="SYO463" s="435"/>
      <c r="SYP463" s="435"/>
      <c r="SYQ463" s="435"/>
      <c r="SYR463" s="435"/>
      <c r="SYS463" s="435"/>
      <c r="SYT463" s="435"/>
      <c r="SYU463" s="435"/>
      <c r="SYV463" s="435"/>
      <c r="SYW463" s="435"/>
      <c r="SYX463" s="435"/>
      <c r="SYY463" s="435"/>
      <c r="SYZ463" s="435"/>
      <c r="SZA463" s="435"/>
      <c r="SZB463" s="435"/>
      <c r="SZC463" s="435"/>
      <c r="SZD463" s="435"/>
      <c r="SZE463" s="435"/>
      <c r="SZF463" s="435"/>
      <c r="SZG463" s="435"/>
      <c r="SZH463" s="435"/>
      <c r="SZI463" s="435"/>
      <c r="SZJ463" s="435"/>
      <c r="SZK463" s="435"/>
      <c r="SZL463" s="435"/>
      <c r="SZM463" s="435"/>
      <c r="SZN463" s="435"/>
      <c r="SZO463" s="435"/>
      <c r="SZP463" s="435"/>
      <c r="SZQ463" s="435"/>
      <c r="SZR463" s="435"/>
      <c r="SZS463" s="435"/>
      <c r="SZT463" s="435"/>
      <c r="SZU463" s="435"/>
      <c r="SZV463" s="435"/>
      <c r="SZW463" s="435"/>
      <c r="SZX463" s="435"/>
      <c r="SZY463" s="435"/>
      <c r="SZZ463" s="435"/>
      <c r="TAA463" s="435"/>
      <c r="TAB463" s="435"/>
      <c r="TAC463" s="435"/>
      <c r="TAD463" s="435"/>
      <c r="TAE463" s="435"/>
      <c r="TAF463" s="435"/>
      <c r="TAG463" s="435"/>
      <c r="TAH463" s="435"/>
      <c r="TAI463" s="435"/>
      <c r="TAJ463" s="435"/>
      <c r="TAK463" s="435"/>
      <c r="TAL463" s="435"/>
      <c r="TAM463" s="435"/>
      <c r="TAN463" s="435"/>
      <c r="TAO463" s="435"/>
      <c r="TAP463" s="435"/>
      <c r="TAQ463" s="435"/>
      <c r="TAR463" s="435"/>
      <c r="TAS463" s="435"/>
      <c r="TAT463" s="435"/>
      <c r="TAU463" s="435"/>
      <c r="TAV463" s="435"/>
      <c r="TAW463" s="435"/>
      <c r="TAX463" s="435"/>
      <c r="TAY463" s="435"/>
      <c r="TAZ463" s="435"/>
      <c r="TBA463" s="435"/>
      <c r="TBB463" s="435"/>
      <c r="TBC463" s="435"/>
      <c r="TBD463" s="435"/>
      <c r="TBE463" s="435"/>
      <c r="TBF463" s="435"/>
      <c r="TBG463" s="435"/>
      <c r="TBH463" s="435"/>
      <c r="TBI463" s="435"/>
      <c r="TBJ463" s="435"/>
      <c r="TBK463" s="435"/>
      <c r="TBL463" s="435"/>
      <c r="TBM463" s="435"/>
      <c r="TBN463" s="435"/>
      <c r="TBO463" s="435"/>
      <c r="TBP463" s="435"/>
      <c r="TBQ463" s="435"/>
      <c r="TBR463" s="435"/>
      <c r="TBS463" s="435"/>
      <c r="TBT463" s="435"/>
      <c r="TBU463" s="435"/>
      <c r="TBV463" s="435"/>
      <c r="TBW463" s="435"/>
      <c r="TBX463" s="435"/>
      <c r="TBY463" s="435"/>
      <c r="TBZ463" s="435"/>
      <c r="TCA463" s="435"/>
      <c r="TCB463" s="435"/>
      <c r="TCC463" s="435"/>
      <c r="TCD463" s="435"/>
      <c r="TCE463" s="435"/>
      <c r="TCF463" s="435"/>
      <c r="TCG463" s="435"/>
      <c r="TCH463" s="435"/>
      <c r="TCI463" s="435"/>
      <c r="TCJ463" s="435"/>
      <c r="TCK463" s="435"/>
      <c r="TCL463" s="435"/>
      <c r="TCM463" s="435"/>
      <c r="TCN463" s="435"/>
      <c r="TCO463" s="435"/>
      <c r="TCP463" s="435"/>
      <c r="TCQ463" s="435"/>
      <c r="TCR463" s="435"/>
      <c r="TCS463" s="435"/>
      <c r="TCT463" s="435"/>
      <c r="TCU463" s="435"/>
      <c r="TCV463" s="435"/>
      <c r="TCW463" s="435"/>
      <c r="TCX463" s="435"/>
      <c r="TCY463" s="435"/>
      <c r="TCZ463" s="435"/>
      <c r="TDA463" s="435"/>
      <c r="TDB463" s="435"/>
      <c r="TDC463" s="435"/>
      <c r="TDD463" s="435"/>
      <c r="TDE463" s="435"/>
      <c r="TDF463" s="435"/>
      <c r="TDG463" s="435"/>
      <c r="TDH463" s="435"/>
      <c r="TDI463" s="435"/>
      <c r="TDJ463" s="435"/>
      <c r="TDK463" s="435"/>
      <c r="TDL463" s="435"/>
      <c r="TDM463" s="435"/>
      <c r="TDN463" s="435"/>
      <c r="TDO463" s="435"/>
      <c r="TDP463" s="435"/>
      <c r="TDQ463" s="435"/>
      <c r="TDR463" s="435"/>
      <c r="TDS463" s="435"/>
      <c r="TDT463" s="435"/>
      <c r="TDU463" s="435"/>
      <c r="TDV463" s="435"/>
      <c r="TDW463" s="435"/>
      <c r="TDX463" s="435"/>
      <c r="TDY463" s="435"/>
      <c r="TDZ463" s="435"/>
      <c r="TEA463" s="435"/>
      <c r="TEB463" s="435"/>
      <c r="TEC463" s="435"/>
      <c r="TED463" s="435"/>
      <c r="TEE463" s="435"/>
      <c r="TEF463" s="435"/>
      <c r="TEG463" s="435"/>
      <c r="TEH463" s="435"/>
      <c r="TEI463" s="435"/>
      <c r="TEJ463" s="435"/>
      <c r="TEK463" s="435"/>
      <c r="TEL463" s="435"/>
      <c r="TEM463" s="435"/>
      <c r="TEN463" s="435"/>
      <c r="TEO463" s="435"/>
      <c r="TEP463" s="435"/>
      <c r="TEQ463" s="435"/>
      <c r="TER463" s="435"/>
      <c r="TES463" s="435"/>
      <c r="TET463" s="435"/>
      <c r="TEU463" s="435"/>
      <c r="TEV463" s="435"/>
      <c r="TEW463" s="435"/>
      <c r="TEX463" s="435"/>
      <c r="TEY463" s="435"/>
      <c r="TEZ463" s="435"/>
      <c r="TFA463" s="435"/>
      <c r="TFB463" s="435"/>
      <c r="TFC463" s="435"/>
      <c r="TFD463" s="435"/>
      <c r="TFE463" s="435"/>
      <c r="TFF463" s="435"/>
      <c r="TFG463" s="435"/>
      <c r="TFH463" s="435"/>
      <c r="TFI463" s="435"/>
      <c r="TFJ463" s="435"/>
      <c r="TFK463" s="435"/>
      <c r="TFL463" s="435"/>
      <c r="TFM463" s="435"/>
      <c r="TFN463" s="435"/>
      <c r="TFO463" s="435"/>
      <c r="TFP463" s="435"/>
      <c r="TFQ463" s="435"/>
      <c r="TFR463" s="435"/>
      <c r="TFS463" s="435"/>
      <c r="TFT463" s="435"/>
      <c r="TFU463" s="435"/>
      <c r="TFV463" s="435"/>
      <c r="TFW463" s="435"/>
      <c r="TFX463" s="435"/>
      <c r="TFY463" s="435"/>
      <c r="TFZ463" s="435"/>
      <c r="TGA463" s="435"/>
      <c r="TGB463" s="435"/>
      <c r="TGC463" s="435"/>
      <c r="TGD463" s="435"/>
      <c r="TGE463" s="435"/>
      <c r="TGF463" s="435"/>
      <c r="TGG463" s="435"/>
      <c r="TGH463" s="435"/>
      <c r="TGI463" s="435"/>
      <c r="TGJ463" s="435"/>
      <c r="TGK463" s="435"/>
      <c r="TGL463" s="435"/>
      <c r="TGM463" s="435"/>
      <c r="TGN463" s="435"/>
      <c r="TGO463" s="435"/>
      <c r="TGP463" s="435"/>
      <c r="TGQ463" s="435"/>
      <c r="TGR463" s="435"/>
      <c r="TGS463" s="435"/>
      <c r="TGT463" s="435"/>
      <c r="TGU463" s="435"/>
      <c r="TGV463" s="435"/>
      <c r="TGW463" s="435"/>
      <c r="TGX463" s="435"/>
      <c r="TGY463" s="435"/>
      <c r="TGZ463" s="435"/>
      <c r="THA463" s="435"/>
      <c r="THB463" s="435"/>
      <c r="THC463" s="435"/>
      <c r="THD463" s="435"/>
      <c r="THE463" s="435"/>
      <c r="THF463" s="435"/>
      <c r="THG463" s="435"/>
      <c r="THH463" s="435"/>
      <c r="THI463" s="435"/>
      <c r="THJ463" s="435"/>
      <c r="THK463" s="435"/>
      <c r="THL463" s="435"/>
      <c r="THM463" s="435"/>
      <c r="THN463" s="435"/>
      <c r="THO463" s="435"/>
      <c r="THP463" s="435"/>
      <c r="THQ463" s="435"/>
      <c r="THR463" s="435"/>
      <c r="THS463" s="435"/>
      <c r="THT463" s="435"/>
      <c r="THU463" s="435"/>
      <c r="THV463" s="435"/>
      <c r="THW463" s="435"/>
      <c r="THX463" s="435"/>
      <c r="THY463" s="435"/>
      <c r="THZ463" s="435"/>
      <c r="TIA463" s="435"/>
      <c r="TIB463" s="435"/>
      <c r="TIC463" s="435"/>
      <c r="TID463" s="435"/>
      <c r="TIE463" s="435"/>
      <c r="TIF463" s="435"/>
      <c r="TIG463" s="435"/>
      <c r="TIH463" s="435"/>
      <c r="TII463" s="435"/>
      <c r="TIJ463" s="435"/>
      <c r="TIK463" s="435"/>
      <c r="TIL463" s="435"/>
      <c r="TIM463" s="435"/>
      <c r="TIN463" s="435"/>
      <c r="TIO463" s="435"/>
      <c r="TIP463" s="435"/>
      <c r="TIQ463" s="435"/>
      <c r="TIR463" s="435"/>
      <c r="TIS463" s="435"/>
      <c r="TIT463" s="435"/>
      <c r="TIU463" s="435"/>
      <c r="TIV463" s="435"/>
      <c r="TIW463" s="435"/>
      <c r="TIX463" s="435"/>
      <c r="TIY463" s="435"/>
      <c r="TIZ463" s="435"/>
      <c r="TJA463" s="435"/>
      <c r="TJB463" s="435"/>
      <c r="TJC463" s="435"/>
      <c r="TJD463" s="435"/>
      <c r="TJE463" s="435"/>
      <c r="TJF463" s="435"/>
      <c r="TJG463" s="435"/>
      <c r="TJH463" s="435"/>
      <c r="TJI463" s="435"/>
      <c r="TJJ463" s="435"/>
      <c r="TJK463" s="435"/>
      <c r="TJL463" s="435"/>
      <c r="TJM463" s="435"/>
      <c r="TJN463" s="435"/>
      <c r="TJO463" s="435"/>
      <c r="TJP463" s="435"/>
      <c r="TJQ463" s="435"/>
      <c r="TJR463" s="435"/>
      <c r="TJS463" s="435"/>
      <c r="TJT463" s="435"/>
      <c r="TJU463" s="435"/>
      <c r="TJV463" s="435"/>
      <c r="TJW463" s="435"/>
      <c r="TJX463" s="435"/>
      <c r="TJY463" s="435"/>
      <c r="TJZ463" s="435"/>
      <c r="TKA463" s="435"/>
      <c r="TKB463" s="435"/>
      <c r="TKC463" s="435"/>
      <c r="TKD463" s="435"/>
      <c r="TKE463" s="435"/>
      <c r="TKF463" s="435"/>
      <c r="TKG463" s="435"/>
      <c r="TKH463" s="435"/>
      <c r="TKI463" s="435"/>
      <c r="TKJ463" s="435"/>
      <c r="TKK463" s="435"/>
      <c r="TKL463" s="435"/>
      <c r="TKM463" s="435"/>
      <c r="TKN463" s="435"/>
      <c r="TKO463" s="435"/>
      <c r="TKP463" s="435"/>
      <c r="TKQ463" s="435"/>
      <c r="TKR463" s="435"/>
      <c r="TKS463" s="435"/>
      <c r="TKT463" s="435"/>
      <c r="TKU463" s="435"/>
      <c r="TKV463" s="435"/>
      <c r="TKW463" s="435"/>
      <c r="TKX463" s="435"/>
      <c r="TKY463" s="435"/>
      <c r="TKZ463" s="435"/>
      <c r="TLA463" s="435"/>
      <c r="TLB463" s="435"/>
      <c r="TLC463" s="435"/>
      <c r="TLD463" s="435"/>
      <c r="TLE463" s="435"/>
      <c r="TLF463" s="435"/>
      <c r="TLG463" s="435"/>
      <c r="TLH463" s="435"/>
      <c r="TLI463" s="435"/>
      <c r="TLJ463" s="435"/>
      <c r="TLK463" s="435"/>
      <c r="TLL463" s="435"/>
      <c r="TLM463" s="435"/>
      <c r="TLN463" s="435"/>
      <c r="TLO463" s="435"/>
      <c r="TLP463" s="435"/>
      <c r="TLQ463" s="435"/>
      <c r="TLR463" s="435"/>
      <c r="TLS463" s="435"/>
      <c r="TLT463" s="435"/>
      <c r="TLU463" s="435"/>
      <c r="TLV463" s="435"/>
      <c r="TLW463" s="435"/>
      <c r="TLX463" s="435"/>
      <c r="TLY463" s="435"/>
      <c r="TLZ463" s="435"/>
      <c r="TMA463" s="435"/>
      <c r="TMB463" s="435"/>
      <c r="TMC463" s="435"/>
      <c r="TMD463" s="435"/>
      <c r="TME463" s="435"/>
      <c r="TMF463" s="435"/>
      <c r="TMG463" s="435"/>
      <c r="TMH463" s="435"/>
      <c r="TMI463" s="435"/>
      <c r="TMJ463" s="435"/>
      <c r="TMK463" s="435"/>
      <c r="TML463" s="435"/>
      <c r="TMM463" s="435"/>
      <c r="TMN463" s="435"/>
      <c r="TMO463" s="435"/>
      <c r="TMP463" s="435"/>
      <c r="TMQ463" s="435"/>
      <c r="TMR463" s="435"/>
      <c r="TMS463" s="435"/>
      <c r="TMT463" s="435"/>
      <c r="TMU463" s="435"/>
      <c r="TMV463" s="435"/>
      <c r="TMW463" s="435"/>
      <c r="TMX463" s="435"/>
      <c r="TMY463" s="435"/>
      <c r="TMZ463" s="435"/>
      <c r="TNA463" s="435"/>
      <c r="TNB463" s="435"/>
      <c r="TNC463" s="435"/>
      <c r="TND463" s="435"/>
      <c r="TNE463" s="435"/>
      <c r="TNF463" s="435"/>
      <c r="TNG463" s="435"/>
      <c r="TNH463" s="435"/>
      <c r="TNI463" s="435"/>
      <c r="TNJ463" s="435"/>
      <c r="TNK463" s="435"/>
      <c r="TNL463" s="435"/>
      <c r="TNM463" s="435"/>
      <c r="TNN463" s="435"/>
      <c r="TNO463" s="435"/>
      <c r="TNP463" s="435"/>
      <c r="TNQ463" s="435"/>
      <c r="TNR463" s="435"/>
      <c r="TNS463" s="435"/>
      <c r="TNT463" s="435"/>
      <c r="TNU463" s="435"/>
      <c r="TNV463" s="435"/>
      <c r="TNW463" s="435"/>
      <c r="TNX463" s="435"/>
      <c r="TNY463" s="435"/>
      <c r="TNZ463" s="435"/>
      <c r="TOA463" s="435"/>
      <c r="TOB463" s="435"/>
      <c r="TOC463" s="435"/>
      <c r="TOD463" s="435"/>
      <c r="TOE463" s="435"/>
      <c r="TOF463" s="435"/>
      <c r="TOG463" s="435"/>
      <c r="TOH463" s="435"/>
      <c r="TOI463" s="435"/>
      <c r="TOJ463" s="435"/>
      <c r="TOK463" s="435"/>
      <c r="TOL463" s="435"/>
      <c r="TOM463" s="435"/>
      <c r="TON463" s="435"/>
      <c r="TOO463" s="435"/>
      <c r="TOP463" s="435"/>
      <c r="TOQ463" s="435"/>
      <c r="TOR463" s="435"/>
      <c r="TOS463" s="435"/>
      <c r="TOT463" s="435"/>
      <c r="TOU463" s="435"/>
      <c r="TOV463" s="435"/>
      <c r="TOW463" s="435"/>
      <c r="TOX463" s="435"/>
      <c r="TOY463" s="435"/>
      <c r="TOZ463" s="435"/>
      <c r="TPA463" s="435"/>
      <c r="TPB463" s="435"/>
      <c r="TPC463" s="435"/>
      <c r="TPD463" s="435"/>
      <c r="TPE463" s="435"/>
      <c r="TPF463" s="435"/>
      <c r="TPG463" s="435"/>
      <c r="TPH463" s="435"/>
      <c r="TPI463" s="435"/>
      <c r="TPJ463" s="435"/>
      <c r="TPK463" s="435"/>
      <c r="TPL463" s="435"/>
      <c r="TPM463" s="435"/>
      <c r="TPN463" s="435"/>
      <c r="TPO463" s="435"/>
      <c r="TPP463" s="435"/>
      <c r="TPQ463" s="435"/>
      <c r="TPR463" s="435"/>
      <c r="TPS463" s="435"/>
      <c r="TPT463" s="435"/>
      <c r="TPU463" s="435"/>
      <c r="TPV463" s="435"/>
      <c r="TPW463" s="435"/>
      <c r="TPX463" s="435"/>
      <c r="TPY463" s="435"/>
      <c r="TPZ463" s="435"/>
      <c r="TQA463" s="435"/>
      <c r="TQB463" s="435"/>
      <c r="TQC463" s="435"/>
      <c r="TQD463" s="435"/>
      <c r="TQE463" s="435"/>
      <c r="TQF463" s="435"/>
      <c r="TQG463" s="435"/>
      <c r="TQH463" s="435"/>
      <c r="TQI463" s="435"/>
      <c r="TQJ463" s="435"/>
      <c r="TQK463" s="435"/>
      <c r="TQL463" s="435"/>
      <c r="TQM463" s="435"/>
      <c r="TQN463" s="435"/>
      <c r="TQO463" s="435"/>
      <c r="TQP463" s="435"/>
      <c r="TQQ463" s="435"/>
      <c r="TQR463" s="435"/>
      <c r="TQS463" s="435"/>
      <c r="TQT463" s="435"/>
      <c r="TQU463" s="435"/>
      <c r="TQV463" s="435"/>
      <c r="TQW463" s="435"/>
      <c r="TQX463" s="435"/>
      <c r="TQY463" s="435"/>
      <c r="TQZ463" s="435"/>
      <c r="TRA463" s="435"/>
      <c r="TRB463" s="435"/>
      <c r="TRC463" s="435"/>
      <c r="TRD463" s="435"/>
      <c r="TRE463" s="435"/>
      <c r="TRF463" s="435"/>
      <c r="TRG463" s="435"/>
      <c r="TRH463" s="435"/>
      <c r="TRI463" s="435"/>
      <c r="TRJ463" s="435"/>
      <c r="TRK463" s="435"/>
      <c r="TRL463" s="435"/>
      <c r="TRM463" s="435"/>
      <c r="TRN463" s="435"/>
      <c r="TRO463" s="435"/>
      <c r="TRP463" s="435"/>
      <c r="TRQ463" s="435"/>
      <c r="TRR463" s="435"/>
      <c r="TRS463" s="435"/>
      <c r="TRT463" s="435"/>
      <c r="TRU463" s="435"/>
      <c r="TRV463" s="435"/>
      <c r="TRW463" s="435"/>
      <c r="TRX463" s="435"/>
      <c r="TRY463" s="435"/>
      <c r="TRZ463" s="435"/>
      <c r="TSA463" s="435"/>
      <c r="TSB463" s="435"/>
      <c r="TSC463" s="435"/>
      <c r="TSD463" s="435"/>
      <c r="TSE463" s="435"/>
      <c r="TSF463" s="435"/>
      <c r="TSG463" s="435"/>
      <c r="TSH463" s="435"/>
      <c r="TSI463" s="435"/>
      <c r="TSJ463" s="435"/>
      <c r="TSK463" s="435"/>
      <c r="TSL463" s="435"/>
      <c r="TSM463" s="435"/>
      <c r="TSN463" s="435"/>
      <c r="TSO463" s="435"/>
      <c r="TSP463" s="435"/>
      <c r="TSQ463" s="435"/>
      <c r="TSR463" s="435"/>
      <c r="TSS463" s="435"/>
      <c r="TST463" s="435"/>
      <c r="TSU463" s="435"/>
      <c r="TSV463" s="435"/>
      <c r="TSW463" s="435"/>
      <c r="TSX463" s="435"/>
      <c r="TSY463" s="435"/>
      <c r="TSZ463" s="435"/>
      <c r="TTA463" s="435"/>
      <c r="TTB463" s="435"/>
      <c r="TTC463" s="435"/>
      <c r="TTD463" s="435"/>
      <c r="TTE463" s="435"/>
      <c r="TTF463" s="435"/>
      <c r="TTG463" s="435"/>
      <c r="TTH463" s="435"/>
      <c r="TTI463" s="435"/>
      <c r="TTJ463" s="435"/>
      <c r="TTK463" s="435"/>
      <c r="TTL463" s="435"/>
      <c r="TTM463" s="435"/>
      <c r="TTN463" s="435"/>
      <c r="TTO463" s="435"/>
      <c r="TTP463" s="435"/>
      <c r="TTQ463" s="435"/>
      <c r="TTR463" s="435"/>
      <c r="TTS463" s="435"/>
      <c r="TTT463" s="435"/>
      <c r="TTU463" s="435"/>
      <c r="TTV463" s="435"/>
      <c r="TTW463" s="435"/>
      <c r="TTX463" s="435"/>
      <c r="TTY463" s="435"/>
      <c r="TTZ463" s="435"/>
      <c r="TUA463" s="435"/>
      <c r="TUB463" s="435"/>
      <c r="TUC463" s="435"/>
      <c r="TUD463" s="435"/>
      <c r="TUE463" s="435"/>
      <c r="TUF463" s="435"/>
      <c r="TUG463" s="435"/>
      <c r="TUH463" s="435"/>
      <c r="TUI463" s="435"/>
      <c r="TUJ463" s="435"/>
      <c r="TUK463" s="435"/>
      <c r="TUL463" s="435"/>
      <c r="TUM463" s="435"/>
      <c r="TUN463" s="435"/>
      <c r="TUO463" s="435"/>
      <c r="TUP463" s="435"/>
      <c r="TUQ463" s="435"/>
      <c r="TUR463" s="435"/>
      <c r="TUS463" s="435"/>
      <c r="TUT463" s="435"/>
      <c r="TUU463" s="435"/>
      <c r="TUV463" s="435"/>
      <c r="TUW463" s="435"/>
      <c r="TUX463" s="435"/>
      <c r="TUY463" s="435"/>
      <c r="TUZ463" s="435"/>
      <c r="TVA463" s="435"/>
      <c r="TVB463" s="435"/>
      <c r="TVC463" s="435"/>
      <c r="TVD463" s="435"/>
      <c r="TVE463" s="435"/>
      <c r="TVF463" s="435"/>
      <c r="TVG463" s="435"/>
      <c r="TVH463" s="435"/>
      <c r="TVI463" s="435"/>
      <c r="TVJ463" s="435"/>
      <c r="TVK463" s="435"/>
      <c r="TVL463" s="435"/>
      <c r="TVM463" s="435"/>
      <c r="TVN463" s="435"/>
      <c r="TVO463" s="435"/>
      <c r="TVP463" s="435"/>
      <c r="TVQ463" s="435"/>
      <c r="TVR463" s="435"/>
      <c r="TVS463" s="435"/>
      <c r="TVT463" s="435"/>
      <c r="TVU463" s="435"/>
      <c r="TVV463" s="435"/>
      <c r="TVW463" s="435"/>
      <c r="TVX463" s="435"/>
      <c r="TVY463" s="435"/>
      <c r="TVZ463" s="435"/>
      <c r="TWA463" s="435"/>
      <c r="TWB463" s="435"/>
      <c r="TWC463" s="435"/>
      <c r="TWD463" s="435"/>
      <c r="TWE463" s="435"/>
      <c r="TWF463" s="435"/>
      <c r="TWG463" s="435"/>
      <c r="TWH463" s="435"/>
      <c r="TWI463" s="435"/>
      <c r="TWJ463" s="435"/>
      <c r="TWK463" s="435"/>
      <c r="TWL463" s="435"/>
      <c r="TWM463" s="435"/>
      <c r="TWN463" s="435"/>
      <c r="TWO463" s="435"/>
      <c r="TWP463" s="435"/>
      <c r="TWQ463" s="435"/>
      <c r="TWR463" s="435"/>
      <c r="TWS463" s="435"/>
      <c r="TWT463" s="435"/>
      <c r="TWU463" s="435"/>
      <c r="TWV463" s="435"/>
      <c r="TWW463" s="435"/>
      <c r="TWX463" s="435"/>
      <c r="TWY463" s="435"/>
      <c r="TWZ463" s="435"/>
      <c r="TXA463" s="435"/>
      <c r="TXB463" s="435"/>
      <c r="TXC463" s="435"/>
      <c r="TXD463" s="435"/>
      <c r="TXE463" s="435"/>
      <c r="TXF463" s="435"/>
      <c r="TXG463" s="435"/>
      <c r="TXH463" s="435"/>
      <c r="TXI463" s="435"/>
      <c r="TXJ463" s="435"/>
      <c r="TXK463" s="435"/>
      <c r="TXL463" s="435"/>
      <c r="TXM463" s="435"/>
      <c r="TXN463" s="435"/>
      <c r="TXO463" s="435"/>
      <c r="TXP463" s="435"/>
      <c r="TXQ463" s="435"/>
      <c r="TXR463" s="435"/>
      <c r="TXS463" s="435"/>
      <c r="TXT463" s="435"/>
      <c r="TXU463" s="435"/>
      <c r="TXV463" s="435"/>
      <c r="TXW463" s="435"/>
      <c r="TXX463" s="435"/>
      <c r="TXY463" s="435"/>
      <c r="TXZ463" s="435"/>
      <c r="TYA463" s="435"/>
      <c r="TYB463" s="435"/>
      <c r="TYC463" s="435"/>
      <c r="TYD463" s="435"/>
      <c r="TYE463" s="435"/>
      <c r="TYF463" s="435"/>
      <c r="TYG463" s="435"/>
      <c r="TYH463" s="435"/>
      <c r="TYI463" s="435"/>
      <c r="TYJ463" s="435"/>
      <c r="TYK463" s="435"/>
      <c r="TYL463" s="435"/>
      <c r="TYM463" s="435"/>
      <c r="TYN463" s="435"/>
      <c r="TYO463" s="435"/>
      <c r="TYP463" s="435"/>
      <c r="TYQ463" s="435"/>
      <c r="TYR463" s="435"/>
      <c r="TYS463" s="435"/>
      <c r="TYT463" s="435"/>
      <c r="TYU463" s="435"/>
      <c r="TYV463" s="435"/>
      <c r="TYW463" s="435"/>
      <c r="TYX463" s="435"/>
      <c r="TYY463" s="435"/>
      <c r="TYZ463" s="435"/>
      <c r="TZA463" s="435"/>
      <c r="TZB463" s="435"/>
      <c r="TZC463" s="435"/>
      <c r="TZD463" s="435"/>
      <c r="TZE463" s="435"/>
      <c r="TZF463" s="435"/>
      <c r="TZG463" s="435"/>
      <c r="TZH463" s="435"/>
      <c r="TZI463" s="435"/>
      <c r="TZJ463" s="435"/>
      <c r="TZK463" s="435"/>
      <c r="TZL463" s="435"/>
      <c r="TZM463" s="435"/>
      <c r="TZN463" s="435"/>
      <c r="TZO463" s="435"/>
      <c r="TZP463" s="435"/>
      <c r="TZQ463" s="435"/>
      <c r="TZR463" s="435"/>
      <c r="TZS463" s="435"/>
      <c r="TZT463" s="435"/>
      <c r="TZU463" s="435"/>
      <c r="TZV463" s="435"/>
      <c r="TZW463" s="435"/>
      <c r="TZX463" s="435"/>
      <c r="TZY463" s="435"/>
      <c r="TZZ463" s="435"/>
      <c r="UAA463" s="435"/>
      <c r="UAB463" s="435"/>
      <c r="UAC463" s="435"/>
      <c r="UAD463" s="435"/>
      <c r="UAE463" s="435"/>
      <c r="UAF463" s="435"/>
      <c r="UAG463" s="435"/>
      <c r="UAH463" s="435"/>
      <c r="UAI463" s="435"/>
      <c r="UAJ463" s="435"/>
      <c r="UAK463" s="435"/>
      <c r="UAL463" s="435"/>
      <c r="UAM463" s="435"/>
      <c r="UAN463" s="435"/>
      <c r="UAO463" s="435"/>
      <c r="UAP463" s="435"/>
      <c r="UAQ463" s="435"/>
      <c r="UAR463" s="435"/>
      <c r="UAS463" s="435"/>
      <c r="UAT463" s="435"/>
      <c r="UAU463" s="435"/>
      <c r="UAV463" s="435"/>
      <c r="UAW463" s="435"/>
      <c r="UAX463" s="435"/>
      <c r="UAY463" s="435"/>
      <c r="UAZ463" s="435"/>
      <c r="UBA463" s="435"/>
      <c r="UBB463" s="435"/>
      <c r="UBC463" s="435"/>
      <c r="UBD463" s="435"/>
      <c r="UBE463" s="435"/>
      <c r="UBF463" s="435"/>
      <c r="UBG463" s="435"/>
      <c r="UBH463" s="435"/>
      <c r="UBI463" s="435"/>
      <c r="UBJ463" s="435"/>
      <c r="UBK463" s="435"/>
      <c r="UBL463" s="435"/>
      <c r="UBM463" s="435"/>
      <c r="UBN463" s="435"/>
      <c r="UBO463" s="435"/>
      <c r="UBP463" s="435"/>
      <c r="UBQ463" s="435"/>
      <c r="UBR463" s="435"/>
      <c r="UBS463" s="435"/>
      <c r="UBT463" s="435"/>
      <c r="UBU463" s="435"/>
      <c r="UBV463" s="435"/>
      <c r="UBW463" s="435"/>
      <c r="UBX463" s="435"/>
      <c r="UBY463" s="435"/>
      <c r="UBZ463" s="435"/>
      <c r="UCA463" s="435"/>
      <c r="UCB463" s="435"/>
      <c r="UCC463" s="435"/>
      <c r="UCD463" s="435"/>
      <c r="UCE463" s="435"/>
      <c r="UCF463" s="435"/>
      <c r="UCG463" s="435"/>
      <c r="UCH463" s="435"/>
      <c r="UCI463" s="435"/>
      <c r="UCJ463" s="435"/>
      <c r="UCK463" s="435"/>
      <c r="UCL463" s="435"/>
      <c r="UCM463" s="435"/>
      <c r="UCN463" s="435"/>
      <c r="UCO463" s="435"/>
      <c r="UCP463" s="435"/>
      <c r="UCQ463" s="435"/>
      <c r="UCR463" s="435"/>
      <c r="UCS463" s="435"/>
      <c r="UCT463" s="435"/>
      <c r="UCU463" s="435"/>
      <c r="UCV463" s="435"/>
      <c r="UCW463" s="435"/>
      <c r="UCX463" s="435"/>
      <c r="UCY463" s="435"/>
      <c r="UCZ463" s="435"/>
      <c r="UDA463" s="435"/>
      <c r="UDB463" s="435"/>
      <c r="UDC463" s="435"/>
      <c r="UDD463" s="435"/>
      <c r="UDE463" s="435"/>
      <c r="UDF463" s="435"/>
      <c r="UDG463" s="435"/>
      <c r="UDH463" s="435"/>
      <c r="UDI463" s="435"/>
      <c r="UDJ463" s="435"/>
      <c r="UDK463" s="435"/>
      <c r="UDL463" s="435"/>
      <c r="UDM463" s="435"/>
      <c r="UDN463" s="435"/>
      <c r="UDO463" s="435"/>
      <c r="UDP463" s="435"/>
      <c r="UDQ463" s="435"/>
      <c r="UDR463" s="435"/>
      <c r="UDS463" s="435"/>
      <c r="UDT463" s="435"/>
      <c r="UDU463" s="435"/>
      <c r="UDV463" s="435"/>
      <c r="UDW463" s="435"/>
      <c r="UDX463" s="435"/>
      <c r="UDY463" s="435"/>
      <c r="UDZ463" s="435"/>
      <c r="UEA463" s="435"/>
      <c r="UEB463" s="435"/>
      <c r="UEC463" s="435"/>
      <c r="UED463" s="435"/>
      <c r="UEE463" s="435"/>
      <c r="UEF463" s="435"/>
      <c r="UEG463" s="435"/>
      <c r="UEH463" s="435"/>
      <c r="UEI463" s="435"/>
      <c r="UEJ463" s="435"/>
      <c r="UEK463" s="435"/>
      <c r="UEL463" s="435"/>
      <c r="UEM463" s="435"/>
      <c r="UEN463" s="435"/>
      <c r="UEO463" s="435"/>
      <c r="UEP463" s="435"/>
      <c r="UEQ463" s="435"/>
      <c r="UER463" s="435"/>
      <c r="UES463" s="435"/>
      <c r="UET463" s="435"/>
      <c r="UEU463" s="435"/>
      <c r="UEV463" s="435"/>
      <c r="UEW463" s="435"/>
      <c r="UEX463" s="435"/>
      <c r="UEY463" s="435"/>
      <c r="UEZ463" s="435"/>
      <c r="UFA463" s="435"/>
      <c r="UFB463" s="435"/>
      <c r="UFC463" s="435"/>
      <c r="UFD463" s="435"/>
      <c r="UFE463" s="435"/>
      <c r="UFF463" s="435"/>
      <c r="UFG463" s="435"/>
      <c r="UFH463" s="435"/>
      <c r="UFI463" s="435"/>
      <c r="UFJ463" s="435"/>
      <c r="UFK463" s="435"/>
      <c r="UFL463" s="435"/>
      <c r="UFM463" s="435"/>
      <c r="UFN463" s="435"/>
      <c r="UFO463" s="435"/>
      <c r="UFP463" s="435"/>
      <c r="UFQ463" s="435"/>
      <c r="UFR463" s="435"/>
      <c r="UFS463" s="435"/>
      <c r="UFT463" s="435"/>
      <c r="UFU463" s="435"/>
      <c r="UFV463" s="435"/>
      <c r="UFW463" s="435"/>
      <c r="UFX463" s="435"/>
      <c r="UFY463" s="435"/>
      <c r="UFZ463" s="435"/>
      <c r="UGA463" s="435"/>
      <c r="UGB463" s="435"/>
      <c r="UGC463" s="435"/>
      <c r="UGD463" s="435"/>
      <c r="UGE463" s="435"/>
      <c r="UGF463" s="435"/>
      <c r="UGG463" s="435"/>
      <c r="UGH463" s="435"/>
      <c r="UGI463" s="435"/>
      <c r="UGJ463" s="435"/>
      <c r="UGK463" s="435"/>
      <c r="UGL463" s="435"/>
      <c r="UGM463" s="435"/>
      <c r="UGN463" s="435"/>
      <c r="UGO463" s="435"/>
      <c r="UGP463" s="435"/>
      <c r="UGQ463" s="435"/>
      <c r="UGR463" s="435"/>
      <c r="UGS463" s="435"/>
      <c r="UGT463" s="435"/>
      <c r="UGU463" s="435"/>
      <c r="UGV463" s="435"/>
      <c r="UGW463" s="435"/>
      <c r="UGX463" s="435"/>
      <c r="UGY463" s="435"/>
      <c r="UGZ463" s="435"/>
      <c r="UHA463" s="435"/>
      <c r="UHB463" s="435"/>
      <c r="UHC463" s="435"/>
      <c r="UHD463" s="435"/>
      <c r="UHE463" s="435"/>
      <c r="UHF463" s="435"/>
      <c r="UHG463" s="435"/>
      <c r="UHH463" s="435"/>
      <c r="UHI463" s="435"/>
      <c r="UHJ463" s="435"/>
      <c r="UHK463" s="435"/>
      <c r="UHL463" s="435"/>
      <c r="UHM463" s="435"/>
      <c r="UHN463" s="435"/>
      <c r="UHO463" s="435"/>
      <c r="UHP463" s="435"/>
      <c r="UHQ463" s="435"/>
      <c r="UHR463" s="435"/>
      <c r="UHS463" s="435"/>
      <c r="UHT463" s="435"/>
      <c r="UHU463" s="435"/>
      <c r="UHV463" s="435"/>
      <c r="UHW463" s="435"/>
      <c r="UHX463" s="435"/>
      <c r="UHY463" s="435"/>
      <c r="UHZ463" s="435"/>
      <c r="UIA463" s="435"/>
      <c r="UIB463" s="435"/>
      <c r="UIC463" s="435"/>
      <c r="UID463" s="435"/>
      <c r="UIE463" s="435"/>
      <c r="UIF463" s="435"/>
      <c r="UIG463" s="435"/>
      <c r="UIH463" s="435"/>
      <c r="UII463" s="435"/>
      <c r="UIJ463" s="435"/>
      <c r="UIK463" s="435"/>
      <c r="UIL463" s="435"/>
      <c r="UIM463" s="435"/>
      <c r="UIN463" s="435"/>
      <c r="UIO463" s="435"/>
      <c r="UIP463" s="435"/>
      <c r="UIQ463" s="435"/>
      <c r="UIR463" s="435"/>
      <c r="UIS463" s="435"/>
      <c r="UIT463" s="435"/>
      <c r="UIU463" s="435"/>
      <c r="UIV463" s="435"/>
      <c r="UIW463" s="435"/>
      <c r="UIX463" s="435"/>
      <c r="UIY463" s="435"/>
      <c r="UIZ463" s="435"/>
      <c r="UJA463" s="435"/>
      <c r="UJB463" s="435"/>
      <c r="UJC463" s="435"/>
      <c r="UJD463" s="435"/>
      <c r="UJE463" s="435"/>
      <c r="UJF463" s="435"/>
      <c r="UJG463" s="435"/>
      <c r="UJH463" s="435"/>
      <c r="UJI463" s="435"/>
      <c r="UJJ463" s="435"/>
      <c r="UJK463" s="435"/>
      <c r="UJL463" s="435"/>
      <c r="UJM463" s="435"/>
      <c r="UJN463" s="435"/>
      <c r="UJO463" s="435"/>
      <c r="UJP463" s="435"/>
      <c r="UJQ463" s="435"/>
      <c r="UJR463" s="435"/>
      <c r="UJS463" s="435"/>
      <c r="UJT463" s="435"/>
      <c r="UJU463" s="435"/>
      <c r="UJV463" s="435"/>
      <c r="UJW463" s="435"/>
      <c r="UJX463" s="435"/>
      <c r="UJY463" s="435"/>
      <c r="UJZ463" s="435"/>
      <c r="UKA463" s="435"/>
      <c r="UKB463" s="435"/>
      <c r="UKC463" s="435"/>
      <c r="UKD463" s="435"/>
      <c r="UKE463" s="435"/>
      <c r="UKF463" s="435"/>
      <c r="UKG463" s="435"/>
      <c r="UKH463" s="435"/>
      <c r="UKI463" s="435"/>
      <c r="UKJ463" s="435"/>
      <c r="UKK463" s="435"/>
      <c r="UKL463" s="435"/>
      <c r="UKM463" s="435"/>
      <c r="UKN463" s="435"/>
      <c r="UKO463" s="435"/>
      <c r="UKP463" s="435"/>
      <c r="UKQ463" s="435"/>
      <c r="UKR463" s="435"/>
      <c r="UKS463" s="435"/>
      <c r="UKT463" s="435"/>
      <c r="UKU463" s="435"/>
      <c r="UKV463" s="435"/>
      <c r="UKW463" s="435"/>
      <c r="UKX463" s="435"/>
      <c r="UKY463" s="435"/>
      <c r="UKZ463" s="435"/>
      <c r="ULA463" s="435"/>
      <c r="ULB463" s="435"/>
      <c r="ULC463" s="435"/>
      <c r="ULD463" s="435"/>
      <c r="ULE463" s="435"/>
      <c r="ULF463" s="435"/>
      <c r="ULG463" s="435"/>
      <c r="ULH463" s="435"/>
      <c r="ULI463" s="435"/>
      <c r="ULJ463" s="435"/>
      <c r="ULK463" s="435"/>
      <c r="ULL463" s="435"/>
      <c r="ULM463" s="435"/>
      <c r="ULN463" s="435"/>
      <c r="ULO463" s="435"/>
      <c r="ULP463" s="435"/>
      <c r="ULQ463" s="435"/>
      <c r="ULR463" s="435"/>
      <c r="ULS463" s="435"/>
      <c r="ULT463" s="435"/>
      <c r="ULU463" s="435"/>
      <c r="ULV463" s="435"/>
      <c r="ULW463" s="435"/>
      <c r="ULX463" s="435"/>
      <c r="ULY463" s="435"/>
      <c r="ULZ463" s="435"/>
      <c r="UMA463" s="435"/>
      <c r="UMB463" s="435"/>
      <c r="UMC463" s="435"/>
      <c r="UMD463" s="435"/>
      <c r="UME463" s="435"/>
      <c r="UMF463" s="435"/>
      <c r="UMG463" s="435"/>
      <c r="UMH463" s="435"/>
      <c r="UMI463" s="435"/>
      <c r="UMJ463" s="435"/>
      <c r="UMK463" s="435"/>
      <c r="UML463" s="435"/>
      <c r="UMM463" s="435"/>
      <c r="UMN463" s="435"/>
      <c r="UMO463" s="435"/>
      <c r="UMP463" s="435"/>
      <c r="UMQ463" s="435"/>
      <c r="UMR463" s="435"/>
      <c r="UMS463" s="435"/>
      <c r="UMT463" s="435"/>
      <c r="UMU463" s="435"/>
      <c r="UMV463" s="435"/>
      <c r="UMW463" s="435"/>
      <c r="UMX463" s="435"/>
      <c r="UMY463" s="435"/>
      <c r="UMZ463" s="435"/>
      <c r="UNA463" s="435"/>
      <c r="UNB463" s="435"/>
      <c r="UNC463" s="435"/>
      <c r="UND463" s="435"/>
      <c r="UNE463" s="435"/>
      <c r="UNF463" s="435"/>
      <c r="UNG463" s="435"/>
      <c r="UNH463" s="435"/>
      <c r="UNI463" s="435"/>
      <c r="UNJ463" s="435"/>
      <c r="UNK463" s="435"/>
      <c r="UNL463" s="435"/>
      <c r="UNM463" s="435"/>
      <c r="UNN463" s="435"/>
      <c r="UNO463" s="435"/>
      <c r="UNP463" s="435"/>
      <c r="UNQ463" s="435"/>
      <c r="UNR463" s="435"/>
      <c r="UNS463" s="435"/>
      <c r="UNT463" s="435"/>
      <c r="UNU463" s="435"/>
      <c r="UNV463" s="435"/>
      <c r="UNW463" s="435"/>
      <c r="UNX463" s="435"/>
      <c r="UNY463" s="435"/>
      <c r="UNZ463" s="435"/>
      <c r="UOA463" s="435"/>
      <c r="UOB463" s="435"/>
      <c r="UOC463" s="435"/>
      <c r="UOD463" s="435"/>
      <c r="UOE463" s="435"/>
      <c r="UOF463" s="435"/>
      <c r="UOG463" s="435"/>
      <c r="UOH463" s="435"/>
      <c r="UOI463" s="435"/>
      <c r="UOJ463" s="435"/>
      <c r="UOK463" s="435"/>
      <c r="UOL463" s="435"/>
      <c r="UOM463" s="435"/>
      <c r="UON463" s="435"/>
      <c r="UOO463" s="435"/>
      <c r="UOP463" s="435"/>
      <c r="UOQ463" s="435"/>
      <c r="UOR463" s="435"/>
      <c r="UOS463" s="435"/>
      <c r="UOT463" s="435"/>
      <c r="UOU463" s="435"/>
      <c r="UOV463" s="435"/>
      <c r="UOW463" s="435"/>
      <c r="UOX463" s="435"/>
      <c r="UOY463" s="435"/>
      <c r="UOZ463" s="435"/>
      <c r="UPA463" s="435"/>
      <c r="UPB463" s="435"/>
      <c r="UPC463" s="435"/>
      <c r="UPD463" s="435"/>
      <c r="UPE463" s="435"/>
      <c r="UPF463" s="435"/>
      <c r="UPG463" s="435"/>
      <c r="UPH463" s="435"/>
      <c r="UPI463" s="435"/>
      <c r="UPJ463" s="435"/>
      <c r="UPK463" s="435"/>
      <c r="UPL463" s="435"/>
      <c r="UPM463" s="435"/>
      <c r="UPN463" s="435"/>
      <c r="UPO463" s="435"/>
      <c r="UPP463" s="435"/>
      <c r="UPQ463" s="435"/>
      <c r="UPR463" s="435"/>
      <c r="UPS463" s="435"/>
      <c r="UPT463" s="435"/>
      <c r="UPU463" s="435"/>
      <c r="UPV463" s="435"/>
      <c r="UPW463" s="435"/>
      <c r="UPX463" s="435"/>
      <c r="UPY463" s="435"/>
      <c r="UPZ463" s="435"/>
      <c r="UQA463" s="435"/>
      <c r="UQB463" s="435"/>
      <c r="UQC463" s="435"/>
      <c r="UQD463" s="435"/>
      <c r="UQE463" s="435"/>
      <c r="UQF463" s="435"/>
      <c r="UQG463" s="435"/>
      <c r="UQH463" s="435"/>
      <c r="UQI463" s="435"/>
      <c r="UQJ463" s="435"/>
      <c r="UQK463" s="435"/>
      <c r="UQL463" s="435"/>
      <c r="UQM463" s="435"/>
      <c r="UQN463" s="435"/>
      <c r="UQO463" s="435"/>
      <c r="UQP463" s="435"/>
      <c r="UQQ463" s="435"/>
      <c r="UQR463" s="435"/>
      <c r="UQS463" s="435"/>
      <c r="UQT463" s="435"/>
      <c r="UQU463" s="435"/>
      <c r="UQV463" s="435"/>
      <c r="UQW463" s="435"/>
      <c r="UQX463" s="435"/>
      <c r="UQY463" s="435"/>
      <c r="UQZ463" s="435"/>
      <c r="URA463" s="435"/>
      <c r="URB463" s="435"/>
      <c r="URC463" s="435"/>
      <c r="URD463" s="435"/>
      <c r="URE463" s="435"/>
      <c r="URF463" s="435"/>
      <c r="URG463" s="435"/>
      <c r="URH463" s="435"/>
      <c r="URI463" s="435"/>
      <c r="URJ463" s="435"/>
      <c r="URK463" s="435"/>
      <c r="URL463" s="435"/>
      <c r="URM463" s="435"/>
      <c r="URN463" s="435"/>
      <c r="URO463" s="435"/>
      <c r="URP463" s="435"/>
      <c r="URQ463" s="435"/>
      <c r="URR463" s="435"/>
      <c r="URS463" s="435"/>
      <c r="URT463" s="435"/>
      <c r="URU463" s="435"/>
      <c r="URV463" s="435"/>
      <c r="URW463" s="435"/>
      <c r="URX463" s="435"/>
      <c r="URY463" s="435"/>
      <c r="URZ463" s="435"/>
      <c r="USA463" s="435"/>
      <c r="USB463" s="435"/>
      <c r="USC463" s="435"/>
      <c r="USD463" s="435"/>
      <c r="USE463" s="435"/>
      <c r="USF463" s="435"/>
      <c r="USG463" s="435"/>
      <c r="USH463" s="435"/>
      <c r="USI463" s="435"/>
      <c r="USJ463" s="435"/>
      <c r="USK463" s="435"/>
      <c r="USL463" s="435"/>
      <c r="USM463" s="435"/>
      <c r="USN463" s="435"/>
      <c r="USO463" s="435"/>
      <c r="USP463" s="435"/>
      <c r="USQ463" s="435"/>
      <c r="USR463" s="435"/>
      <c r="USS463" s="435"/>
      <c r="UST463" s="435"/>
      <c r="USU463" s="435"/>
      <c r="USV463" s="435"/>
      <c r="USW463" s="435"/>
      <c r="USX463" s="435"/>
      <c r="USY463" s="435"/>
      <c r="USZ463" s="435"/>
      <c r="UTA463" s="435"/>
      <c r="UTB463" s="435"/>
      <c r="UTC463" s="435"/>
      <c r="UTD463" s="435"/>
      <c r="UTE463" s="435"/>
      <c r="UTF463" s="435"/>
      <c r="UTG463" s="435"/>
      <c r="UTH463" s="435"/>
      <c r="UTI463" s="435"/>
      <c r="UTJ463" s="435"/>
      <c r="UTK463" s="435"/>
      <c r="UTL463" s="435"/>
      <c r="UTM463" s="435"/>
      <c r="UTN463" s="435"/>
      <c r="UTO463" s="435"/>
      <c r="UTP463" s="435"/>
      <c r="UTQ463" s="435"/>
      <c r="UTR463" s="435"/>
      <c r="UTS463" s="435"/>
      <c r="UTT463" s="435"/>
      <c r="UTU463" s="435"/>
      <c r="UTV463" s="435"/>
      <c r="UTW463" s="435"/>
      <c r="UTX463" s="435"/>
      <c r="UTY463" s="435"/>
      <c r="UTZ463" s="435"/>
      <c r="UUA463" s="435"/>
      <c r="UUB463" s="435"/>
      <c r="UUC463" s="435"/>
      <c r="UUD463" s="435"/>
      <c r="UUE463" s="435"/>
      <c r="UUF463" s="435"/>
      <c r="UUG463" s="435"/>
      <c r="UUH463" s="435"/>
      <c r="UUI463" s="435"/>
      <c r="UUJ463" s="435"/>
      <c r="UUK463" s="435"/>
      <c r="UUL463" s="435"/>
      <c r="UUM463" s="435"/>
      <c r="UUN463" s="435"/>
      <c r="UUO463" s="435"/>
      <c r="UUP463" s="435"/>
      <c r="UUQ463" s="435"/>
      <c r="UUR463" s="435"/>
      <c r="UUS463" s="435"/>
      <c r="UUT463" s="435"/>
      <c r="UUU463" s="435"/>
      <c r="UUV463" s="435"/>
      <c r="UUW463" s="435"/>
      <c r="UUX463" s="435"/>
      <c r="UUY463" s="435"/>
      <c r="UUZ463" s="435"/>
      <c r="UVA463" s="435"/>
      <c r="UVB463" s="435"/>
      <c r="UVC463" s="435"/>
      <c r="UVD463" s="435"/>
      <c r="UVE463" s="435"/>
      <c r="UVF463" s="435"/>
      <c r="UVG463" s="435"/>
      <c r="UVH463" s="435"/>
      <c r="UVI463" s="435"/>
      <c r="UVJ463" s="435"/>
      <c r="UVK463" s="435"/>
      <c r="UVL463" s="435"/>
      <c r="UVM463" s="435"/>
      <c r="UVN463" s="435"/>
      <c r="UVO463" s="435"/>
      <c r="UVP463" s="435"/>
      <c r="UVQ463" s="435"/>
      <c r="UVR463" s="435"/>
      <c r="UVS463" s="435"/>
      <c r="UVT463" s="435"/>
      <c r="UVU463" s="435"/>
      <c r="UVV463" s="435"/>
      <c r="UVW463" s="435"/>
      <c r="UVX463" s="435"/>
      <c r="UVY463" s="435"/>
      <c r="UVZ463" s="435"/>
      <c r="UWA463" s="435"/>
      <c r="UWB463" s="435"/>
      <c r="UWC463" s="435"/>
      <c r="UWD463" s="435"/>
      <c r="UWE463" s="435"/>
      <c r="UWF463" s="435"/>
      <c r="UWG463" s="435"/>
      <c r="UWH463" s="435"/>
      <c r="UWI463" s="435"/>
      <c r="UWJ463" s="435"/>
      <c r="UWK463" s="435"/>
      <c r="UWL463" s="435"/>
      <c r="UWM463" s="435"/>
      <c r="UWN463" s="435"/>
      <c r="UWO463" s="435"/>
      <c r="UWP463" s="435"/>
      <c r="UWQ463" s="435"/>
      <c r="UWR463" s="435"/>
      <c r="UWS463" s="435"/>
      <c r="UWT463" s="435"/>
      <c r="UWU463" s="435"/>
      <c r="UWV463" s="435"/>
      <c r="UWW463" s="435"/>
      <c r="UWX463" s="435"/>
      <c r="UWY463" s="435"/>
      <c r="UWZ463" s="435"/>
      <c r="UXA463" s="435"/>
      <c r="UXB463" s="435"/>
      <c r="UXC463" s="435"/>
      <c r="UXD463" s="435"/>
      <c r="UXE463" s="435"/>
      <c r="UXF463" s="435"/>
      <c r="UXG463" s="435"/>
      <c r="UXH463" s="435"/>
      <c r="UXI463" s="435"/>
      <c r="UXJ463" s="435"/>
      <c r="UXK463" s="435"/>
      <c r="UXL463" s="435"/>
      <c r="UXM463" s="435"/>
      <c r="UXN463" s="435"/>
      <c r="UXO463" s="435"/>
      <c r="UXP463" s="435"/>
      <c r="UXQ463" s="435"/>
      <c r="UXR463" s="435"/>
      <c r="UXS463" s="435"/>
      <c r="UXT463" s="435"/>
      <c r="UXU463" s="435"/>
      <c r="UXV463" s="435"/>
      <c r="UXW463" s="435"/>
      <c r="UXX463" s="435"/>
      <c r="UXY463" s="435"/>
      <c r="UXZ463" s="435"/>
      <c r="UYA463" s="435"/>
      <c r="UYB463" s="435"/>
      <c r="UYC463" s="435"/>
      <c r="UYD463" s="435"/>
      <c r="UYE463" s="435"/>
      <c r="UYF463" s="435"/>
      <c r="UYG463" s="435"/>
      <c r="UYH463" s="435"/>
      <c r="UYI463" s="435"/>
      <c r="UYJ463" s="435"/>
      <c r="UYK463" s="435"/>
      <c r="UYL463" s="435"/>
      <c r="UYM463" s="435"/>
      <c r="UYN463" s="435"/>
      <c r="UYO463" s="435"/>
      <c r="UYP463" s="435"/>
      <c r="UYQ463" s="435"/>
      <c r="UYR463" s="435"/>
      <c r="UYS463" s="435"/>
      <c r="UYT463" s="435"/>
      <c r="UYU463" s="435"/>
      <c r="UYV463" s="435"/>
      <c r="UYW463" s="435"/>
      <c r="UYX463" s="435"/>
      <c r="UYY463" s="435"/>
      <c r="UYZ463" s="435"/>
      <c r="UZA463" s="435"/>
      <c r="UZB463" s="435"/>
      <c r="UZC463" s="435"/>
      <c r="UZD463" s="435"/>
      <c r="UZE463" s="435"/>
      <c r="UZF463" s="435"/>
      <c r="UZG463" s="435"/>
      <c r="UZH463" s="435"/>
      <c r="UZI463" s="435"/>
      <c r="UZJ463" s="435"/>
      <c r="UZK463" s="435"/>
      <c r="UZL463" s="435"/>
      <c r="UZM463" s="435"/>
      <c r="UZN463" s="435"/>
      <c r="UZO463" s="435"/>
      <c r="UZP463" s="435"/>
      <c r="UZQ463" s="435"/>
      <c r="UZR463" s="435"/>
      <c r="UZS463" s="435"/>
      <c r="UZT463" s="435"/>
      <c r="UZU463" s="435"/>
      <c r="UZV463" s="435"/>
      <c r="UZW463" s="435"/>
      <c r="UZX463" s="435"/>
      <c r="UZY463" s="435"/>
      <c r="UZZ463" s="435"/>
      <c r="VAA463" s="435"/>
      <c r="VAB463" s="435"/>
      <c r="VAC463" s="435"/>
      <c r="VAD463" s="435"/>
      <c r="VAE463" s="435"/>
      <c r="VAF463" s="435"/>
      <c r="VAG463" s="435"/>
      <c r="VAH463" s="435"/>
      <c r="VAI463" s="435"/>
      <c r="VAJ463" s="435"/>
      <c r="VAK463" s="435"/>
      <c r="VAL463" s="435"/>
      <c r="VAM463" s="435"/>
      <c r="VAN463" s="435"/>
      <c r="VAO463" s="435"/>
      <c r="VAP463" s="435"/>
      <c r="VAQ463" s="435"/>
      <c r="VAR463" s="435"/>
      <c r="VAS463" s="435"/>
      <c r="VAT463" s="435"/>
      <c r="VAU463" s="435"/>
      <c r="VAV463" s="435"/>
      <c r="VAW463" s="435"/>
      <c r="VAX463" s="435"/>
      <c r="VAY463" s="435"/>
      <c r="VAZ463" s="435"/>
      <c r="VBA463" s="435"/>
      <c r="VBB463" s="435"/>
      <c r="VBC463" s="435"/>
      <c r="VBD463" s="435"/>
      <c r="VBE463" s="435"/>
      <c r="VBF463" s="435"/>
      <c r="VBG463" s="435"/>
      <c r="VBH463" s="435"/>
      <c r="VBI463" s="435"/>
      <c r="VBJ463" s="435"/>
      <c r="VBK463" s="435"/>
      <c r="VBL463" s="435"/>
      <c r="VBM463" s="435"/>
      <c r="VBN463" s="435"/>
      <c r="VBO463" s="435"/>
      <c r="VBP463" s="435"/>
      <c r="VBQ463" s="435"/>
      <c r="VBR463" s="435"/>
      <c r="VBS463" s="435"/>
      <c r="VBT463" s="435"/>
      <c r="VBU463" s="435"/>
      <c r="VBV463" s="435"/>
      <c r="VBW463" s="435"/>
      <c r="VBX463" s="435"/>
      <c r="VBY463" s="435"/>
      <c r="VBZ463" s="435"/>
      <c r="VCA463" s="435"/>
      <c r="VCB463" s="435"/>
      <c r="VCC463" s="435"/>
      <c r="VCD463" s="435"/>
      <c r="VCE463" s="435"/>
      <c r="VCF463" s="435"/>
      <c r="VCG463" s="435"/>
      <c r="VCH463" s="435"/>
      <c r="VCI463" s="435"/>
      <c r="VCJ463" s="435"/>
      <c r="VCK463" s="435"/>
      <c r="VCL463" s="435"/>
      <c r="VCM463" s="435"/>
      <c r="VCN463" s="435"/>
      <c r="VCO463" s="435"/>
      <c r="VCP463" s="435"/>
      <c r="VCQ463" s="435"/>
      <c r="VCR463" s="435"/>
      <c r="VCS463" s="435"/>
      <c r="VCT463" s="435"/>
      <c r="VCU463" s="435"/>
      <c r="VCV463" s="435"/>
      <c r="VCW463" s="435"/>
      <c r="VCX463" s="435"/>
      <c r="VCY463" s="435"/>
      <c r="VCZ463" s="435"/>
      <c r="VDA463" s="435"/>
      <c r="VDB463" s="435"/>
      <c r="VDC463" s="435"/>
      <c r="VDD463" s="435"/>
      <c r="VDE463" s="435"/>
      <c r="VDF463" s="435"/>
      <c r="VDG463" s="435"/>
      <c r="VDH463" s="435"/>
      <c r="VDI463" s="435"/>
      <c r="VDJ463" s="435"/>
      <c r="VDK463" s="435"/>
      <c r="VDL463" s="435"/>
      <c r="VDM463" s="435"/>
      <c r="VDN463" s="435"/>
      <c r="VDO463" s="435"/>
      <c r="VDP463" s="435"/>
      <c r="VDQ463" s="435"/>
      <c r="VDR463" s="435"/>
      <c r="VDS463" s="435"/>
      <c r="VDT463" s="435"/>
      <c r="VDU463" s="435"/>
      <c r="VDV463" s="435"/>
      <c r="VDW463" s="435"/>
      <c r="VDX463" s="435"/>
      <c r="VDY463" s="435"/>
      <c r="VDZ463" s="435"/>
      <c r="VEA463" s="435"/>
      <c r="VEB463" s="435"/>
      <c r="VEC463" s="435"/>
      <c r="VED463" s="435"/>
      <c r="VEE463" s="435"/>
      <c r="VEF463" s="435"/>
      <c r="VEG463" s="435"/>
      <c r="VEH463" s="435"/>
      <c r="VEI463" s="435"/>
      <c r="VEJ463" s="435"/>
      <c r="VEK463" s="435"/>
      <c r="VEL463" s="435"/>
      <c r="VEM463" s="435"/>
      <c r="VEN463" s="435"/>
      <c r="VEO463" s="435"/>
      <c r="VEP463" s="435"/>
      <c r="VEQ463" s="435"/>
      <c r="VER463" s="435"/>
      <c r="VES463" s="435"/>
      <c r="VET463" s="435"/>
      <c r="VEU463" s="435"/>
      <c r="VEV463" s="435"/>
      <c r="VEW463" s="435"/>
      <c r="VEX463" s="435"/>
      <c r="VEY463" s="435"/>
      <c r="VEZ463" s="435"/>
      <c r="VFA463" s="435"/>
      <c r="VFB463" s="435"/>
      <c r="VFC463" s="435"/>
      <c r="VFD463" s="435"/>
      <c r="VFE463" s="435"/>
      <c r="VFF463" s="435"/>
      <c r="VFG463" s="435"/>
      <c r="VFH463" s="435"/>
      <c r="VFI463" s="435"/>
      <c r="VFJ463" s="435"/>
      <c r="VFK463" s="435"/>
      <c r="VFL463" s="435"/>
      <c r="VFM463" s="435"/>
      <c r="VFN463" s="435"/>
      <c r="VFO463" s="435"/>
      <c r="VFP463" s="435"/>
      <c r="VFQ463" s="435"/>
      <c r="VFR463" s="435"/>
      <c r="VFS463" s="435"/>
      <c r="VFT463" s="435"/>
      <c r="VFU463" s="435"/>
      <c r="VFV463" s="435"/>
      <c r="VFW463" s="435"/>
      <c r="VFX463" s="435"/>
      <c r="VFY463" s="435"/>
      <c r="VFZ463" s="435"/>
      <c r="VGA463" s="435"/>
      <c r="VGB463" s="435"/>
      <c r="VGC463" s="435"/>
      <c r="VGD463" s="435"/>
      <c r="VGE463" s="435"/>
      <c r="VGF463" s="435"/>
      <c r="VGG463" s="435"/>
      <c r="VGH463" s="435"/>
      <c r="VGI463" s="435"/>
      <c r="VGJ463" s="435"/>
      <c r="VGK463" s="435"/>
      <c r="VGL463" s="435"/>
      <c r="VGM463" s="435"/>
      <c r="VGN463" s="435"/>
      <c r="VGO463" s="435"/>
      <c r="VGP463" s="435"/>
      <c r="VGQ463" s="435"/>
      <c r="VGR463" s="435"/>
      <c r="VGS463" s="435"/>
      <c r="VGT463" s="435"/>
      <c r="VGU463" s="435"/>
      <c r="VGV463" s="435"/>
      <c r="VGW463" s="435"/>
      <c r="VGX463" s="435"/>
      <c r="VGY463" s="435"/>
      <c r="VGZ463" s="435"/>
      <c r="VHA463" s="435"/>
      <c r="VHB463" s="435"/>
      <c r="VHC463" s="435"/>
      <c r="VHD463" s="435"/>
      <c r="VHE463" s="435"/>
      <c r="VHF463" s="435"/>
      <c r="VHG463" s="435"/>
      <c r="VHH463" s="435"/>
      <c r="VHI463" s="435"/>
      <c r="VHJ463" s="435"/>
      <c r="VHK463" s="435"/>
      <c r="VHL463" s="435"/>
      <c r="VHM463" s="435"/>
      <c r="VHN463" s="435"/>
      <c r="VHO463" s="435"/>
      <c r="VHP463" s="435"/>
      <c r="VHQ463" s="435"/>
      <c r="VHR463" s="435"/>
      <c r="VHS463" s="435"/>
      <c r="VHT463" s="435"/>
      <c r="VHU463" s="435"/>
      <c r="VHV463" s="435"/>
      <c r="VHW463" s="435"/>
      <c r="VHX463" s="435"/>
      <c r="VHY463" s="435"/>
      <c r="VHZ463" s="435"/>
      <c r="VIA463" s="435"/>
      <c r="VIB463" s="435"/>
      <c r="VIC463" s="435"/>
      <c r="VID463" s="435"/>
      <c r="VIE463" s="435"/>
      <c r="VIF463" s="435"/>
      <c r="VIG463" s="435"/>
      <c r="VIH463" s="435"/>
      <c r="VII463" s="435"/>
      <c r="VIJ463" s="435"/>
      <c r="VIK463" s="435"/>
      <c r="VIL463" s="435"/>
      <c r="VIM463" s="435"/>
      <c r="VIN463" s="435"/>
      <c r="VIO463" s="435"/>
      <c r="VIP463" s="435"/>
      <c r="VIQ463" s="435"/>
      <c r="VIR463" s="435"/>
      <c r="VIS463" s="435"/>
      <c r="VIT463" s="435"/>
      <c r="VIU463" s="435"/>
      <c r="VIV463" s="435"/>
      <c r="VIW463" s="435"/>
      <c r="VIX463" s="435"/>
      <c r="VIY463" s="435"/>
      <c r="VIZ463" s="435"/>
      <c r="VJA463" s="435"/>
      <c r="VJB463" s="435"/>
      <c r="VJC463" s="435"/>
      <c r="VJD463" s="435"/>
      <c r="VJE463" s="435"/>
      <c r="VJF463" s="435"/>
      <c r="VJG463" s="435"/>
      <c r="VJH463" s="435"/>
      <c r="VJI463" s="435"/>
      <c r="VJJ463" s="435"/>
      <c r="VJK463" s="435"/>
      <c r="VJL463" s="435"/>
      <c r="VJM463" s="435"/>
      <c r="VJN463" s="435"/>
      <c r="VJO463" s="435"/>
      <c r="VJP463" s="435"/>
      <c r="VJQ463" s="435"/>
      <c r="VJR463" s="435"/>
      <c r="VJS463" s="435"/>
      <c r="VJT463" s="435"/>
      <c r="VJU463" s="435"/>
      <c r="VJV463" s="435"/>
      <c r="VJW463" s="435"/>
      <c r="VJX463" s="435"/>
      <c r="VJY463" s="435"/>
      <c r="VJZ463" s="435"/>
      <c r="VKA463" s="435"/>
      <c r="VKB463" s="435"/>
      <c r="VKC463" s="435"/>
      <c r="VKD463" s="435"/>
      <c r="VKE463" s="435"/>
      <c r="VKF463" s="435"/>
      <c r="VKG463" s="435"/>
      <c r="VKH463" s="435"/>
      <c r="VKI463" s="435"/>
      <c r="VKJ463" s="435"/>
      <c r="VKK463" s="435"/>
      <c r="VKL463" s="435"/>
      <c r="VKM463" s="435"/>
      <c r="VKN463" s="435"/>
      <c r="VKO463" s="435"/>
      <c r="VKP463" s="435"/>
      <c r="VKQ463" s="435"/>
      <c r="VKR463" s="435"/>
      <c r="VKS463" s="435"/>
      <c r="VKT463" s="435"/>
      <c r="VKU463" s="435"/>
      <c r="VKV463" s="435"/>
      <c r="VKW463" s="435"/>
      <c r="VKX463" s="435"/>
      <c r="VKY463" s="435"/>
      <c r="VKZ463" s="435"/>
      <c r="VLA463" s="435"/>
      <c r="VLB463" s="435"/>
      <c r="VLC463" s="435"/>
      <c r="VLD463" s="435"/>
      <c r="VLE463" s="435"/>
      <c r="VLF463" s="435"/>
      <c r="VLG463" s="435"/>
      <c r="VLH463" s="435"/>
      <c r="VLI463" s="435"/>
      <c r="VLJ463" s="435"/>
      <c r="VLK463" s="435"/>
      <c r="VLL463" s="435"/>
      <c r="VLM463" s="435"/>
      <c r="VLN463" s="435"/>
      <c r="VLO463" s="435"/>
      <c r="VLP463" s="435"/>
      <c r="VLQ463" s="435"/>
      <c r="VLR463" s="435"/>
      <c r="VLS463" s="435"/>
      <c r="VLT463" s="435"/>
      <c r="VLU463" s="435"/>
      <c r="VLV463" s="435"/>
      <c r="VLW463" s="435"/>
      <c r="VLX463" s="435"/>
      <c r="VLY463" s="435"/>
      <c r="VLZ463" s="435"/>
      <c r="VMA463" s="435"/>
      <c r="VMB463" s="435"/>
      <c r="VMC463" s="435"/>
      <c r="VMD463" s="435"/>
      <c r="VME463" s="435"/>
      <c r="VMF463" s="435"/>
      <c r="VMG463" s="435"/>
      <c r="VMH463" s="435"/>
      <c r="VMI463" s="435"/>
      <c r="VMJ463" s="435"/>
      <c r="VMK463" s="435"/>
      <c r="VML463" s="435"/>
      <c r="VMM463" s="435"/>
      <c r="VMN463" s="435"/>
      <c r="VMO463" s="435"/>
      <c r="VMP463" s="435"/>
      <c r="VMQ463" s="435"/>
      <c r="VMR463" s="435"/>
      <c r="VMS463" s="435"/>
      <c r="VMT463" s="435"/>
      <c r="VMU463" s="435"/>
      <c r="VMV463" s="435"/>
      <c r="VMW463" s="435"/>
      <c r="VMX463" s="435"/>
      <c r="VMY463" s="435"/>
      <c r="VMZ463" s="435"/>
      <c r="VNA463" s="435"/>
      <c r="VNB463" s="435"/>
      <c r="VNC463" s="435"/>
      <c r="VND463" s="435"/>
      <c r="VNE463" s="435"/>
      <c r="VNF463" s="435"/>
      <c r="VNG463" s="435"/>
      <c r="VNH463" s="435"/>
      <c r="VNI463" s="435"/>
      <c r="VNJ463" s="435"/>
      <c r="VNK463" s="435"/>
      <c r="VNL463" s="435"/>
      <c r="VNM463" s="435"/>
      <c r="VNN463" s="435"/>
      <c r="VNO463" s="435"/>
      <c r="VNP463" s="435"/>
      <c r="VNQ463" s="435"/>
      <c r="VNR463" s="435"/>
      <c r="VNS463" s="435"/>
      <c r="VNT463" s="435"/>
      <c r="VNU463" s="435"/>
      <c r="VNV463" s="435"/>
      <c r="VNW463" s="435"/>
      <c r="VNX463" s="435"/>
      <c r="VNY463" s="435"/>
      <c r="VNZ463" s="435"/>
      <c r="VOA463" s="435"/>
      <c r="VOB463" s="435"/>
      <c r="VOC463" s="435"/>
      <c r="VOD463" s="435"/>
      <c r="VOE463" s="435"/>
      <c r="VOF463" s="435"/>
      <c r="VOG463" s="435"/>
      <c r="VOH463" s="435"/>
      <c r="VOI463" s="435"/>
      <c r="VOJ463" s="435"/>
      <c r="VOK463" s="435"/>
      <c r="VOL463" s="435"/>
      <c r="VOM463" s="435"/>
      <c r="VON463" s="435"/>
      <c r="VOO463" s="435"/>
      <c r="VOP463" s="435"/>
      <c r="VOQ463" s="435"/>
      <c r="VOR463" s="435"/>
      <c r="VOS463" s="435"/>
      <c r="VOT463" s="435"/>
      <c r="VOU463" s="435"/>
      <c r="VOV463" s="435"/>
      <c r="VOW463" s="435"/>
      <c r="VOX463" s="435"/>
      <c r="VOY463" s="435"/>
      <c r="VOZ463" s="435"/>
      <c r="VPA463" s="435"/>
      <c r="VPB463" s="435"/>
      <c r="VPC463" s="435"/>
      <c r="VPD463" s="435"/>
      <c r="VPE463" s="435"/>
      <c r="VPF463" s="435"/>
      <c r="VPG463" s="435"/>
      <c r="VPH463" s="435"/>
      <c r="VPI463" s="435"/>
      <c r="VPJ463" s="435"/>
      <c r="VPK463" s="435"/>
      <c r="VPL463" s="435"/>
      <c r="VPM463" s="435"/>
      <c r="VPN463" s="435"/>
      <c r="VPO463" s="435"/>
      <c r="VPP463" s="435"/>
      <c r="VPQ463" s="435"/>
      <c r="VPR463" s="435"/>
      <c r="VPS463" s="435"/>
      <c r="VPT463" s="435"/>
      <c r="VPU463" s="435"/>
      <c r="VPV463" s="435"/>
      <c r="VPW463" s="435"/>
      <c r="VPX463" s="435"/>
      <c r="VPY463" s="435"/>
      <c r="VPZ463" s="435"/>
      <c r="VQA463" s="435"/>
      <c r="VQB463" s="435"/>
      <c r="VQC463" s="435"/>
      <c r="VQD463" s="435"/>
      <c r="VQE463" s="435"/>
      <c r="VQF463" s="435"/>
      <c r="VQG463" s="435"/>
      <c r="VQH463" s="435"/>
      <c r="VQI463" s="435"/>
      <c r="VQJ463" s="435"/>
      <c r="VQK463" s="435"/>
      <c r="VQL463" s="435"/>
      <c r="VQM463" s="435"/>
      <c r="VQN463" s="435"/>
      <c r="VQO463" s="435"/>
      <c r="VQP463" s="435"/>
      <c r="VQQ463" s="435"/>
      <c r="VQR463" s="435"/>
      <c r="VQS463" s="435"/>
      <c r="VQT463" s="435"/>
      <c r="VQU463" s="435"/>
      <c r="VQV463" s="435"/>
      <c r="VQW463" s="435"/>
      <c r="VQX463" s="435"/>
      <c r="VQY463" s="435"/>
      <c r="VQZ463" s="435"/>
      <c r="VRA463" s="435"/>
      <c r="VRB463" s="435"/>
      <c r="VRC463" s="435"/>
      <c r="VRD463" s="435"/>
      <c r="VRE463" s="435"/>
      <c r="VRF463" s="435"/>
      <c r="VRG463" s="435"/>
      <c r="VRH463" s="435"/>
      <c r="VRI463" s="435"/>
      <c r="VRJ463" s="435"/>
      <c r="VRK463" s="435"/>
      <c r="VRL463" s="435"/>
      <c r="VRM463" s="435"/>
      <c r="VRN463" s="435"/>
      <c r="VRO463" s="435"/>
      <c r="VRP463" s="435"/>
      <c r="VRQ463" s="435"/>
      <c r="VRR463" s="435"/>
      <c r="VRS463" s="435"/>
      <c r="VRT463" s="435"/>
      <c r="VRU463" s="435"/>
      <c r="VRV463" s="435"/>
      <c r="VRW463" s="435"/>
      <c r="VRX463" s="435"/>
      <c r="VRY463" s="435"/>
      <c r="VRZ463" s="435"/>
      <c r="VSA463" s="435"/>
      <c r="VSB463" s="435"/>
      <c r="VSC463" s="435"/>
      <c r="VSD463" s="435"/>
      <c r="VSE463" s="435"/>
      <c r="VSF463" s="435"/>
      <c r="VSG463" s="435"/>
      <c r="VSH463" s="435"/>
      <c r="VSI463" s="435"/>
      <c r="VSJ463" s="435"/>
      <c r="VSK463" s="435"/>
      <c r="VSL463" s="435"/>
      <c r="VSM463" s="435"/>
      <c r="VSN463" s="435"/>
      <c r="VSO463" s="435"/>
      <c r="VSP463" s="435"/>
      <c r="VSQ463" s="435"/>
      <c r="VSR463" s="435"/>
      <c r="VSS463" s="435"/>
      <c r="VST463" s="435"/>
      <c r="VSU463" s="435"/>
      <c r="VSV463" s="435"/>
      <c r="VSW463" s="435"/>
      <c r="VSX463" s="435"/>
      <c r="VSY463" s="435"/>
      <c r="VSZ463" s="435"/>
      <c r="VTA463" s="435"/>
      <c r="VTB463" s="435"/>
      <c r="VTC463" s="435"/>
      <c r="VTD463" s="435"/>
      <c r="VTE463" s="435"/>
      <c r="VTF463" s="435"/>
      <c r="VTG463" s="435"/>
      <c r="VTH463" s="435"/>
      <c r="VTI463" s="435"/>
      <c r="VTJ463" s="435"/>
      <c r="VTK463" s="435"/>
      <c r="VTL463" s="435"/>
      <c r="VTM463" s="435"/>
      <c r="VTN463" s="435"/>
      <c r="VTO463" s="435"/>
      <c r="VTP463" s="435"/>
      <c r="VTQ463" s="435"/>
      <c r="VTR463" s="435"/>
      <c r="VTS463" s="435"/>
      <c r="VTT463" s="435"/>
      <c r="VTU463" s="435"/>
      <c r="VTV463" s="435"/>
      <c r="VTW463" s="435"/>
      <c r="VTX463" s="435"/>
      <c r="VTY463" s="435"/>
      <c r="VTZ463" s="435"/>
      <c r="VUA463" s="435"/>
      <c r="VUB463" s="435"/>
      <c r="VUC463" s="435"/>
      <c r="VUD463" s="435"/>
      <c r="VUE463" s="435"/>
      <c r="VUF463" s="435"/>
      <c r="VUG463" s="435"/>
      <c r="VUH463" s="435"/>
      <c r="VUI463" s="435"/>
      <c r="VUJ463" s="435"/>
      <c r="VUK463" s="435"/>
      <c r="VUL463" s="435"/>
      <c r="VUM463" s="435"/>
      <c r="VUN463" s="435"/>
      <c r="VUO463" s="435"/>
      <c r="VUP463" s="435"/>
      <c r="VUQ463" s="435"/>
      <c r="VUR463" s="435"/>
      <c r="VUS463" s="435"/>
      <c r="VUT463" s="435"/>
      <c r="VUU463" s="435"/>
      <c r="VUV463" s="435"/>
      <c r="VUW463" s="435"/>
      <c r="VUX463" s="435"/>
      <c r="VUY463" s="435"/>
      <c r="VUZ463" s="435"/>
      <c r="VVA463" s="435"/>
      <c r="VVB463" s="435"/>
      <c r="VVC463" s="435"/>
      <c r="VVD463" s="435"/>
      <c r="VVE463" s="435"/>
      <c r="VVF463" s="435"/>
      <c r="VVG463" s="435"/>
      <c r="VVH463" s="435"/>
      <c r="VVI463" s="435"/>
      <c r="VVJ463" s="435"/>
      <c r="VVK463" s="435"/>
      <c r="VVL463" s="435"/>
      <c r="VVM463" s="435"/>
      <c r="VVN463" s="435"/>
      <c r="VVO463" s="435"/>
      <c r="VVP463" s="435"/>
      <c r="VVQ463" s="435"/>
      <c r="VVR463" s="435"/>
      <c r="VVS463" s="435"/>
      <c r="VVT463" s="435"/>
      <c r="VVU463" s="435"/>
      <c r="VVV463" s="435"/>
      <c r="VVW463" s="435"/>
      <c r="VVX463" s="435"/>
      <c r="VVY463" s="435"/>
      <c r="VVZ463" s="435"/>
      <c r="VWA463" s="435"/>
      <c r="VWB463" s="435"/>
      <c r="VWC463" s="435"/>
      <c r="VWD463" s="435"/>
      <c r="VWE463" s="435"/>
      <c r="VWF463" s="435"/>
      <c r="VWG463" s="435"/>
      <c r="VWH463" s="435"/>
      <c r="VWI463" s="435"/>
      <c r="VWJ463" s="435"/>
      <c r="VWK463" s="435"/>
      <c r="VWL463" s="435"/>
      <c r="VWM463" s="435"/>
      <c r="VWN463" s="435"/>
      <c r="VWO463" s="435"/>
      <c r="VWP463" s="435"/>
      <c r="VWQ463" s="435"/>
      <c r="VWR463" s="435"/>
      <c r="VWS463" s="435"/>
      <c r="VWT463" s="435"/>
      <c r="VWU463" s="435"/>
      <c r="VWV463" s="435"/>
      <c r="VWW463" s="435"/>
      <c r="VWX463" s="435"/>
      <c r="VWY463" s="435"/>
      <c r="VWZ463" s="435"/>
      <c r="VXA463" s="435"/>
      <c r="VXB463" s="435"/>
      <c r="VXC463" s="435"/>
      <c r="VXD463" s="435"/>
      <c r="VXE463" s="435"/>
      <c r="VXF463" s="435"/>
      <c r="VXG463" s="435"/>
      <c r="VXH463" s="435"/>
      <c r="VXI463" s="435"/>
      <c r="VXJ463" s="435"/>
      <c r="VXK463" s="435"/>
      <c r="VXL463" s="435"/>
      <c r="VXM463" s="435"/>
      <c r="VXN463" s="435"/>
      <c r="VXO463" s="435"/>
      <c r="VXP463" s="435"/>
      <c r="VXQ463" s="435"/>
      <c r="VXR463" s="435"/>
      <c r="VXS463" s="435"/>
      <c r="VXT463" s="435"/>
      <c r="VXU463" s="435"/>
      <c r="VXV463" s="435"/>
      <c r="VXW463" s="435"/>
      <c r="VXX463" s="435"/>
      <c r="VXY463" s="435"/>
      <c r="VXZ463" s="435"/>
      <c r="VYA463" s="435"/>
      <c r="VYB463" s="435"/>
      <c r="VYC463" s="435"/>
      <c r="VYD463" s="435"/>
      <c r="VYE463" s="435"/>
      <c r="VYF463" s="435"/>
      <c r="VYG463" s="435"/>
      <c r="VYH463" s="435"/>
      <c r="VYI463" s="435"/>
      <c r="VYJ463" s="435"/>
      <c r="VYK463" s="435"/>
      <c r="VYL463" s="435"/>
      <c r="VYM463" s="435"/>
      <c r="VYN463" s="435"/>
      <c r="VYO463" s="435"/>
      <c r="VYP463" s="435"/>
      <c r="VYQ463" s="435"/>
      <c r="VYR463" s="435"/>
      <c r="VYS463" s="435"/>
      <c r="VYT463" s="435"/>
      <c r="VYU463" s="435"/>
      <c r="VYV463" s="435"/>
      <c r="VYW463" s="435"/>
      <c r="VYX463" s="435"/>
      <c r="VYY463" s="435"/>
      <c r="VYZ463" s="435"/>
      <c r="VZA463" s="435"/>
      <c r="VZB463" s="435"/>
      <c r="VZC463" s="435"/>
      <c r="VZD463" s="435"/>
      <c r="VZE463" s="435"/>
      <c r="VZF463" s="435"/>
      <c r="VZG463" s="435"/>
      <c r="VZH463" s="435"/>
      <c r="VZI463" s="435"/>
      <c r="VZJ463" s="435"/>
      <c r="VZK463" s="435"/>
      <c r="VZL463" s="435"/>
      <c r="VZM463" s="435"/>
      <c r="VZN463" s="435"/>
      <c r="VZO463" s="435"/>
      <c r="VZP463" s="435"/>
      <c r="VZQ463" s="435"/>
      <c r="VZR463" s="435"/>
      <c r="VZS463" s="435"/>
      <c r="VZT463" s="435"/>
      <c r="VZU463" s="435"/>
      <c r="VZV463" s="435"/>
      <c r="VZW463" s="435"/>
      <c r="VZX463" s="435"/>
      <c r="VZY463" s="435"/>
      <c r="VZZ463" s="435"/>
      <c r="WAA463" s="435"/>
      <c r="WAB463" s="435"/>
      <c r="WAC463" s="435"/>
      <c r="WAD463" s="435"/>
      <c r="WAE463" s="435"/>
      <c r="WAF463" s="435"/>
      <c r="WAG463" s="435"/>
      <c r="WAH463" s="435"/>
      <c r="WAI463" s="435"/>
      <c r="WAJ463" s="435"/>
      <c r="WAK463" s="435"/>
      <c r="WAL463" s="435"/>
      <c r="WAM463" s="435"/>
      <c r="WAN463" s="435"/>
      <c r="WAO463" s="435"/>
      <c r="WAP463" s="435"/>
      <c r="WAQ463" s="435"/>
      <c r="WAR463" s="435"/>
      <c r="WAS463" s="435"/>
      <c r="WAT463" s="435"/>
      <c r="WAU463" s="435"/>
      <c r="WAV463" s="435"/>
      <c r="WAW463" s="435"/>
      <c r="WAX463" s="435"/>
      <c r="WAY463" s="435"/>
      <c r="WAZ463" s="435"/>
      <c r="WBA463" s="435"/>
      <c r="WBB463" s="435"/>
      <c r="WBC463" s="435"/>
      <c r="WBD463" s="435"/>
      <c r="WBE463" s="435"/>
      <c r="WBF463" s="435"/>
      <c r="WBG463" s="435"/>
      <c r="WBH463" s="435"/>
      <c r="WBI463" s="435"/>
      <c r="WBJ463" s="435"/>
      <c r="WBK463" s="435"/>
      <c r="WBL463" s="435"/>
      <c r="WBM463" s="435"/>
      <c r="WBN463" s="435"/>
      <c r="WBO463" s="435"/>
      <c r="WBP463" s="435"/>
      <c r="WBQ463" s="435"/>
      <c r="WBR463" s="435"/>
      <c r="WBS463" s="435"/>
      <c r="WBT463" s="435"/>
      <c r="WBU463" s="435"/>
      <c r="WBV463" s="435"/>
      <c r="WBW463" s="435"/>
      <c r="WBX463" s="435"/>
      <c r="WBY463" s="435"/>
      <c r="WBZ463" s="435"/>
      <c r="WCA463" s="435"/>
      <c r="WCB463" s="435"/>
      <c r="WCC463" s="435"/>
      <c r="WCD463" s="435"/>
      <c r="WCE463" s="435"/>
      <c r="WCF463" s="435"/>
      <c r="WCG463" s="435"/>
      <c r="WCH463" s="435"/>
      <c r="WCI463" s="435"/>
      <c r="WCJ463" s="435"/>
      <c r="WCK463" s="435"/>
      <c r="WCL463" s="435"/>
      <c r="WCM463" s="435"/>
      <c r="WCN463" s="435"/>
      <c r="WCO463" s="435"/>
      <c r="WCP463" s="435"/>
      <c r="WCQ463" s="435"/>
      <c r="WCR463" s="435"/>
      <c r="WCS463" s="435"/>
      <c r="WCT463" s="435"/>
      <c r="WCU463" s="435"/>
      <c r="WCV463" s="435"/>
      <c r="WCW463" s="435"/>
      <c r="WCX463" s="435"/>
      <c r="WCY463" s="435"/>
      <c r="WCZ463" s="435"/>
      <c r="WDA463" s="435"/>
      <c r="WDB463" s="435"/>
      <c r="WDC463" s="435"/>
      <c r="WDD463" s="435"/>
      <c r="WDE463" s="435"/>
      <c r="WDF463" s="435"/>
      <c r="WDG463" s="435"/>
      <c r="WDH463" s="435"/>
      <c r="WDI463" s="435"/>
      <c r="WDJ463" s="435"/>
      <c r="WDK463" s="435"/>
      <c r="WDL463" s="435"/>
      <c r="WDM463" s="435"/>
      <c r="WDN463" s="435"/>
      <c r="WDO463" s="435"/>
      <c r="WDP463" s="435"/>
      <c r="WDQ463" s="435"/>
      <c r="WDR463" s="435"/>
      <c r="WDS463" s="435"/>
      <c r="WDT463" s="435"/>
      <c r="WDU463" s="435"/>
      <c r="WDV463" s="435"/>
      <c r="WDW463" s="435"/>
      <c r="WDX463" s="435"/>
      <c r="WDY463" s="435"/>
      <c r="WDZ463" s="435"/>
      <c r="WEA463" s="435"/>
      <c r="WEB463" s="435"/>
      <c r="WEC463" s="435"/>
      <c r="WED463" s="435"/>
      <c r="WEE463" s="435"/>
      <c r="WEF463" s="435"/>
      <c r="WEG463" s="435"/>
      <c r="WEH463" s="435"/>
      <c r="WEI463" s="435"/>
      <c r="WEJ463" s="435"/>
      <c r="WEK463" s="435"/>
      <c r="WEL463" s="435"/>
      <c r="WEM463" s="435"/>
      <c r="WEN463" s="435"/>
      <c r="WEO463" s="435"/>
      <c r="WEP463" s="435"/>
      <c r="WEQ463" s="435"/>
      <c r="WER463" s="435"/>
      <c r="WES463" s="435"/>
      <c r="WET463" s="435"/>
      <c r="WEU463" s="435"/>
      <c r="WEV463" s="435"/>
      <c r="WEW463" s="435"/>
      <c r="WEX463" s="435"/>
      <c r="WEY463" s="435"/>
      <c r="WEZ463" s="435"/>
      <c r="WFA463" s="435"/>
      <c r="WFB463" s="435"/>
      <c r="WFC463" s="435"/>
      <c r="WFD463" s="435"/>
      <c r="WFE463" s="435"/>
      <c r="WFF463" s="435"/>
      <c r="WFG463" s="435"/>
      <c r="WFH463" s="435"/>
      <c r="WFI463" s="435"/>
      <c r="WFJ463" s="435"/>
      <c r="WFK463" s="435"/>
      <c r="WFL463" s="435"/>
      <c r="WFM463" s="435"/>
      <c r="WFN463" s="435"/>
      <c r="WFO463" s="435"/>
      <c r="WFP463" s="435"/>
      <c r="WFQ463" s="435"/>
      <c r="WFR463" s="435"/>
      <c r="WFS463" s="435"/>
      <c r="WFT463" s="435"/>
      <c r="WFU463" s="435"/>
      <c r="WFV463" s="435"/>
      <c r="WFW463" s="435"/>
      <c r="WFX463" s="435"/>
      <c r="WFY463" s="435"/>
      <c r="WFZ463" s="435"/>
      <c r="WGA463" s="435"/>
      <c r="WGB463" s="435"/>
      <c r="WGC463" s="435"/>
      <c r="WGD463" s="435"/>
      <c r="WGE463" s="435"/>
      <c r="WGF463" s="435"/>
      <c r="WGG463" s="435"/>
      <c r="WGH463" s="435"/>
      <c r="WGI463" s="435"/>
      <c r="WGJ463" s="435"/>
      <c r="WGK463" s="435"/>
      <c r="WGL463" s="435"/>
      <c r="WGM463" s="435"/>
      <c r="WGN463" s="435"/>
      <c r="WGO463" s="435"/>
      <c r="WGP463" s="435"/>
      <c r="WGQ463" s="435"/>
      <c r="WGR463" s="435"/>
      <c r="WGS463" s="435"/>
      <c r="WGT463" s="435"/>
      <c r="WGU463" s="435"/>
      <c r="WGV463" s="435"/>
      <c r="WGW463" s="435"/>
      <c r="WGX463" s="435"/>
      <c r="WGY463" s="435"/>
      <c r="WGZ463" s="435"/>
      <c r="WHA463" s="435"/>
      <c r="WHB463" s="435"/>
      <c r="WHC463" s="435"/>
      <c r="WHD463" s="435"/>
      <c r="WHE463" s="435"/>
      <c r="WHF463" s="435"/>
      <c r="WHG463" s="435"/>
      <c r="WHH463" s="435"/>
      <c r="WHI463" s="435"/>
      <c r="WHJ463" s="435"/>
      <c r="WHK463" s="435"/>
      <c r="WHL463" s="435"/>
      <c r="WHM463" s="435"/>
      <c r="WHN463" s="435"/>
      <c r="WHO463" s="435"/>
      <c r="WHP463" s="435"/>
      <c r="WHQ463" s="435"/>
      <c r="WHR463" s="435"/>
      <c r="WHS463" s="435"/>
      <c r="WHT463" s="435"/>
      <c r="WHU463" s="435"/>
      <c r="WHV463" s="435"/>
      <c r="WHW463" s="435"/>
      <c r="WHX463" s="435"/>
      <c r="WHY463" s="435"/>
      <c r="WHZ463" s="435"/>
      <c r="WIA463" s="435"/>
      <c r="WIB463" s="435"/>
      <c r="WIC463" s="435"/>
      <c r="WID463" s="435"/>
      <c r="WIE463" s="435"/>
      <c r="WIF463" s="435"/>
      <c r="WIG463" s="435"/>
      <c r="WIH463" s="435"/>
      <c r="WII463" s="435"/>
      <c r="WIJ463" s="435"/>
      <c r="WIK463" s="435"/>
      <c r="WIL463" s="435"/>
      <c r="WIM463" s="435"/>
      <c r="WIN463" s="435"/>
      <c r="WIO463" s="435"/>
      <c r="WIP463" s="435"/>
      <c r="WIQ463" s="435"/>
      <c r="WIR463" s="435"/>
      <c r="WIS463" s="435"/>
      <c r="WIT463" s="435"/>
      <c r="WIU463" s="435"/>
      <c r="WIV463" s="435"/>
      <c r="WIW463" s="435"/>
      <c r="WIX463" s="435"/>
      <c r="WIY463" s="435"/>
      <c r="WIZ463" s="435"/>
      <c r="WJA463" s="435"/>
      <c r="WJB463" s="435"/>
      <c r="WJC463" s="435"/>
      <c r="WJD463" s="435"/>
      <c r="WJE463" s="435"/>
      <c r="WJF463" s="435"/>
      <c r="WJG463" s="435"/>
      <c r="WJH463" s="435"/>
      <c r="WJI463" s="435"/>
      <c r="WJJ463" s="435"/>
      <c r="WJK463" s="435"/>
      <c r="WJL463" s="435"/>
      <c r="WJM463" s="435"/>
      <c r="WJN463" s="435"/>
      <c r="WJO463" s="435"/>
      <c r="WJP463" s="435"/>
      <c r="WJQ463" s="435"/>
      <c r="WJR463" s="435"/>
      <c r="WJS463" s="435"/>
      <c r="WJT463" s="435"/>
      <c r="WJU463" s="435"/>
      <c r="WJV463" s="435"/>
      <c r="WJW463" s="435"/>
      <c r="WJX463" s="435"/>
      <c r="WJY463" s="435"/>
      <c r="WJZ463" s="435"/>
      <c r="WKA463" s="435"/>
      <c r="WKB463" s="435"/>
      <c r="WKC463" s="435"/>
      <c r="WKD463" s="435"/>
      <c r="WKE463" s="435"/>
      <c r="WKF463" s="435"/>
      <c r="WKG463" s="435"/>
      <c r="WKH463" s="435"/>
      <c r="WKI463" s="435"/>
      <c r="WKJ463" s="435"/>
      <c r="WKK463" s="435"/>
      <c r="WKL463" s="435"/>
      <c r="WKM463" s="435"/>
      <c r="WKN463" s="435"/>
      <c r="WKO463" s="435"/>
      <c r="WKP463" s="435"/>
      <c r="WKQ463" s="435"/>
      <c r="WKR463" s="435"/>
      <c r="WKS463" s="435"/>
      <c r="WKT463" s="435"/>
      <c r="WKU463" s="435"/>
      <c r="WKV463" s="435"/>
      <c r="WKW463" s="435"/>
      <c r="WKX463" s="435"/>
      <c r="WKY463" s="435"/>
      <c r="WKZ463" s="435"/>
      <c r="WLA463" s="435"/>
      <c r="WLB463" s="435"/>
      <c r="WLC463" s="435"/>
      <c r="WLD463" s="435"/>
      <c r="WLE463" s="435"/>
      <c r="WLF463" s="435"/>
      <c r="WLG463" s="435"/>
      <c r="WLH463" s="435"/>
      <c r="WLI463" s="435"/>
      <c r="WLJ463" s="435"/>
      <c r="WLK463" s="435"/>
      <c r="WLL463" s="435"/>
      <c r="WLM463" s="435"/>
      <c r="WLN463" s="435"/>
      <c r="WLO463" s="435"/>
      <c r="WLP463" s="435"/>
      <c r="WLQ463" s="435"/>
      <c r="WLR463" s="435"/>
      <c r="WLS463" s="435"/>
      <c r="WLT463" s="435"/>
      <c r="WLU463" s="435"/>
      <c r="WLV463" s="435"/>
      <c r="WLW463" s="435"/>
      <c r="WLX463" s="435"/>
      <c r="WLY463" s="435"/>
      <c r="WLZ463" s="435"/>
      <c r="WMA463" s="435"/>
      <c r="WMB463" s="435"/>
      <c r="WMC463" s="435"/>
      <c r="WMD463" s="435"/>
      <c r="WME463" s="435"/>
      <c r="WMF463" s="435"/>
      <c r="WMG463" s="435"/>
      <c r="WMH463" s="435"/>
      <c r="WMI463" s="435"/>
      <c r="WMJ463" s="435"/>
      <c r="WMK463" s="435"/>
      <c r="WML463" s="435"/>
      <c r="WMM463" s="435"/>
      <c r="WMN463" s="435"/>
      <c r="WMO463" s="435"/>
      <c r="WMP463" s="435"/>
      <c r="WMQ463" s="435"/>
      <c r="WMR463" s="435"/>
      <c r="WMS463" s="435"/>
      <c r="WMT463" s="435"/>
      <c r="WMU463" s="435"/>
      <c r="WMV463" s="435"/>
      <c r="WMW463" s="435"/>
      <c r="WMX463" s="435"/>
      <c r="WMY463" s="435"/>
      <c r="WMZ463" s="435"/>
      <c r="WNA463" s="435"/>
      <c r="WNB463" s="435"/>
      <c r="WNC463" s="435"/>
      <c r="WND463" s="435"/>
      <c r="WNE463" s="435"/>
      <c r="WNF463" s="435"/>
      <c r="WNG463" s="435"/>
      <c r="WNH463" s="435"/>
      <c r="WNI463" s="435"/>
      <c r="WNJ463" s="435"/>
      <c r="WNK463" s="435"/>
      <c r="WNL463" s="435"/>
      <c r="WNM463" s="435"/>
      <c r="WNN463" s="435"/>
      <c r="WNO463" s="435"/>
      <c r="WNP463" s="435"/>
      <c r="WNQ463" s="435"/>
      <c r="WNR463" s="435"/>
      <c r="WNS463" s="435"/>
      <c r="WNT463" s="435"/>
      <c r="WNU463" s="435"/>
      <c r="WNV463" s="435"/>
      <c r="WNW463" s="435"/>
      <c r="WNX463" s="435"/>
      <c r="WNY463" s="435"/>
      <c r="WNZ463" s="435"/>
      <c r="WOA463" s="435"/>
      <c r="WOB463" s="435"/>
      <c r="WOC463" s="435"/>
      <c r="WOD463" s="435"/>
      <c r="WOE463" s="435"/>
      <c r="WOF463" s="435"/>
      <c r="WOG463" s="435"/>
      <c r="WOH463" s="435"/>
      <c r="WOI463" s="435"/>
      <c r="WOJ463" s="435"/>
      <c r="WOK463" s="435"/>
      <c r="WOL463" s="435"/>
      <c r="WOM463" s="435"/>
      <c r="WON463" s="435"/>
      <c r="WOO463" s="435"/>
      <c r="WOP463" s="435"/>
      <c r="WOQ463" s="435"/>
      <c r="WOR463" s="435"/>
      <c r="WOS463" s="435"/>
      <c r="WOT463" s="435"/>
      <c r="WOU463" s="435"/>
      <c r="WOV463" s="435"/>
      <c r="WOW463" s="435"/>
      <c r="WOX463" s="435"/>
      <c r="WOY463" s="435"/>
      <c r="WOZ463" s="435"/>
      <c r="WPA463" s="435"/>
      <c r="WPB463" s="435"/>
      <c r="WPC463" s="435"/>
      <c r="WPD463" s="435"/>
      <c r="WPE463" s="435"/>
      <c r="WPF463" s="435"/>
      <c r="WPG463" s="435"/>
      <c r="WPH463" s="435"/>
      <c r="WPI463" s="435"/>
      <c r="WPJ463" s="435"/>
      <c r="WPK463" s="435"/>
      <c r="WPL463" s="435"/>
      <c r="WPM463" s="435"/>
      <c r="WPN463" s="435"/>
      <c r="WPO463" s="435"/>
      <c r="WPP463" s="435"/>
      <c r="WPQ463" s="435"/>
      <c r="WPR463" s="435"/>
      <c r="WPS463" s="435"/>
      <c r="WPT463" s="435"/>
      <c r="WPU463" s="435"/>
      <c r="WPV463" s="435"/>
      <c r="WPW463" s="435"/>
      <c r="WPX463" s="435"/>
      <c r="WPY463" s="435"/>
      <c r="WPZ463" s="435"/>
      <c r="WQA463" s="435"/>
      <c r="WQB463" s="435"/>
      <c r="WQC463" s="435"/>
      <c r="WQD463" s="435"/>
      <c r="WQE463" s="435"/>
      <c r="WQF463" s="435"/>
      <c r="WQG463" s="435"/>
      <c r="WQH463" s="435"/>
      <c r="WQI463" s="435"/>
      <c r="WQJ463" s="435"/>
      <c r="WQK463" s="435"/>
      <c r="WQL463" s="435"/>
      <c r="WQM463" s="435"/>
      <c r="WQN463" s="435"/>
      <c r="WQO463" s="435"/>
      <c r="WQP463" s="435"/>
      <c r="WQQ463" s="435"/>
      <c r="WQR463" s="435"/>
      <c r="WQS463" s="435"/>
      <c r="WQT463" s="435"/>
      <c r="WQU463" s="435"/>
      <c r="WQV463" s="435"/>
      <c r="WQW463" s="435"/>
      <c r="WQX463" s="435"/>
      <c r="WQY463" s="435"/>
      <c r="WQZ463" s="435"/>
      <c r="WRA463" s="435"/>
      <c r="WRB463" s="435"/>
      <c r="WRC463" s="435"/>
      <c r="WRD463" s="435"/>
      <c r="WRE463" s="435"/>
      <c r="WRF463" s="435"/>
      <c r="WRG463" s="435"/>
      <c r="WRH463" s="435"/>
      <c r="WRI463" s="435"/>
      <c r="WRJ463" s="435"/>
      <c r="WRK463" s="435"/>
      <c r="WRL463" s="435"/>
      <c r="WRM463" s="435"/>
      <c r="WRN463" s="435"/>
      <c r="WRO463" s="435"/>
      <c r="WRP463" s="435"/>
      <c r="WRQ463" s="435"/>
      <c r="WRR463" s="435"/>
      <c r="WRS463" s="435"/>
      <c r="WRT463" s="435"/>
      <c r="WRU463" s="435"/>
      <c r="WRV463" s="435"/>
      <c r="WRW463" s="435"/>
      <c r="WRX463" s="435"/>
      <c r="WRY463" s="435"/>
      <c r="WRZ463" s="435"/>
      <c r="WSA463" s="435"/>
      <c r="WSB463" s="435"/>
      <c r="WSC463" s="435"/>
      <c r="WSD463" s="435"/>
      <c r="WSE463" s="435"/>
      <c r="WSF463" s="435"/>
      <c r="WSG463" s="435"/>
      <c r="WSH463" s="435"/>
      <c r="WSI463" s="435"/>
      <c r="WSJ463" s="435"/>
      <c r="WSK463" s="435"/>
      <c r="WSL463" s="435"/>
      <c r="WSM463" s="435"/>
      <c r="WSN463" s="435"/>
      <c r="WSO463" s="435"/>
      <c r="WSP463" s="435"/>
      <c r="WSQ463" s="435"/>
      <c r="WSR463" s="435"/>
      <c r="WSS463" s="435"/>
      <c r="WST463" s="435"/>
      <c r="WSU463" s="435"/>
      <c r="WSV463" s="435"/>
      <c r="WSW463" s="435"/>
      <c r="WSX463" s="435"/>
      <c r="WSY463" s="435"/>
      <c r="WSZ463" s="435"/>
      <c r="WTA463" s="435"/>
      <c r="WTB463" s="435"/>
      <c r="WTC463" s="435"/>
      <c r="WTD463" s="435"/>
      <c r="WTE463" s="435"/>
      <c r="WTF463" s="435"/>
      <c r="WTG463" s="435"/>
      <c r="WTH463" s="435"/>
      <c r="WTI463" s="435"/>
      <c r="WTJ463" s="435"/>
      <c r="WTK463" s="435"/>
      <c r="WTL463" s="435"/>
      <c r="WTM463" s="435"/>
      <c r="WTN463" s="435"/>
      <c r="WTO463" s="435"/>
      <c r="WTP463" s="435"/>
      <c r="WTQ463" s="435"/>
      <c r="WTR463" s="435"/>
      <c r="WTS463" s="435"/>
      <c r="WTT463" s="435"/>
      <c r="WTU463" s="435"/>
      <c r="WTV463" s="435"/>
      <c r="WTW463" s="435"/>
      <c r="WTX463" s="435"/>
      <c r="WTY463" s="435"/>
      <c r="WTZ463" s="435"/>
      <c r="WUA463" s="435"/>
      <c r="WUB463" s="435"/>
      <c r="WUC463" s="435"/>
      <c r="WUD463" s="435"/>
      <c r="WUE463" s="435"/>
      <c r="WUF463" s="435"/>
      <c r="WUG463" s="435"/>
      <c r="WUH463" s="435"/>
      <c r="WUI463" s="435"/>
      <c r="WUJ463" s="435"/>
      <c r="WUK463" s="435"/>
      <c r="WUL463" s="435"/>
      <c r="WUM463" s="435"/>
      <c r="WUN463" s="435"/>
      <c r="WUO463" s="435"/>
      <c r="WUP463" s="435"/>
      <c r="WUQ463" s="435"/>
      <c r="WUR463" s="435"/>
      <c r="WUS463" s="435"/>
      <c r="WUT463" s="435"/>
      <c r="WUU463" s="435"/>
      <c r="WUV463" s="435"/>
      <c r="WUW463" s="435"/>
      <c r="WUX463" s="435"/>
      <c r="WUY463" s="435"/>
      <c r="WUZ463" s="435"/>
      <c r="WVA463" s="435"/>
      <c r="WVB463" s="435"/>
      <c r="WVC463" s="435"/>
      <c r="WVD463" s="435"/>
      <c r="WVE463" s="435"/>
      <c r="WVF463" s="435"/>
      <c r="WVG463" s="435"/>
      <c r="WVH463" s="435"/>
      <c r="WVI463" s="435"/>
      <c r="WVJ463" s="435"/>
      <c r="WVK463" s="435"/>
      <c r="WVL463" s="435"/>
      <c r="WVM463" s="435"/>
      <c r="WVN463" s="435"/>
      <c r="WVO463" s="435"/>
      <c r="WVP463" s="435"/>
      <c r="WVQ463" s="435"/>
      <c r="WVR463" s="435"/>
      <c r="WVS463" s="435"/>
      <c r="WVT463" s="435"/>
      <c r="WVU463" s="435"/>
      <c r="WVV463" s="435"/>
      <c r="WVW463" s="435"/>
      <c r="WVX463" s="435"/>
      <c r="WVY463" s="435"/>
      <c r="WVZ463" s="435"/>
      <c r="WWA463" s="435"/>
      <c r="WWB463" s="435"/>
      <c r="WWC463" s="435"/>
      <c r="WWD463" s="435"/>
      <c r="WWE463" s="435"/>
      <c r="WWF463" s="435"/>
      <c r="WWG463" s="435"/>
      <c r="WWH463" s="435"/>
      <c r="WWI463" s="435"/>
      <c r="WWJ463" s="435"/>
      <c r="WWK463" s="435"/>
      <c r="WWL463" s="435"/>
      <c r="WWM463" s="435"/>
      <c r="WWN463" s="435"/>
      <c r="WWO463" s="435"/>
      <c r="WWP463" s="435"/>
      <c r="WWQ463" s="435"/>
      <c r="WWR463" s="435"/>
      <c r="WWS463" s="435"/>
      <c r="WWT463" s="435"/>
      <c r="WWU463" s="435"/>
      <c r="WWV463" s="435"/>
      <c r="WWW463" s="435"/>
      <c r="WWX463" s="435"/>
      <c r="WWY463" s="435"/>
      <c r="WWZ463" s="435"/>
      <c r="WXA463" s="435"/>
      <c r="WXB463" s="435"/>
      <c r="WXC463" s="435"/>
      <c r="WXD463" s="435"/>
      <c r="WXE463" s="435"/>
      <c r="WXF463" s="435"/>
      <c r="WXG463" s="435"/>
      <c r="WXH463" s="435"/>
      <c r="WXI463" s="435"/>
      <c r="WXJ463" s="435"/>
      <c r="WXK463" s="435"/>
      <c r="WXL463" s="435"/>
      <c r="WXM463" s="435"/>
      <c r="WXN463" s="435"/>
      <c r="WXO463" s="435"/>
      <c r="WXP463" s="435"/>
      <c r="WXQ463" s="435"/>
      <c r="WXR463" s="435"/>
      <c r="WXS463" s="435"/>
      <c r="WXT463" s="435"/>
      <c r="WXU463" s="435"/>
      <c r="WXV463" s="435"/>
      <c r="WXW463" s="435"/>
      <c r="WXX463" s="435"/>
      <c r="WXY463" s="435"/>
      <c r="WXZ463" s="435"/>
      <c r="WYA463" s="435"/>
      <c r="WYB463" s="435"/>
      <c r="WYC463" s="435"/>
      <c r="WYD463" s="435"/>
      <c r="WYE463" s="435"/>
      <c r="WYF463" s="435"/>
      <c r="WYG463" s="435"/>
      <c r="WYH463" s="435"/>
      <c r="WYI463" s="435"/>
      <c r="WYJ463" s="435"/>
      <c r="WYK463" s="435"/>
      <c r="WYL463" s="435"/>
      <c r="WYM463" s="435"/>
      <c r="WYN463" s="435"/>
      <c r="WYO463" s="435"/>
      <c r="WYP463" s="435"/>
      <c r="WYQ463" s="435"/>
      <c r="WYR463" s="435"/>
      <c r="WYS463" s="435"/>
      <c r="WYT463" s="435"/>
      <c r="WYU463" s="435"/>
      <c r="WYV463" s="435"/>
      <c r="WYW463" s="435"/>
      <c r="WYX463" s="435"/>
      <c r="WYY463" s="435"/>
      <c r="WYZ463" s="435"/>
      <c r="WZA463" s="435"/>
      <c r="WZB463" s="435"/>
      <c r="WZC463" s="435"/>
      <c r="WZD463" s="435"/>
      <c r="WZE463" s="435"/>
      <c r="WZF463" s="435"/>
      <c r="WZG463" s="435"/>
      <c r="WZH463" s="435"/>
      <c r="WZI463" s="435"/>
      <c r="WZJ463" s="435"/>
      <c r="WZK463" s="435"/>
      <c r="WZL463" s="435"/>
      <c r="WZM463" s="435"/>
      <c r="WZN463" s="435"/>
      <c r="WZO463" s="435"/>
      <c r="WZP463" s="435"/>
      <c r="WZQ463" s="435"/>
      <c r="WZR463" s="435"/>
      <c r="WZS463" s="435"/>
      <c r="WZT463" s="435"/>
      <c r="WZU463" s="435"/>
      <c r="WZV463" s="435"/>
      <c r="WZW463" s="435"/>
      <c r="WZX463" s="435"/>
      <c r="WZY463" s="435"/>
      <c r="WZZ463" s="435"/>
      <c r="XAA463" s="435"/>
      <c r="XAB463" s="435"/>
      <c r="XAC463" s="435"/>
      <c r="XAD463" s="435"/>
      <c r="XAE463" s="435"/>
      <c r="XAF463" s="435"/>
      <c r="XAG463" s="435"/>
      <c r="XAH463" s="435"/>
      <c r="XAI463" s="435"/>
      <c r="XAJ463" s="435"/>
      <c r="XAK463" s="435"/>
      <c r="XAL463" s="435"/>
      <c r="XAM463" s="435"/>
      <c r="XAN463" s="435"/>
      <c r="XAO463" s="435"/>
      <c r="XAP463" s="435"/>
      <c r="XAQ463" s="435"/>
      <c r="XAR463" s="435"/>
      <c r="XAS463" s="435"/>
      <c r="XAT463" s="435"/>
      <c r="XAU463" s="435"/>
      <c r="XAV463" s="435"/>
      <c r="XAW463" s="435"/>
      <c r="XAX463" s="435"/>
      <c r="XAY463" s="435"/>
      <c r="XAZ463" s="435"/>
      <c r="XBA463" s="435"/>
      <c r="XBB463" s="435"/>
      <c r="XBC463" s="435"/>
      <c r="XBD463" s="435"/>
      <c r="XBE463" s="435"/>
      <c r="XBF463" s="435"/>
      <c r="XBG463" s="435"/>
      <c r="XBH463" s="435"/>
      <c r="XBI463" s="435"/>
      <c r="XBJ463" s="435"/>
      <c r="XBK463" s="435"/>
      <c r="XBL463" s="435"/>
      <c r="XBM463" s="435"/>
      <c r="XBN463" s="435"/>
      <c r="XBO463" s="435"/>
      <c r="XBP463" s="435"/>
      <c r="XBQ463" s="435"/>
      <c r="XBR463" s="435"/>
      <c r="XBS463" s="435"/>
      <c r="XBT463" s="435"/>
      <c r="XBU463" s="435"/>
      <c r="XBV463" s="435"/>
      <c r="XBW463" s="435"/>
      <c r="XBX463" s="435"/>
      <c r="XBY463" s="435"/>
      <c r="XBZ463" s="435"/>
      <c r="XCA463" s="435"/>
      <c r="XCB463" s="435"/>
      <c r="XCC463" s="435"/>
      <c r="XCD463" s="435"/>
      <c r="XCE463" s="435"/>
      <c r="XCF463" s="435"/>
      <c r="XCG463" s="435"/>
      <c r="XCH463" s="435"/>
      <c r="XCI463" s="435"/>
      <c r="XCJ463" s="435"/>
      <c r="XCK463" s="435"/>
      <c r="XCL463" s="435"/>
      <c r="XCM463" s="435"/>
      <c r="XCN463" s="435"/>
      <c r="XCO463" s="435"/>
      <c r="XCP463" s="435"/>
      <c r="XCQ463" s="435"/>
      <c r="XCR463" s="435"/>
      <c r="XCS463" s="435"/>
      <c r="XCT463" s="435"/>
      <c r="XCU463" s="435"/>
      <c r="XCV463" s="435"/>
      <c r="XCW463" s="435"/>
      <c r="XCX463" s="435"/>
      <c r="XCY463" s="435"/>
      <c r="XCZ463" s="435"/>
      <c r="XDA463" s="435"/>
      <c r="XDB463" s="435"/>
      <c r="XDC463" s="435"/>
      <c r="XDD463" s="435"/>
      <c r="XDE463" s="435"/>
      <c r="XDF463" s="435"/>
      <c r="XDG463" s="435"/>
      <c r="XDH463" s="435"/>
      <c r="XDI463" s="435"/>
      <c r="XDJ463" s="435"/>
      <c r="XDK463" s="435"/>
      <c r="XDL463" s="435"/>
      <c r="XDM463" s="435"/>
      <c r="XDN463" s="435"/>
      <c r="XDO463" s="435"/>
      <c r="XDP463" s="435"/>
      <c r="XDQ463" s="435"/>
      <c r="XDR463" s="435"/>
      <c r="XDS463" s="435"/>
      <c r="XDT463" s="435"/>
      <c r="XDU463" s="435"/>
      <c r="XDV463" s="435"/>
      <c r="XDW463" s="435"/>
      <c r="XDX463" s="435"/>
      <c r="XDY463" s="435"/>
      <c r="XDZ463" s="435"/>
      <c r="XEA463" s="435"/>
      <c r="XEB463" s="435"/>
      <c r="XEC463" s="435"/>
      <c r="XED463" s="435"/>
      <c r="XEE463" s="435"/>
      <c r="XEF463" s="435"/>
      <c r="XEG463" s="435"/>
      <c r="XEH463" s="435"/>
      <c r="XEI463" s="435"/>
      <c r="XEJ463" s="435"/>
      <c r="XEK463" s="435"/>
      <c r="XEL463" s="435"/>
      <c r="XEM463" s="435"/>
    </row>
    <row r="464" spans="1:16367" x14ac:dyDescent="0.25">
      <c r="R464" s="446"/>
      <c r="S464" s="602"/>
      <c r="T464" s="435"/>
      <c r="U464" s="445"/>
    </row>
  </sheetData>
  <autoFilter ref="A5:EW159">
    <filterColumn colId="18">
      <customFilters>
        <customFilter operator="notEqual" val=" "/>
      </customFilters>
    </filterColumn>
    <filterColumn colId="24" showButton="0"/>
  </autoFilter>
  <sortState ref="V161:V167">
    <sortCondition ref="V161:V167"/>
  </sortState>
  <mergeCells count="37">
    <mergeCell ref="A1:A4"/>
    <mergeCell ref="B1:B4"/>
    <mergeCell ref="C1:C4"/>
    <mergeCell ref="D1:D4"/>
    <mergeCell ref="E1:E4"/>
    <mergeCell ref="V4:V5"/>
    <mergeCell ref="W4:W5"/>
    <mergeCell ref="X4:X5"/>
    <mergeCell ref="F1:F4"/>
    <mergeCell ref="G1:G4"/>
    <mergeCell ref="H1:H4"/>
    <mergeCell ref="I1:I4"/>
    <mergeCell ref="J1:J4"/>
    <mergeCell ref="M1:M4"/>
    <mergeCell ref="L1:L4"/>
    <mergeCell ref="K1:K4"/>
    <mergeCell ref="R1:R4"/>
    <mergeCell ref="N1:N4"/>
    <mergeCell ref="O1:O4"/>
    <mergeCell ref="P1:P4"/>
    <mergeCell ref="Q1:Q4"/>
    <mergeCell ref="AG3:AG6"/>
    <mergeCell ref="AI4:AI5"/>
    <mergeCell ref="DO189:DQ189"/>
    <mergeCell ref="AC1:AF1"/>
    <mergeCell ref="Y3:Z3"/>
    <mergeCell ref="Y4:Z5"/>
    <mergeCell ref="AA4:AA5"/>
    <mergeCell ref="AB4:AB5"/>
    <mergeCell ref="AC4:AC5"/>
    <mergeCell ref="AD4:AD5"/>
    <mergeCell ref="AF4:AF5"/>
    <mergeCell ref="AE4:AE5"/>
    <mergeCell ref="T1:AB1"/>
    <mergeCell ref="T2:AB2"/>
    <mergeCell ref="T4:T5"/>
    <mergeCell ref="U4:U5"/>
  </mergeCells>
  <conditionalFormatting sqref="DF121 DF123:DF126 DF71 DF118 DF128:DF134 DF8:DF10 DF66:DF68 DF138:DF141 DF115:DF116 DF144:DF148 DF73:DF74 DF113 DF59:DF64 DF83:DF95 DC13 DF20:DF33 DF78:DF81 DF150 DF153:DF154 DC150:DC154 DF36:DF57 DF157:DF163 DC157:DC163 DF12:DF16 DF97:DF111">
    <cfRule type="cellIs" dxfId="1990" priority="157" stopIfTrue="1" operator="notEqual">
      <formula>$DJ8</formula>
    </cfRule>
  </conditionalFormatting>
  <conditionalFormatting sqref="DC121 DC123:DC126 DC118 DC71 DC128:DC134 DC20:DC33 DC8:DC10 DC66:DC68 DC144:DC147 DC138:DC141 DC73:DC74 DC59:DC64 DC83:DC95 DC78:DC81 DC35:DC57 DC14:DC16 DC97:DC116">
    <cfRule type="cellIs" dxfId="1989" priority="158" stopIfTrue="1" operator="notEqual">
      <formula>$DF8</formula>
    </cfRule>
  </conditionalFormatting>
  <conditionalFormatting sqref="DF34">
    <cfRule type="cellIs" dxfId="1988" priority="155" stopIfTrue="1" operator="notEqual">
      <formula>$DJ34</formula>
    </cfRule>
  </conditionalFormatting>
  <conditionalFormatting sqref="DC34">
    <cfRule type="cellIs" dxfId="1987" priority="156" stopIfTrue="1" operator="notEqual">
      <formula>$DF34</formula>
    </cfRule>
  </conditionalFormatting>
  <conditionalFormatting sqref="DF65">
    <cfRule type="cellIs" dxfId="1986" priority="153" stopIfTrue="1" operator="notEqual">
      <formula>$DJ65</formula>
    </cfRule>
  </conditionalFormatting>
  <conditionalFormatting sqref="DC65">
    <cfRule type="cellIs" dxfId="1985" priority="154" stopIfTrue="1" operator="notEqual">
      <formula>$DF65</formula>
    </cfRule>
  </conditionalFormatting>
  <conditionalFormatting sqref="DC12">
    <cfRule type="cellIs" dxfId="1984" priority="150" stopIfTrue="1" operator="notEqual">
      <formula>$DJ12</formula>
    </cfRule>
  </conditionalFormatting>
  <conditionalFormatting sqref="CZ121:CZ126 CZ128 CZ144:CZ147 CZ130:CZ135 CZ137:CZ141 CZ71:CZ74 CZ59:CZ68 CZ78:CZ95 CZ19:CZ57 CZ7:CZ16 CZ97:CZ119">
    <cfRule type="cellIs" dxfId="1983" priority="152" operator="notEqual">
      <formula>$CZ7</formula>
    </cfRule>
  </conditionalFormatting>
  <conditionalFormatting sqref="CW150 CT150 CT153:CT154 CW153:CW154 CZ150:CZ154 CT157:CT163 CW157:CW163 CZ157:CZ163">
    <cfRule type="cellIs" dxfId="1982" priority="151" stopIfTrue="1" operator="notEqual">
      <formula>$DC150</formula>
    </cfRule>
  </conditionalFormatting>
  <conditionalFormatting sqref="DF72">
    <cfRule type="cellIs" dxfId="1981" priority="148" stopIfTrue="1" operator="notEqual">
      <formula>$DJ72</formula>
    </cfRule>
  </conditionalFormatting>
  <conditionalFormatting sqref="DC72">
    <cfRule type="cellIs" dxfId="1980" priority="149" stopIfTrue="1" operator="notEqual">
      <formula>$DF72</formula>
    </cfRule>
  </conditionalFormatting>
  <conditionalFormatting sqref="DC150">
    <cfRule type="cellIs" dxfId="1979" priority="147" stopIfTrue="1" operator="notEqual">
      <formula>$DJ150</formula>
    </cfRule>
  </conditionalFormatting>
  <conditionalFormatting sqref="DF117">
    <cfRule type="cellIs" dxfId="1978" priority="145" stopIfTrue="1" operator="notEqual">
      <formula>$DJ117</formula>
    </cfRule>
  </conditionalFormatting>
  <conditionalFormatting sqref="DC117">
    <cfRule type="cellIs" dxfId="1977" priority="146" stopIfTrue="1" operator="notEqual">
      <formula>$DF117</formula>
    </cfRule>
  </conditionalFormatting>
  <conditionalFormatting sqref="DF82">
    <cfRule type="cellIs" dxfId="1976" priority="141" stopIfTrue="1" operator="notEqual">
      <formula>$DJ82</formula>
    </cfRule>
  </conditionalFormatting>
  <conditionalFormatting sqref="DC82">
    <cfRule type="cellIs" dxfId="1975" priority="142" stopIfTrue="1" operator="notEqual">
      <formula>$DF82</formula>
    </cfRule>
  </conditionalFormatting>
  <conditionalFormatting sqref="DF71">
    <cfRule type="cellIs" dxfId="1974" priority="139" stopIfTrue="1" operator="notEqual">
      <formula>$DJ71</formula>
    </cfRule>
  </conditionalFormatting>
  <conditionalFormatting sqref="DC71">
    <cfRule type="cellIs" dxfId="1973" priority="140" stopIfTrue="1" operator="notEqual">
      <formula>$DF71</formula>
    </cfRule>
  </conditionalFormatting>
  <conditionalFormatting sqref="DF72">
    <cfRule type="cellIs" dxfId="1972" priority="137" stopIfTrue="1" operator="notEqual">
      <formula>$DJ72</formula>
    </cfRule>
  </conditionalFormatting>
  <conditionalFormatting sqref="DC72">
    <cfRule type="cellIs" dxfId="1971" priority="138" stopIfTrue="1" operator="notEqual">
      <formula>$DF72</formula>
    </cfRule>
  </conditionalFormatting>
  <conditionalFormatting sqref="DF122">
    <cfRule type="cellIs" dxfId="1970" priority="134" stopIfTrue="1" operator="notEqual">
      <formula>$DJ122</formula>
    </cfRule>
  </conditionalFormatting>
  <conditionalFormatting sqref="DC122">
    <cfRule type="cellIs" dxfId="1969" priority="135" stopIfTrue="1" operator="notEqual">
      <formula>$DF122</formula>
    </cfRule>
  </conditionalFormatting>
  <conditionalFormatting sqref="DC148">
    <cfRule type="cellIs" dxfId="1968" priority="133" stopIfTrue="1" operator="notEqual">
      <formula>$DJ148</formula>
    </cfRule>
  </conditionalFormatting>
  <conditionalFormatting sqref="CZ148">
    <cfRule type="cellIs" dxfId="1967" priority="132" stopIfTrue="1" operator="notEqual">
      <formula>$DC148</formula>
    </cfRule>
  </conditionalFormatting>
  <conditionalFormatting sqref="DF137">
    <cfRule type="cellIs" dxfId="1966" priority="130" stopIfTrue="1" operator="notEqual">
      <formula>$DJ137</formula>
    </cfRule>
  </conditionalFormatting>
  <conditionalFormatting sqref="DC137">
    <cfRule type="cellIs" dxfId="1965" priority="131" stopIfTrue="1" operator="notEqual">
      <formula>$DF137</formula>
    </cfRule>
  </conditionalFormatting>
  <conditionalFormatting sqref="DF135">
    <cfRule type="cellIs" dxfId="1964" priority="128" stopIfTrue="1" operator="notEqual">
      <formula>$DJ135</formula>
    </cfRule>
  </conditionalFormatting>
  <conditionalFormatting sqref="DC135">
    <cfRule type="cellIs" dxfId="1963" priority="129" stopIfTrue="1" operator="notEqual">
      <formula>$DF135</formula>
    </cfRule>
  </conditionalFormatting>
  <conditionalFormatting sqref="DF73:DF74">
    <cfRule type="cellIs" dxfId="1962" priority="126" stopIfTrue="1" operator="notEqual">
      <formula>$DJ73</formula>
    </cfRule>
  </conditionalFormatting>
  <conditionalFormatting sqref="DC73:DC74">
    <cfRule type="cellIs" dxfId="1961" priority="127" stopIfTrue="1" operator="notEqual">
      <formula>$DF73</formula>
    </cfRule>
  </conditionalFormatting>
  <conditionalFormatting sqref="DF73:DF74">
    <cfRule type="cellIs" dxfId="1960" priority="124" stopIfTrue="1" operator="notEqual">
      <formula>$DJ73</formula>
    </cfRule>
  </conditionalFormatting>
  <conditionalFormatting sqref="DC73:DC74">
    <cfRule type="cellIs" dxfId="1959" priority="125" stopIfTrue="1" operator="notEqual">
      <formula>$DF73</formula>
    </cfRule>
  </conditionalFormatting>
  <conditionalFormatting sqref="DF119">
    <cfRule type="cellIs" dxfId="1958" priority="120" stopIfTrue="1" operator="notEqual">
      <formula>$DJ119</formula>
    </cfRule>
  </conditionalFormatting>
  <conditionalFormatting sqref="DC119">
    <cfRule type="cellIs" dxfId="1957" priority="121" stopIfTrue="1" operator="notEqual">
      <formula>$DF119</formula>
    </cfRule>
  </conditionalFormatting>
  <conditionalFormatting sqref="DF19">
    <cfRule type="cellIs" dxfId="1956" priority="118" stopIfTrue="1" operator="notEqual">
      <formula>$DJ19</formula>
    </cfRule>
  </conditionalFormatting>
  <conditionalFormatting sqref="DC19">
    <cfRule type="cellIs" dxfId="1955" priority="119" stopIfTrue="1" operator="notEqual">
      <formula>$DF19</formula>
    </cfRule>
  </conditionalFormatting>
  <conditionalFormatting sqref="CW148">
    <cfRule type="cellIs" dxfId="1954" priority="117" stopIfTrue="1" operator="notEqual">
      <formula>$DC148</formula>
    </cfRule>
  </conditionalFormatting>
  <conditionalFormatting sqref="CW121:CW126 CW144:CW147 CW128:CW135 CW137:CW141 CW71:CW74 CW59:CW68 CW78:CW95 CW19:CW57 CW7:CW16 CW97:CW119">
    <cfRule type="expression" dxfId="1953" priority="115" stopIfTrue="1">
      <formula>$CZ7=""</formula>
    </cfRule>
    <cfRule type="cellIs" dxfId="1952" priority="116" stopIfTrue="1" operator="notEqual">
      <formula>$CZ7</formula>
    </cfRule>
  </conditionalFormatting>
  <conditionalFormatting sqref="CW6">
    <cfRule type="expression" dxfId="1951" priority="112" stopIfTrue="1">
      <formula>$CZ6=""</formula>
    </cfRule>
    <cfRule type="cellIs" dxfId="1950" priority="113" stopIfTrue="1" operator="notEqual">
      <formula>$CZ6</formula>
    </cfRule>
  </conditionalFormatting>
  <conditionalFormatting sqref="CZ6">
    <cfRule type="cellIs" dxfId="1949" priority="114" operator="notEqual">
      <formula>$CZ6</formula>
    </cfRule>
  </conditionalFormatting>
  <conditionalFormatting sqref="DF70">
    <cfRule type="cellIs" dxfId="1948" priority="110" stopIfTrue="1" operator="notEqual">
      <formula>$DJ70</formula>
    </cfRule>
  </conditionalFormatting>
  <conditionalFormatting sqref="DC70">
    <cfRule type="cellIs" dxfId="1947" priority="111" stopIfTrue="1" operator="notEqual">
      <formula>$DF70</formula>
    </cfRule>
  </conditionalFormatting>
  <conditionalFormatting sqref="CZ70">
    <cfRule type="cellIs" dxfId="1946" priority="109" operator="notEqual">
      <formula>$CZ70</formula>
    </cfRule>
  </conditionalFormatting>
  <conditionalFormatting sqref="CW70">
    <cfRule type="expression" dxfId="1945" priority="107" stopIfTrue="1">
      <formula>$CZ70=""</formula>
    </cfRule>
    <cfRule type="cellIs" dxfId="1944" priority="108" stopIfTrue="1" operator="notEqual">
      <formula>$CZ70</formula>
    </cfRule>
  </conditionalFormatting>
  <conditionalFormatting sqref="DF58">
    <cfRule type="cellIs" dxfId="1943" priority="105" stopIfTrue="1" operator="notEqual">
      <formula>$DJ58</formula>
    </cfRule>
  </conditionalFormatting>
  <conditionalFormatting sqref="DC58">
    <cfRule type="cellIs" dxfId="1942" priority="106" stopIfTrue="1" operator="notEqual">
      <formula>$DF58</formula>
    </cfRule>
  </conditionalFormatting>
  <conditionalFormatting sqref="CZ58">
    <cfRule type="cellIs" dxfId="1941" priority="104" operator="notEqual">
      <formula>$CZ58</formula>
    </cfRule>
  </conditionalFormatting>
  <conditionalFormatting sqref="CW58">
    <cfRule type="expression" dxfId="1940" priority="102" stopIfTrue="1">
      <formula>$CZ58=""</formula>
    </cfRule>
    <cfRule type="cellIs" dxfId="1939" priority="103" stopIfTrue="1" operator="notEqual">
      <formula>$CZ58</formula>
    </cfRule>
  </conditionalFormatting>
  <conditionalFormatting sqref="DF120">
    <cfRule type="cellIs" dxfId="1938" priority="100" stopIfTrue="1" operator="notEqual">
      <formula>$DJ120</formula>
    </cfRule>
  </conditionalFormatting>
  <conditionalFormatting sqref="DC120">
    <cfRule type="cellIs" dxfId="1937" priority="101" stopIfTrue="1" operator="notEqual">
      <formula>$DF120</formula>
    </cfRule>
  </conditionalFormatting>
  <conditionalFormatting sqref="CZ120">
    <cfRule type="cellIs" dxfId="1936" priority="99" operator="notEqual">
      <formula>$CZ120</formula>
    </cfRule>
  </conditionalFormatting>
  <conditionalFormatting sqref="CW120">
    <cfRule type="expression" dxfId="1935" priority="97" stopIfTrue="1">
      <formula>$CZ120=""</formula>
    </cfRule>
    <cfRule type="cellIs" dxfId="1934" priority="98" stopIfTrue="1" operator="notEqual">
      <formula>$CZ120</formula>
    </cfRule>
  </conditionalFormatting>
  <conditionalFormatting sqref="DF127">
    <cfRule type="cellIs" dxfId="1933" priority="95" stopIfTrue="1" operator="notEqual">
      <formula>$DJ127</formula>
    </cfRule>
  </conditionalFormatting>
  <conditionalFormatting sqref="DC127">
    <cfRule type="cellIs" dxfId="1932" priority="96" stopIfTrue="1" operator="notEqual">
      <formula>$DF127</formula>
    </cfRule>
  </conditionalFormatting>
  <conditionalFormatting sqref="CZ127">
    <cfRule type="cellIs" dxfId="1931" priority="94" operator="notEqual">
      <formula>$CZ127</formula>
    </cfRule>
  </conditionalFormatting>
  <conditionalFormatting sqref="CW127">
    <cfRule type="expression" dxfId="1930" priority="92" stopIfTrue="1">
      <formula>$CZ127=""</formula>
    </cfRule>
    <cfRule type="cellIs" dxfId="1929" priority="93" stopIfTrue="1" operator="notEqual">
      <formula>$CZ127</formula>
    </cfRule>
  </conditionalFormatting>
  <conditionalFormatting sqref="CZ75">
    <cfRule type="cellIs" dxfId="1928" priority="91" operator="notEqual">
      <formula>$CZ75</formula>
    </cfRule>
  </conditionalFormatting>
  <conditionalFormatting sqref="DF75">
    <cfRule type="cellIs" dxfId="1927" priority="89" stopIfTrue="1" operator="notEqual">
      <formula>$DJ75</formula>
    </cfRule>
  </conditionalFormatting>
  <conditionalFormatting sqref="DC75">
    <cfRule type="cellIs" dxfId="1926" priority="90" stopIfTrue="1" operator="notEqual">
      <formula>$DF75</formula>
    </cfRule>
  </conditionalFormatting>
  <conditionalFormatting sqref="CW75">
    <cfRule type="expression" dxfId="1925" priority="87" stopIfTrue="1">
      <formula>$CZ75=""</formula>
    </cfRule>
    <cfRule type="cellIs" dxfId="1924" priority="88" stopIfTrue="1" operator="notEqual">
      <formula>$CZ75</formula>
    </cfRule>
  </conditionalFormatting>
  <conditionalFormatting sqref="DC117">
    <cfRule type="cellIs" dxfId="1923" priority="86" stopIfTrue="1" operator="notEqual">
      <formula>$DJ117</formula>
    </cfRule>
  </conditionalFormatting>
  <conditionalFormatting sqref="DF116">
    <cfRule type="cellIs" dxfId="1922" priority="84" stopIfTrue="1" operator="notEqual">
      <formula>$DJ116</formula>
    </cfRule>
  </conditionalFormatting>
  <conditionalFormatting sqref="DC116">
    <cfRule type="cellIs" dxfId="1921" priority="85" stopIfTrue="1" operator="notEqual">
      <formula>$DF116</formula>
    </cfRule>
  </conditionalFormatting>
  <conditionalFormatting sqref="DF117">
    <cfRule type="cellIs" dxfId="1920" priority="83" stopIfTrue="1" operator="notEqual">
      <formula>$DJ117</formula>
    </cfRule>
  </conditionalFormatting>
  <conditionalFormatting sqref="DF151:DF152">
    <cfRule type="cellIs" dxfId="1919" priority="82" stopIfTrue="1" operator="notEqual">
      <formula>$DJ151</formula>
    </cfRule>
  </conditionalFormatting>
  <conditionalFormatting sqref="CW151:CW152">
    <cfRule type="cellIs" dxfId="1918" priority="81" stopIfTrue="1" operator="notEqual">
      <formula>$DC151</formula>
    </cfRule>
  </conditionalFormatting>
  <conditionalFormatting sqref="CZ75">
    <cfRule type="cellIs" dxfId="1917" priority="78" operator="notEqual">
      <formula>$CZ75</formula>
    </cfRule>
  </conditionalFormatting>
  <conditionalFormatting sqref="DF75">
    <cfRule type="cellIs" dxfId="1916" priority="76" stopIfTrue="1" operator="notEqual">
      <formula>$DJ75</formula>
    </cfRule>
  </conditionalFormatting>
  <conditionalFormatting sqref="DC75">
    <cfRule type="cellIs" dxfId="1915" priority="77" stopIfTrue="1" operator="notEqual">
      <formula>$DF75</formula>
    </cfRule>
  </conditionalFormatting>
  <conditionalFormatting sqref="CW75">
    <cfRule type="expression" dxfId="1914" priority="74" stopIfTrue="1">
      <formula>$CZ75=""</formula>
    </cfRule>
    <cfRule type="cellIs" dxfId="1913" priority="75" stopIfTrue="1" operator="notEqual">
      <formula>$CZ75</formula>
    </cfRule>
  </conditionalFormatting>
  <conditionalFormatting sqref="CZ74">
    <cfRule type="cellIs" dxfId="1912" priority="73" operator="notEqual">
      <formula>$CZ74</formula>
    </cfRule>
  </conditionalFormatting>
  <conditionalFormatting sqref="DF74">
    <cfRule type="cellIs" dxfId="1911" priority="71" stopIfTrue="1" operator="notEqual">
      <formula>$DJ74</formula>
    </cfRule>
  </conditionalFormatting>
  <conditionalFormatting sqref="DC74">
    <cfRule type="cellIs" dxfId="1910" priority="72" stopIfTrue="1" operator="notEqual">
      <formula>$DF74</formula>
    </cfRule>
  </conditionalFormatting>
  <conditionalFormatting sqref="CW74">
    <cfRule type="expression" dxfId="1909" priority="69" stopIfTrue="1">
      <formula>$CZ74=""</formula>
    </cfRule>
    <cfRule type="cellIs" dxfId="1908" priority="70" stopIfTrue="1" operator="notEqual">
      <formula>$CZ74</formula>
    </cfRule>
  </conditionalFormatting>
  <conditionalFormatting sqref="CZ76">
    <cfRule type="cellIs" dxfId="1907" priority="68" operator="notEqual">
      <formula>$CZ76</formula>
    </cfRule>
  </conditionalFormatting>
  <conditionalFormatting sqref="DF76">
    <cfRule type="cellIs" dxfId="1906" priority="66" stopIfTrue="1" operator="notEqual">
      <formula>$DJ76</formula>
    </cfRule>
  </conditionalFormatting>
  <conditionalFormatting sqref="DC76">
    <cfRule type="cellIs" dxfId="1905" priority="67" stopIfTrue="1" operator="notEqual">
      <formula>$DF76</formula>
    </cfRule>
  </conditionalFormatting>
  <conditionalFormatting sqref="CW76">
    <cfRule type="expression" dxfId="1904" priority="64" stopIfTrue="1">
      <formula>$CZ76=""</formula>
    </cfRule>
    <cfRule type="cellIs" dxfId="1903" priority="65" stopIfTrue="1" operator="notEqual">
      <formula>$CZ76</formula>
    </cfRule>
  </conditionalFormatting>
  <conditionalFormatting sqref="DF17">
    <cfRule type="cellIs" dxfId="1902" priority="62" stopIfTrue="1" operator="notEqual">
      <formula>$DJ17</formula>
    </cfRule>
  </conditionalFormatting>
  <conditionalFormatting sqref="DC17">
    <cfRule type="cellIs" dxfId="1901" priority="63" stopIfTrue="1" operator="notEqual">
      <formula>$DF17</formula>
    </cfRule>
  </conditionalFormatting>
  <conditionalFormatting sqref="CZ17">
    <cfRule type="cellIs" dxfId="1900" priority="61" operator="notEqual">
      <formula>$CZ17</formula>
    </cfRule>
  </conditionalFormatting>
  <conditionalFormatting sqref="CW17">
    <cfRule type="expression" dxfId="1899" priority="59" stopIfTrue="1">
      <formula>$CZ17=""</formula>
    </cfRule>
    <cfRule type="cellIs" dxfId="1898" priority="60" stopIfTrue="1" operator="notEqual">
      <formula>$CZ17</formula>
    </cfRule>
  </conditionalFormatting>
  <conditionalFormatting sqref="CZ129">
    <cfRule type="cellIs" dxfId="1897" priority="58" operator="notEqual">
      <formula>$CZ129</formula>
    </cfRule>
  </conditionalFormatting>
  <conditionalFormatting sqref="DF96">
    <cfRule type="cellIs" dxfId="1896" priority="56" stopIfTrue="1" operator="notEqual">
      <formula>$DJ96</formula>
    </cfRule>
  </conditionalFormatting>
  <conditionalFormatting sqref="DC96">
    <cfRule type="cellIs" dxfId="1895" priority="57" stopIfTrue="1" operator="notEqual">
      <formula>$DF96</formula>
    </cfRule>
  </conditionalFormatting>
  <conditionalFormatting sqref="CZ96">
    <cfRule type="cellIs" dxfId="1894" priority="55" operator="notEqual">
      <formula>$CZ96</formula>
    </cfRule>
  </conditionalFormatting>
  <conditionalFormatting sqref="CW96">
    <cfRule type="expression" dxfId="1893" priority="53" stopIfTrue="1">
      <formula>$CZ96=""</formula>
    </cfRule>
    <cfRule type="cellIs" dxfId="1892" priority="54" stopIfTrue="1" operator="notEqual">
      <formula>$CZ96</formula>
    </cfRule>
  </conditionalFormatting>
  <conditionalFormatting sqref="DF142:DF143">
    <cfRule type="cellIs" dxfId="1891" priority="51" stopIfTrue="1" operator="notEqual">
      <formula>$DJ142</formula>
    </cfRule>
  </conditionalFormatting>
  <conditionalFormatting sqref="DC142:DC143">
    <cfRule type="cellIs" dxfId="1890" priority="52" stopIfTrue="1" operator="notEqual">
      <formula>$DF142</formula>
    </cfRule>
  </conditionalFormatting>
  <conditionalFormatting sqref="CZ142:CZ143">
    <cfRule type="cellIs" dxfId="1889" priority="50" operator="notEqual">
      <formula>$CZ142</formula>
    </cfRule>
  </conditionalFormatting>
  <conditionalFormatting sqref="CW142:CW143">
    <cfRule type="expression" dxfId="1888" priority="48" stopIfTrue="1">
      <formula>$CZ142=""</formula>
    </cfRule>
    <cfRule type="cellIs" dxfId="1887" priority="49" stopIfTrue="1" operator="notEqual">
      <formula>$CZ142</formula>
    </cfRule>
  </conditionalFormatting>
  <conditionalFormatting sqref="CT148">
    <cfRule type="cellIs" dxfId="1886" priority="46" stopIfTrue="1" operator="notEqual">
      <formula>$DC148</formula>
    </cfRule>
  </conditionalFormatting>
  <conditionalFormatting sqref="CT70:CT76 CT19:CT68 CT6:CT17 CT78:CT135">
    <cfRule type="expression" dxfId="1885" priority="44" stopIfTrue="1">
      <formula>$CW6=""</formula>
    </cfRule>
    <cfRule type="cellIs" dxfId="1884" priority="45" stopIfTrue="1" operator="notEqual">
      <formula>$CW6</formula>
    </cfRule>
  </conditionalFormatting>
  <conditionalFormatting sqref="CT151:CT152">
    <cfRule type="cellIs" dxfId="1883" priority="43" stopIfTrue="1" operator="notEqual">
      <formula>$DC151</formula>
    </cfRule>
  </conditionalFormatting>
  <conditionalFormatting sqref="CT137:CT147">
    <cfRule type="expression" dxfId="1882" priority="40" stopIfTrue="1">
      <formula>$CW137=""</formula>
    </cfRule>
    <cfRule type="cellIs" dxfId="1881" priority="41" stopIfTrue="1" operator="notEqual">
      <formula>$CW137</formula>
    </cfRule>
  </conditionalFormatting>
  <conditionalFormatting sqref="DF69">
    <cfRule type="cellIs" dxfId="1880" priority="38" stopIfTrue="1" operator="notEqual">
      <formula>$DJ69</formula>
    </cfRule>
  </conditionalFormatting>
  <conditionalFormatting sqref="DC69">
    <cfRule type="cellIs" dxfId="1879" priority="39" stopIfTrue="1" operator="notEqual">
      <formula>$DF69</formula>
    </cfRule>
  </conditionalFormatting>
  <conditionalFormatting sqref="CZ69">
    <cfRule type="cellIs" dxfId="1878" priority="37" operator="notEqual">
      <formula>$CZ69</formula>
    </cfRule>
  </conditionalFormatting>
  <conditionalFormatting sqref="CW69">
    <cfRule type="expression" dxfId="1877" priority="35" stopIfTrue="1">
      <formula>$CZ69=""</formula>
    </cfRule>
    <cfRule type="cellIs" dxfId="1876" priority="36" stopIfTrue="1" operator="notEqual">
      <formula>$CZ69</formula>
    </cfRule>
  </conditionalFormatting>
  <conditionalFormatting sqref="CT69">
    <cfRule type="expression" dxfId="1875" priority="33" stopIfTrue="1">
      <formula>$CW69=""</formula>
    </cfRule>
    <cfRule type="cellIs" dxfId="1874" priority="34" stopIfTrue="1" operator="notEqual">
      <formula>$CW69</formula>
    </cfRule>
  </conditionalFormatting>
  <conditionalFormatting sqref="CZ136">
    <cfRule type="cellIs" dxfId="1873" priority="32" operator="notEqual">
      <formula>$CZ136</formula>
    </cfRule>
  </conditionalFormatting>
  <conditionalFormatting sqref="DF136">
    <cfRule type="cellIs" dxfId="1872" priority="30" stopIfTrue="1" operator="notEqual">
      <formula>$DJ136</formula>
    </cfRule>
  </conditionalFormatting>
  <conditionalFormatting sqref="DC136">
    <cfRule type="cellIs" dxfId="1871" priority="31" stopIfTrue="1" operator="notEqual">
      <formula>$DF136</formula>
    </cfRule>
  </conditionalFormatting>
  <conditionalFormatting sqref="CW136">
    <cfRule type="expression" dxfId="1870" priority="28" stopIfTrue="1">
      <formula>$CZ136=""</formula>
    </cfRule>
    <cfRule type="cellIs" dxfId="1869" priority="29" stopIfTrue="1" operator="notEqual">
      <formula>$CZ136</formula>
    </cfRule>
  </conditionalFormatting>
  <conditionalFormatting sqref="CT136">
    <cfRule type="expression" dxfId="1868" priority="26" stopIfTrue="1">
      <formula>$CW136=""</formula>
    </cfRule>
    <cfRule type="cellIs" dxfId="1867" priority="27" stopIfTrue="1" operator="notEqual">
      <formula>$CW136</formula>
    </cfRule>
  </conditionalFormatting>
  <conditionalFormatting sqref="DF18">
    <cfRule type="cellIs" dxfId="1866" priority="24" stopIfTrue="1" operator="notEqual">
      <formula>$DJ18</formula>
    </cfRule>
  </conditionalFormatting>
  <conditionalFormatting sqref="DC18">
    <cfRule type="cellIs" dxfId="1865" priority="25" stopIfTrue="1" operator="notEqual">
      <formula>$DF18</formula>
    </cfRule>
  </conditionalFormatting>
  <conditionalFormatting sqref="CZ18">
    <cfRule type="cellIs" dxfId="1864" priority="23" operator="notEqual">
      <formula>$CZ18</formula>
    </cfRule>
  </conditionalFormatting>
  <conditionalFormatting sqref="CW18">
    <cfRule type="expression" dxfId="1863" priority="21" stopIfTrue="1">
      <formula>$CZ18=""</formula>
    </cfRule>
    <cfRule type="cellIs" dxfId="1862" priority="22" stopIfTrue="1" operator="notEqual">
      <formula>$CZ18</formula>
    </cfRule>
  </conditionalFormatting>
  <conditionalFormatting sqref="CT18">
    <cfRule type="expression" dxfId="1861" priority="19" stopIfTrue="1">
      <formula>$CW18=""</formula>
    </cfRule>
    <cfRule type="cellIs" dxfId="1860" priority="20" stopIfTrue="1" operator="notEqual">
      <formula>$CW18</formula>
    </cfRule>
  </conditionalFormatting>
  <conditionalFormatting sqref="CZ77">
    <cfRule type="cellIs" dxfId="1859" priority="18" operator="notEqual">
      <formula>$CZ77</formula>
    </cfRule>
  </conditionalFormatting>
  <conditionalFormatting sqref="DF77">
    <cfRule type="cellIs" dxfId="1858" priority="16" stopIfTrue="1" operator="notEqual">
      <formula>$DJ77</formula>
    </cfRule>
  </conditionalFormatting>
  <conditionalFormatting sqref="DC77">
    <cfRule type="cellIs" dxfId="1857" priority="17" stopIfTrue="1" operator="notEqual">
      <formula>$DF77</formula>
    </cfRule>
  </conditionalFormatting>
  <conditionalFormatting sqref="CW77">
    <cfRule type="expression" dxfId="1856" priority="14" stopIfTrue="1">
      <formula>$CZ77=""</formula>
    </cfRule>
    <cfRule type="cellIs" dxfId="1855" priority="15" stopIfTrue="1" operator="notEqual">
      <formula>$CZ77</formula>
    </cfRule>
  </conditionalFormatting>
  <conditionalFormatting sqref="CT77">
    <cfRule type="expression" dxfId="1854" priority="12" stopIfTrue="1">
      <formula>$CW77=""</formula>
    </cfRule>
    <cfRule type="cellIs" dxfId="1853" priority="13" stopIfTrue="1" operator="notEqual">
      <formula>$CW77</formula>
    </cfRule>
  </conditionalFormatting>
  <conditionalFormatting sqref="DC155:DC156 DF155:DF156">
    <cfRule type="cellIs" dxfId="1852" priority="8" stopIfTrue="1" operator="notEqual">
      <formula>$DJ155</formula>
    </cfRule>
  </conditionalFormatting>
  <conditionalFormatting sqref="CZ155:CZ156 CW155:CW156 CT155:CT156">
    <cfRule type="cellIs" dxfId="1851" priority="7" stopIfTrue="1" operator="notEqual">
      <formula>$DC155</formula>
    </cfRule>
  </conditionalFormatting>
  <conditionalFormatting sqref="DC149 DF149">
    <cfRule type="cellIs" dxfId="1850" priority="4" stopIfTrue="1" operator="notEqual">
      <formula>$DJ149</formula>
    </cfRule>
  </conditionalFormatting>
  <conditionalFormatting sqref="CZ149 CW149 CT149">
    <cfRule type="cellIs" dxfId="1849" priority="3" stopIfTrue="1" operator="notEqual">
      <formula>$DC149</formula>
    </cfRule>
  </conditionalFormatting>
  <printOptions horizontalCentered="1"/>
  <pageMargins left="0.35" right="0.21" top="0.69" bottom="0.37" header="0.23622047244094491" footer="0.17"/>
  <pageSetup paperSize="9" scale="80" fitToHeight="0" orientation="landscape" r:id="rId1"/>
  <headerFooter>
    <oddHeader>&amp;R&amp;G</oddHeader>
    <oddFooter>&amp;L&amp;F&amp;R&amp;9Seite &amp;P (&amp;N)</oddFooter>
  </headerFooter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421"/>
  <sheetViews>
    <sheetView zoomScaleNormal="100" zoomScaleSheetLayoutView="75" workbookViewId="0">
      <pane ySplit="4" topLeftCell="A119" activePane="bottomLeft" state="frozen"/>
      <selection activeCell="AC1" sqref="AC1:AE1"/>
      <selection pane="bottomLeft" activeCell="T131" sqref="T131:AE131"/>
    </sheetView>
  </sheetViews>
  <sheetFormatPr baseColWidth="10" defaultColWidth="3.7109375" defaultRowHeight="13.5" x14ac:dyDescent="0.25"/>
  <cols>
    <col min="1" max="3" width="3.28515625" style="432" customWidth="1"/>
    <col min="4" max="5" width="3.28515625" style="436" customWidth="1"/>
    <col min="6" max="6" width="3.28515625" style="443" customWidth="1"/>
    <col min="7" max="8" width="3.28515625" style="444" customWidth="1"/>
    <col min="9" max="9" width="3.28515625" style="443" customWidth="1"/>
    <col min="10" max="10" width="3.28515625" style="444" customWidth="1"/>
    <col min="11" max="13" width="3.28515625" style="443" customWidth="1"/>
    <col min="14" max="14" width="3.28515625" style="688" customWidth="1"/>
    <col min="15" max="15" width="3.28515625" style="443" customWidth="1"/>
    <col min="16" max="16" width="3.85546875" style="687" customWidth="1"/>
    <col min="17" max="17" width="3.85546875" style="441" customWidth="1"/>
    <col min="18" max="18" width="3.7109375" style="442" customWidth="1"/>
    <col min="19" max="19" width="3.85546875" style="441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9.7109375" style="440" customWidth="1"/>
    <col min="25" max="25" width="4.28515625" style="434" customWidth="1"/>
    <col min="26" max="26" width="1.140625" style="439" customWidth="1"/>
    <col min="27" max="27" width="29.855468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7.28515625" style="434" customWidth="1"/>
    <col min="32" max="32" width="3.5703125" style="434" customWidth="1"/>
    <col min="33" max="33" width="25.140625" style="432" customWidth="1"/>
    <col min="34" max="16384" width="3.7109375" style="432"/>
  </cols>
  <sheetData>
    <row r="1" spans="1:33" s="435" customFormat="1" ht="23.25" x14ac:dyDescent="0.25">
      <c r="A1" s="885" t="s">
        <v>346</v>
      </c>
      <c r="B1" s="883" t="s">
        <v>347</v>
      </c>
      <c r="C1" s="883" t="s">
        <v>348</v>
      </c>
      <c r="D1" s="882" t="s">
        <v>349</v>
      </c>
      <c r="E1" s="882" t="s">
        <v>1849</v>
      </c>
      <c r="F1" s="882" t="s">
        <v>351</v>
      </c>
      <c r="G1" s="883" t="s">
        <v>352</v>
      </c>
      <c r="H1" s="883" t="s">
        <v>110</v>
      </c>
      <c r="I1" s="882" t="s">
        <v>141</v>
      </c>
      <c r="J1" s="883" t="s">
        <v>353</v>
      </c>
      <c r="K1" s="884" t="s">
        <v>1268</v>
      </c>
      <c r="L1" s="884" t="s">
        <v>355</v>
      </c>
      <c r="M1" s="884" t="s">
        <v>1521</v>
      </c>
      <c r="N1" s="886" t="s">
        <v>1523</v>
      </c>
      <c r="O1" s="885" t="s">
        <v>265</v>
      </c>
      <c r="P1" s="883" t="s">
        <v>1848</v>
      </c>
      <c r="Q1" s="883" t="s">
        <v>431</v>
      </c>
      <c r="R1" s="883" t="s">
        <v>363</v>
      </c>
      <c r="S1" s="883" t="s">
        <v>1527</v>
      </c>
      <c r="T1" s="807" t="s">
        <v>1581</v>
      </c>
      <c r="U1" s="801"/>
      <c r="V1" s="806"/>
      <c r="W1" s="804"/>
      <c r="X1" s="805"/>
      <c r="Y1" s="804"/>
      <c r="Z1" s="803"/>
      <c r="AA1" s="802"/>
      <c r="AB1" s="801"/>
      <c r="AC1" s="860">
        <v>44652</v>
      </c>
      <c r="AD1" s="860"/>
      <c r="AE1" s="860"/>
      <c r="AF1" s="800"/>
      <c r="AG1" s="592" t="s">
        <v>1525</v>
      </c>
    </row>
    <row r="2" spans="1:33" s="471" customFormat="1" ht="20.25" x14ac:dyDescent="0.2">
      <c r="A2" s="885"/>
      <c r="B2" s="883"/>
      <c r="C2" s="883"/>
      <c r="D2" s="882"/>
      <c r="E2" s="882"/>
      <c r="F2" s="882"/>
      <c r="G2" s="883"/>
      <c r="H2" s="883"/>
      <c r="I2" s="882"/>
      <c r="J2" s="883"/>
      <c r="K2" s="884"/>
      <c r="L2" s="884"/>
      <c r="M2" s="884"/>
      <c r="N2" s="886"/>
      <c r="O2" s="885"/>
      <c r="P2" s="883"/>
      <c r="Q2" s="883"/>
      <c r="R2" s="883"/>
      <c r="S2" s="883"/>
      <c r="T2" s="585" t="s">
        <v>80</v>
      </c>
      <c r="U2" s="584" t="s">
        <v>364</v>
      </c>
      <c r="V2" s="583" t="s">
        <v>81</v>
      </c>
      <c r="W2" s="578" t="s">
        <v>82</v>
      </c>
      <c r="X2" s="582" t="s">
        <v>304</v>
      </c>
      <c r="Y2" s="862" t="s">
        <v>82</v>
      </c>
      <c r="Z2" s="863"/>
      <c r="AA2" s="581" t="s">
        <v>83</v>
      </c>
      <c r="AB2" s="686"/>
      <c r="AC2" s="580" t="s">
        <v>654</v>
      </c>
      <c r="AD2" s="686"/>
      <c r="AE2" s="578" t="s">
        <v>325</v>
      </c>
      <c r="AF2" s="501"/>
      <c r="AG2" s="577"/>
    </row>
    <row r="3" spans="1:33" s="471" customFormat="1" x14ac:dyDescent="0.2">
      <c r="A3" s="885"/>
      <c r="B3" s="883"/>
      <c r="C3" s="883"/>
      <c r="D3" s="882"/>
      <c r="E3" s="882"/>
      <c r="F3" s="882"/>
      <c r="G3" s="883"/>
      <c r="H3" s="883"/>
      <c r="I3" s="882"/>
      <c r="J3" s="883"/>
      <c r="K3" s="884"/>
      <c r="L3" s="884"/>
      <c r="M3" s="884"/>
      <c r="N3" s="886"/>
      <c r="O3" s="885"/>
      <c r="P3" s="883"/>
      <c r="Q3" s="883"/>
      <c r="R3" s="883"/>
      <c r="S3" s="883"/>
      <c r="T3" s="880"/>
      <c r="U3" s="880"/>
      <c r="V3" s="870" t="s">
        <v>311</v>
      </c>
      <c r="W3" s="872" t="s">
        <v>312</v>
      </c>
      <c r="X3" s="870" t="s">
        <v>310</v>
      </c>
      <c r="Y3" s="864" t="s">
        <v>87</v>
      </c>
      <c r="Z3" s="865"/>
      <c r="AA3" s="868" t="s">
        <v>85</v>
      </c>
      <c r="AB3" s="870" t="s">
        <v>313</v>
      </c>
      <c r="AC3" s="870" t="s">
        <v>690</v>
      </c>
      <c r="AD3" s="872" t="s">
        <v>1565</v>
      </c>
      <c r="AE3" s="880"/>
      <c r="AF3" s="501"/>
      <c r="AG3" s="855" t="s">
        <v>1558</v>
      </c>
    </row>
    <row r="4" spans="1:33" s="471" customFormat="1" x14ac:dyDescent="0.2">
      <c r="A4" s="571"/>
      <c r="B4" s="570"/>
      <c r="C4" s="570"/>
      <c r="D4" s="574"/>
      <c r="E4" s="574"/>
      <c r="F4" s="574"/>
      <c r="G4" s="570"/>
      <c r="H4" s="570"/>
      <c r="I4" s="574"/>
      <c r="J4" s="570"/>
      <c r="K4" s="573"/>
      <c r="L4" s="573"/>
      <c r="M4" s="573"/>
      <c r="N4" s="799"/>
      <c r="O4" s="571"/>
      <c r="P4" s="570"/>
      <c r="Q4" s="570"/>
      <c r="R4" s="570"/>
      <c r="S4" s="570"/>
      <c r="T4" s="881"/>
      <c r="U4" s="881"/>
      <c r="V4" s="871"/>
      <c r="W4" s="873"/>
      <c r="X4" s="871"/>
      <c r="Y4" s="866"/>
      <c r="Z4" s="867"/>
      <c r="AA4" s="869"/>
      <c r="AB4" s="871"/>
      <c r="AC4" s="871"/>
      <c r="AD4" s="873"/>
      <c r="AE4" s="881"/>
      <c r="AF4" s="501"/>
      <c r="AG4" s="856"/>
    </row>
    <row r="5" spans="1:33" s="491" customFormat="1" ht="27" x14ac:dyDescent="0.25">
      <c r="A5" s="798">
        <v>1</v>
      </c>
      <c r="B5" s="798"/>
      <c r="C5" s="744">
        <f t="shared" ref="C5:C36" si="0">IF(AB5&gt;=10,1,"")</f>
        <v>1</v>
      </c>
      <c r="D5" s="797">
        <v>1</v>
      </c>
      <c r="E5" s="797"/>
      <c r="F5" s="795"/>
      <c r="G5" s="796"/>
      <c r="H5" s="796">
        <v>1</v>
      </c>
      <c r="I5" s="795"/>
      <c r="J5" s="796"/>
      <c r="K5" s="795"/>
      <c r="L5" s="795"/>
      <c r="M5" s="795"/>
      <c r="N5" s="794"/>
      <c r="O5" s="794"/>
      <c r="P5" s="793">
        <v>5558</v>
      </c>
      <c r="Q5" s="791" t="s">
        <v>433</v>
      </c>
      <c r="R5" s="792" t="s">
        <v>357</v>
      </c>
      <c r="S5" s="791" t="s">
        <v>1514</v>
      </c>
      <c r="T5" s="790" t="s">
        <v>92</v>
      </c>
      <c r="U5" s="788">
        <v>1956</v>
      </c>
      <c r="V5" s="789" t="s">
        <v>194</v>
      </c>
      <c r="W5" s="788">
        <v>1982</v>
      </c>
      <c r="X5" s="787"/>
      <c r="Y5" s="786"/>
      <c r="Z5" s="785"/>
      <c r="AA5" s="784" t="s">
        <v>332</v>
      </c>
      <c r="AB5" s="783">
        <f t="shared" ref="AB5:AB36" si="1">IF(Z5="",YEAR($AC$1)-$W5,YEAR($AC$1)-$Y5)</f>
        <v>40</v>
      </c>
      <c r="AC5" s="782" t="s">
        <v>1292</v>
      </c>
      <c r="AD5" s="781">
        <v>1985</v>
      </c>
      <c r="AE5" s="780" t="s">
        <v>1286</v>
      </c>
      <c r="AF5" s="779"/>
      <c r="AG5" s="778" t="s">
        <v>399</v>
      </c>
    </row>
    <row r="6" spans="1:33" s="491" customFormat="1" ht="27" x14ac:dyDescent="0.25">
      <c r="A6" s="744">
        <v>1</v>
      </c>
      <c r="B6" s="744"/>
      <c r="C6" s="744">
        <f t="shared" si="0"/>
        <v>1</v>
      </c>
      <c r="D6" s="743">
        <v>1</v>
      </c>
      <c r="E6" s="743"/>
      <c r="F6" s="761"/>
      <c r="G6" s="762"/>
      <c r="H6" s="762">
        <v>1</v>
      </c>
      <c r="I6" s="761"/>
      <c r="J6" s="762"/>
      <c r="K6" s="761"/>
      <c r="L6" s="761"/>
      <c r="M6" s="761"/>
      <c r="N6" s="760"/>
      <c r="O6" s="760"/>
      <c r="P6" s="747">
        <v>4182</v>
      </c>
      <c r="Q6" s="738" t="s">
        <v>436</v>
      </c>
      <c r="R6" s="764" t="s">
        <v>361</v>
      </c>
      <c r="S6" s="738" t="s">
        <v>1514</v>
      </c>
      <c r="T6" s="753" t="s">
        <v>101</v>
      </c>
      <c r="U6" s="732">
        <v>1961</v>
      </c>
      <c r="V6" s="735" t="s">
        <v>197</v>
      </c>
      <c r="W6" s="732">
        <v>1988</v>
      </c>
      <c r="X6" s="731"/>
      <c r="Y6" s="751"/>
      <c r="Z6" s="733"/>
      <c r="AA6" s="752" t="s">
        <v>102</v>
      </c>
      <c r="AB6" s="750">
        <f t="shared" si="1"/>
        <v>34</v>
      </c>
      <c r="AC6" s="749" t="s">
        <v>1294</v>
      </c>
      <c r="AD6" s="748">
        <v>1989</v>
      </c>
      <c r="AE6" s="729" t="s">
        <v>1286</v>
      </c>
      <c r="AF6" s="728"/>
      <c r="AG6" s="727" t="s">
        <v>401</v>
      </c>
    </row>
    <row r="7" spans="1:33" s="491" customFormat="1" ht="40.5" x14ac:dyDescent="0.25">
      <c r="A7" s="744"/>
      <c r="B7" s="744"/>
      <c r="C7" s="744">
        <f t="shared" si="0"/>
        <v>1</v>
      </c>
      <c r="D7" s="743">
        <v>1</v>
      </c>
      <c r="E7" s="743"/>
      <c r="F7" s="761"/>
      <c r="G7" s="762"/>
      <c r="H7" s="762">
        <v>1</v>
      </c>
      <c r="I7" s="761"/>
      <c r="J7" s="762"/>
      <c r="K7" s="761"/>
      <c r="L7" s="761"/>
      <c r="M7" s="761"/>
      <c r="N7" s="760"/>
      <c r="O7" s="760"/>
      <c r="P7" s="747">
        <v>3201</v>
      </c>
      <c r="Q7" s="738" t="s">
        <v>443</v>
      </c>
      <c r="R7" s="764" t="s">
        <v>1301</v>
      </c>
      <c r="S7" s="738" t="s">
        <v>1514</v>
      </c>
      <c r="T7" s="753" t="s">
        <v>253</v>
      </c>
      <c r="U7" s="732">
        <v>1967</v>
      </c>
      <c r="V7" s="735" t="s">
        <v>194</v>
      </c>
      <c r="W7" s="732">
        <v>1992</v>
      </c>
      <c r="X7" s="731" t="s">
        <v>1835</v>
      </c>
      <c r="Y7" s="751">
        <v>1999</v>
      </c>
      <c r="Z7" s="733"/>
      <c r="AA7" s="752" t="s">
        <v>315</v>
      </c>
      <c r="AB7" s="750">
        <f t="shared" si="1"/>
        <v>30</v>
      </c>
      <c r="AC7" s="749" t="s">
        <v>1532</v>
      </c>
      <c r="AD7" s="748">
        <v>2003</v>
      </c>
      <c r="AE7" s="729" t="s">
        <v>1286</v>
      </c>
      <c r="AF7" s="728"/>
      <c r="AG7" s="727" t="s">
        <v>399</v>
      </c>
    </row>
    <row r="8" spans="1:33" s="491" customFormat="1" ht="27" x14ac:dyDescent="0.25">
      <c r="A8" s="744">
        <v>1</v>
      </c>
      <c r="B8" s="744"/>
      <c r="C8" s="744">
        <f t="shared" si="0"/>
        <v>1</v>
      </c>
      <c r="D8" s="743">
        <v>1</v>
      </c>
      <c r="E8" s="743"/>
      <c r="F8" s="761"/>
      <c r="G8" s="762"/>
      <c r="H8" s="762">
        <v>1</v>
      </c>
      <c r="I8" s="761"/>
      <c r="J8" s="762"/>
      <c r="K8" s="761"/>
      <c r="L8" s="761"/>
      <c r="M8" s="761"/>
      <c r="N8" s="760"/>
      <c r="O8" s="760"/>
      <c r="P8" s="764">
        <v>7679</v>
      </c>
      <c r="Q8" s="764" t="s">
        <v>467</v>
      </c>
      <c r="R8" s="764" t="s">
        <v>1140</v>
      </c>
      <c r="S8" s="764" t="s">
        <v>1514</v>
      </c>
      <c r="T8" s="753" t="s">
        <v>124</v>
      </c>
      <c r="U8" s="732">
        <v>1971</v>
      </c>
      <c r="V8" s="735" t="s">
        <v>197</v>
      </c>
      <c r="W8" s="732">
        <v>1997</v>
      </c>
      <c r="X8" s="731" t="s">
        <v>1847</v>
      </c>
      <c r="Y8" s="751">
        <v>2007</v>
      </c>
      <c r="Z8" s="733"/>
      <c r="AA8" s="752" t="s">
        <v>317</v>
      </c>
      <c r="AB8" s="750">
        <f t="shared" si="1"/>
        <v>25</v>
      </c>
      <c r="AC8" s="749" t="s">
        <v>1298</v>
      </c>
      <c r="AD8" s="748">
        <v>1996</v>
      </c>
      <c r="AE8" s="729" t="s">
        <v>1286</v>
      </c>
      <c r="AF8" s="728"/>
      <c r="AG8" s="727" t="s">
        <v>399</v>
      </c>
    </row>
    <row r="9" spans="1:33" s="491" customFormat="1" ht="27" x14ac:dyDescent="0.25">
      <c r="A9" s="744">
        <v>1</v>
      </c>
      <c r="B9" s="744"/>
      <c r="C9" s="744">
        <f t="shared" si="0"/>
        <v>1</v>
      </c>
      <c r="D9" s="743">
        <v>1</v>
      </c>
      <c r="E9" s="743"/>
      <c r="F9" s="761"/>
      <c r="G9" s="762"/>
      <c r="H9" s="762">
        <v>1</v>
      </c>
      <c r="I9" s="761"/>
      <c r="J9" s="762"/>
      <c r="K9" s="761"/>
      <c r="L9" s="761"/>
      <c r="M9" s="761"/>
      <c r="N9" s="760"/>
      <c r="O9" s="760"/>
      <c r="P9" s="747">
        <v>4258</v>
      </c>
      <c r="Q9" s="738" t="s">
        <v>463</v>
      </c>
      <c r="R9" s="764" t="s">
        <v>358</v>
      </c>
      <c r="S9" s="738" t="s">
        <v>1514</v>
      </c>
      <c r="T9" s="753" t="s">
        <v>190</v>
      </c>
      <c r="U9" s="732">
        <v>1972</v>
      </c>
      <c r="V9" s="735" t="s">
        <v>194</v>
      </c>
      <c r="W9" s="732">
        <v>1997</v>
      </c>
      <c r="X9" s="731"/>
      <c r="Y9" s="751"/>
      <c r="Z9" s="733"/>
      <c r="AA9" s="752" t="s">
        <v>1021</v>
      </c>
      <c r="AB9" s="750">
        <f t="shared" si="1"/>
        <v>25</v>
      </c>
      <c r="AC9" s="749" t="s">
        <v>1299</v>
      </c>
      <c r="AD9" s="748">
        <v>2000</v>
      </c>
      <c r="AE9" s="729" t="s">
        <v>1286</v>
      </c>
      <c r="AF9" s="728"/>
      <c r="AG9" s="727" t="s">
        <v>399</v>
      </c>
    </row>
    <row r="10" spans="1:33" s="491" customFormat="1" ht="27" x14ac:dyDescent="0.25">
      <c r="A10" s="744"/>
      <c r="B10" s="744"/>
      <c r="C10" s="744">
        <f t="shared" si="0"/>
        <v>1</v>
      </c>
      <c r="D10" s="743">
        <v>1</v>
      </c>
      <c r="E10" s="743"/>
      <c r="F10" s="761"/>
      <c r="G10" s="762"/>
      <c r="H10" s="762"/>
      <c r="I10" s="761"/>
      <c r="J10" s="762"/>
      <c r="K10" s="761"/>
      <c r="L10" s="761"/>
      <c r="M10" s="761"/>
      <c r="N10" s="760"/>
      <c r="O10" s="760"/>
      <c r="P10" s="747">
        <v>7695</v>
      </c>
      <c r="Q10" s="738" t="s">
        <v>471</v>
      </c>
      <c r="R10" s="764" t="s">
        <v>359</v>
      </c>
      <c r="S10" s="738" t="s">
        <v>1514</v>
      </c>
      <c r="T10" s="753" t="s">
        <v>229</v>
      </c>
      <c r="U10" s="732">
        <v>1976</v>
      </c>
      <c r="V10" s="735" t="s">
        <v>241</v>
      </c>
      <c r="W10" s="732">
        <v>2001</v>
      </c>
      <c r="X10" s="731"/>
      <c r="Y10" s="751"/>
      <c r="Z10" s="733"/>
      <c r="AA10" s="752" t="s">
        <v>337</v>
      </c>
      <c r="AB10" s="750">
        <f t="shared" si="1"/>
        <v>21</v>
      </c>
      <c r="AC10" s="749" t="s">
        <v>1846</v>
      </c>
      <c r="AD10" s="748">
        <v>2010</v>
      </c>
      <c r="AE10" s="729" t="s">
        <v>1286</v>
      </c>
      <c r="AF10" s="728"/>
      <c r="AG10" s="727" t="s">
        <v>399</v>
      </c>
    </row>
    <row r="11" spans="1:33" s="491" customFormat="1" ht="27" x14ac:dyDescent="0.25">
      <c r="A11" s="744">
        <v>1</v>
      </c>
      <c r="B11" s="744"/>
      <c r="C11" s="744">
        <f t="shared" si="0"/>
        <v>1</v>
      </c>
      <c r="D11" s="743">
        <v>1</v>
      </c>
      <c r="E11" s="743"/>
      <c r="F11" s="761"/>
      <c r="G11" s="762"/>
      <c r="H11" s="762"/>
      <c r="I11" s="761"/>
      <c r="J11" s="762"/>
      <c r="K11" s="761"/>
      <c r="L11" s="761"/>
      <c r="M11" s="761"/>
      <c r="N11" s="760">
        <v>1</v>
      </c>
      <c r="O11" s="760"/>
      <c r="P11" s="747">
        <v>4155</v>
      </c>
      <c r="Q11" s="738" t="s">
        <v>434</v>
      </c>
      <c r="R11" s="764" t="s">
        <v>359</v>
      </c>
      <c r="S11" s="738" t="s">
        <v>1514</v>
      </c>
      <c r="T11" s="753" t="s">
        <v>93</v>
      </c>
      <c r="U11" s="732">
        <v>1958</v>
      </c>
      <c r="V11" s="735" t="s">
        <v>194</v>
      </c>
      <c r="W11" s="732">
        <v>1983</v>
      </c>
      <c r="X11" s="731"/>
      <c r="Y11" s="751"/>
      <c r="Z11" s="733"/>
      <c r="AA11" s="752" t="s">
        <v>331</v>
      </c>
      <c r="AB11" s="750">
        <f t="shared" si="1"/>
        <v>39</v>
      </c>
      <c r="AC11" s="749" t="s">
        <v>1845</v>
      </c>
      <c r="AD11" s="748">
        <v>1986</v>
      </c>
      <c r="AE11" s="729" t="s">
        <v>1287</v>
      </c>
      <c r="AF11" s="728"/>
      <c r="AG11" s="755" t="s">
        <v>1078</v>
      </c>
    </row>
    <row r="12" spans="1:33" s="491" customFormat="1" ht="27" x14ac:dyDescent="0.25">
      <c r="A12" s="744">
        <v>1</v>
      </c>
      <c r="B12" s="744"/>
      <c r="C12" s="744">
        <f t="shared" si="0"/>
        <v>1</v>
      </c>
      <c r="D12" s="743">
        <v>1</v>
      </c>
      <c r="E12" s="743"/>
      <c r="F12" s="761"/>
      <c r="G12" s="762"/>
      <c r="H12" s="762">
        <v>1</v>
      </c>
      <c r="I12" s="761"/>
      <c r="J12" s="762"/>
      <c r="K12" s="761"/>
      <c r="L12" s="761"/>
      <c r="M12" s="761"/>
      <c r="N12" s="760"/>
      <c r="O12" s="760"/>
      <c r="P12" s="747">
        <v>5574</v>
      </c>
      <c r="Q12" s="738" t="s">
        <v>435</v>
      </c>
      <c r="R12" s="764" t="s">
        <v>358</v>
      </c>
      <c r="S12" s="738" t="s">
        <v>1514</v>
      </c>
      <c r="T12" s="753" t="s">
        <v>94</v>
      </c>
      <c r="U12" s="732">
        <v>1962</v>
      </c>
      <c r="V12" s="735" t="s">
        <v>194</v>
      </c>
      <c r="W12" s="732">
        <v>1987</v>
      </c>
      <c r="X12" s="731" t="s">
        <v>1835</v>
      </c>
      <c r="Y12" s="751">
        <v>2000</v>
      </c>
      <c r="Z12" s="733"/>
      <c r="AA12" s="752" t="s">
        <v>333</v>
      </c>
      <c r="AB12" s="750">
        <f t="shared" si="1"/>
        <v>35</v>
      </c>
      <c r="AC12" s="749" t="s">
        <v>1844</v>
      </c>
      <c r="AD12" s="748">
        <v>1988</v>
      </c>
      <c r="AE12" s="729" t="s">
        <v>1287</v>
      </c>
      <c r="AF12" s="728"/>
      <c r="AG12" s="753" t="s">
        <v>1304</v>
      </c>
    </row>
    <row r="13" spans="1:33" s="491" customFormat="1" x14ac:dyDescent="0.25">
      <c r="A13" s="744"/>
      <c r="B13" s="744"/>
      <c r="C13" s="744">
        <f t="shared" si="0"/>
        <v>1</v>
      </c>
      <c r="D13" s="743">
        <v>1</v>
      </c>
      <c r="E13" s="743"/>
      <c r="F13" s="761"/>
      <c r="G13" s="762"/>
      <c r="H13" s="762"/>
      <c r="I13" s="761"/>
      <c r="J13" s="762"/>
      <c r="K13" s="761"/>
      <c r="L13" s="761"/>
      <c r="M13" s="761"/>
      <c r="N13" s="760"/>
      <c r="O13" s="760"/>
      <c r="P13" s="741">
        <v>4557</v>
      </c>
      <c r="Q13" s="740" t="s">
        <v>1843</v>
      </c>
      <c r="R13" s="746" t="s">
        <v>1301</v>
      </c>
      <c r="S13" s="740" t="s">
        <v>1514</v>
      </c>
      <c r="T13" s="745" t="s">
        <v>1842</v>
      </c>
      <c r="U13" s="736">
        <v>1955</v>
      </c>
      <c r="V13" s="735" t="s">
        <v>194</v>
      </c>
      <c r="W13" s="732">
        <v>1980</v>
      </c>
      <c r="X13" s="731"/>
      <c r="Y13" s="751"/>
      <c r="Z13" s="733"/>
      <c r="AA13" s="749"/>
      <c r="AB13" s="750">
        <f t="shared" si="1"/>
        <v>42</v>
      </c>
      <c r="AC13" s="749" t="s">
        <v>1841</v>
      </c>
      <c r="AD13" s="730">
        <v>2021</v>
      </c>
      <c r="AE13" s="729" t="s">
        <v>95</v>
      </c>
      <c r="AF13" s="728"/>
      <c r="AG13" s="727" t="s">
        <v>373</v>
      </c>
    </row>
    <row r="14" spans="1:33" s="491" customFormat="1" x14ac:dyDescent="0.25">
      <c r="A14" s="744"/>
      <c r="B14" s="744"/>
      <c r="C14" s="744">
        <f t="shared" si="0"/>
        <v>1</v>
      </c>
      <c r="D14" s="743"/>
      <c r="E14" s="743">
        <v>1</v>
      </c>
      <c r="F14" s="761"/>
      <c r="G14" s="762"/>
      <c r="H14" s="762">
        <v>1</v>
      </c>
      <c r="I14" s="761"/>
      <c r="J14" s="762"/>
      <c r="K14" s="761"/>
      <c r="L14" s="761"/>
      <c r="M14" s="761"/>
      <c r="N14" s="760"/>
      <c r="O14" s="760"/>
      <c r="P14" s="747">
        <v>5557</v>
      </c>
      <c r="Q14" s="738" t="s">
        <v>441</v>
      </c>
      <c r="R14" s="764" t="s">
        <v>358</v>
      </c>
      <c r="S14" s="738" t="s">
        <v>1514</v>
      </c>
      <c r="T14" s="753" t="s">
        <v>113</v>
      </c>
      <c r="U14" s="732">
        <v>1958</v>
      </c>
      <c r="V14" s="735" t="s">
        <v>195</v>
      </c>
      <c r="W14" s="732">
        <v>1981</v>
      </c>
      <c r="X14" s="731"/>
      <c r="Y14" s="751"/>
      <c r="Z14" s="733"/>
      <c r="AA14" s="752" t="s">
        <v>222</v>
      </c>
      <c r="AB14" s="750">
        <f t="shared" si="1"/>
        <v>41</v>
      </c>
      <c r="AC14" s="749" t="s">
        <v>1253</v>
      </c>
      <c r="AD14" s="748">
        <v>1985</v>
      </c>
      <c r="AE14" s="729" t="s">
        <v>95</v>
      </c>
      <c r="AF14" s="728"/>
      <c r="AG14" s="727" t="s">
        <v>1840</v>
      </c>
    </row>
    <row r="15" spans="1:33" s="491" customFormat="1" x14ac:dyDescent="0.25">
      <c r="A15" s="744"/>
      <c r="B15" s="744"/>
      <c r="C15" s="744">
        <f t="shared" si="0"/>
        <v>1</v>
      </c>
      <c r="D15" s="743"/>
      <c r="E15" s="743">
        <v>1</v>
      </c>
      <c r="F15" s="761"/>
      <c r="G15" s="762"/>
      <c r="H15" s="762">
        <v>1</v>
      </c>
      <c r="I15" s="761"/>
      <c r="J15" s="762"/>
      <c r="K15" s="761"/>
      <c r="L15" s="761"/>
      <c r="M15" s="761"/>
      <c r="N15" s="760"/>
      <c r="O15" s="760"/>
      <c r="P15" s="747">
        <v>4209</v>
      </c>
      <c r="Q15" s="738" t="s">
        <v>449</v>
      </c>
      <c r="R15" s="764" t="s">
        <v>359</v>
      </c>
      <c r="S15" s="738" t="s">
        <v>1514</v>
      </c>
      <c r="T15" s="753" t="s">
        <v>1568</v>
      </c>
      <c r="U15" s="732">
        <v>1957</v>
      </c>
      <c r="V15" s="735" t="s">
        <v>195</v>
      </c>
      <c r="W15" s="732">
        <v>1984</v>
      </c>
      <c r="X15" s="731"/>
      <c r="Y15" s="751"/>
      <c r="Z15" s="733"/>
      <c r="AA15" s="752" t="s">
        <v>90</v>
      </c>
      <c r="AB15" s="750">
        <f t="shared" si="1"/>
        <v>38</v>
      </c>
      <c r="AC15" s="749" t="s">
        <v>663</v>
      </c>
      <c r="AD15" s="748">
        <v>1994</v>
      </c>
      <c r="AE15" s="729" t="s">
        <v>95</v>
      </c>
      <c r="AF15" s="728"/>
      <c r="AG15" s="727" t="s">
        <v>1212</v>
      </c>
    </row>
    <row r="16" spans="1:33" s="491" customFormat="1" ht="13.5" customHeight="1" x14ac:dyDescent="0.25">
      <c r="A16" s="744"/>
      <c r="B16" s="744"/>
      <c r="C16" s="744">
        <f t="shared" si="0"/>
        <v>1</v>
      </c>
      <c r="D16" s="743">
        <v>1</v>
      </c>
      <c r="E16" s="743"/>
      <c r="F16" s="761"/>
      <c r="G16" s="762"/>
      <c r="H16" s="762"/>
      <c r="I16" s="761"/>
      <c r="J16" s="762"/>
      <c r="K16" s="761"/>
      <c r="L16" s="761"/>
      <c r="M16" s="761"/>
      <c r="N16" s="760">
        <v>1</v>
      </c>
      <c r="O16" s="760"/>
      <c r="P16" s="747">
        <v>5625</v>
      </c>
      <c r="Q16" s="738" t="s">
        <v>439</v>
      </c>
      <c r="R16" s="764" t="s">
        <v>361</v>
      </c>
      <c r="S16" s="738" t="s">
        <v>1514</v>
      </c>
      <c r="T16" s="753" t="s">
        <v>115</v>
      </c>
      <c r="U16" s="732">
        <v>1959</v>
      </c>
      <c r="V16" s="735" t="s">
        <v>100</v>
      </c>
      <c r="W16" s="732">
        <v>1985</v>
      </c>
      <c r="X16" s="731"/>
      <c r="Y16" s="751"/>
      <c r="Z16" s="733"/>
      <c r="AA16" s="752" t="s">
        <v>335</v>
      </c>
      <c r="AB16" s="750">
        <f t="shared" si="1"/>
        <v>37</v>
      </c>
      <c r="AC16" s="749" t="s">
        <v>1533</v>
      </c>
      <c r="AD16" s="748">
        <v>1987</v>
      </c>
      <c r="AE16" s="729" t="s">
        <v>95</v>
      </c>
      <c r="AF16" s="728"/>
      <c r="AG16" s="755" t="s">
        <v>1078</v>
      </c>
    </row>
    <row r="17" spans="1:33" s="491" customFormat="1" x14ac:dyDescent="0.25">
      <c r="A17" s="744"/>
      <c r="B17" s="744"/>
      <c r="C17" s="744">
        <f t="shared" si="0"/>
        <v>1</v>
      </c>
      <c r="D17" s="743">
        <v>1</v>
      </c>
      <c r="E17" s="743"/>
      <c r="F17" s="761"/>
      <c r="G17" s="762"/>
      <c r="H17" s="762"/>
      <c r="I17" s="761"/>
      <c r="J17" s="762"/>
      <c r="K17" s="761"/>
      <c r="L17" s="761"/>
      <c r="M17" s="761"/>
      <c r="N17" s="760"/>
      <c r="O17" s="760"/>
      <c r="P17" s="747">
        <v>3218</v>
      </c>
      <c r="Q17" s="738" t="s">
        <v>1281</v>
      </c>
      <c r="R17" s="764" t="s">
        <v>1301</v>
      </c>
      <c r="S17" s="738" t="s">
        <v>1514</v>
      </c>
      <c r="T17" s="753" t="s">
        <v>1282</v>
      </c>
      <c r="U17" s="732">
        <v>1959</v>
      </c>
      <c r="V17" s="735" t="s">
        <v>194</v>
      </c>
      <c r="W17" s="732">
        <v>1985</v>
      </c>
      <c r="X17" s="731"/>
      <c r="Y17" s="751"/>
      <c r="Z17" s="733"/>
      <c r="AA17" s="752" t="s">
        <v>1284</v>
      </c>
      <c r="AB17" s="750">
        <f t="shared" si="1"/>
        <v>37</v>
      </c>
      <c r="AC17" s="749" t="s">
        <v>1283</v>
      </c>
      <c r="AD17" s="748">
        <v>2017</v>
      </c>
      <c r="AE17" s="729" t="s">
        <v>95</v>
      </c>
      <c r="AF17" s="728"/>
      <c r="AG17" s="727" t="s">
        <v>373</v>
      </c>
    </row>
    <row r="18" spans="1:33" s="491" customFormat="1" x14ac:dyDescent="0.25">
      <c r="A18" s="744"/>
      <c r="B18" s="744"/>
      <c r="C18" s="744">
        <f t="shared" si="0"/>
        <v>1</v>
      </c>
      <c r="D18" s="743"/>
      <c r="E18" s="743">
        <v>1</v>
      </c>
      <c r="F18" s="761"/>
      <c r="G18" s="762"/>
      <c r="H18" s="762"/>
      <c r="I18" s="761"/>
      <c r="J18" s="762"/>
      <c r="K18" s="761"/>
      <c r="L18" s="761"/>
      <c r="M18" s="761"/>
      <c r="N18" s="760"/>
      <c r="O18" s="760"/>
      <c r="P18" s="747">
        <v>3214</v>
      </c>
      <c r="Q18" s="738" t="s">
        <v>1193</v>
      </c>
      <c r="R18" s="764" t="s">
        <v>1140</v>
      </c>
      <c r="S18" s="738" t="s">
        <v>1514</v>
      </c>
      <c r="T18" s="753" t="s">
        <v>1194</v>
      </c>
      <c r="U18" s="732">
        <v>1962</v>
      </c>
      <c r="V18" s="735" t="s">
        <v>195</v>
      </c>
      <c r="W18" s="732">
        <v>1986</v>
      </c>
      <c r="X18" s="731"/>
      <c r="Y18" s="751"/>
      <c r="Z18" s="733"/>
      <c r="AA18" s="752" t="s">
        <v>1196</v>
      </c>
      <c r="AB18" s="750">
        <f t="shared" si="1"/>
        <v>36</v>
      </c>
      <c r="AC18" s="749" t="s">
        <v>1598</v>
      </c>
      <c r="AD18" s="748">
        <v>2016</v>
      </c>
      <c r="AE18" s="729" t="s">
        <v>95</v>
      </c>
      <c r="AF18" s="728"/>
      <c r="AG18" s="727" t="s">
        <v>373</v>
      </c>
    </row>
    <row r="19" spans="1:33" s="491" customFormat="1" ht="27" x14ac:dyDescent="0.25">
      <c r="A19" s="744"/>
      <c r="B19" s="744"/>
      <c r="C19" s="744">
        <f t="shared" si="0"/>
        <v>1</v>
      </c>
      <c r="D19" s="743"/>
      <c r="E19" s="743">
        <v>1</v>
      </c>
      <c r="F19" s="761"/>
      <c r="G19" s="762"/>
      <c r="H19" s="762">
        <v>1</v>
      </c>
      <c r="I19" s="761"/>
      <c r="J19" s="762"/>
      <c r="K19" s="761"/>
      <c r="L19" s="761"/>
      <c r="M19" s="761"/>
      <c r="N19" s="760"/>
      <c r="O19" s="760"/>
      <c r="P19" s="747">
        <v>4179</v>
      </c>
      <c r="Q19" s="738" t="s">
        <v>445</v>
      </c>
      <c r="R19" s="764" t="s">
        <v>358</v>
      </c>
      <c r="S19" s="738" t="s">
        <v>1514</v>
      </c>
      <c r="T19" s="753" t="s">
        <v>118</v>
      </c>
      <c r="U19" s="732">
        <v>1962</v>
      </c>
      <c r="V19" s="735" t="s">
        <v>1069</v>
      </c>
      <c r="W19" s="732">
        <v>1987</v>
      </c>
      <c r="X19" s="731"/>
      <c r="Y19" s="751"/>
      <c r="Z19" s="733"/>
      <c r="AA19" s="752" t="s">
        <v>223</v>
      </c>
      <c r="AB19" s="750">
        <f t="shared" si="1"/>
        <v>35</v>
      </c>
      <c r="AC19" s="749" t="s">
        <v>704</v>
      </c>
      <c r="AD19" s="748">
        <v>1995</v>
      </c>
      <c r="AE19" s="729" t="s">
        <v>95</v>
      </c>
      <c r="AF19" s="728"/>
      <c r="AG19" s="727" t="s">
        <v>1213</v>
      </c>
    </row>
    <row r="20" spans="1:33" s="491" customFormat="1" x14ac:dyDescent="0.25">
      <c r="A20" s="744"/>
      <c r="B20" s="744"/>
      <c r="C20" s="744">
        <f t="shared" si="0"/>
        <v>1</v>
      </c>
      <c r="D20" s="743"/>
      <c r="E20" s="743">
        <v>1</v>
      </c>
      <c r="F20" s="761"/>
      <c r="G20" s="762"/>
      <c r="H20" s="762"/>
      <c r="I20" s="761"/>
      <c r="J20" s="762"/>
      <c r="K20" s="761"/>
      <c r="L20" s="761"/>
      <c r="M20" s="761"/>
      <c r="N20" s="760"/>
      <c r="O20" s="760"/>
      <c r="P20" s="747">
        <v>4187</v>
      </c>
      <c r="Q20" s="738" t="s">
        <v>442</v>
      </c>
      <c r="R20" s="764" t="s">
        <v>358</v>
      </c>
      <c r="S20" s="738" t="s">
        <v>1514</v>
      </c>
      <c r="T20" s="753" t="s">
        <v>116</v>
      </c>
      <c r="U20" s="732">
        <v>1962</v>
      </c>
      <c r="V20" s="735" t="s">
        <v>1061</v>
      </c>
      <c r="W20" s="732">
        <v>1987</v>
      </c>
      <c r="X20" s="731"/>
      <c r="Y20" s="751"/>
      <c r="Z20" s="733"/>
      <c r="AA20" s="752" t="s">
        <v>222</v>
      </c>
      <c r="AB20" s="750">
        <f t="shared" si="1"/>
        <v>35</v>
      </c>
      <c r="AC20" s="749" t="s">
        <v>664</v>
      </c>
      <c r="AD20" s="748">
        <v>1990</v>
      </c>
      <c r="AE20" s="729" t="s">
        <v>95</v>
      </c>
      <c r="AF20" s="728"/>
      <c r="AG20" s="727" t="s">
        <v>1213</v>
      </c>
    </row>
    <row r="21" spans="1:33" s="491" customFormat="1" ht="27" x14ac:dyDescent="0.25">
      <c r="A21" s="744">
        <v>1</v>
      </c>
      <c r="B21" s="744"/>
      <c r="C21" s="744">
        <f t="shared" si="0"/>
        <v>1</v>
      </c>
      <c r="D21" s="743">
        <v>1</v>
      </c>
      <c r="E21" s="743"/>
      <c r="F21" s="761"/>
      <c r="G21" s="762"/>
      <c r="H21" s="762">
        <v>1</v>
      </c>
      <c r="I21" s="761"/>
      <c r="J21" s="762"/>
      <c r="K21" s="761"/>
      <c r="L21" s="761"/>
      <c r="M21" s="761"/>
      <c r="N21" s="760"/>
      <c r="O21" s="760"/>
      <c r="P21" s="747">
        <v>4168</v>
      </c>
      <c r="Q21" s="738" t="s">
        <v>440</v>
      </c>
      <c r="R21" s="764" t="s">
        <v>361</v>
      </c>
      <c r="S21" s="738" t="s">
        <v>1514</v>
      </c>
      <c r="T21" s="753" t="s">
        <v>119</v>
      </c>
      <c r="U21" s="732">
        <v>1960</v>
      </c>
      <c r="V21" s="735" t="s">
        <v>197</v>
      </c>
      <c r="W21" s="732">
        <v>1988</v>
      </c>
      <c r="X21" s="731"/>
      <c r="Y21" s="751"/>
      <c r="Z21" s="733"/>
      <c r="AA21" s="752" t="s">
        <v>238</v>
      </c>
      <c r="AB21" s="750">
        <f t="shared" si="1"/>
        <v>34</v>
      </c>
      <c r="AC21" s="749" t="s">
        <v>1130</v>
      </c>
      <c r="AD21" s="748">
        <v>1989</v>
      </c>
      <c r="AE21" s="729" t="s">
        <v>95</v>
      </c>
      <c r="AF21" s="728"/>
      <c r="AG21" s="727" t="s">
        <v>418</v>
      </c>
    </row>
    <row r="22" spans="1:33" s="491" customFormat="1" x14ac:dyDescent="0.25">
      <c r="A22" s="744"/>
      <c r="B22" s="744">
        <v>1</v>
      </c>
      <c r="C22" s="744">
        <f t="shared" si="0"/>
        <v>1</v>
      </c>
      <c r="D22" s="743">
        <v>1</v>
      </c>
      <c r="E22" s="743"/>
      <c r="F22" s="761"/>
      <c r="G22" s="762"/>
      <c r="H22" s="762">
        <v>1</v>
      </c>
      <c r="I22" s="761"/>
      <c r="J22" s="762"/>
      <c r="K22" s="761"/>
      <c r="L22" s="761"/>
      <c r="M22" s="761"/>
      <c r="N22" s="760"/>
      <c r="O22" s="760"/>
      <c r="P22" s="747">
        <v>4176</v>
      </c>
      <c r="Q22" s="738" t="s">
        <v>451</v>
      </c>
      <c r="R22" s="764" t="s">
        <v>1140</v>
      </c>
      <c r="S22" s="738" t="s">
        <v>1514</v>
      </c>
      <c r="T22" s="753" t="s">
        <v>120</v>
      </c>
      <c r="U22" s="732">
        <v>1961</v>
      </c>
      <c r="V22" s="735" t="s">
        <v>197</v>
      </c>
      <c r="W22" s="732">
        <v>1988</v>
      </c>
      <c r="X22" s="731"/>
      <c r="Y22" s="751"/>
      <c r="Z22" s="733"/>
      <c r="AA22" s="752" t="s">
        <v>91</v>
      </c>
      <c r="AB22" s="750">
        <f t="shared" si="1"/>
        <v>34</v>
      </c>
      <c r="AC22" s="749" t="s">
        <v>1599</v>
      </c>
      <c r="AD22" s="748">
        <v>1989</v>
      </c>
      <c r="AE22" s="729" t="s">
        <v>95</v>
      </c>
      <c r="AF22" s="728"/>
      <c r="AG22" s="727" t="s">
        <v>373</v>
      </c>
    </row>
    <row r="23" spans="1:33" s="491" customFormat="1" x14ac:dyDescent="0.25">
      <c r="A23" s="744"/>
      <c r="B23" s="744"/>
      <c r="C23" s="744">
        <f t="shared" si="0"/>
        <v>1</v>
      </c>
      <c r="D23" s="743"/>
      <c r="E23" s="743">
        <v>1</v>
      </c>
      <c r="F23" s="743"/>
      <c r="G23" s="744"/>
      <c r="H23" s="744"/>
      <c r="I23" s="743"/>
      <c r="J23" s="744"/>
      <c r="K23" s="743"/>
      <c r="L23" s="743"/>
      <c r="M23" s="743"/>
      <c r="N23" s="742"/>
      <c r="O23" s="742"/>
      <c r="P23" s="747">
        <v>4529</v>
      </c>
      <c r="Q23" s="738" t="s">
        <v>1839</v>
      </c>
      <c r="R23" s="739" t="s">
        <v>1301</v>
      </c>
      <c r="S23" s="738" t="s">
        <v>1514</v>
      </c>
      <c r="T23" s="737" t="s">
        <v>1838</v>
      </c>
      <c r="U23" s="732">
        <v>1965</v>
      </c>
      <c r="V23" s="735" t="s">
        <v>1837</v>
      </c>
      <c r="W23" s="732">
        <v>1993</v>
      </c>
      <c r="X23" s="731"/>
      <c r="Y23" s="734"/>
      <c r="Z23" s="733"/>
      <c r="AA23" s="731" t="s">
        <v>1836</v>
      </c>
      <c r="AB23" s="750">
        <f t="shared" si="1"/>
        <v>29</v>
      </c>
      <c r="AC23" s="749" t="s">
        <v>1283</v>
      </c>
      <c r="AD23" s="730">
        <v>2020</v>
      </c>
      <c r="AE23" s="729" t="s">
        <v>95</v>
      </c>
      <c r="AF23" s="728"/>
      <c r="AG23" s="727" t="s">
        <v>373</v>
      </c>
    </row>
    <row r="24" spans="1:33" s="491" customFormat="1" ht="40.5" x14ac:dyDescent="0.25">
      <c r="A24" s="744"/>
      <c r="B24" s="744"/>
      <c r="C24" s="744">
        <f t="shared" si="0"/>
        <v>1</v>
      </c>
      <c r="D24" s="743"/>
      <c r="E24" s="743">
        <v>1</v>
      </c>
      <c r="F24" s="761"/>
      <c r="G24" s="762"/>
      <c r="H24" s="762">
        <v>1</v>
      </c>
      <c r="I24" s="761"/>
      <c r="J24" s="762"/>
      <c r="K24" s="761"/>
      <c r="L24" s="761"/>
      <c r="M24" s="761"/>
      <c r="N24" s="760"/>
      <c r="O24" s="760"/>
      <c r="P24" s="747">
        <v>4276</v>
      </c>
      <c r="Q24" s="738" t="s">
        <v>461</v>
      </c>
      <c r="R24" s="764" t="s">
        <v>1301</v>
      </c>
      <c r="S24" s="738" t="s">
        <v>1514</v>
      </c>
      <c r="T24" s="753" t="s">
        <v>234</v>
      </c>
      <c r="U24" s="732">
        <v>1972</v>
      </c>
      <c r="V24" s="735" t="s">
        <v>195</v>
      </c>
      <c r="W24" s="732">
        <v>1996</v>
      </c>
      <c r="X24" s="731" t="s">
        <v>1835</v>
      </c>
      <c r="Y24" s="751">
        <v>2002</v>
      </c>
      <c r="Z24" s="733"/>
      <c r="AA24" s="752" t="s">
        <v>547</v>
      </c>
      <c r="AB24" s="750">
        <f t="shared" si="1"/>
        <v>26</v>
      </c>
      <c r="AC24" s="749" t="s">
        <v>1534</v>
      </c>
      <c r="AD24" s="748">
        <v>2002</v>
      </c>
      <c r="AE24" s="729" t="s">
        <v>95</v>
      </c>
      <c r="AF24" s="728"/>
      <c r="AG24" s="727" t="s">
        <v>402</v>
      </c>
    </row>
    <row r="25" spans="1:33" s="491" customFormat="1" ht="27" x14ac:dyDescent="0.25">
      <c r="A25" s="744"/>
      <c r="B25" s="744"/>
      <c r="C25" s="744">
        <f t="shared" si="0"/>
        <v>1</v>
      </c>
      <c r="D25" s="743">
        <v>1</v>
      </c>
      <c r="E25" s="743"/>
      <c r="F25" s="761"/>
      <c r="G25" s="762"/>
      <c r="H25" s="762"/>
      <c r="I25" s="761"/>
      <c r="J25" s="762"/>
      <c r="K25" s="761"/>
      <c r="L25" s="761"/>
      <c r="M25" s="761"/>
      <c r="N25" s="760"/>
      <c r="O25" s="760"/>
      <c r="P25" s="747">
        <v>4263</v>
      </c>
      <c r="Q25" s="738" t="s">
        <v>464</v>
      </c>
      <c r="R25" s="764" t="s">
        <v>359</v>
      </c>
      <c r="S25" s="738" t="s">
        <v>1514</v>
      </c>
      <c r="T25" s="753" t="s">
        <v>206</v>
      </c>
      <c r="U25" s="732">
        <v>1969</v>
      </c>
      <c r="V25" s="735" t="s">
        <v>221</v>
      </c>
      <c r="W25" s="732">
        <v>1998</v>
      </c>
      <c r="X25" s="731"/>
      <c r="Y25" s="751"/>
      <c r="Z25" s="733"/>
      <c r="AA25" s="752" t="s">
        <v>548</v>
      </c>
      <c r="AB25" s="750">
        <f t="shared" si="1"/>
        <v>24</v>
      </c>
      <c r="AC25" s="749" t="s">
        <v>1131</v>
      </c>
      <c r="AD25" s="748">
        <v>2001</v>
      </c>
      <c r="AE25" s="729" t="s">
        <v>95</v>
      </c>
      <c r="AF25" s="728"/>
      <c r="AG25" s="727" t="s">
        <v>402</v>
      </c>
    </row>
    <row r="26" spans="1:33" s="491" customFormat="1" ht="27" x14ac:dyDescent="0.25">
      <c r="A26" s="744"/>
      <c r="B26" s="744">
        <v>1</v>
      </c>
      <c r="C26" s="744">
        <f t="shared" si="0"/>
        <v>1</v>
      </c>
      <c r="D26" s="743"/>
      <c r="E26" s="743">
        <v>1</v>
      </c>
      <c r="F26" s="761"/>
      <c r="G26" s="762"/>
      <c r="H26" s="762"/>
      <c r="I26" s="761"/>
      <c r="J26" s="762"/>
      <c r="K26" s="761"/>
      <c r="L26" s="761"/>
      <c r="M26" s="761"/>
      <c r="N26" s="760"/>
      <c r="O26" s="760"/>
      <c r="P26" s="747">
        <v>4288</v>
      </c>
      <c r="Q26" s="738" t="s">
        <v>465</v>
      </c>
      <c r="R26" s="764" t="s">
        <v>361</v>
      </c>
      <c r="S26" s="738" t="s">
        <v>1514</v>
      </c>
      <c r="T26" s="753" t="s">
        <v>1571</v>
      </c>
      <c r="U26" s="732">
        <v>1969</v>
      </c>
      <c r="V26" s="735" t="s">
        <v>1072</v>
      </c>
      <c r="W26" s="732">
        <v>1998</v>
      </c>
      <c r="X26" s="731"/>
      <c r="Y26" s="751"/>
      <c r="Z26" s="733"/>
      <c r="AA26" s="752" t="s">
        <v>335</v>
      </c>
      <c r="AB26" s="750">
        <f t="shared" si="1"/>
        <v>24</v>
      </c>
      <c r="AC26" s="749" t="s">
        <v>680</v>
      </c>
      <c r="AD26" s="748">
        <v>2005</v>
      </c>
      <c r="AE26" s="729" t="s">
        <v>95</v>
      </c>
      <c r="AF26" s="728"/>
      <c r="AG26" s="727" t="s">
        <v>1213</v>
      </c>
    </row>
    <row r="27" spans="1:33" s="491" customFormat="1" x14ac:dyDescent="0.25">
      <c r="A27" s="744"/>
      <c r="B27" s="744"/>
      <c r="C27" s="744">
        <f t="shared" si="0"/>
        <v>1</v>
      </c>
      <c r="D27" s="743"/>
      <c r="E27" s="743">
        <v>1</v>
      </c>
      <c r="F27" s="743"/>
      <c r="G27" s="744"/>
      <c r="H27" s="744"/>
      <c r="I27" s="743"/>
      <c r="J27" s="744"/>
      <c r="K27" s="743"/>
      <c r="L27" s="743"/>
      <c r="M27" s="743"/>
      <c r="N27" s="742"/>
      <c r="O27" s="742"/>
      <c r="P27" s="741">
        <v>4562</v>
      </c>
      <c r="Q27" s="740" t="s">
        <v>1834</v>
      </c>
      <c r="R27" s="739" t="s">
        <v>358</v>
      </c>
      <c r="S27" s="738" t="s">
        <v>1514</v>
      </c>
      <c r="T27" s="737" t="s">
        <v>1833</v>
      </c>
      <c r="U27" s="736">
        <v>1972</v>
      </c>
      <c r="V27" s="735" t="s">
        <v>197</v>
      </c>
      <c r="W27" s="732">
        <v>1999</v>
      </c>
      <c r="X27" s="731" t="s">
        <v>1832</v>
      </c>
      <c r="Y27" s="734">
        <v>2017</v>
      </c>
      <c r="Z27" s="733"/>
      <c r="AA27" s="731"/>
      <c r="AB27" s="750">
        <f t="shared" si="1"/>
        <v>23</v>
      </c>
      <c r="AC27" s="731" t="s">
        <v>1828</v>
      </c>
      <c r="AD27" s="730">
        <v>2021</v>
      </c>
      <c r="AE27" s="729" t="s">
        <v>95</v>
      </c>
      <c r="AF27" s="728"/>
      <c r="AG27" s="727" t="s">
        <v>373</v>
      </c>
    </row>
    <row r="28" spans="1:33" s="491" customFormat="1" x14ac:dyDescent="0.25">
      <c r="A28" s="744"/>
      <c r="B28" s="744"/>
      <c r="C28" s="744">
        <f t="shared" si="0"/>
        <v>1</v>
      </c>
      <c r="D28" s="743">
        <v>1</v>
      </c>
      <c r="E28" s="743"/>
      <c r="F28" s="761"/>
      <c r="G28" s="762"/>
      <c r="H28" s="762"/>
      <c r="I28" s="761"/>
      <c r="J28" s="762"/>
      <c r="K28" s="761"/>
      <c r="L28" s="761"/>
      <c r="M28" s="761"/>
      <c r="N28" s="760"/>
      <c r="O28" s="760"/>
      <c r="P28" s="747">
        <v>4512</v>
      </c>
      <c r="Q28" s="738" t="s">
        <v>1831</v>
      </c>
      <c r="R28" s="764" t="s">
        <v>358</v>
      </c>
      <c r="S28" s="738" t="s">
        <v>1514</v>
      </c>
      <c r="T28" s="753" t="s">
        <v>1830</v>
      </c>
      <c r="U28" s="732">
        <v>1973</v>
      </c>
      <c r="V28" s="735" t="s">
        <v>194</v>
      </c>
      <c r="W28" s="732">
        <v>2000</v>
      </c>
      <c r="X28" s="731" t="s">
        <v>1829</v>
      </c>
      <c r="Y28" s="751">
        <v>2018</v>
      </c>
      <c r="Z28" s="733"/>
      <c r="AA28" s="752"/>
      <c r="AB28" s="750">
        <f t="shared" si="1"/>
        <v>22</v>
      </c>
      <c r="AC28" s="749" t="s">
        <v>1828</v>
      </c>
      <c r="AD28" s="748">
        <v>2019</v>
      </c>
      <c r="AE28" s="729" t="s">
        <v>95</v>
      </c>
      <c r="AF28" s="728"/>
      <c r="AG28" s="727" t="s">
        <v>373</v>
      </c>
    </row>
    <row r="29" spans="1:33" s="491" customFormat="1" x14ac:dyDescent="0.25">
      <c r="A29" s="744"/>
      <c r="B29" s="744"/>
      <c r="C29" s="744">
        <f t="shared" si="0"/>
        <v>1</v>
      </c>
      <c r="D29" s="743">
        <v>1</v>
      </c>
      <c r="E29" s="743"/>
      <c r="F29" s="761"/>
      <c r="G29" s="762"/>
      <c r="H29" s="762">
        <v>1</v>
      </c>
      <c r="I29" s="761"/>
      <c r="J29" s="762"/>
      <c r="K29" s="761"/>
      <c r="L29" s="761"/>
      <c r="M29" s="761"/>
      <c r="N29" s="760"/>
      <c r="O29" s="760"/>
      <c r="P29" s="747">
        <v>3206</v>
      </c>
      <c r="Q29" s="738" t="s">
        <v>602</v>
      </c>
      <c r="R29" s="764" t="s">
        <v>1301</v>
      </c>
      <c r="S29" s="738" t="s">
        <v>1514</v>
      </c>
      <c r="T29" s="753" t="s">
        <v>599</v>
      </c>
      <c r="U29" s="732">
        <v>1977</v>
      </c>
      <c r="V29" s="735" t="s">
        <v>1550</v>
      </c>
      <c r="W29" s="732">
        <v>2000</v>
      </c>
      <c r="X29" s="731"/>
      <c r="Y29" s="751"/>
      <c r="Z29" s="733"/>
      <c r="AA29" s="752" t="s">
        <v>601</v>
      </c>
      <c r="AB29" s="750">
        <f t="shared" si="1"/>
        <v>22</v>
      </c>
      <c r="AC29" s="749" t="s">
        <v>1134</v>
      </c>
      <c r="AD29" s="748">
        <v>2009</v>
      </c>
      <c r="AE29" s="729" t="s">
        <v>95</v>
      </c>
      <c r="AF29" s="728"/>
      <c r="AG29" s="727" t="s">
        <v>1213</v>
      </c>
    </row>
    <row r="30" spans="1:33" s="491" customFormat="1" x14ac:dyDescent="0.25">
      <c r="A30" s="744"/>
      <c r="B30" s="744"/>
      <c r="C30" s="744">
        <f t="shared" si="0"/>
        <v>1</v>
      </c>
      <c r="D30" s="743">
        <v>1</v>
      </c>
      <c r="E30" s="743"/>
      <c r="F30" s="761"/>
      <c r="G30" s="762"/>
      <c r="H30" s="762"/>
      <c r="I30" s="761"/>
      <c r="J30" s="762"/>
      <c r="K30" s="761"/>
      <c r="L30" s="761"/>
      <c r="M30" s="761"/>
      <c r="N30" s="760"/>
      <c r="O30" s="760"/>
      <c r="P30" s="747">
        <v>4317</v>
      </c>
      <c r="Q30" s="738" t="s">
        <v>1145</v>
      </c>
      <c r="R30" s="764" t="s">
        <v>1301</v>
      </c>
      <c r="S30" s="738" t="s">
        <v>1514</v>
      </c>
      <c r="T30" s="753" t="s">
        <v>1146</v>
      </c>
      <c r="U30" s="732">
        <v>1974</v>
      </c>
      <c r="V30" s="735" t="s">
        <v>194</v>
      </c>
      <c r="W30" s="732">
        <v>2001</v>
      </c>
      <c r="X30" s="731"/>
      <c r="Y30" s="751"/>
      <c r="Z30" s="733"/>
      <c r="AA30" s="752" t="s">
        <v>1148</v>
      </c>
      <c r="AB30" s="750">
        <f t="shared" si="1"/>
        <v>21</v>
      </c>
      <c r="AC30" s="749" t="s">
        <v>1535</v>
      </c>
      <c r="AD30" s="748">
        <v>2015</v>
      </c>
      <c r="AE30" s="729" t="s">
        <v>95</v>
      </c>
      <c r="AF30" s="728"/>
      <c r="AG30" s="727" t="s">
        <v>1213</v>
      </c>
    </row>
    <row r="31" spans="1:33" s="491" customFormat="1" ht="27" x14ac:dyDescent="0.25">
      <c r="A31" s="744"/>
      <c r="B31" s="744"/>
      <c r="C31" s="744">
        <f t="shared" si="0"/>
        <v>1</v>
      </c>
      <c r="D31" s="743"/>
      <c r="E31" s="743">
        <v>1</v>
      </c>
      <c r="F31" s="761"/>
      <c r="G31" s="762"/>
      <c r="H31" s="762"/>
      <c r="I31" s="761"/>
      <c r="J31" s="762"/>
      <c r="K31" s="761"/>
      <c r="L31" s="761"/>
      <c r="M31" s="761"/>
      <c r="N31" s="760"/>
      <c r="O31" s="760"/>
      <c r="P31" s="747">
        <v>4299</v>
      </c>
      <c r="Q31" s="738" t="s">
        <v>469</v>
      </c>
      <c r="R31" s="764" t="s">
        <v>361</v>
      </c>
      <c r="S31" s="738" t="s">
        <v>1514</v>
      </c>
      <c r="T31" s="753" t="s">
        <v>301</v>
      </c>
      <c r="U31" s="732">
        <v>1975</v>
      </c>
      <c r="V31" s="735" t="s">
        <v>302</v>
      </c>
      <c r="W31" s="732">
        <v>2001</v>
      </c>
      <c r="X31" s="731"/>
      <c r="Y31" s="751"/>
      <c r="Z31" s="733"/>
      <c r="AA31" s="752" t="s">
        <v>303</v>
      </c>
      <c r="AB31" s="750">
        <f t="shared" si="1"/>
        <v>21</v>
      </c>
      <c r="AC31" s="752" t="s">
        <v>682</v>
      </c>
      <c r="AD31" s="748">
        <v>2008</v>
      </c>
      <c r="AE31" s="729" t="s">
        <v>95</v>
      </c>
      <c r="AF31" s="728"/>
      <c r="AG31" s="727" t="s">
        <v>373</v>
      </c>
    </row>
    <row r="32" spans="1:33" s="491" customFormat="1" x14ac:dyDescent="0.25">
      <c r="A32" s="744"/>
      <c r="B32" s="744">
        <v>1</v>
      </c>
      <c r="C32" s="744">
        <f t="shared" si="0"/>
        <v>1</v>
      </c>
      <c r="D32" s="743">
        <v>1</v>
      </c>
      <c r="E32" s="743"/>
      <c r="F32" s="761"/>
      <c r="G32" s="762"/>
      <c r="H32" s="762"/>
      <c r="I32" s="761"/>
      <c r="J32" s="762"/>
      <c r="K32" s="761"/>
      <c r="L32" s="761"/>
      <c r="M32" s="761"/>
      <c r="N32" s="760"/>
      <c r="O32" s="760"/>
      <c r="P32" s="747">
        <v>4350</v>
      </c>
      <c r="Q32" s="738" t="s">
        <v>588</v>
      </c>
      <c r="R32" s="764" t="s">
        <v>1301</v>
      </c>
      <c r="S32" s="738" t="s">
        <v>1514</v>
      </c>
      <c r="T32" s="753" t="s">
        <v>589</v>
      </c>
      <c r="U32" s="732">
        <v>1976</v>
      </c>
      <c r="V32" s="735" t="s">
        <v>194</v>
      </c>
      <c r="W32" s="732">
        <v>2001</v>
      </c>
      <c r="X32" s="731"/>
      <c r="Y32" s="751"/>
      <c r="Z32" s="733"/>
      <c r="AA32" s="752" t="s">
        <v>1024</v>
      </c>
      <c r="AB32" s="750">
        <f t="shared" si="1"/>
        <v>21</v>
      </c>
      <c r="AC32" s="749" t="s">
        <v>684</v>
      </c>
      <c r="AD32" s="748">
        <v>2009</v>
      </c>
      <c r="AE32" s="729" t="s">
        <v>95</v>
      </c>
      <c r="AF32" s="728"/>
      <c r="AG32" s="727" t="s">
        <v>1213</v>
      </c>
    </row>
    <row r="33" spans="1:33" s="491" customFormat="1" x14ac:dyDescent="0.25">
      <c r="A33" s="744"/>
      <c r="B33" s="744"/>
      <c r="C33" s="744">
        <f t="shared" si="0"/>
        <v>1</v>
      </c>
      <c r="D33" s="743"/>
      <c r="E33" s="743">
        <v>1</v>
      </c>
      <c r="F33" s="761"/>
      <c r="G33" s="762"/>
      <c r="H33" s="762"/>
      <c r="I33" s="761"/>
      <c r="J33" s="762"/>
      <c r="K33" s="761"/>
      <c r="L33" s="761"/>
      <c r="M33" s="761"/>
      <c r="N33" s="760"/>
      <c r="O33" s="760"/>
      <c r="P33" s="747">
        <v>4521</v>
      </c>
      <c r="Q33" s="738" t="s">
        <v>1827</v>
      </c>
      <c r="R33" s="764" t="s">
        <v>1140</v>
      </c>
      <c r="S33" s="738" t="s">
        <v>1514</v>
      </c>
      <c r="T33" s="753" t="s">
        <v>1826</v>
      </c>
      <c r="U33" s="732">
        <v>1959</v>
      </c>
      <c r="V33" s="735" t="s">
        <v>1825</v>
      </c>
      <c r="W33" s="732">
        <v>1985</v>
      </c>
      <c r="X33" s="731" t="s">
        <v>1824</v>
      </c>
      <c r="Y33" s="751">
        <v>2004</v>
      </c>
      <c r="Z33" s="733" t="s">
        <v>1641</v>
      </c>
      <c r="AA33" s="752" t="s">
        <v>1823</v>
      </c>
      <c r="AB33" s="750">
        <f t="shared" si="1"/>
        <v>18</v>
      </c>
      <c r="AC33" s="749"/>
      <c r="AD33" s="748">
        <v>2020</v>
      </c>
      <c r="AE33" s="729" t="s">
        <v>95</v>
      </c>
      <c r="AF33" s="728"/>
      <c r="AG33" s="727" t="s">
        <v>373</v>
      </c>
    </row>
    <row r="34" spans="1:33" s="491" customFormat="1" ht="15.75" x14ac:dyDescent="0.25">
      <c r="A34" s="744"/>
      <c r="B34" s="744"/>
      <c r="C34" s="744">
        <f t="shared" si="0"/>
        <v>1</v>
      </c>
      <c r="D34" s="743"/>
      <c r="E34" s="743">
        <v>1</v>
      </c>
      <c r="F34" s="761"/>
      <c r="G34" s="762"/>
      <c r="H34" s="762"/>
      <c r="I34" s="761"/>
      <c r="J34" s="762"/>
      <c r="K34" s="761"/>
      <c r="L34" s="761"/>
      <c r="M34" s="761"/>
      <c r="N34" s="760">
        <v>1</v>
      </c>
      <c r="O34" s="760"/>
      <c r="P34" s="747">
        <v>4162</v>
      </c>
      <c r="Q34" s="738" t="s">
        <v>446</v>
      </c>
      <c r="R34" s="764" t="s">
        <v>1301</v>
      </c>
      <c r="S34" s="738" t="s">
        <v>1514</v>
      </c>
      <c r="T34" s="753" t="s">
        <v>109</v>
      </c>
      <c r="U34" s="732">
        <v>1947</v>
      </c>
      <c r="V34" s="735" t="s">
        <v>1069</v>
      </c>
      <c r="W34" s="732">
        <v>1971</v>
      </c>
      <c r="X34" s="731"/>
      <c r="Y34" s="751"/>
      <c r="Z34" s="733"/>
      <c r="AA34" s="752" t="s">
        <v>1020</v>
      </c>
      <c r="AB34" s="750">
        <f t="shared" si="1"/>
        <v>51</v>
      </c>
      <c r="AC34" s="749" t="s">
        <v>938</v>
      </c>
      <c r="AD34" s="748">
        <v>2013</v>
      </c>
      <c r="AE34" s="729" t="s">
        <v>309</v>
      </c>
      <c r="AF34" s="728"/>
      <c r="AG34" s="755" t="s">
        <v>1078</v>
      </c>
    </row>
    <row r="35" spans="1:33" s="491" customFormat="1" ht="15.75" x14ac:dyDescent="0.25">
      <c r="A35" s="744"/>
      <c r="B35" s="744"/>
      <c r="C35" s="744">
        <f t="shared" si="0"/>
        <v>1</v>
      </c>
      <c r="D35" s="743">
        <v>1</v>
      </c>
      <c r="E35" s="743"/>
      <c r="F35" s="761"/>
      <c r="G35" s="762"/>
      <c r="H35" s="762">
        <v>1</v>
      </c>
      <c r="I35" s="761"/>
      <c r="J35" s="762"/>
      <c r="K35" s="761"/>
      <c r="L35" s="761"/>
      <c r="M35" s="761"/>
      <c r="N35" s="760"/>
      <c r="O35" s="760"/>
      <c r="P35" s="747">
        <v>4185</v>
      </c>
      <c r="Q35" s="738" t="s">
        <v>448</v>
      </c>
      <c r="R35" s="764" t="s">
        <v>359</v>
      </c>
      <c r="S35" s="738" t="s">
        <v>1514</v>
      </c>
      <c r="T35" s="753" t="s">
        <v>112</v>
      </c>
      <c r="U35" s="732">
        <v>1956</v>
      </c>
      <c r="V35" s="777" t="s">
        <v>854</v>
      </c>
      <c r="W35" s="732">
        <v>1981</v>
      </c>
      <c r="X35" s="731" t="s">
        <v>855</v>
      </c>
      <c r="Y35" s="751">
        <v>1990</v>
      </c>
      <c r="Z35" s="733"/>
      <c r="AA35" s="752" t="s">
        <v>329</v>
      </c>
      <c r="AB35" s="750">
        <f t="shared" si="1"/>
        <v>41</v>
      </c>
      <c r="AC35" s="749" t="s">
        <v>671</v>
      </c>
      <c r="AD35" s="748">
        <v>1990</v>
      </c>
      <c r="AE35" s="729" t="s">
        <v>1039</v>
      </c>
      <c r="AF35" s="728"/>
      <c r="AG35" s="755" t="s">
        <v>1078</v>
      </c>
    </row>
    <row r="36" spans="1:33" s="491" customFormat="1" ht="15.75" x14ac:dyDescent="0.25">
      <c r="A36" s="744"/>
      <c r="B36" s="744"/>
      <c r="C36" s="744">
        <f t="shared" si="0"/>
        <v>1</v>
      </c>
      <c r="D36" s="743"/>
      <c r="E36" s="743">
        <v>1</v>
      </c>
      <c r="F36" s="761"/>
      <c r="G36" s="762"/>
      <c r="H36" s="762"/>
      <c r="I36" s="761"/>
      <c r="J36" s="762"/>
      <c r="K36" s="761"/>
      <c r="L36" s="761"/>
      <c r="M36" s="761"/>
      <c r="N36" s="760"/>
      <c r="O36" s="760"/>
      <c r="P36" s="747">
        <v>4269</v>
      </c>
      <c r="Q36" s="738" t="s">
        <v>450</v>
      </c>
      <c r="R36" s="764" t="s">
        <v>359</v>
      </c>
      <c r="S36" s="738" t="s">
        <v>1514</v>
      </c>
      <c r="T36" s="753" t="s">
        <v>214</v>
      </c>
      <c r="U36" s="732">
        <v>1960</v>
      </c>
      <c r="V36" s="735" t="s">
        <v>237</v>
      </c>
      <c r="W36" s="732">
        <v>1986</v>
      </c>
      <c r="X36" s="731"/>
      <c r="Y36" s="751"/>
      <c r="Z36" s="733"/>
      <c r="AA36" s="752" t="s">
        <v>228</v>
      </c>
      <c r="AB36" s="750">
        <f t="shared" si="1"/>
        <v>36</v>
      </c>
      <c r="AC36" s="749" t="s">
        <v>672</v>
      </c>
      <c r="AD36" s="748">
        <v>2001</v>
      </c>
      <c r="AE36" s="729" t="s">
        <v>1039</v>
      </c>
      <c r="AF36" s="728"/>
      <c r="AG36" s="727" t="s">
        <v>1213</v>
      </c>
    </row>
    <row r="37" spans="1:33" s="491" customFormat="1" ht="15.75" x14ac:dyDescent="0.25">
      <c r="A37" s="744"/>
      <c r="B37" s="744"/>
      <c r="C37" s="744">
        <f t="shared" ref="C37:C68" si="2">IF(AB37&gt;=10,1,"")</f>
        <v>1</v>
      </c>
      <c r="D37" s="743">
        <v>1</v>
      </c>
      <c r="E37" s="743"/>
      <c r="F37" s="761"/>
      <c r="G37" s="762"/>
      <c r="H37" s="762"/>
      <c r="I37" s="761"/>
      <c r="J37" s="762"/>
      <c r="K37" s="761"/>
      <c r="L37" s="761"/>
      <c r="M37" s="761"/>
      <c r="N37" s="760"/>
      <c r="O37" s="760"/>
      <c r="P37" s="747">
        <v>4500</v>
      </c>
      <c r="Q37" s="738" t="s">
        <v>1591</v>
      </c>
      <c r="R37" s="764" t="s">
        <v>1301</v>
      </c>
      <c r="S37" s="738" t="s">
        <v>1514</v>
      </c>
      <c r="T37" s="753" t="s">
        <v>1592</v>
      </c>
      <c r="U37" s="732">
        <v>1963</v>
      </c>
      <c r="V37" s="735" t="s">
        <v>1593</v>
      </c>
      <c r="W37" s="732">
        <v>1987</v>
      </c>
      <c r="X37" s="731"/>
      <c r="Y37" s="751"/>
      <c r="Z37" s="733"/>
      <c r="AA37" s="752"/>
      <c r="AB37" s="750">
        <f t="shared" ref="AB37:AB68" si="3">IF(Z37="",YEAR($AC$1)-$W37,YEAR($AC$1)-$Y37)</f>
        <v>35</v>
      </c>
      <c r="AC37" s="749" t="s">
        <v>1283</v>
      </c>
      <c r="AD37" s="748">
        <v>2018</v>
      </c>
      <c r="AE37" s="729" t="s">
        <v>1039</v>
      </c>
      <c r="AF37" s="728"/>
      <c r="AG37" s="727" t="s">
        <v>373</v>
      </c>
    </row>
    <row r="38" spans="1:33" s="491" customFormat="1" ht="27" x14ac:dyDescent="0.25">
      <c r="A38" s="744"/>
      <c r="B38" s="744"/>
      <c r="C38" s="744">
        <f t="shared" si="2"/>
        <v>1</v>
      </c>
      <c r="D38" s="743"/>
      <c r="E38" s="743">
        <v>1</v>
      </c>
      <c r="F38" s="761"/>
      <c r="G38" s="762"/>
      <c r="H38" s="762">
        <v>1</v>
      </c>
      <c r="I38" s="761"/>
      <c r="J38" s="762"/>
      <c r="K38" s="761"/>
      <c r="L38" s="761"/>
      <c r="M38" s="761"/>
      <c r="N38" s="760"/>
      <c r="O38" s="760"/>
      <c r="P38" s="747">
        <v>3208</v>
      </c>
      <c r="Q38" s="738" t="s">
        <v>873</v>
      </c>
      <c r="R38" s="764" t="s">
        <v>1140</v>
      </c>
      <c r="S38" s="738" t="s">
        <v>1514</v>
      </c>
      <c r="T38" s="753" t="s">
        <v>874</v>
      </c>
      <c r="U38" s="732">
        <v>1959</v>
      </c>
      <c r="V38" s="777" t="s">
        <v>1070</v>
      </c>
      <c r="W38" s="732">
        <v>1990</v>
      </c>
      <c r="X38" s="731"/>
      <c r="Y38" s="751"/>
      <c r="Z38" s="733"/>
      <c r="AA38" s="752" t="s">
        <v>1141</v>
      </c>
      <c r="AB38" s="750">
        <f t="shared" si="3"/>
        <v>32</v>
      </c>
      <c r="AC38" s="749" t="s">
        <v>1539</v>
      </c>
      <c r="AD38" s="748">
        <v>2011</v>
      </c>
      <c r="AE38" s="729" t="s">
        <v>1039</v>
      </c>
      <c r="AF38" s="728"/>
      <c r="AG38" s="727" t="s">
        <v>1540</v>
      </c>
    </row>
    <row r="39" spans="1:33" s="491" customFormat="1" x14ac:dyDescent="0.25">
      <c r="A39" s="744"/>
      <c r="B39" s="744">
        <v>1</v>
      </c>
      <c r="C39" s="744">
        <f t="shared" si="2"/>
        <v>1</v>
      </c>
      <c r="D39" s="743"/>
      <c r="E39" s="743"/>
      <c r="F39" s="761">
        <v>1</v>
      </c>
      <c r="G39" s="762"/>
      <c r="H39" s="762"/>
      <c r="I39" s="761"/>
      <c r="J39" s="762"/>
      <c r="K39" s="761"/>
      <c r="L39" s="761"/>
      <c r="M39" s="761"/>
      <c r="N39" s="760"/>
      <c r="O39" s="760"/>
      <c r="P39" s="747">
        <v>4307</v>
      </c>
      <c r="Q39" s="738" t="s">
        <v>918</v>
      </c>
      <c r="R39" s="764" t="s">
        <v>361</v>
      </c>
      <c r="S39" s="738" t="s">
        <v>1514</v>
      </c>
      <c r="T39" s="753" t="s">
        <v>919</v>
      </c>
      <c r="U39" s="732">
        <v>1962</v>
      </c>
      <c r="V39" s="735" t="s">
        <v>1583</v>
      </c>
      <c r="W39" s="732">
        <v>1992</v>
      </c>
      <c r="X39" s="731" t="s">
        <v>921</v>
      </c>
      <c r="Y39" s="751">
        <v>2002</v>
      </c>
      <c r="Z39" s="733"/>
      <c r="AA39" s="752" t="s">
        <v>922</v>
      </c>
      <c r="AB39" s="750">
        <f t="shared" si="3"/>
        <v>30</v>
      </c>
      <c r="AC39" s="752" t="s">
        <v>1190</v>
      </c>
      <c r="AD39" s="748">
        <v>2012</v>
      </c>
      <c r="AE39" s="729" t="s">
        <v>95</v>
      </c>
      <c r="AF39" s="728"/>
      <c r="AG39" s="727" t="s">
        <v>1213</v>
      </c>
    </row>
    <row r="40" spans="1:33" s="491" customFormat="1" ht="15.75" x14ac:dyDescent="0.25">
      <c r="A40" s="744">
        <v>1</v>
      </c>
      <c r="B40" s="744"/>
      <c r="C40" s="744">
        <f t="shared" si="2"/>
        <v>1</v>
      </c>
      <c r="D40" s="743">
        <v>1</v>
      </c>
      <c r="E40" s="743"/>
      <c r="F40" s="761"/>
      <c r="G40" s="762"/>
      <c r="H40" s="762">
        <v>1</v>
      </c>
      <c r="I40" s="761"/>
      <c r="J40" s="762"/>
      <c r="K40" s="761"/>
      <c r="L40" s="761"/>
      <c r="M40" s="761"/>
      <c r="N40" s="760"/>
      <c r="O40" s="760"/>
      <c r="P40" s="747">
        <v>4246</v>
      </c>
      <c r="Q40" s="738" t="s">
        <v>452</v>
      </c>
      <c r="R40" s="764" t="s">
        <v>359</v>
      </c>
      <c r="S40" s="738" t="s">
        <v>1514</v>
      </c>
      <c r="T40" s="737" t="s">
        <v>122</v>
      </c>
      <c r="U40" s="732">
        <v>1968</v>
      </c>
      <c r="V40" s="735" t="s">
        <v>201</v>
      </c>
      <c r="W40" s="732">
        <v>1994</v>
      </c>
      <c r="X40" s="731"/>
      <c r="Y40" s="751"/>
      <c r="Z40" s="733"/>
      <c r="AA40" s="776" t="s">
        <v>123</v>
      </c>
      <c r="AB40" s="750">
        <f t="shared" si="3"/>
        <v>28</v>
      </c>
      <c r="AC40" s="749" t="s">
        <v>673</v>
      </c>
      <c r="AD40" s="748">
        <v>1996</v>
      </c>
      <c r="AE40" s="729" t="s">
        <v>1039</v>
      </c>
      <c r="AF40" s="728"/>
      <c r="AG40" s="727" t="s">
        <v>1213</v>
      </c>
    </row>
    <row r="41" spans="1:33" s="491" customFormat="1" ht="27" x14ac:dyDescent="0.25">
      <c r="A41" s="744"/>
      <c r="B41" s="744">
        <v>1</v>
      </c>
      <c r="C41" s="744">
        <f t="shared" si="2"/>
        <v>1</v>
      </c>
      <c r="D41" s="743"/>
      <c r="E41" s="743"/>
      <c r="F41" s="761">
        <v>1</v>
      </c>
      <c r="G41" s="762"/>
      <c r="H41" s="762"/>
      <c r="I41" s="761"/>
      <c r="J41" s="762"/>
      <c r="K41" s="761"/>
      <c r="L41" s="761"/>
      <c r="M41" s="761"/>
      <c r="N41" s="760"/>
      <c r="O41" s="760"/>
      <c r="P41" s="747">
        <v>4277</v>
      </c>
      <c r="Q41" s="738" t="s">
        <v>460</v>
      </c>
      <c r="R41" s="764" t="s">
        <v>361</v>
      </c>
      <c r="S41" s="738" t="s">
        <v>1514</v>
      </c>
      <c r="T41" s="753" t="s">
        <v>231</v>
      </c>
      <c r="U41" s="732">
        <v>1967</v>
      </c>
      <c r="V41" s="735" t="s">
        <v>1582</v>
      </c>
      <c r="W41" s="732">
        <v>1996</v>
      </c>
      <c r="X41" s="731" t="s">
        <v>1538</v>
      </c>
      <c r="Y41" s="751">
        <v>2002</v>
      </c>
      <c r="Z41" s="733"/>
      <c r="AA41" s="752" t="s">
        <v>233</v>
      </c>
      <c r="AB41" s="750">
        <f t="shared" si="3"/>
        <v>26</v>
      </c>
      <c r="AC41" s="749" t="s">
        <v>675</v>
      </c>
      <c r="AD41" s="748">
        <v>2002</v>
      </c>
      <c r="AE41" s="729" t="s">
        <v>95</v>
      </c>
      <c r="AF41" s="728"/>
      <c r="AG41" s="727" t="s">
        <v>1213</v>
      </c>
    </row>
    <row r="42" spans="1:33" s="491" customFormat="1" x14ac:dyDescent="0.25">
      <c r="A42" s="744"/>
      <c r="B42" s="744"/>
      <c r="C42" s="744">
        <f t="shared" si="2"/>
        <v>1</v>
      </c>
      <c r="D42" s="743"/>
      <c r="E42" s="743">
        <v>1</v>
      </c>
      <c r="F42" s="743"/>
      <c r="G42" s="744"/>
      <c r="H42" s="744"/>
      <c r="I42" s="743"/>
      <c r="J42" s="744"/>
      <c r="K42" s="743"/>
      <c r="L42" s="743"/>
      <c r="M42" s="743"/>
      <c r="N42" s="742"/>
      <c r="O42" s="742"/>
      <c r="P42" s="747">
        <v>9615</v>
      </c>
      <c r="Q42" s="740" t="s">
        <v>1822</v>
      </c>
      <c r="R42" s="746" t="s">
        <v>359</v>
      </c>
      <c r="S42" s="740" t="s">
        <v>1514</v>
      </c>
      <c r="T42" s="745" t="s">
        <v>1821</v>
      </c>
      <c r="U42" s="736">
        <v>1969</v>
      </c>
      <c r="V42" s="735" t="s">
        <v>235</v>
      </c>
      <c r="W42" s="732">
        <v>1990</v>
      </c>
      <c r="X42" s="731" t="s">
        <v>1820</v>
      </c>
      <c r="Y42" s="734">
        <v>1996</v>
      </c>
      <c r="Z42" s="733" t="s">
        <v>1547</v>
      </c>
      <c r="AA42" s="731" t="s">
        <v>1819</v>
      </c>
      <c r="AB42" s="750">
        <f t="shared" si="3"/>
        <v>26</v>
      </c>
      <c r="AC42" s="731" t="s">
        <v>1818</v>
      </c>
      <c r="AD42" s="730">
        <v>2022</v>
      </c>
      <c r="AE42" s="732" t="s">
        <v>95</v>
      </c>
      <c r="AF42" s="728"/>
      <c r="AG42" s="727" t="s">
        <v>373</v>
      </c>
    </row>
    <row r="43" spans="1:33" s="491" customFormat="1" ht="15.75" x14ac:dyDescent="0.25">
      <c r="A43" s="744"/>
      <c r="B43" s="744"/>
      <c r="C43" s="744">
        <f t="shared" si="2"/>
        <v>1</v>
      </c>
      <c r="D43" s="743">
        <v>1</v>
      </c>
      <c r="E43" s="743"/>
      <c r="F43" s="761"/>
      <c r="G43" s="762"/>
      <c r="H43" s="762">
        <v>1</v>
      </c>
      <c r="I43" s="761"/>
      <c r="J43" s="762"/>
      <c r="K43" s="761"/>
      <c r="L43" s="761"/>
      <c r="M43" s="761"/>
      <c r="N43" s="760"/>
      <c r="O43" s="760"/>
      <c r="P43" s="747">
        <v>4291</v>
      </c>
      <c r="Q43" s="738" t="s">
        <v>1817</v>
      </c>
      <c r="R43" s="764" t="s">
        <v>1301</v>
      </c>
      <c r="S43" s="738" t="s">
        <v>1514</v>
      </c>
      <c r="T43" s="753" t="s">
        <v>275</v>
      </c>
      <c r="U43" s="732">
        <v>1969</v>
      </c>
      <c r="V43" s="735" t="s">
        <v>299</v>
      </c>
      <c r="W43" s="732">
        <v>1996</v>
      </c>
      <c r="X43" s="731"/>
      <c r="Y43" s="751"/>
      <c r="Z43" s="733"/>
      <c r="AA43" s="749" t="s">
        <v>276</v>
      </c>
      <c r="AB43" s="750">
        <f t="shared" si="3"/>
        <v>26</v>
      </c>
      <c r="AC43" s="749" t="s">
        <v>1816</v>
      </c>
      <c r="AD43" s="748">
        <v>2006</v>
      </c>
      <c r="AE43" s="729" t="s">
        <v>1039</v>
      </c>
      <c r="AF43" s="728"/>
      <c r="AG43" s="727" t="s">
        <v>376</v>
      </c>
    </row>
    <row r="44" spans="1:33" s="491" customFormat="1" x14ac:dyDescent="0.25">
      <c r="A44" s="744"/>
      <c r="B44" s="744">
        <v>1</v>
      </c>
      <c r="C44" s="744">
        <f t="shared" si="2"/>
        <v>1</v>
      </c>
      <c r="D44" s="743"/>
      <c r="E44" s="743"/>
      <c r="F44" s="743">
        <v>1</v>
      </c>
      <c r="G44" s="744"/>
      <c r="H44" s="744"/>
      <c r="I44" s="743"/>
      <c r="J44" s="744"/>
      <c r="K44" s="743"/>
      <c r="L44" s="743"/>
      <c r="M44" s="743"/>
      <c r="N44" s="742"/>
      <c r="O44" s="742"/>
      <c r="P44" s="741">
        <v>4524</v>
      </c>
      <c r="Q44" s="740" t="s">
        <v>1815</v>
      </c>
      <c r="R44" s="746" t="s">
        <v>1140</v>
      </c>
      <c r="S44" s="740" t="s">
        <v>1514</v>
      </c>
      <c r="T44" s="745" t="s">
        <v>1814</v>
      </c>
      <c r="U44" s="736">
        <v>1976</v>
      </c>
      <c r="V44" s="735" t="s">
        <v>1813</v>
      </c>
      <c r="W44" s="732">
        <v>1997</v>
      </c>
      <c r="X44" s="731" t="s">
        <v>1812</v>
      </c>
      <c r="Y44" s="751">
        <v>2009</v>
      </c>
      <c r="Z44" s="733"/>
      <c r="AA44" s="749"/>
      <c r="AB44" s="750">
        <f t="shared" si="3"/>
        <v>25</v>
      </c>
      <c r="AC44" s="749" t="s">
        <v>1773</v>
      </c>
      <c r="AD44" s="748">
        <v>2020</v>
      </c>
      <c r="AE44" s="729" t="s">
        <v>105</v>
      </c>
      <c r="AF44" s="728"/>
      <c r="AG44" s="727" t="s">
        <v>373</v>
      </c>
    </row>
    <row r="45" spans="1:33" s="491" customFormat="1" ht="15.75" x14ac:dyDescent="0.25">
      <c r="A45" s="744"/>
      <c r="B45" s="744"/>
      <c r="C45" s="744">
        <f t="shared" si="2"/>
        <v>1</v>
      </c>
      <c r="D45" s="743"/>
      <c r="E45" s="743">
        <v>1</v>
      </c>
      <c r="F45" s="761"/>
      <c r="G45" s="762"/>
      <c r="H45" s="762">
        <v>1</v>
      </c>
      <c r="I45" s="761"/>
      <c r="J45" s="762"/>
      <c r="K45" s="761"/>
      <c r="L45" s="761"/>
      <c r="M45" s="761"/>
      <c r="N45" s="760"/>
      <c r="O45" s="760"/>
      <c r="P45" s="747">
        <v>7696</v>
      </c>
      <c r="Q45" s="738" t="s">
        <v>466</v>
      </c>
      <c r="R45" s="764" t="s">
        <v>359</v>
      </c>
      <c r="S45" s="738" t="s">
        <v>1514</v>
      </c>
      <c r="T45" s="753" t="s">
        <v>246</v>
      </c>
      <c r="U45" s="732">
        <v>1972</v>
      </c>
      <c r="V45" s="735" t="s">
        <v>1064</v>
      </c>
      <c r="W45" s="732">
        <v>1998</v>
      </c>
      <c r="X45" s="731"/>
      <c r="Y45" s="751"/>
      <c r="Z45" s="733"/>
      <c r="AA45" s="752" t="s">
        <v>247</v>
      </c>
      <c r="AB45" s="750">
        <f t="shared" si="3"/>
        <v>24</v>
      </c>
      <c r="AC45" s="749" t="s">
        <v>671</v>
      </c>
      <c r="AD45" s="748">
        <v>2003</v>
      </c>
      <c r="AE45" s="729" t="s">
        <v>1039</v>
      </c>
      <c r="AF45" s="728"/>
      <c r="AG45" s="727" t="s">
        <v>1097</v>
      </c>
    </row>
    <row r="46" spans="1:33" s="491" customFormat="1" ht="15.75" x14ac:dyDescent="0.25">
      <c r="A46" s="744"/>
      <c r="B46" s="744"/>
      <c r="C46" s="744">
        <f t="shared" si="2"/>
        <v>1</v>
      </c>
      <c r="D46" s="743">
        <v>1</v>
      </c>
      <c r="E46" s="743"/>
      <c r="F46" s="761"/>
      <c r="G46" s="762"/>
      <c r="H46" s="762"/>
      <c r="I46" s="761"/>
      <c r="J46" s="762"/>
      <c r="K46" s="761"/>
      <c r="L46" s="761"/>
      <c r="M46" s="761"/>
      <c r="N46" s="760"/>
      <c r="O46" s="760"/>
      <c r="P46" s="747">
        <v>4503</v>
      </c>
      <c r="Q46" s="738" t="s">
        <v>1612</v>
      </c>
      <c r="R46" s="764" t="s">
        <v>1140</v>
      </c>
      <c r="S46" s="738" t="s">
        <v>1603</v>
      </c>
      <c r="T46" s="753" t="s">
        <v>1611</v>
      </c>
      <c r="U46" s="732">
        <v>1966</v>
      </c>
      <c r="V46" s="735" t="s">
        <v>1610</v>
      </c>
      <c r="W46" s="732">
        <v>1986</v>
      </c>
      <c r="X46" s="731" t="s">
        <v>1609</v>
      </c>
      <c r="Y46" s="751">
        <v>1999</v>
      </c>
      <c r="Z46" s="754" t="s">
        <v>1547</v>
      </c>
      <c r="AA46" s="752" t="s">
        <v>1613</v>
      </c>
      <c r="AB46" s="750">
        <f t="shared" si="3"/>
        <v>23</v>
      </c>
      <c r="AC46" s="749" t="s">
        <v>97</v>
      </c>
      <c r="AD46" s="748">
        <v>2018</v>
      </c>
      <c r="AE46" s="729" t="s">
        <v>1039</v>
      </c>
      <c r="AF46" s="728"/>
      <c r="AG46" s="727" t="s">
        <v>373</v>
      </c>
    </row>
    <row r="47" spans="1:33" s="491" customFormat="1" ht="15.75" x14ac:dyDescent="0.25">
      <c r="A47" s="744"/>
      <c r="B47" s="744"/>
      <c r="C47" s="744">
        <f t="shared" si="2"/>
        <v>1</v>
      </c>
      <c r="D47" s="743"/>
      <c r="E47" s="743">
        <v>1</v>
      </c>
      <c r="F47" s="761"/>
      <c r="G47" s="762"/>
      <c r="H47" s="762"/>
      <c r="I47" s="761"/>
      <c r="J47" s="762"/>
      <c r="K47" s="761"/>
      <c r="L47" s="761"/>
      <c r="M47" s="761"/>
      <c r="N47" s="760"/>
      <c r="O47" s="760"/>
      <c r="P47" s="747">
        <v>3215</v>
      </c>
      <c r="Q47" s="738" t="s">
        <v>1223</v>
      </c>
      <c r="R47" s="764" t="s">
        <v>1140</v>
      </c>
      <c r="S47" s="738" t="s">
        <v>1603</v>
      </c>
      <c r="T47" s="753" t="s">
        <v>1218</v>
      </c>
      <c r="U47" s="732">
        <v>1976</v>
      </c>
      <c r="V47" s="735" t="s">
        <v>1219</v>
      </c>
      <c r="W47" s="732">
        <v>2001</v>
      </c>
      <c r="X47" s="731"/>
      <c r="Y47" s="751"/>
      <c r="Z47" s="733"/>
      <c r="AA47" s="752"/>
      <c r="AB47" s="750">
        <f t="shared" si="3"/>
        <v>21</v>
      </c>
      <c r="AC47" s="752" t="s">
        <v>1598</v>
      </c>
      <c r="AD47" s="748">
        <v>2016</v>
      </c>
      <c r="AE47" s="729" t="s">
        <v>1039</v>
      </c>
      <c r="AF47" s="728"/>
      <c r="AG47" s="727" t="s">
        <v>373</v>
      </c>
    </row>
    <row r="48" spans="1:33" s="491" customFormat="1" ht="15.75" x14ac:dyDescent="0.25">
      <c r="A48" s="744"/>
      <c r="B48" s="744">
        <v>1</v>
      </c>
      <c r="C48" s="744">
        <f t="shared" si="2"/>
        <v>1</v>
      </c>
      <c r="D48" s="743"/>
      <c r="E48" s="743">
        <v>1</v>
      </c>
      <c r="F48" s="761"/>
      <c r="G48" s="762"/>
      <c r="H48" s="762"/>
      <c r="I48" s="761"/>
      <c r="J48" s="762"/>
      <c r="K48" s="761"/>
      <c r="L48" s="761"/>
      <c r="M48" s="761"/>
      <c r="N48" s="760"/>
      <c r="O48" s="760"/>
      <c r="P48" s="747">
        <v>4275</v>
      </c>
      <c r="Q48" s="738" t="s">
        <v>470</v>
      </c>
      <c r="R48" s="764" t="s">
        <v>359</v>
      </c>
      <c r="S48" s="738" t="s">
        <v>1514</v>
      </c>
      <c r="T48" s="753" t="s">
        <v>227</v>
      </c>
      <c r="U48" s="732">
        <v>1976</v>
      </c>
      <c r="V48" s="735" t="s">
        <v>1048</v>
      </c>
      <c r="W48" s="732">
        <v>2001</v>
      </c>
      <c r="X48" s="731" t="s">
        <v>1049</v>
      </c>
      <c r="Y48" s="751">
        <v>2009</v>
      </c>
      <c r="Z48" s="733"/>
      <c r="AA48" s="752" t="s">
        <v>106</v>
      </c>
      <c r="AB48" s="750">
        <f t="shared" si="3"/>
        <v>21</v>
      </c>
      <c r="AC48" s="752" t="s">
        <v>605</v>
      </c>
      <c r="AD48" s="748">
        <v>2020</v>
      </c>
      <c r="AE48" s="729" t="s">
        <v>1039</v>
      </c>
      <c r="AF48" s="728"/>
      <c r="AG48" s="727" t="s">
        <v>1097</v>
      </c>
    </row>
    <row r="49" spans="1:33" s="491" customFormat="1" ht="15.75" x14ac:dyDescent="0.25">
      <c r="A49" s="744"/>
      <c r="B49" s="744"/>
      <c r="C49" s="744">
        <f t="shared" si="2"/>
        <v>1</v>
      </c>
      <c r="D49" s="743"/>
      <c r="E49" s="743">
        <v>1</v>
      </c>
      <c r="F49" s="761"/>
      <c r="G49" s="762"/>
      <c r="H49" s="762">
        <v>1</v>
      </c>
      <c r="I49" s="761"/>
      <c r="J49" s="762"/>
      <c r="K49" s="761"/>
      <c r="L49" s="761"/>
      <c r="M49" s="761"/>
      <c r="N49" s="760"/>
      <c r="O49" s="760"/>
      <c r="P49" s="747">
        <v>4912</v>
      </c>
      <c r="Q49" s="738" t="s">
        <v>1149</v>
      </c>
      <c r="R49" s="764" t="s">
        <v>358</v>
      </c>
      <c r="S49" s="738" t="s">
        <v>1514</v>
      </c>
      <c r="T49" s="753" t="s">
        <v>1150</v>
      </c>
      <c r="U49" s="732">
        <v>1976</v>
      </c>
      <c r="V49" s="735" t="s">
        <v>1069</v>
      </c>
      <c r="W49" s="732">
        <v>2004</v>
      </c>
      <c r="X49" s="731" t="s">
        <v>1151</v>
      </c>
      <c r="Y49" s="751">
        <v>2011</v>
      </c>
      <c r="Z49" s="733"/>
      <c r="AA49" s="752" t="s">
        <v>1152</v>
      </c>
      <c r="AB49" s="750">
        <f t="shared" si="3"/>
        <v>18</v>
      </c>
      <c r="AC49" s="749" t="s">
        <v>671</v>
      </c>
      <c r="AD49" s="748">
        <v>2015</v>
      </c>
      <c r="AE49" s="729" t="s">
        <v>1039</v>
      </c>
      <c r="AF49" s="728"/>
      <c r="AG49" s="727" t="s">
        <v>373</v>
      </c>
    </row>
    <row r="50" spans="1:33" s="491" customFormat="1" x14ac:dyDescent="0.25">
      <c r="A50" s="744"/>
      <c r="B50" s="744"/>
      <c r="C50" s="744">
        <f t="shared" si="2"/>
        <v>1</v>
      </c>
      <c r="D50" s="743"/>
      <c r="E50" s="743">
        <v>1</v>
      </c>
      <c r="F50" s="761"/>
      <c r="G50" s="762"/>
      <c r="H50" s="762">
        <v>1</v>
      </c>
      <c r="I50" s="761"/>
      <c r="J50" s="762"/>
      <c r="K50" s="761"/>
      <c r="L50" s="761"/>
      <c r="M50" s="761"/>
      <c r="N50" s="760"/>
      <c r="O50" s="760"/>
      <c r="P50" s="747">
        <v>9648</v>
      </c>
      <c r="Q50" s="738" t="s">
        <v>852</v>
      </c>
      <c r="R50" s="764" t="s">
        <v>358</v>
      </c>
      <c r="S50" s="738" t="s">
        <v>1514</v>
      </c>
      <c r="T50" s="753" t="s">
        <v>870</v>
      </c>
      <c r="U50" s="732">
        <v>1978</v>
      </c>
      <c r="V50" s="735" t="s">
        <v>198</v>
      </c>
      <c r="W50" s="732">
        <v>2004</v>
      </c>
      <c r="X50" s="731"/>
      <c r="Y50" s="751"/>
      <c r="Z50" s="733"/>
      <c r="AA50" s="752" t="s">
        <v>853</v>
      </c>
      <c r="AB50" s="750">
        <f t="shared" si="3"/>
        <v>18</v>
      </c>
      <c r="AC50" s="749" t="s">
        <v>671</v>
      </c>
      <c r="AD50" s="748">
        <v>2011</v>
      </c>
      <c r="AE50" s="729" t="s">
        <v>95</v>
      </c>
      <c r="AF50" s="728"/>
      <c r="AG50" s="727" t="s">
        <v>1811</v>
      </c>
    </row>
    <row r="51" spans="1:33" s="491" customFormat="1" x14ac:dyDescent="0.25">
      <c r="A51" s="744"/>
      <c r="B51" s="744"/>
      <c r="C51" s="744">
        <f t="shared" si="2"/>
        <v>1</v>
      </c>
      <c r="D51" s="743"/>
      <c r="E51" s="743">
        <v>1</v>
      </c>
      <c r="F51" s="761"/>
      <c r="G51" s="762"/>
      <c r="H51" s="762"/>
      <c r="I51" s="761"/>
      <c r="J51" s="762"/>
      <c r="K51" s="761"/>
      <c r="L51" s="761"/>
      <c r="M51" s="761"/>
      <c r="N51" s="760"/>
      <c r="O51" s="760"/>
      <c r="P51" s="747">
        <v>4909</v>
      </c>
      <c r="Q51" s="738" t="s">
        <v>1120</v>
      </c>
      <c r="R51" s="764" t="s">
        <v>1140</v>
      </c>
      <c r="S51" s="738" t="s">
        <v>1603</v>
      </c>
      <c r="T51" s="753" t="s">
        <v>1118</v>
      </c>
      <c r="U51" s="732">
        <v>1976</v>
      </c>
      <c r="V51" s="735" t="s">
        <v>1551</v>
      </c>
      <c r="W51" s="732">
        <v>2005</v>
      </c>
      <c r="X51" s="731" t="s">
        <v>1810</v>
      </c>
      <c r="Y51" s="751">
        <v>2018</v>
      </c>
      <c r="Z51" s="733"/>
      <c r="AA51" s="752"/>
      <c r="AB51" s="750">
        <f t="shared" si="3"/>
        <v>17</v>
      </c>
      <c r="AC51" s="752" t="s">
        <v>1541</v>
      </c>
      <c r="AD51" s="748">
        <v>2015</v>
      </c>
      <c r="AE51" s="729" t="s">
        <v>95</v>
      </c>
      <c r="AF51" s="728"/>
      <c r="AG51" s="727" t="s">
        <v>1213</v>
      </c>
    </row>
    <row r="52" spans="1:33" s="491" customFormat="1" ht="15.75" x14ac:dyDescent="0.25">
      <c r="A52" s="744"/>
      <c r="B52" s="744"/>
      <c r="C52" s="744">
        <f t="shared" si="2"/>
        <v>1</v>
      </c>
      <c r="D52" s="743"/>
      <c r="E52" s="743">
        <v>1</v>
      </c>
      <c r="F52" s="761"/>
      <c r="G52" s="762"/>
      <c r="H52" s="762"/>
      <c r="I52" s="761"/>
      <c r="J52" s="762"/>
      <c r="K52" s="761"/>
      <c r="L52" s="761"/>
      <c r="M52" s="761"/>
      <c r="N52" s="760"/>
      <c r="O52" s="760"/>
      <c r="P52" s="747">
        <v>4513</v>
      </c>
      <c r="Q52" s="738" t="s">
        <v>1809</v>
      </c>
      <c r="R52" s="764" t="s">
        <v>358</v>
      </c>
      <c r="S52" s="738" t="s">
        <v>1514</v>
      </c>
      <c r="T52" s="753" t="s">
        <v>1808</v>
      </c>
      <c r="U52" s="732">
        <v>1978</v>
      </c>
      <c r="V52" s="735" t="s">
        <v>1068</v>
      </c>
      <c r="W52" s="732">
        <v>2005</v>
      </c>
      <c r="X52" s="731" t="s">
        <v>1806</v>
      </c>
      <c r="Y52" s="751">
        <v>2006</v>
      </c>
      <c r="Z52" s="733"/>
      <c r="AA52" s="752"/>
      <c r="AB52" s="750">
        <f t="shared" si="3"/>
        <v>17</v>
      </c>
      <c r="AC52" s="749" t="s">
        <v>97</v>
      </c>
      <c r="AD52" s="748">
        <v>2019</v>
      </c>
      <c r="AE52" s="729" t="s">
        <v>1039</v>
      </c>
      <c r="AF52" s="728"/>
      <c r="AG52" s="727" t="s">
        <v>373</v>
      </c>
    </row>
    <row r="53" spans="1:33" s="491" customFormat="1" x14ac:dyDescent="0.25">
      <c r="A53" s="744"/>
      <c r="B53" s="744">
        <v>1</v>
      </c>
      <c r="C53" s="744">
        <f t="shared" si="2"/>
        <v>1</v>
      </c>
      <c r="D53" s="743"/>
      <c r="E53" s="743">
        <v>1</v>
      </c>
      <c r="F53" s="761"/>
      <c r="G53" s="762"/>
      <c r="H53" s="762">
        <v>1</v>
      </c>
      <c r="I53" s="761"/>
      <c r="J53" s="762"/>
      <c r="K53" s="761"/>
      <c r="L53" s="761"/>
      <c r="M53" s="761"/>
      <c r="N53" s="760"/>
      <c r="O53" s="760"/>
      <c r="P53" s="747">
        <v>4353</v>
      </c>
      <c r="Q53" s="738" t="s">
        <v>612</v>
      </c>
      <c r="R53" s="764" t="s">
        <v>1301</v>
      </c>
      <c r="S53" s="738" t="s">
        <v>1514</v>
      </c>
      <c r="T53" s="753" t="s">
        <v>613</v>
      </c>
      <c r="U53" s="732">
        <v>1980</v>
      </c>
      <c r="V53" s="735" t="s">
        <v>1068</v>
      </c>
      <c r="W53" s="732">
        <v>2005</v>
      </c>
      <c r="X53" s="731"/>
      <c r="Y53" s="751"/>
      <c r="Z53" s="733"/>
      <c r="AA53" s="752"/>
      <c r="AB53" s="750">
        <f t="shared" si="3"/>
        <v>17</v>
      </c>
      <c r="AC53" s="749" t="s">
        <v>1807</v>
      </c>
      <c r="AD53" s="748">
        <v>2010</v>
      </c>
      <c r="AE53" s="729" t="s">
        <v>95</v>
      </c>
      <c r="AF53" s="728"/>
      <c r="AG53" s="727" t="s">
        <v>376</v>
      </c>
    </row>
    <row r="54" spans="1:33" s="491" customFormat="1" x14ac:dyDescent="0.25">
      <c r="A54" s="744"/>
      <c r="B54" s="744">
        <v>1</v>
      </c>
      <c r="C54" s="744">
        <f t="shared" si="2"/>
        <v>1</v>
      </c>
      <c r="D54" s="743"/>
      <c r="E54" s="743">
        <v>1</v>
      </c>
      <c r="F54" s="761"/>
      <c r="G54" s="762"/>
      <c r="H54" s="762"/>
      <c r="I54" s="761"/>
      <c r="J54" s="762"/>
      <c r="K54" s="761"/>
      <c r="L54" s="761"/>
      <c r="M54" s="761"/>
      <c r="N54" s="760"/>
      <c r="O54" s="760"/>
      <c r="P54" s="747">
        <v>4326</v>
      </c>
      <c r="Q54" s="738" t="s">
        <v>1262</v>
      </c>
      <c r="R54" s="764" t="s">
        <v>359</v>
      </c>
      <c r="S54" s="738" t="s">
        <v>1514</v>
      </c>
      <c r="T54" s="753" t="s">
        <v>1572</v>
      </c>
      <c r="U54" s="732">
        <v>1981</v>
      </c>
      <c r="V54" s="735" t="s">
        <v>1063</v>
      </c>
      <c r="W54" s="732">
        <v>2005</v>
      </c>
      <c r="X54" s="731"/>
      <c r="Y54" s="751"/>
      <c r="Z54" s="733"/>
      <c r="AA54" s="752"/>
      <c r="AB54" s="750">
        <f t="shared" si="3"/>
        <v>17</v>
      </c>
      <c r="AC54" s="749" t="s">
        <v>916</v>
      </c>
      <c r="AD54" s="748">
        <v>2017</v>
      </c>
      <c r="AE54" s="729" t="s">
        <v>105</v>
      </c>
      <c r="AF54" s="728"/>
      <c r="AG54" s="727" t="s">
        <v>375</v>
      </c>
    </row>
    <row r="55" spans="1:33" s="491" customFormat="1" ht="27" x14ac:dyDescent="0.25">
      <c r="A55" s="744"/>
      <c r="B55" s="744">
        <v>1</v>
      </c>
      <c r="C55" s="744">
        <f t="shared" si="2"/>
        <v>1</v>
      </c>
      <c r="D55" s="743">
        <v>1</v>
      </c>
      <c r="E55" s="743"/>
      <c r="F55" s="761"/>
      <c r="G55" s="762"/>
      <c r="H55" s="762"/>
      <c r="I55" s="761"/>
      <c r="J55" s="762"/>
      <c r="K55" s="761"/>
      <c r="L55" s="761"/>
      <c r="M55" s="761"/>
      <c r="N55" s="760"/>
      <c r="O55" s="760"/>
      <c r="P55" s="747">
        <v>4296</v>
      </c>
      <c r="Q55" s="738" t="s">
        <v>475</v>
      </c>
      <c r="R55" s="764" t="s">
        <v>358</v>
      </c>
      <c r="S55" s="738" t="s">
        <v>1514</v>
      </c>
      <c r="T55" s="753" t="s">
        <v>298</v>
      </c>
      <c r="U55" s="732">
        <v>1982</v>
      </c>
      <c r="V55" s="735" t="s">
        <v>1806</v>
      </c>
      <c r="W55" s="732">
        <v>2007</v>
      </c>
      <c r="X55" s="731" t="s">
        <v>1805</v>
      </c>
      <c r="Y55" s="751">
        <v>2019</v>
      </c>
      <c r="Z55" s="733"/>
      <c r="AA55" s="752"/>
      <c r="AB55" s="750">
        <f t="shared" si="3"/>
        <v>15</v>
      </c>
      <c r="AC55" s="749" t="s">
        <v>916</v>
      </c>
      <c r="AD55" s="748">
        <v>2019</v>
      </c>
      <c r="AE55" s="729" t="s">
        <v>95</v>
      </c>
      <c r="AF55" s="728"/>
      <c r="AG55" s="727" t="s">
        <v>373</v>
      </c>
    </row>
    <row r="56" spans="1:33" s="491" customFormat="1" ht="27" x14ac:dyDescent="0.25">
      <c r="A56" s="744"/>
      <c r="B56" s="744"/>
      <c r="C56" s="744">
        <f t="shared" si="2"/>
        <v>1</v>
      </c>
      <c r="D56" s="743"/>
      <c r="E56" s="743">
        <v>1</v>
      </c>
      <c r="F56" s="761"/>
      <c r="G56" s="762"/>
      <c r="H56" s="762"/>
      <c r="I56" s="761"/>
      <c r="J56" s="762"/>
      <c r="K56" s="761"/>
      <c r="L56" s="761"/>
      <c r="M56" s="761"/>
      <c r="N56" s="760"/>
      <c r="O56" s="760"/>
      <c r="P56" s="747">
        <v>9698</v>
      </c>
      <c r="Q56" s="738" t="s">
        <v>598</v>
      </c>
      <c r="R56" s="764" t="s">
        <v>1140</v>
      </c>
      <c r="S56" s="738" t="s">
        <v>1514</v>
      </c>
      <c r="T56" s="753" t="s">
        <v>281</v>
      </c>
      <c r="U56" s="732">
        <v>1983</v>
      </c>
      <c r="V56" s="735" t="s">
        <v>1076</v>
      </c>
      <c r="W56" s="732">
        <v>2008</v>
      </c>
      <c r="X56" s="731" t="s">
        <v>1505</v>
      </c>
      <c r="Y56" s="751">
        <v>2009</v>
      </c>
      <c r="Z56" s="733"/>
      <c r="AA56" s="752" t="s">
        <v>1023</v>
      </c>
      <c r="AB56" s="750">
        <f t="shared" si="3"/>
        <v>14</v>
      </c>
      <c r="AC56" s="749" t="s">
        <v>1543</v>
      </c>
      <c r="AD56" s="748">
        <v>2009</v>
      </c>
      <c r="AE56" s="729" t="s">
        <v>95</v>
      </c>
      <c r="AF56" s="728"/>
      <c r="AG56" s="727" t="s">
        <v>1544</v>
      </c>
    </row>
    <row r="57" spans="1:33" s="491" customFormat="1" ht="15.75" x14ac:dyDescent="0.25">
      <c r="A57" s="744"/>
      <c r="B57" s="744"/>
      <c r="C57" s="744">
        <f t="shared" si="2"/>
        <v>1</v>
      </c>
      <c r="D57" s="743"/>
      <c r="E57" s="743">
        <v>1</v>
      </c>
      <c r="F57" s="761"/>
      <c r="G57" s="762"/>
      <c r="H57" s="762"/>
      <c r="I57" s="761"/>
      <c r="J57" s="762"/>
      <c r="K57" s="761"/>
      <c r="L57" s="761"/>
      <c r="M57" s="761"/>
      <c r="N57" s="760"/>
      <c r="O57" s="760"/>
      <c r="P57" s="747">
        <v>9677</v>
      </c>
      <c r="Q57" s="738" t="s">
        <v>567</v>
      </c>
      <c r="R57" s="764" t="s">
        <v>1303</v>
      </c>
      <c r="S57" s="738" t="s">
        <v>1514</v>
      </c>
      <c r="T57" s="753" t="s">
        <v>213</v>
      </c>
      <c r="U57" s="732">
        <v>1985</v>
      </c>
      <c r="V57" s="735" t="s">
        <v>1640</v>
      </c>
      <c r="W57" s="732">
        <v>2008</v>
      </c>
      <c r="X57" s="731" t="s">
        <v>1181</v>
      </c>
      <c r="Y57" s="751">
        <v>2013</v>
      </c>
      <c r="Z57" s="733"/>
      <c r="AA57" s="752" t="s">
        <v>1023</v>
      </c>
      <c r="AB57" s="750">
        <f t="shared" si="3"/>
        <v>14</v>
      </c>
      <c r="AC57" s="749" t="s">
        <v>666</v>
      </c>
      <c r="AD57" s="748">
        <v>2009</v>
      </c>
      <c r="AE57" s="729" t="s">
        <v>1039</v>
      </c>
      <c r="AF57" s="728"/>
      <c r="AG57" s="727" t="s">
        <v>1213</v>
      </c>
    </row>
    <row r="58" spans="1:33" s="491" customFormat="1" x14ac:dyDescent="0.25">
      <c r="A58" s="744"/>
      <c r="B58" s="744"/>
      <c r="C58" s="744">
        <f t="shared" si="2"/>
        <v>1</v>
      </c>
      <c r="D58" s="743"/>
      <c r="E58" s="743">
        <v>1</v>
      </c>
      <c r="F58" s="761"/>
      <c r="G58" s="762"/>
      <c r="H58" s="762"/>
      <c r="I58" s="761"/>
      <c r="J58" s="762"/>
      <c r="K58" s="761"/>
      <c r="L58" s="761"/>
      <c r="M58" s="761"/>
      <c r="N58" s="760"/>
      <c r="O58" s="760"/>
      <c r="P58" s="747">
        <v>8565</v>
      </c>
      <c r="Q58" s="738" t="s">
        <v>528</v>
      </c>
      <c r="R58" s="764" t="s">
        <v>1301</v>
      </c>
      <c r="S58" s="738" t="s">
        <v>1514</v>
      </c>
      <c r="T58" s="753" t="s">
        <v>529</v>
      </c>
      <c r="U58" s="732">
        <v>1984</v>
      </c>
      <c r="V58" s="735" t="s">
        <v>1552</v>
      </c>
      <c r="W58" s="732">
        <v>2009</v>
      </c>
      <c r="X58" s="731"/>
      <c r="Y58" s="751"/>
      <c r="Z58" s="733"/>
      <c r="AA58" s="752"/>
      <c r="AB58" s="750">
        <f t="shared" si="3"/>
        <v>13</v>
      </c>
      <c r="AC58" s="749" t="s">
        <v>1542</v>
      </c>
      <c r="AD58" s="748">
        <v>2009</v>
      </c>
      <c r="AE58" s="729" t="s">
        <v>95</v>
      </c>
      <c r="AF58" s="728"/>
      <c r="AG58" s="727" t="s">
        <v>1213</v>
      </c>
    </row>
    <row r="59" spans="1:33" s="491" customFormat="1" x14ac:dyDescent="0.25">
      <c r="A59" s="744"/>
      <c r="B59" s="744"/>
      <c r="C59" s="744">
        <f t="shared" si="2"/>
        <v>1</v>
      </c>
      <c r="D59" s="743">
        <v>1</v>
      </c>
      <c r="E59" s="743"/>
      <c r="F59" s="761"/>
      <c r="G59" s="762"/>
      <c r="H59" s="762"/>
      <c r="I59" s="761"/>
      <c r="J59" s="762"/>
      <c r="K59" s="761"/>
      <c r="L59" s="761"/>
      <c r="M59" s="761"/>
      <c r="N59" s="760"/>
      <c r="O59" s="760"/>
      <c r="P59" s="747">
        <v>4514</v>
      </c>
      <c r="Q59" s="740" t="s">
        <v>1804</v>
      </c>
      <c r="R59" s="764" t="s">
        <v>1301</v>
      </c>
      <c r="S59" s="738" t="s">
        <v>1514</v>
      </c>
      <c r="T59" s="753" t="s">
        <v>1803</v>
      </c>
      <c r="U59" s="732">
        <v>1986</v>
      </c>
      <c r="V59" s="735" t="s">
        <v>1550</v>
      </c>
      <c r="W59" s="736">
        <v>2009</v>
      </c>
      <c r="X59" s="731"/>
      <c r="Y59" s="751"/>
      <c r="Z59" s="733"/>
      <c r="AA59" s="752"/>
      <c r="AB59" s="750">
        <f t="shared" si="3"/>
        <v>13</v>
      </c>
      <c r="AC59" s="749" t="s">
        <v>698</v>
      </c>
      <c r="AD59" s="748">
        <v>2019</v>
      </c>
      <c r="AE59" s="729" t="s">
        <v>105</v>
      </c>
      <c r="AF59" s="728"/>
      <c r="AG59" s="727" t="s">
        <v>375</v>
      </c>
    </row>
    <row r="60" spans="1:33" s="491" customFormat="1" ht="15.75" x14ac:dyDescent="0.25">
      <c r="A60" s="744"/>
      <c r="B60" s="744"/>
      <c r="C60" s="744">
        <f t="shared" si="2"/>
        <v>1</v>
      </c>
      <c r="D60" s="743">
        <v>1</v>
      </c>
      <c r="E60" s="743"/>
      <c r="F60" s="761"/>
      <c r="G60" s="762"/>
      <c r="H60" s="762"/>
      <c r="I60" s="761"/>
      <c r="J60" s="762"/>
      <c r="K60" s="761"/>
      <c r="L60" s="761"/>
      <c r="M60" s="761"/>
      <c r="N60" s="760"/>
      <c r="O60" s="760"/>
      <c r="P60" s="741">
        <v>4510</v>
      </c>
      <c r="Q60" s="740" t="s">
        <v>1802</v>
      </c>
      <c r="R60" s="775" t="s">
        <v>1301</v>
      </c>
      <c r="S60" s="740" t="s">
        <v>1514</v>
      </c>
      <c r="T60" s="753" t="s">
        <v>1801</v>
      </c>
      <c r="U60" s="732">
        <v>1980</v>
      </c>
      <c r="V60" s="735" t="s">
        <v>1800</v>
      </c>
      <c r="W60" s="736">
        <v>2010</v>
      </c>
      <c r="X60" s="774"/>
      <c r="Y60" s="773"/>
      <c r="Z60" s="772"/>
      <c r="AA60" s="771"/>
      <c r="AB60" s="769">
        <f t="shared" si="3"/>
        <v>12</v>
      </c>
      <c r="AC60" s="749" t="s">
        <v>698</v>
      </c>
      <c r="AD60" s="767">
        <v>2019</v>
      </c>
      <c r="AE60" s="729" t="s">
        <v>1039</v>
      </c>
      <c r="AF60" s="728"/>
      <c r="AG60" s="727" t="s">
        <v>373</v>
      </c>
    </row>
    <row r="61" spans="1:33" s="491" customFormat="1" ht="15.75" x14ac:dyDescent="0.25">
      <c r="A61" s="744"/>
      <c r="B61" s="744"/>
      <c r="C61" s="744">
        <f t="shared" si="2"/>
        <v>1</v>
      </c>
      <c r="D61" s="743"/>
      <c r="E61" s="743">
        <v>1</v>
      </c>
      <c r="F61" s="761"/>
      <c r="G61" s="762"/>
      <c r="H61" s="762"/>
      <c r="I61" s="761"/>
      <c r="J61" s="762"/>
      <c r="K61" s="761"/>
      <c r="L61" s="761"/>
      <c r="M61" s="761"/>
      <c r="N61" s="760"/>
      <c r="O61" s="760"/>
      <c r="P61" s="747">
        <v>4901</v>
      </c>
      <c r="Q61" s="738" t="s">
        <v>699</v>
      </c>
      <c r="R61" s="764" t="s">
        <v>358</v>
      </c>
      <c r="S61" s="738" t="s">
        <v>1514</v>
      </c>
      <c r="T61" s="753" t="s">
        <v>697</v>
      </c>
      <c r="U61" s="732">
        <v>1984</v>
      </c>
      <c r="V61" s="735" t="s">
        <v>1640</v>
      </c>
      <c r="W61" s="732">
        <v>2010</v>
      </c>
      <c r="X61" s="731"/>
      <c r="Y61" s="751"/>
      <c r="Z61" s="733"/>
      <c r="AA61" s="752"/>
      <c r="AB61" s="750">
        <f t="shared" si="3"/>
        <v>12</v>
      </c>
      <c r="AC61" s="749" t="s">
        <v>698</v>
      </c>
      <c r="AD61" s="748">
        <v>2011</v>
      </c>
      <c r="AE61" s="729" t="s">
        <v>1039</v>
      </c>
      <c r="AF61" s="728"/>
      <c r="AG61" s="727" t="s">
        <v>373</v>
      </c>
    </row>
    <row r="62" spans="1:33" s="491" customFormat="1" x14ac:dyDescent="0.25">
      <c r="A62" s="744"/>
      <c r="B62" s="744">
        <v>1</v>
      </c>
      <c r="C62" s="744">
        <f t="shared" si="2"/>
        <v>1</v>
      </c>
      <c r="D62" s="743"/>
      <c r="E62" s="743">
        <v>1</v>
      </c>
      <c r="F62" s="761"/>
      <c r="G62" s="762"/>
      <c r="H62" s="762"/>
      <c r="I62" s="761"/>
      <c r="J62" s="762"/>
      <c r="K62" s="761"/>
      <c r="L62" s="761"/>
      <c r="M62" s="761"/>
      <c r="N62" s="760"/>
      <c r="O62" s="760"/>
      <c r="P62" s="747">
        <v>7706</v>
      </c>
      <c r="Q62" s="738" t="s">
        <v>1799</v>
      </c>
      <c r="R62" s="764" t="s">
        <v>1301</v>
      </c>
      <c r="S62" s="738" t="s">
        <v>1514</v>
      </c>
      <c r="T62" s="753" t="s">
        <v>1798</v>
      </c>
      <c r="U62" s="732">
        <v>1986</v>
      </c>
      <c r="V62" s="735" t="s">
        <v>1640</v>
      </c>
      <c r="W62" s="732">
        <v>2010</v>
      </c>
      <c r="X62" s="731"/>
      <c r="Y62" s="751"/>
      <c r="Z62" s="733"/>
      <c r="AA62" s="752"/>
      <c r="AB62" s="750">
        <f t="shared" si="3"/>
        <v>12</v>
      </c>
      <c r="AC62" s="749" t="s">
        <v>916</v>
      </c>
      <c r="AD62" s="748">
        <v>2010</v>
      </c>
      <c r="AE62" s="729" t="s">
        <v>105</v>
      </c>
      <c r="AF62" s="728"/>
      <c r="AG62" s="727" t="s">
        <v>1797</v>
      </c>
    </row>
    <row r="63" spans="1:33" s="491" customFormat="1" x14ac:dyDescent="0.25">
      <c r="A63" s="744"/>
      <c r="B63" s="744"/>
      <c r="C63" s="744">
        <f t="shared" si="2"/>
        <v>1</v>
      </c>
      <c r="D63" s="743"/>
      <c r="E63" s="743">
        <v>1</v>
      </c>
      <c r="F63" s="761"/>
      <c r="G63" s="762"/>
      <c r="H63" s="762"/>
      <c r="I63" s="761"/>
      <c r="J63" s="762"/>
      <c r="K63" s="761"/>
      <c r="L63" s="761"/>
      <c r="M63" s="761"/>
      <c r="N63" s="760"/>
      <c r="O63" s="760"/>
      <c r="P63" s="741">
        <v>4556</v>
      </c>
      <c r="Q63" s="740" t="s">
        <v>1796</v>
      </c>
      <c r="R63" s="746" t="s">
        <v>1301</v>
      </c>
      <c r="S63" s="740" t="s">
        <v>1514</v>
      </c>
      <c r="T63" s="745" t="s">
        <v>1795</v>
      </c>
      <c r="U63" s="736">
        <v>1984</v>
      </c>
      <c r="V63" s="735" t="s">
        <v>1640</v>
      </c>
      <c r="W63" s="732">
        <v>2010</v>
      </c>
      <c r="X63" s="731"/>
      <c r="Y63" s="751"/>
      <c r="Z63" s="733"/>
      <c r="AA63" s="749"/>
      <c r="AB63" s="750">
        <f t="shared" si="3"/>
        <v>12</v>
      </c>
      <c r="AC63" s="749" t="s">
        <v>698</v>
      </c>
      <c r="AD63" s="730">
        <v>2021</v>
      </c>
      <c r="AE63" s="729" t="s">
        <v>105</v>
      </c>
      <c r="AF63" s="728"/>
      <c r="AG63" s="727" t="s">
        <v>373</v>
      </c>
    </row>
    <row r="64" spans="1:33" s="491" customFormat="1" x14ac:dyDescent="0.25">
      <c r="A64" s="744"/>
      <c r="B64" s="744"/>
      <c r="C64" s="744">
        <f t="shared" si="2"/>
        <v>1</v>
      </c>
      <c r="D64" s="743"/>
      <c r="E64" s="743"/>
      <c r="F64" s="761">
        <v>1</v>
      </c>
      <c r="G64" s="762">
        <v>1</v>
      </c>
      <c r="H64" s="762"/>
      <c r="I64" s="761"/>
      <c r="J64" s="762"/>
      <c r="K64" s="761"/>
      <c r="L64" s="761"/>
      <c r="M64" s="761"/>
      <c r="N64" s="760"/>
      <c r="O64" s="760"/>
      <c r="P64" s="747">
        <v>4324</v>
      </c>
      <c r="Q64" s="738" t="s">
        <v>1244</v>
      </c>
      <c r="R64" s="764" t="s">
        <v>1140</v>
      </c>
      <c r="S64" s="738" t="s">
        <v>1514</v>
      </c>
      <c r="T64" s="753" t="s">
        <v>1245</v>
      </c>
      <c r="U64" s="732">
        <v>1976</v>
      </c>
      <c r="V64" s="735" t="s">
        <v>1252</v>
      </c>
      <c r="W64" s="732">
        <v>2012</v>
      </c>
      <c r="X64" s="731"/>
      <c r="Y64" s="751"/>
      <c r="Z64" s="733"/>
      <c r="AA64" s="752"/>
      <c r="AB64" s="750">
        <f t="shared" si="3"/>
        <v>10</v>
      </c>
      <c r="AC64" s="749" t="s">
        <v>1600</v>
      </c>
      <c r="AD64" s="748">
        <v>2017</v>
      </c>
      <c r="AE64" s="729" t="s">
        <v>105</v>
      </c>
      <c r="AF64" s="728"/>
      <c r="AG64" s="727" t="s">
        <v>375</v>
      </c>
    </row>
    <row r="65" spans="1:33" s="491" customFormat="1" x14ac:dyDescent="0.25">
      <c r="A65" s="744"/>
      <c r="B65" s="744">
        <v>1</v>
      </c>
      <c r="C65" s="744">
        <f t="shared" si="2"/>
        <v>1</v>
      </c>
      <c r="D65" s="743"/>
      <c r="E65" s="743"/>
      <c r="F65" s="761">
        <v>1</v>
      </c>
      <c r="G65" s="762">
        <v>1</v>
      </c>
      <c r="H65" s="762"/>
      <c r="I65" s="761"/>
      <c r="J65" s="762"/>
      <c r="K65" s="761"/>
      <c r="L65" s="761"/>
      <c r="M65" s="761"/>
      <c r="N65" s="760"/>
      <c r="O65" s="760"/>
      <c r="P65" s="747">
        <v>4504</v>
      </c>
      <c r="Q65" s="738" t="s">
        <v>1794</v>
      </c>
      <c r="R65" s="764" t="s">
        <v>1140</v>
      </c>
      <c r="S65" s="738" t="s">
        <v>1514</v>
      </c>
      <c r="T65" s="753" t="s">
        <v>1793</v>
      </c>
      <c r="U65" s="732">
        <v>1979</v>
      </c>
      <c r="V65" s="735" t="s">
        <v>1792</v>
      </c>
      <c r="W65" s="732">
        <v>2008</v>
      </c>
      <c r="X65" s="731" t="s">
        <v>1791</v>
      </c>
      <c r="Y65" s="751">
        <v>2012</v>
      </c>
      <c r="Z65" s="733" t="s">
        <v>1547</v>
      </c>
      <c r="AA65" s="752" t="s">
        <v>1790</v>
      </c>
      <c r="AB65" s="750">
        <f t="shared" si="3"/>
        <v>10</v>
      </c>
      <c r="AC65" s="749" t="s">
        <v>1789</v>
      </c>
      <c r="AD65" s="748">
        <v>2018</v>
      </c>
      <c r="AE65" s="729" t="s">
        <v>95</v>
      </c>
      <c r="AF65" s="728"/>
      <c r="AG65" s="727" t="s">
        <v>1213</v>
      </c>
    </row>
    <row r="66" spans="1:33" s="491" customFormat="1" ht="15.75" x14ac:dyDescent="0.25">
      <c r="A66" s="744"/>
      <c r="B66" s="744">
        <v>1</v>
      </c>
      <c r="C66" s="744" t="str">
        <f t="shared" si="2"/>
        <v/>
      </c>
      <c r="D66" s="743"/>
      <c r="E66" s="743">
        <v>1</v>
      </c>
      <c r="F66" s="761"/>
      <c r="G66" s="762"/>
      <c r="H66" s="762"/>
      <c r="I66" s="761"/>
      <c r="J66" s="762"/>
      <c r="K66" s="761"/>
      <c r="L66" s="761"/>
      <c r="M66" s="761"/>
      <c r="N66" s="760"/>
      <c r="O66" s="760"/>
      <c r="P66" s="747">
        <v>8579</v>
      </c>
      <c r="Q66" s="738" t="s">
        <v>1014</v>
      </c>
      <c r="R66" s="764" t="s">
        <v>1301</v>
      </c>
      <c r="S66" s="738" t="s">
        <v>1514</v>
      </c>
      <c r="T66" s="753" t="s">
        <v>1015</v>
      </c>
      <c r="U66" s="732">
        <v>1980</v>
      </c>
      <c r="V66" s="735" t="s">
        <v>1515</v>
      </c>
      <c r="W66" s="732">
        <v>2002</v>
      </c>
      <c r="X66" s="735" t="s">
        <v>1640</v>
      </c>
      <c r="Y66" s="751">
        <v>2013</v>
      </c>
      <c r="Z66" s="733" t="s">
        <v>1547</v>
      </c>
      <c r="AA66" s="752"/>
      <c r="AB66" s="750">
        <f t="shared" si="3"/>
        <v>9</v>
      </c>
      <c r="AC66" s="749" t="s">
        <v>916</v>
      </c>
      <c r="AD66" s="748">
        <v>2013</v>
      </c>
      <c r="AE66" s="729" t="s">
        <v>1039</v>
      </c>
      <c r="AF66" s="728"/>
      <c r="AG66" s="727" t="s">
        <v>373</v>
      </c>
    </row>
    <row r="67" spans="1:33" s="491" customFormat="1" x14ac:dyDescent="0.25">
      <c r="A67" s="744"/>
      <c r="B67" s="744"/>
      <c r="C67" s="744" t="str">
        <f t="shared" si="2"/>
        <v/>
      </c>
      <c r="D67" s="743"/>
      <c r="E67" s="743">
        <v>1</v>
      </c>
      <c r="F67" s="761"/>
      <c r="G67" s="762"/>
      <c r="H67" s="762"/>
      <c r="I67" s="761"/>
      <c r="J67" s="762"/>
      <c r="K67" s="761"/>
      <c r="L67" s="761"/>
      <c r="M67" s="761"/>
      <c r="N67" s="760"/>
      <c r="O67" s="760"/>
      <c r="P67" s="747">
        <v>4315</v>
      </c>
      <c r="Q67" s="738" t="s">
        <v>1074</v>
      </c>
      <c r="R67" s="764" t="s">
        <v>1301</v>
      </c>
      <c r="S67" s="738" t="s">
        <v>1514</v>
      </c>
      <c r="T67" s="753" t="s">
        <v>1075</v>
      </c>
      <c r="U67" s="732">
        <v>1987</v>
      </c>
      <c r="V67" s="735" t="s">
        <v>1302</v>
      </c>
      <c r="W67" s="732">
        <v>2013</v>
      </c>
      <c r="X67" s="731"/>
      <c r="Y67" s="751"/>
      <c r="Z67" s="733"/>
      <c r="AA67" s="752"/>
      <c r="AB67" s="750">
        <f t="shared" si="3"/>
        <v>9</v>
      </c>
      <c r="AC67" s="749" t="s">
        <v>698</v>
      </c>
      <c r="AD67" s="748">
        <v>2014</v>
      </c>
      <c r="AE67" s="729" t="s">
        <v>105</v>
      </c>
      <c r="AF67" s="728"/>
      <c r="AG67" s="727" t="s">
        <v>373</v>
      </c>
    </row>
    <row r="68" spans="1:33" s="491" customFormat="1" ht="27" x14ac:dyDescent="0.25">
      <c r="A68" s="744"/>
      <c r="B68" s="744"/>
      <c r="C68" s="744" t="str">
        <f t="shared" si="2"/>
        <v/>
      </c>
      <c r="D68" s="743">
        <v>1</v>
      </c>
      <c r="E68" s="743"/>
      <c r="F68" s="743"/>
      <c r="G68" s="744"/>
      <c r="H68" s="744"/>
      <c r="I68" s="743"/>
      <c r="J68" s="744"/>
      <c r="K68" s="743"/>
      <c r="L68" s="743"/>
      <c r="M68" s="743"/>
      <c r="N68" s="742"/>
      <c r="O68" s="742"/>
      <c r="P68" s="747">
        <v>4565</v>
      </c>
      <c r="Q68" s="738" t="s">
        <v>1788</v>
      </c>
      <c r="R68" s="739" t="s">
        <v>1140</v>
      </c>
      <c r="S68" s="738" t="s">
        <v>1514</v>
      </c>
      <c r="T68" s="737" t="s">
        <v>1787</v>
      </c>
      <c r="U68" s="732">
        <v>1990</v>
      </c>
      <c r="V68" s="735" t="s">
        <v>1786</v>
      </c>
      <c r="W68" s="732">
        <v>2013</v>
      </c>
      <c r="X68" s="731" t="s">
        <v>1785</v>
      </c>
      <c r="Y68" s="734">
        <v>2015</v>
      </c>
      <c r="Z68" s="733"/>
      <c r="AA68" s="731" t="s">
        <v>1762</v>
      </c>
      <c r="AB68" s="750">
        <f t="shared" si="3"/>
        <v>9</v>
      </c>
      <c r="AC68" s="749" t="s">
        <v>1784</v>
      </c>
      <c r="AD68" s="730">
        <v>2022</v>
      </c>
      <c r="AE68" s="729" t="s">
        <v>105</v>
      </c>
      <c r="AF68" s="728"/>
      <c r="AG68" s="727" t="s">
        <v>373</v>
      </c>
    </row>
    <row r="69" spans="1:33" s="435" customFormat="1" ht="15.75" x14ac:dyDescent="0.25">
      <c r="A69" s="744"/>
      <c r="B69" s="744"/>
      <c r="C69" s="744" t="str">
        <f t="shared" ref="C69:C100" si="4">IF(AB69&gt;=10,1,"")</f>
        <v/>
      </c>
      <c r="D69" s="743">
        <v>1</v>
      </c>
      <c r="E69" s="743"/>
      <c r="F69" s="761"/>
      <c r="G69" s="762"/>
      <c r="H69" s="762"/>
      <c r="I69" s="761"/>
      <c r="J69" s="762"/>
      <c r="K69" s="761"/>
      <c r="L69" s="761"/>
      <c r="M69" s="761"/>
      <c r="N69" s="760"/>
      <c r="O69" s="760"/>
      <c r="P69" s="747">
        <v>4473</v>
      </c>
      <c r="Q69" s="738" t="s">
        <v>1783</v>
      </c>
      <c r="R69" s="764" t="s">
        <v>1140</v>
      </c>
      <c r="S69" s="738" t="s">
        <v>1514</v>
      </c>
      <c r="T69" s="753" t="s">
        <v>1782</v>
      </c>
      <c r="U69" s="732">
        <v>1987</v>
      </c>
      <c r="V69" s="735" t="s">
        <v>1781</v>
      </c>
      <c r="W69" s="732">
        <v>2014</v>
      </c>
      <c r="X69" s="731" t="s">
        <v>1780</v>
      </c>
      <c r="Y69" s="751">
        <v>2020</v>
      </c>
      <c r="Z69" s="733"/>
      <c r="AA69" s="752"/>
      <c r="AB69" s="750">
        <f t="shared" ref="AB69:AB82" si="5">IF(Z69="",YEAR($AC$1)-$W69,YEAR($AC$1)-$Y69)</f>
        <v>8</v>
      </c>
      <c r="AC69" s="749" t="s">
        <v>1779</v>
      </c>
      <c r="AD69" s="748">
        <v>2022</v>
      </c>
      <c r="AE69" s="729" t="s">
        <v>1778</v>
      </c>
      <c r="AF69" s="728"/>
      <c r="AG69" s="727" t="s">
        <v>1213</v>
      </c>
    </row>
    <row r="70" spans="1:33" s="491" customFormat="1" x14ac:dyDescent="0.25">
      <c r="A70" s="744"/>
      <c r="B70" s="744">
        <v>1</v>
      </c>
      <c r="C70" s="744" t="str">
        <f t="shared" si="4"/>
        <v/>
      </c>
      <c r="D70" s="743">
        <v>1</v>
      </c>
      <c r="E70" s="743"/>
      <c r="F70" s="743"/>
      <c r="G70" s="744"/>
      <c r="H70" s="744"/>
      <c r="I70" s="743"/>
      <c r="J70" s="744"/>
      <c r="K70" s="743"/>
      <c r="L70" s="743"/>
      <c r="M70" s="743"/>
      <c r="N70" s="742"/>
      <c r="O70" s="742"/>
      <c r="P70" s="741">
        <v>4522</v>
      </c>
      <c r="Q70" s="740" t="s">
        <v>1777</v>
      </c>
      <c r="R70" s="746" t="s">
        <v>1140</v>
      </c>
      <c r="S70" s="740" t="s">
        <v>1514</v>
      </c>
      <c r="T70" s="745" t="s">
        <v>1776</v>
      </c>
      <c r="U70" s="736">
        <v>1987</v>
      </c>
      <c r="V70" s="735" t="s">
        <v>1775</v>
      </c>
      <c r="W70" s="732">
        <v>2016</v>
      </c>
      <c r="X70" s="731" t="s">
        <v>1774</v>
      </c>
      <c r="Y70" s="751">
        <v>2018</v>
      </c>
      <c r="Z70" s="733"/>
      <c r="AA70" s="749"/>
      <c r="AB70" s="750">
        <f t="shared" si="5"/>
        <v>6</v>
      </c>
      <c r="AC70" s="749" t="s">
        <v>1773</v>
      </c>
      <c r="AD70" s="748">
        <v>2020</v>
      </c>
      <c r="AE70" s="729" t="s">
        <v>105</v>
      </c>
      <c r="AF70" s="728"/>
      <c r="AG70" s="727" t="s">
        <v>373</v>
      </c>
    </row>
    <row r="71" spans="1:33" s="491" customFormat="1" x14ac:dyDescent="0.25">
      <c r="A71" s="744"/>
      <c r="B71" s="744"/>
      <c r="C71" s="744" t="str">
        <f t="shared" si="4"/>
        <v/>
      </c>
      <c r="D71" s="743"/>
      <c r="E71" s="743">
        <v>1</v>
      </c>
      <c r="F71" s="761"/>
      <c r="G71" s="762"/>
      <c r="H71" s="762"/>
      <c r="I71" s="761"/>
      <c r="J71" s="762"/>
      <c r="K71" s="761"/>
      <c r="L71" s="761"/>
      <c r="M71" s="761"/>
      <c r="N71" s="760"/>
      <c r="O71" s="760"/>
      <c r="P71" s="747">
        <v>4502</v>
      </c>
      <c r="Q71" s="738" t="s">
        <v>1595</v>
      </c>
      <c r="R71" s="764" t="s">
        <v>1301</v>
      </c>
      <c r="S71" s="738" t="s">
        <v>1514</v>
      </c>
      <c r="T71" s="753" t="s">
        <v>1594</v>
      </c>
      <c r="U71" s="732">
        <v>1991</v>
      </c>
      <c r="V71" s="735" t="s">
        <v>1640</v>
      </c>
      <c r="W71" s="732">
        <v>2016</v>
      </c>
      <c r="X71" s="731" t="s">
        <v>1182</v>
      </c>
      <c r="Y71" s="751">
        <v>2018</v>
      </c>
      <c r="Z71" s="733"/>
      <c r="AA71" s="752"/>
      <c r="AB71" s="750">
        <f t="shared" si="5"/>
        <v>6</v>
      </c>
      <c r="AC71" s="749" t="s">
        <v>698</v>
      </c>
      <c r="AD71" s="748">
        <v>2018</v>
      </c>
      <c r="AE71" s="729" t="s">
        <v>105</v>
      </c>
      <c r="AF71" s="728"/>
      <c r="AG71" s="770" t="s">
        <v>375</v>
      </c>
    </row>
    <row r="72" spans="1:33" s="491" customFormat="1" x14ac:dyDescent="0.25">
      <c r="A72" s="744"/>
      <c r="B72" s="744">
        <v>1</v>
      </c>
      <c r="C72" s="744" t="str">
        <f t="shared" si="4"/>
        <v/>
      </c>
      <c r="D72" s="743"/>
      <c r="E72" s="743">
        <v>1</v>
      </c>
      <c r="F72" s="761"/>
      <c r="G72" s="762"/>
      <c r="H72" s="762"/>
      <c r="I72" s="761"/>
      <c r="J72" s="762"/>
      <c r="K72" s="761"/>
      <c r="L72" s="761"/>
      <c r="M72" s="761"/>
      <c r="N72" s="760"/>
      <c r="O72" s="760"/>
      <c r="P72" s="741">
        <v>9756</v>
      </c>
      <c r="Q72" s="740" t="s">
        <v>1772</v>
      </c>
      <c r="R72" s="746" t="s">
        <v>1140</v>
      </c>
      <c r="S72" s="740" t="s">
        <v>1514</v>
      </c>
      <c r="T72" s="745" t="s">
        <v>1771</v>
      </c>
      <c r="U72" s="736">
        <v>1994</v>
      </c>
      <c r="V72" s="735" t="s">
        <v>1640</v>
      </c>
      <c r="W72" s="736">
        <v>2016</v>
      </c>
      <c r="X72" s="731" t="s">
        <v>1733</v>
      </c>
      <c r="Y72" s="751">
        <v>2022</v>
      </c>
      <c r="Z72" s="733"/>
      <c r="AA72" s="752"/>
      <c r="AB72" s="769">
        <f t="shared" si="5"/>
        <v>6</v>
      </c>
      <c r="AC72" s="768" t="s">
        <v>916</v>
      </c>
      <c r="AD72" s="767">
        <v>2019</v>
      </c>
      <c r="AE72" s="729" t="s">
        <v>105</v>
      </c>
      <c r="AF72" s="728"/>
      <c r="AG72" s="727" t="s">
        <v>375</v>
      </c>
    </row>
    <row r="73" spans="1:33" s="491" customFormat="1" x14ac:dyDescent="0.25">
      <c r="A73" s="744"/>
      <c r="B73" s="744"/>
      <c r="C73" s="744" t="str">
        <f t="shared" si="4"/>
        <v/>
      </c>
      <c r="D73" s="743">
        <v>1</v>
      </c>
      <c r="E73" s="743"/>
      <c r="F73" s="761"/>
      <c r="G73" s="762"/>
      <c r="H73" s="762"/>
      <c r="I73" s="761"/>
      <c r="J73" s="762"/>
      <c r="K73" s="761"/>
      <c r="L73" s="761"/>
      <c r="M73" s="761"/>
      <c r="N73" s="760"/>
      <c r="O73" s="760"/>
      <c r="P73" s="747">
        <v>8580</v>
      </c>
      <c r="Q73" s="738" t="s">
        <v>897</v>
      </c>
      <c r="R73" s="764" t="s">
        <v>359</v>
      </c>
      <c r="S73" s="738" t="s">
        <v>1514</v>
      </c>
      <c r="T73" s="753" t="s">
        <v>896</v>
      </c>
      <c r="U73" s="732">
        <v>1990</v>
      </c>
      <c r="V73" s="735" t="s">
        <v>1553</v>
      </c>
      <c r="W73" s="732">
        <v>2017</v>
      </c>
      <c r="X73" s="731"/>
      <c r="Y73" s="751"/>
      <c r="Z73" s="733"/>
      <c r="AA73" s="752" t="s">
        <v>1511</v>
      </c>
      <c r="AB73" s="750">
        <f t="shared" si="5"/>
        <v>5</v>
      </c>
      <c r="AC73" s="749" t="s">
        <v>698</v>
      </c>
      <c r="AD73" s="748">
        <v>2017</v>
      </c>
      <c r="AE73" s="729" t="s">
        <v>121</v>
      </c>
      <c r="AF73" s="728"/>
      <c r="AG73" s="727" t="s">
        <v>375</v>
      </c>
    </row>
    <row r="74" spans="1:33" s="491" customFormat="1" x14ac:dyDescent="0.25">
      <c r="A74" s="744"/>
      <c r="B74" s="744">
        <v>1</v>
      </c>
      <c r="C74" s="744" t="str">
        <f t="shared" si="4"/>
        <v/>
      </c>
      <c r="D74" s="743"/>
      <c r="E74" s="743">
        <v>1</v>
      </c>
      <c r="F74" s="743"/>
      <c r="G74" s="744"/>
      <c r="H74" s="744"/>
      <c r="I74" s="743"/>
      <c r="J74" s="744"/>
      <c r="K74" s="743"/>
      <c r="L74" s="743"/>
      <c r="M74" s="743"/>
      <c r="N74" s="742"/>
      <c r="O74" s="742"/>
      <c r="P74" s="747">
        <v>4552</v>
      </c>
      <c r="Q74" s="738" t="s">
        <v>1770</v>
      </c>
      <c r="R74" s="739" t="s">
        <v>1140</v>
      </c>
      <c r="S74" s="738" t="s">
        <v>1514</v>
      </c>
      <c r="T74" s="737" t="s">
        <v>1769</v>
      </c>
      <c r="U74" s="732">
        <v>1991</v>
      </c>
      <c r="V74" s="735" t="s">
        <v>1768</v>
      </c>
      <c r="W74" s="732">
        <v>2017</v>
      </c>
      <c r="X74" s="731" t="s">
        <v>1767</v>
      </c>
      <c r="Y74" s="734"/>
      <c r="Z74" s="733"/>
      <c r="AA74" s="749"/>
      <c r="AB74" s="750">
        <f t="shared" si="5"/>
        <v>5</v>
      </c>
      <c r="AC74" s="731" t="s">
        <v>1766</v>
      </c>
      <c r="AD74" s="730">
        <v>2021</v>
      </c>
      <c r="AE74" s="729" t="s">
        <v>121</v>
      </c>
      <c r="AF74" s="728"/>
      <c r="AG74" s="727" t="s">
        <v>373</v>
      </c>
    </row>
    <row r="75" spans="1:33" s="491" customFormat="1" x14ac:dyDescent="0.25">
      <c r="A75" s="744"/>
      <c r="B75" s="744"/>
      <c r="C75" s="744" t="str">
        <f t="shared" si="4"/>
        <v/>
      </c>
      <c r="D75" s="743"/>
      <c r="E75" s="743">
        <v>1</v>
      </c>
      <c r="F75" s="761"/>
      <c r="G75" s="762"/>
      <c r="H75" s="762"/>
      <c r="I75" s="761"/>
      <c r="J75" s="762"/>
      <c r="K75" s="761"/>
      <c r="L75" s="761"/>
      <c r="M75" s="761"/>
      <c r="N75" s="760"/>
      <c r="O75" s="760"/>
      <c r="P75" s="747">
        <v>4501</v>
      </c>
      <c r="Q75" s="738" t="s">
        <v>1606</v>
      </c>
      <c r="R75" s="764" t="s">
        <v>1303</v>
      </c>
      <c r="S75" s="738" t="s">
        <v>1514</v>
      </c>
      <c r="T75" s="753" t="s">
        <v>1605</v>
      </c>
      <c r="U75" s="732">
        <v>1992</v>
      </c>
      <c r="V75" s="735" t="s">
        <v>1640</v>
      </c>
      <c r="W75" s="732">
        <v>2018</v>
      </c>
      <c r="X75" s="731"/>
      <c r="Y75" s="751"/>
      <c r="Z75" s="733"/>
      <c r="AA75" s="752"/>
      <c r="AB75" s="750">
        <f t="shared" si="5"/>
        <v>4</v>
      </c>
      <c r="AC75" s="749" t="s">
        <v>698</v>
      </c>
      <c r="AD75" s="748">
        <v>2018</v>
      </c>
      <c r="AE75" s="729" t="s">
        <v>121</v>
      </c>
      <c r="AF75" s="728"/>
      <c r="AG75" s="727" t="s">
        <v>375</v>
      </c>
    </row>
    <row r="76" spans="1:33" s="491" customFormat="1" x14ac:dyDescent="0.25">
      <c r="A76" s="744"/>
      <c r="B76" s="744"/>
      <c r="C76" s="744" t="str">
        <f t="shared" si="4"/>
        <v/>
      </c>
      <c r="D76" s="743"/>
      <c r="E76" s="743">
        <v>1</v>
      </c>
      <c r="F76" s="743"/>
      <c r="G76" s="744"/>
      <c r="H76" s="744"/>
      <c r="I76" s="743"/>
      <c r="J76" s="744"/>
      <c r="K76" s="743"/>
      <c r="L76" s="743"/>
      <c r="M76" s="743"/>
      <c r="N76" s="742"/>
      <c r="O76" s="742"/>
      <c r="P76" s="741">
        <v>4523</v>
      </c>
      <c r="Q76" s="740" t="s">
        <v>1765</v>
      </c>
      <c r="R76" s="746" t="s">
        <v>1140</v>
      </c>
      <c r="S76" s="740" t="s">
        <v>1514</v>
      </c>
      <c r="T76" s="745" t="s">
        <v>1764</v>
      </c>
      <c r="U76" s="736">
        <v>1991</v>
      </c>
      <c r="V76" s="735" t="s">
        <v>1763</v>
      </c>
      <c r="W76" s="732">
        <v>2018</v>
      </c>
      <c r="X76" s="731"/>
      <c r="Y76" s="751"/>
      <c r="Z76" s="733"/>
      <c r="AA76" s="749"/>
      <c r="AB76" s="750">
        <f t="shared" si="5"/>
        <v>4</v>
      </c>
      <c r="AC76" s="749" t="s">
        <v>1762</v>
      </c>
      <c r="AD76" s="748">
        <v>2020</v>
      </c>
      <c r="AE76" s="729" t="s">
        <v>121</v>
      </c>
      <c r="AF76" s="728"/>
      <c r="AG76" s="727" t="s">
        <v>373</v>
      </c>
    </row>
    <row r="77" spans="1:33" s="491" customFormat="1" x14ac:dyDescent="0.25">
      <c r="A77" s="744"/>
      <c r="B77" s="744"/>
      <c r="C77" s="744" t="str">
        <f t="shared" si="4"/>
        <v/>
      </c>
      <c r="D77" s="743">
        <v>1</v>
      </c>
      <c r="E77" s="743"/>
      <c r="F77" s="761"/>
      <c r="G77" s="762"/>
      <c r="H77" s="762"/>
      <c r="I77" s="761"/>
      <c r="J77" s="762"/>
      <c r="K77" s="761"/>
      <c r="L77" s="761"/>
      <c r="M77" s="761"/>
      <c r="N77" s="760"/>
      <c r="O77" s="760"/>
      <c r="P77" s="747">
        <v>4902</v>
      </c>
      <c r="Q77" s="738" t="s">
        <v>1608</v>
      </c>
      <c r="R77" s="764" t="s">
        <v>358</v>
      </c>
      <c r="S77" s="738" t="s">
        <v>1514</v>
      </c>
      <c r="T77" s="753" t="s">
        <v>1607</v>
      </c>
      <c r="U77" s="732">
        <v>1991</v>
      </c>
      <c r="V77" s="735" t="s">
        <v>1553</v>
      </c>
      <c r="W77" s="732">
        <v>2018</v>
      </c>
      <c r="X77" s="731"/>
      <c r="Y77" s="751"/>
      <c r="Z77" s="733"/>
      <c r="AA77" s="752"/>
      <c r="AB77" s="750">
        <f t="shared" si="5"/>
        <v>4</v>
      </c>
      <c r="AC77" s="749" t="s">
        <v>698</v>
      </c>
      <c r="AD77" s="748">
        <v>2018</v>
      </c>
      <c r="AE77" s="729" t="s">
        <v>121</v>
      </c>
      <c r="AF77" s="728"/>
      <c r="AG77" s="727" t="s">
        <v>375</v>
      </c>
    </row>
    <row r="78" spans="1:33" s="491" customFormat="1" x14ac:dyDescent="0.25">
      <c r="A78" s="744"/>
      <c r="B78" s="744"/>
      <c r="C78" s="744" t="str">
        <f t="shared" si="4"/>
        <v/>
      </c>
      <c r="D78" s="743">
        <v>1</v>
      </c>
      <c r="E78" s="743"/>
      <c r="F78" s="761"/>
      <c r="G78" s="762"/>
      <c r="H78" s="762"/>
      <c r="I78" s="761"/>
      <c r="J78" s="762"/>
      <c r="K78" s="761"/>
      <c r="L78" s="761"/>
      <c r="M78" s="761"/>
      <c r="N78" s="760"/>
      <c r="O78" s="760"/>
      <c r="P78" s="747">
        <v>4515</v>
      </c>
      <c r="Q78" s="738" t="s">
        <v>1761</v>
      </c>
      <c r="R78" s="764" t="s">
        <v>448</v>
      </c>
      <c r="S78" s="738" t="s">
        <v>1514</v>
      </c>
      <c r="T78" s="753" t="s">
        <v>1632</v>
      </c>
      <c r="U78" s="732">
        <v>1991</v>
      </c>
      <c r="V78" s="735" t="s">
        <v>1553</v>
      </c>
      <c r="W78" s="732">
        <v>2019</v>
      </c>
      <c r="X78" s="731"/>
      <c r="Y78" s="751"/>
      <c r="Z78" s="733"/>
      <c r="AA78" s="752"/>
      <c r="AB78" s="750">
        <f t="shared" si="5"/>
        <v>3</v>
      </c>
      <c r="AC78" s="749" t="s">
        <v>698</v>
      </c>
      <c r="AD78" s="748">
        <v>2019</v>
      </c>
      <c r="AE78" s="729" t="s">
        <v>121</v>
      </c>
      <c r="AF78" s="728"/>
      <c r="AG78" s="727" t="s">
        <v>375</v>
      </c>
    </row>
    <row r="79" spans="1:33" s="491" customFormat="1" x14ac:dyDescent="0.25">
      <c r="A79" s="744"/>
      <c r="B79" s="744">
        <v>1</v>
      </c>
      <c r="C79" s="744" t="str">
        <f t="shared" si="4"/>
        <v/>
      </c>
      <c r="D79" s="743"/>
      <c r="E79" s="743"/>
      <c r="F79" s="743">
        <v>1</v>
      </c>
      <c r="G79" s="744"/>
      <c r="H79" s="744"/>
      <c r="I79" s="743"/>
      <c r="J79" s="744"/>
      <c r="K79" s="743"/>
      <c r="L79" s="743"/>
      <c r="M79" s="743"/>
      <c r="N79" s="742"/>
      <c r="O79" s="742"/>
      <c r="P79" s="747">
        <v>4554</v>
      </c>
      <c r="Q79" s="738" t="s">
        <v>1760</v>
      </c>
      <c r="R79" s="739" t="s">
        <v>359</v>
      </c>
      <c r="S79" s="738" t="s">
        <v>1514</v>
      </c>
      <c r="T79" s="737" t="s">
        <v>1759</v>
      </c>
      <c r="U79" s="732">
        <v>1996</v>
      </c>
      <c r="V79" s="766" t="s">
        <v>1758</v>
      </c>
      <c r="W79" s="732">
        <v>2019</v>
      </c>
      <c r="X79" s="731"/>
      <c r="Y79" s="751"/>
      <c r="Z79" s="733"/>
      <c r="AA79" s="749"/>
      <c r="AB79" s="750">
        <f t="shared" si="5"/>
        <v>3</v>
      </c>
      <c r="AC79" s="749" t="s">
        <v>1757</v>
      </c>
      <c r="AD79" s="730">
        <v>2021</v>
      </c>
      <c r="AE79" s="729" t="s">
        <v>121</v>
      </c>
      <c r="AF79" s="728"/>
      <c r="AG79" s="727" t="s">
        <v>375</v>
      </c>
    </row>
    <row r="80" spans="1:33" s="491" customFormat="1" x14ac:dyDescent="0.25">
      <c r="A80" s="744"/>
      <c r="B80" s="744">
        <v>1</v>
      </c>
      <c r="C80" s="744" t="str">
        <f t="shared" si="4"/>
        <v/>
      </c>
      <c r="D80" s="743">
        <v>1</v>
      </c>
      <c r="E80" s="743"/>
      <c r="F80" s="743"/>
      <c r="G80" s="744"/>
      <c r="H80" s="744"/>
      <c r="I80" s="743"/>
      <c r="J80" s="744"/>
      <c r="K80" s="743"/>
      <c r="L80" s="743"/>
      <c r="M80" s="743"/>
      <c r="N80" s="742"/>
      <c r="O80" s="742"/>
      <c r="P80" s="747">
        <v>4561</v>
      </c>
      <c r="Q80" s="738" t="s">
        <v>1756</v>
      </c>
      <c r="R80" s="739" t="s">
        <v>361</v>
      </c>
      <c r="S80" s="738" t="s">
        <v>1514</v>
      </c>
      <c r="T80" s="737" t="s">
        <v>1755</v>
      </c>
      <c r="U80" s="732">
        <v>1994</v>
      </c>
      <c r="V80" s="735" t="s">
        <v>1754</v>
      </c>
      <c r="W80" s="732">
        <v>2019</v>
      </c>
      <c r="X80" s="731"/>
      <c r="Y80" s="734"/>
      <c r="Z80" s="733"/>
      <c r="AA80" s="731"/>
      <c r="AB80" s="750">
        <f t="shared" si="5"/>
        <v>3</v>
      </c>
      <c r="AC80" s="731" t="s">
        <v>1753</v>
      </c>
      <c r="AD80" s="730">
        <v>2021</v>
      </c>
      <c r="AE80" s="729" t="s">
        <v>121</v>
      </c>
      <c r="AF80" s="728"/>
      <c r="AG80" s="727" t="s">
        <v>375</v>
      </c>
    </row>
    <row r="81" spans="1:33" s="491" customFormat="1" x14ac:dyDescent="0.25">
      <c r="A81" s="744"/>
      <c r="B81" s="744"/>
      <c r="C81" s="744" t="str">
        <f t="shared" si="4"/>
        <v/>
      </c>
      <c r="D81" s="743"/>
      <c r="E81" s="743">
        <v>1</v>
      </c>
      <c r="F81" s="761"/>
      <c r="G81" s="762"/>
      <c r="H81" s="762"/>
      <c r="I81" s="761"/>
      <c r="J81" s="762"/>
      <c r="K81" s="761"/>
      <c r="L81" s="761"/>
      <c r="M81" s="761"/>
      <c r="N81" s="760"/>
      <c r="O81" s="760"/>
      <c r="P81" s="747">
        <v>4533</v>
      </c>
      <c r="Q81" s="738" t="s">
        <v>1752</v>
      </c>
      <c r="R81" s="764" t="s">
        <v>1301</v>
      </c>
      <c r="S81" s="738" t="s">
        <v>1514</v>
      </c>
      <c r="T81" s="753" t="s">
        <v>1751</v>
      </c>
      <c r="U81" s="732">
        <v>1989</v>
      </c>
      <c r="V81" s="735" t="s">
        <v>1640</v>
      </c>
      <c r="W81" s="732">
        <v>2020</v>
      </c>
      <c r="X81" s="731"/>
      <c r="Y81" s="751"/>
      <c r="Z81" s="733"/>
      <c r="AA81" s="752"/>
      <c r="AB81" s="750">
        <f t="shared" si="5"/>
        <v>2</v>
      </c>
      <c r="AC81" s="749" t="s">
        <v>698</v>
      </c>
      <c r="AD81" s="748">
        <v>2020</v>
      </c>
      <c r="AE81" s="729" t="s">
        <v>121</v>
      </c>
      <c r="AF81" s="728"/>
      <c r="AG81" s="727" t="s">
        <v>375</v>
      </c>
    </row>
    <row r="82" spans="1:33" s="491" customFormat="1" x14ac:dyDescent="0.25">
      <c r="A82" s="744"/>
      <c r="B82" s="744"/>
      <c r="C82" s="744" t="str">
        <f t="shared" si="4"/>
        <v/>
      </c>
      <c r="D82" s="743">
        <v>1</v>
      </c>
      <c r="E82" s="743"/>
      <c r="F82" s="743"/>
      <c r="G82" s="744"/>
      <c r="H82" s="744"/>
      <c r="I82" s="743"/>
      <c r="J82" s="744"/>
      <c r="K82" s="743"/>
      <c r="L82" s="743"/>
      <c r="M82" s="743"/>
      <c r="N82" s="742"/>
      <c r="O82" s="742"/>
      <c r="P82" s="747">
        <v>4551</v>
      </c>
      <c r="Q82" s="738" t="s">
        <v>1750</v>
      </c>
      <c r="R82" s="739" t="s">
        <v>1301</v>
      </c>
      <c r="S82" s="738" t="s">
        <v>1514</v>
      </c>
      <c r="T82" s="737" t="s">
        <v>1749</v>
      </c>
      <c r="U82" s="732">
        <v>1993</v>
      </c>
      <c r="V82" s="735" t="s">
        <v>1553</v>
      </c>
      <c r="W82" s="732">
        <v>2020</v>
      </c>
      <c r="X82" s="731"/>
      <c r="Y82" s="751"/>
      <c r="Z82" s="733"/>
      <c r="AA82" s="749"/>
      <c r="AB82" s="750">
        <f t="shared" si="5"/>
        <v>2</v>
      </c>
      <c r="AC82" s="749" t="s">
        <v>698</v>
      </c>
      <c r="AD82" s="748">
        <v>2021</v>
      </c>
      <c r="AE82" s="729" t="s">
        <v>121</v>
      </c>
      <c r="AF82" s="728"/>
      <c r="AG82" s="727" t="s">
        <v>375</v>
      </c>
    </row>
    <row r="83" spans="1:33" s="491" customFormat="1" x14ac:dyDescent="0.25">
      <c r="A83" s="744"/>
      <c r="B83" s="744"/>
      <c r="C83" s="744" t="str">
        <f t="shared" si="4"/>
        <v/>
      </c>
      <c r="D83" s="743"/>
      <c r="E83" s="743">
        <v>1</v>
      </c>
      <c r="F83" s="743"/>
      <c r="G83" s="744"/>
      <c r="H83" s="744"/>
      <c r="I83" s="743"/>
      <c r="J83" s="744"/>
      <c r="K83" s="743"/>
      <c r="L83" s="743"/>
      <c r="M83" s="743"/>
      <c r="N83" s="742">
        <v>1</v>
      </c>
      <c r="O83" s="742"/>
      <c r="P83" s="747">
        <v>4566</v>
      </c>
      <c r="Q83" s="740" t="s">
        <v>1748</v>
      </c>
      <c r="R83" s="746" t="s">
        <v>1301</v>
      </c>
      <c r="S83" s="738" t="s">
        <v>1514</v>
      </c>
      <c r="T83" s="745" t="s">
        <v>1747</v>
      </c>
      <c r="U83" s="736">
        <v>1989</v>
      </c>
      <c r="V83" s="753" t="s">
        <v>1640</v>
      </c>
      <c r="W83" s="732">
        <v>2020</v>
      </c>
      <c r="X83" s="753"/>
      <c r="Y83" s="751"/>
      <c r="Z83" s="733"/>
      <c r="AA83" s="749"/>
      <c r="AB83" s="750">
        <f>IF(Z83="",YEAR('[1]11.2021'!$AC$1)-$W83,YEAR('[1]11.2021'!$AC$1)-$Y83)</f>
        <v>1</v>
      </c>
      <c r="AC83" s="731" t="s">
        <v>698</v>
      </c>
      <c r="AD83" s="730">
        <v>2022</v>
      </c>
      <c r="AE83" s="729" t="s">
        <v>121</v>
      </c>
      <c r="AF83" s="728"/>
      <c r="AG83" s="727" t="s">
        <v>375</v>
      </c>
    </row>
    <row r="84" spans="1:33" s="491" customFormat="1" x14ac:dyDescent="0.25">
      <c r="A84" s="744"/>
      <c r="B84" s="744"/>
      <c r="C84" s="744" t="str">
        <f t="shared" si="4"/>
        <v/>
      </c>
      <c r="D84" s="743"/>
      <c r="E84" s="743">
        <v>1</v>
      </c>
      <c r="F84" s="743"/>
      <c r="G84" s="744"/>
      <c r="H84" s="744"/>
      <c r="I84" s="743"/>
      <c r="J84" s="744"/>
      <c r="K84" s="743"/>
      <c r="L84" s="743"/>
      <c r="M84" s="743"/>
      <c r="N84" s="742"/>
      <c r="O84" s="742"/>
      <c r="P84" s="747">
        <v>9739</v>
      </c>
      <c r="Q84" s="740" t="s">
        <v>902</v>
      </c>
      <c r="R84" s="746" t="s">
        <v>359</v>
      </c>
      <c r="S84" s="738" t="s">
        <v>1514</v>
      </c>
      <c r="T84" s="745" t="s">
        <v>899</v>
      </c>
      <c r="U84" s="736">
        <v>1995</v>
      </c>
      <c r="V84" s="735" t="s">
        <v>628</v>
      </c>
      <c r="W84" s="732">
        <v>2016</v>
      </c>
      <c r="X84" s="735" t="s">
        <v>1640</v>
      </c>
      <c r="Y84" s="751">
        <v>2021</v>
      </c>
      <c r="Z84" s="733" t="s">
        <v>1547</v>
      </c>
      <c r="AA84" s="749"/>
      <c r="AB84" s="750">
        <f t="shared" ref="AB84:AB115" si="6">IF(Z84="",YEAR($AC$1)-$W84,YEAR($AC$1)-$Y84)</f>
        <v>1</v>
      </c>
      <c r="AC84" s="749" t="s">
        <v>698</v>
      </c>
      <c r="AD84" s="748">
        <v>2019</v>
      </c>
      <c r="AE84" s="729" t="s">
        <v>121</v>
      </c>
      <c r="AF84" s="728"/>
      <c r="AG84" s="727" t="s">
        <v>375</v>
      </c>
    </row>
    <row r="85" spans="1:33" s="491" customFormat="1" x14ac:dyDescent="0.25">
      <c r="A85" s="744"/>
      <c r="B85" s="744"/>
      <c r="C85" s="744" t="str">
        <f t="shared" si="4"/>
        <v/>
      </c>
      <c r="D85" s="743"/>
      <c r="E85" s="743">
        <v>1</v>
      </c>
      <c r="F85" s="743"/>
      <c r="G85" s="744"/>
      <c r="H85" s="744"/>
      <c r="I85" s="743"/>
      <c r="J85" s="744"/>
      <c r="K85" s="743"/>
      <c r="L85" s="743"/>
      <c r="M85" s="743"/>
      <c r="N85" s="742"/>
      <c r="O85" s="742"/>
      <c r="P85" s="747">
        <v>4564</v>
      </c>
      <c r="Q85" s="740" t="s">
        <v>1746</v>
      </c>
      <c r="R85" s="746" t="s">
        <v>1301</v>
      </c>
      <c r="S85" s="738" t="s">
        <v>1514</v>
      </c>
      <c r="T85" s="745" t="s">
        <v>1745</v>
      </c>
      <c r="U85" s="736">
        <v>1989</v>
      </c>
      <c r="V85" s="735" t="s">
        <v>1640</v>
      </c>
      <c r="W85" s="732">
        <v>2021</v>
      </c>
      <c r="X85" s="735"/>
      <c r="Y85" s="751"/>
      <c r="Z85" s="733"/>
      <c r="AA85" s="749"/>
      <c r="AB85" s="750">
        <f t="shared" si="6"/>
        <v>1</v>
      </c>
      <c r="AC85" s="749" t="s">
        <v>698</v>
      </c>
      <c r="AD85" s="748">
        <v>2021</v>
      </c>
      <c r="AE85" s="729" t="s">
        <v>121</v>
      </c>
      <c r="AF85" s="728"/>
      <c r="AG85" s="727" t="s">
        <v>375</v>
      </c>
    </row>
    <row r="86" spans="1:33" s="491" customFormat="1" x14ac:dyDescent="0.25">
      <c r="A86" s="744"/>
      <c r="B86" s="744"/>
      <c r="C86" s="744">
        <f t="shared" si="4"/>
        <v>1</v>
      </c>
      <c r="D86" s="743"/>
      <c r="E86" s="743"/>
      <c r="F86" s="761"/>
      <c r="G86" s="762"/>
      <c r="H86" s="762">
        <v>1</v>
      </c>
      <c r="I86" s="761">
        <v>1</v>
      </c>
      <c r="J86" s="762"/>
      <c r="K86" s="761"/>
      <c r="L86" s="761"/>
      <c r="M86" s="761"/>
      <c r="N86" s="760">
        <v>1</v>
      </c>
      <c r="O86" s="760"/>
      <c r="P86" s="747">
        <v>3211</v>
      </c>
      <c r="Q86" s="738" t="s">
        <v>1125</v>
      </c>
      <c r="R86" s="764" t="s">
        <v>358</v>
      </c>
      <c r="S86" s="738" t="s">
        <v>928</v>
      </c>
      <c r="T86" s="753" t="s">
        <v>1126</v>
      </c>
      <c r="U86" s="732">
        <v>1954</v>
      </c>
      <c r="V86" s="735" t="s">
        <v>126</v>
      </c>
      <c r="W86" s="732">
        <v>1973</v>
      </c>
      <c r="X86" s="731" t="s">
        <v>1127</v>
      </c>
      <c r="Y86" s="751">
        <v>1979</v>
      </c>
      <c r="Z86" s="733"/>
      <c r="AA86" s="752"/>
      <c r="AB86" s="750">
        <f t="shared" si="6"/>
        <v>49</v>
      </c>
      <c r="AC86" s="749" t="s">
        <v>110</v>
      </c>
      <c r="AD86" s="748">
        <v>2015</v>
      </c>
      <c r="AE86" s="729" t="s">
        <v>105</v>
      </c>
      <c r="AF86" s="728"/>
      <c r="AG86" s="755" t="s">
        <v>1078</v>
      </c>
    </row>
    <row r="87" spans="1:33" s="491" customFormat="1" ht="15.75" x14ac:dyDescent="0.25">
      <c r="A87" s="744"/>
      <c r="B87" s="744"/>
      <c r="C87" s="744">
        <f t="shared" si="4"/>
        <v>1</v>
      </c>
      <c r="D87" s="743"/>
      <c r="E87" s="743"/>
      <c r="F87" s="761"/>
      <c r="G87" s="762"/>
      <c r="H87" s="762">
        <v>1</v>
      </c>
      <c r="I87" s="761">
        <v>1</v>
      </c>
      <c r="J87" s="762">
        <v>1</v>
      </c>
      <c r="K87" s="761"/>
      <c r="L87" s="761"/>
      <c r="M87" s="761"/>
      <c r="N87" s="760">
        <v>1</v>
      </c>
      <c r="O87" s="760"/>
      <c r="P87" s="747">
        <v>4250</v>
      </c>
      <c r="Q87" s="738" t="s">
        <v>478</v>
      </c>
      <c r="R87" s="764" t="s">
        <v>1303</v>
      </c>
      <c r="S87" s="738" t="s">
        <v>928</v>
      </c>
      <c r="T87" s="753" t="s">
        <v>136</v>
      </c>
      <c r="U87" s="732">
        <v>1955</v>
      </c>
      <c r="V87" s="735" t="s">
        <v>126</v>
      </c>
      <c r="W87" s="732">
        <v>1975</v>
      </c>
      <c r="X87" s="731"/>
      <c r="Y87" s="751"/>
      <c r="Z87" s="733"/>
      <c r="AA87" s="752" t="s">
        <v>135</v>
      </c>
      <c r="AB87" s="750">
        <f t="shared" si="6"/>
        <v>47</v>
      </c>
      <c r="AC87" s="749" t="s">
        <v>110</v>
      </c>
      <c r="AD87" s="748">
        <v>1996</v>
      </c>
      <c r="AE87" s="729" t="s">
        <v>1040</v>
      </c>
      <c r="AF87" s="728"/>
      <c r="AG87" s="755" t="s">
        <v>1078</v>
      </c>
    </row>
    <row r="88" spans="1:33" s="491" customFormat="1" x14ac:dyDescent="0.25">
      <c r="A88" s="744"/>
      <c r="B88" s="744"/>
      <c r="C88" s="744">
        <f t="shared" si="4"/>
        <v>1</v>
      </c>
      <c r="D88" s="743"/>
      <c r="E88" s="743"/>
      <c r="F88" s="761"/>
      <c r="G88" s="762"/>
      <c r="H88" s="762">
        <v>1</v>
      </c>
      <c r="I88" s="761">
        <v>1</v>
      </c>
      <c r="J88" s="762"/>
      <c r="K88" s="761"/>
      <c r="L88" s="761"/>
      <c r="M88" s="761"/>
      <c r="N88" s="760"/>
      <c r="O88" s="760"/>
      <c r="P88" s="747">
        <v>7622</v>
      </c>
      <c r="Q88" s="738" t="s">
        <v>486</v>
      </c>
      <c r="R88" s="764" t="s">
        <v>358</v>
      </c>
      <c r="S88" s="738" t="s">
        <v>928</v>
      </c>
      <c r="T88" s="753" t="s">
        <v>138</v>
      </c>
      <c r="U88" s="732">
        <v>1964</v>
      </c>
      <c r="V88" s="735" t="s">
        <v>126</v>
      </c>
      <c r="W88" s="732">
        <v>1985</v>
      </c>
      <c r="X88" s="731"/>
      <c r="Y88" s="751"/>
      <c r="Z88" s="733"/>
      <c r="AA88" s="752" t="s">
        <v>203</v>
      </c>
      <c r="AB88" s="750">
        <f t="shared" si="6"/>
        <v>37</v>
      </c>
      <c r="AC88" s="749" t="s">
        <v>110</v>
      </c>
      <c r="AD88" s="748">
        <v>1985</v>
      </c>
      <c r="AE88" s="729" t="s">
        <v>105</v>
      </c>
      <c r="AF88" s="728"/>
      <c r="AG88" s="727" t="s">
        <v>376</v>
      </c>
    </row>
    <row r="89" spans="1:33" s="491" customFormat="1" x14ac:dyDescent="0.25">
      <c r="A89" s="744"/>
      <c r="B89" s="744"/>
      <c r="C89" s="744">
        <f t="shared" si="4"/>
        <v>1</v>
      </c>
      <c r="D89" s="743"/>
      <c r="E89" s="743"/>
      <c r="F89" s="761">
        <v>1</v>
      </c>
      <c r="G89" s="762"/>
      <c r="H89" s="762"/>
      <c r="I89" s="761"/>
      <c r="J89" s="762"/>
      <c r="K89" s="761"/>
      <c r="L89" s="761"/>
      <c r="M89" s="761"/>
      <c r="N89" s="760"/>
      <c r="O89" s="760"/>
      <c r="P89" s="747">
        <v>4518</v>
      </c>
      <c r="Q89" s="738" t="s">
        <v>1744</v>
      </c>
      <c r="R89" s="764" t="s">
        <v>1301</v>
      </c>
      <c r="S89" s="738" t="s">
        <v>928</v>
      </c>
      <c r="T89" s="753" t="s">
        <v>1743</v>
      </c>
      <c r="U89" s="732">
        <v>1965</v>
      </c>
      <c r="V89" s="735" t="s">
        <v>1742</v>
      </c>
      <c r="W89" s="732">
        <v>1988</v>
      </c>
      <c r="X89" s="731"/>
      <c r="Y89" s="751"/>
      <c r="Z89" s="733"/>
      <c r="AA89" s="752" t="s">
        <v>1741</v>
      </c>
      <c r="AB89" s="750">
        <f t="shared" si="6"/>
        <v>34</v>
      </c>
      <c r="AC89" s="749" t="s">
        <v>110</v>
      </c>
      <c r="AD89" s="748">
        <v>2020</v>
      </c>
      <c r="AE89" s="729" t="s">
        <v>105</v>
      </c>
      <c r="AF89" s="728"/>
      <c r="AG89" s="727" t="s">
        <v>376</v>
      </c>
    </row>
    <row r="90" spans="1:33" s="491" customFormat="1" x14ac:dyDescent="0.25">
      <c r="A90" s="744"/>
      <c r="B90" s="744"/>
      <c r="C90" s="744">
        <f t="shared" si="4"/>
        <v>1</v>
      </c>
      <c r="D90" s="743"/>
      <c r="E90" s="743"/>
      <c r="F90" s="761"/>
      <c r="G90" s="762"/>
      <c r="H90" s="762">
        <v>1</v>
      </c>
      <c r="I90" s="761">
        <v>1</v>
      </c>
      <c r="J90" s="762"/>
      <c r="K90" s="761"/>
      <c r="L90" s="761"/>
      <c r="M90" s="761"/>
      <c r="N90" s="760"/>
      <c r="O90" s="760"/>
      <c r="P90" s="747">
        <v>9658</v>
      </c>
      <c r="Q90" s="738" t="s">
        <v>494</v>
      </c>
      <c r="R90" s="764" t="s">
        <v>358</v>
      </c>
      <c r="S90" s="738" t="s">
        <v>928</v>
      </c>
      <c r="T90" s="737" t="s">
        <v>178</v>
      </c>
      <c r="U90" s="732">
        <v>1978</v>
      </c>
      <c r="V90" s="735" t="s">
        <v>235</v>
      </c>
      <c r="W90" s="732">
        <v>2001</v>
      </c>
      <c r="X90" s="731"/>
      <c r="Y90" s="751"/>
      <c r="Z90" s="733"/>
      <c r="AA90" s="749" t="s">
        <v>289</v>
      </c>
      <c r="AB90" s="750">
        <f t="shared" si="6"/>
        <v>21</v>
      </c>
      <c r="AC90" s="749" t="s">
        <v>110</v>
      </c>
      <c r="AD90" s="748">
        <v>2002</v>
      </c>
      <c r="AE90" s="729" t="s">
        <v>105</v>
      </c>
      <c r="AF90" s="728"/>
      <c r="AG90" s="727" t="s">
        <v>376</v>
      </c>
    </row>
    <row r="91" spans="1:33" s="491" customFormat="1" ht="27" x14ac:dyDescent="0.25">
      <c r="A91" s="744"/>
      <c r="B91" s="744"/>
      <c r="C91" s="744">
        <f t="shared" si="4"/>
        <v>1</v>
      </c>
      <c r="D91" s="743"/>
      <c r="E91" s="743">
        <v>1</v>
      </c>
      <c r="F91" s="761"/>
      <c r="G91" s="762"/>
      <c r="H91" s="762">
        <v>1</v>
      </c>
      <c r="I91" s="761"/>
      <c r="J91" s="762"/>
      <c r="K91" s="761"/>
      <c r="L91" s="761"/>
      <c r="M91" s="761"/>
      <c r="N91" s="760"/>
      <c r="O91" s="760"/>
      <c r="P91" s="747">
        <v>3216</v>
      </c>
      <c r="Q91" s="738" t="s">
        <v>1258</v>
      </c>
      <c r="R91" s="764" t="s">
        <v>1301</v>
      </c>
      <c r="S91" s="738" t="s">
        <v>928</v>
      </c>
      <c r="T91" s="737" t="s">
        <v>1259</v>
      </c>
      <c r="U91" s="732">
        <v>1972</v>
      </c>
      <c r="V91" s="735" t="s">
        <v>1740</v>
      </c>
      <c r="W91" s="732">
        <v>2009</v>
      </c>
      <c r="X91" s="731"/>
      <c r="Y91" s="751"/>
      <c r="Z91" s="733"/>
      <c r="AA91" s="752"/>
      <c r="AB91" s="750">
        <f t="shared" si="6"/>
        <v>13</v>
      </c>
      <c r="AC91" s="733" t="s">
        <v>1261</v>
      </c>
      <c r="AD91" s="729">
        <v>2017</v>
      </c>
      <c r="AE91" s="729" t="s">
        <v>95</v>
      </c>
      <c r="AF91" s="728"/>
      <c r="AG91" s="765" t="s">
        <v>376</v>
      </c>
    </row>
    <row r="92" spans="1:33" s="491" customFormat="1" x14ac:dyDescent="0.25">
      <c r="A92" s="744"/>
      <c r="B92" s="744"/>
      <c r="C92" s="744" t="str">
        <f t="shared" si="4"/>
        <v/>
      </c>
      <c r="D92" s="743"/>
      <c r="E92" s="743"/>
      <c r="F92" s="761">
        <v>1</v>
      </c>
      <c r="G92" s="762">
        <v>1</v>
      </c>
      <c r="H92" s="762"/>
      <c r="I92" s="761"/>
      <c r="J92" s="762"/>
      <c r="K92" s="761"/>
      <c r="L92" s="761"/>
      <c r="M92" s="761"/>
      <c r="N92" s="760"/>
      <c r="O92" s="760"/>
      <c r="P92" s="747">
        <v>4511</v>
      </c>
      <c r="Q92" s="738" t="s">
        <v>1739</v>
      </c>
      <c r="R92" s="764" t="s">
        <v>1140</v>
      </c>
      <c r="S92" s="738" t="s">
        <v>928</v>
      </c>
      <c r="T92" s="737" t="s">
        <v>1738</v>
      </c>
      <c r="U92" s="732">
        <v>1987</v>
      </c>
      <c r="V92" s="735" t="s">
        <v>1737</v>
      </c>
      <c r="W92" s="732">
        <v>2008</v>
      </c>
      <c r="X92" s="735" t="s">
        <v>1736</v>
      </c>
      <c r="Y92" s="751">
        <v>2013</v>
      </c>
      <c r="Z92" s="754" t="s">
        <v>1547</v>
      </c>
      <c r="AA92" s="749"/>
      <c r="AB92" s="750">
        <f t="shared" si="6"/>
        <v>9</v>
      </c>
      <c r="AC92" s="733" t="s">
        <v>110</v>
      </c>
      <c r="AD92" s="729">
        <v>2019</v>
      </c>
      <c r="AE92" s="729" t="s">
        <v>105</v>
      </c>
      <c r="AF92" s="728"/>
      <c r="AG92" s="765" t="s">
        <v>1735</v>
      </c>
    </row>
    <row r="93" spans="1:33" s="491" customFormat="1" ht="27" x14ac:dyDescent="0.25">
      <c r="A93" s="744"/>
      <c r="B93" s="744"/>
      <c r="C93" s="744" t="str">
        <f t="shared" si="4"/>
        <v/>
      </c>
      <c r="D93" s="743"/>
      <c r="E93" s="743"/>
      <c r="F93" s="761"/>
      <c r="G93" s="762"/>
      <c r="H93" s="762">
        <v>1</v>
      </c>
      <c r="I93" s="761">
        <v>1</v>
      </c>
      <c r="J93" s="762"/>
      <c r="K93" s="761"/>
      <c r="L93" s="761"/>
      <c r="M93" s="761"/>
      <c r="N93" s="760"/>
      <c r="O93" s="760"/>
      <c r="P93" s="747">
        <v>6765</v>
      </c>
      <c r="Q93" s="738" t="s">
        <v>617</v>
      </c>
      <c r="R93" s="764" t="s">
        <v>358</v>
      </c>
      <c r="S93" s="738" t="s">
        <v>928</v>
      </c>
      <c r="T93" s="737" t="s">
        <v>618</v>
      </c>
      <c r="U93" s="732">
        <v>1985</v>
      </c>
      <c r="V93" s="735" t="s">
        <v>235</v>
      </c>
      <c r="W93" s="732">
        <v>2006</v>
      </c>
      <c r="X93" s="735" t="s">
        <v>1734</v>
      </c>
      <c r="Y93" s="751">
        <v>2014</v>
      </c>
      <c r="Z93" s="754" t="s">
        <v>1547</v>
      </c>
      <c r="AA93" s="749"/>
      <c r="AB93" s="750">
        <f t="shared" si="6"/>
        <v>8</v>
      </c>
      <c r="AC93" s="733" t="s">
        <v>110</v>
      </c>
      <c r="AD93" s="729">
        <v>2010</v>
      </c>
      <c r="AE93" s="729" t="s">
        <v>105</v>
      </c>
      <c r="AF93" s="728"/>
      <c r="AG93" s="765" t="s">
        <v>376</v>
      </c>
    </row>
    <row r="94" spans="1:33" s="491" customFormat="1" ht="27" x14ac:dyDescent="0.25">
      <c r="A94" s="744"/>
      <c r="B94" s="744"/>
      <c r="C94" s="744" t="str">
        <f t="shared" si="4"/>
        <v/>
      </c>
      <c r="D94" s="743"/>
      <c r="E94" s="743"/>
      <c r="F94" s="743"/>
      <c r="G94" s="744"/>
      <c r="H94" s="744"/>
      <c r="I94" s="743">
        <v>1</v>
      </c>
      <c r="J94" s="744"/>
      <c r="K94" s="743"/>
      <c r="L94" s="743"/>
      <c r="M94" s="743"/>
      <c r="N94" s="742"/>
      <c r="O94" s="742"/>
      <c r="P94" s="747">
        <v>9715</v>
      </c>
      <c r="Q94" s="738" t="s">
        <v>594</v>
      </c>
      <c r="R94" s="739" t="s">
        <v>359</v>
      </c>
      <c r="S94" s="738" t="s">
        <v>928</v>
      </c>
      <c r="T94" s="753" t="s">
        <v>595</v>
      </c>
      <c r="U94" s="732">
        <v>1992</v>
      </c>
      <c r="V94" s="735" t="s">
        <v>235</v>
      </c>
      <c r="W94" s="732">
        <v>2013</v>
      </c>
      <c r="X94" s="731" t="s">
        <v>1642</v>
      </c>
      <c r="Y94" s="751">
        <v>2021</v>
      </c>
      <c r="Z94" s="733" t="s">
        <v>1547</v>
      </c>
      <c r="AA94" s="749"/>
      <c r="AB94" s="750">
        <f t="shared" si="6"/>
        <v>1</v>
      </c>
      <c r="AC94" s="749" t="s">
        <v>235</v>
      </c>
      <c r="AD94" s="748">
        <v>2013</v>
      </c>
      <c r="AE94" s="729" t="s">
        <v>121</v>
      </c>
      <c r="AF94" s="728"/>
      <c r="AG94" s="727" t="s">
        <v>1211</v>
      </c>
    </row>
    <row r="95" spans="1:33" s="491" customFormat="1" x14ac:dyDescent="0.25">
      <c r="A95" s="744"/>
      <c r="B95" s="744"/>
      <c r="C95" s="744">
        <f t="shared" si="4"/>
        <v>1</v>
      </c>
      <c r="D95" s="743"/>
      <c r="E95" s="743"/>
      <c r="F95" s="761"/>
      <c r="G95" s="762"/>
      <c r="H95" s="762"/>
      <c r="I95" s="761">
        <v>1</v>
      </c>
      <c r="J95" s="762">
        <v>1</v>
      </c>
      <c r="K95" s="761"/>
      <c r="L95" s="761"/>
      <c r="M95" s="761"/>
      <c r="N95" s="760"/>
      <c r="O95" s="760"/>
      <c r="P95" s="747">
        <v>6628</v>
      </c>
      <c r="Q95" s="738" t="s">
        <v>483</v>
      </c>
      <c r="R95" s="764" t="s">
        <v>1301</v>
      </c>
      <c r="S95" s="738" t="s">
        <v>928</v>
      </c>
      <c r="T95" s="753" t="s">
        <v>137</v>
      </c>
      <c r="U95" s="732">
        <v>1958</v>
      </c>
      <c r="V95" s="735" t="s">
        <v>126</v>
      </c>
      <c r="W95" s="732">
        <v>1977</v>
      </c>
      <c r="X95" s="731"/>
      <c r="Y95" s="751"/>
      <c r="Z95" s="733"/>
      <c r="AA95" s="752"/>
      <c r="AB95" s="750">
        <f t="shared" si="6"/>
        <v>45</v>
      </c>
      <c r="AC95" s="749" t="s">
        <v>1588</v>
      </c>
      <c r="AD95" s="748">
        <v>1974</v>
      </c>
      <c r="AE95" s="729" t="s">
        <v>121</v>
      </c>
      <c r="AF95" s="728"/>
      <c r="AG95" s="727" t="s">
        <v>377</v>
      </c>
    </row>
    <row r="96" spans="1:33" s="491" customFormat="1" x14ac:dyDescent="0.25">
      <c r="A96" s="744"/>
      <c r="B96" s="744"/>
      <c r="C96" s="744">
        <f t="shared" si="4"/>
        <v>1</v>
      </c>
      <c r="D96" s="743"/>
      <c r="E96" s="743"/>
      <c r="F96" s="761"/>
      <c r="G96" s="762"/>
      <c r="H96" s="762"/>
      <c r="I96" s="761">
        <v>1</v>
      </c>
      <c r="J96" s="762">
        <v>1</v>
      </c>
      <c r="K96" s="761"/>
      <c r="L96" s="761"/>
      <c r="M96" s="761"/>
      <c r="N96" s="760">
        <v>1</v>
      </c>
      <c r="O96" s="760"/>
      <c r="P96" s="747">
        <v>6659</v>
      </c>
      <c r="Q96" s="738" t="s">
        <v>484</v>
      </c>
      <c r="R96" s="764" t="s">
        <v>358</v>
      </c>
      <c r="S96" s="738" t="s">
        <v>928</v>
      </c>
      <c r="T96" s="753" t="s">
        <v>271</v>
      </c>
      <c r="U96" s="732">
        <v>1958</v>
      </c>
      <c r="V96" s="735" t="s">
        <v>126</v>
      </c>
      <c r="W96" s="732">
        <v>1978</v>
      </c>
      <c r="X96" s="731"/>
      <c r="Y96" s="751"/>
      <c r="Z96" s="733"/>
      <c r="AA96" s="752"/>
      <c r="AB96" s="750">
        <f t="shared" si="6"/>
        <v>44</v>
      </c>
      <c r="AC96" s="749" t="s">
        <v>1589</v>
      </c>
      <c r="AD96" s="748">
        <v>1993</v>
      </c>
      <c r="AE96" s="729" t="s">
        <v>121</v>
      </c>
      <c r="AF96" s="728"/>
      <c r="AG96" s="755" t="s">
        <v>1078</v>
      </c>
    </row>
    <row r="97" spans="1:123" s="491" customFormat="1" x14ac:dyDescent="0.25">
      <c r="A97" s="744"/>
      <c r="B97" s="744"/>
      <c r="C97" s="744">
        <f t="shared" si="4"/>
        <v>1</v>
      </c>
      <c r="D97" s="743"/>
      <c r="E97" s="743"/>
      <c r="F97" s="761"/>
      <c r="G97" s="762"/>
      <c r="H97" s="762"/>
      <c r="I97" s="761">
        <v>1</v>
      </c>
      <c r="J97" s="762">
        <v>1</v>
      </c>
      <c r="K97" s="761"/>
      <c r="L97" s="761"/>
      <c r="M97" s="761"/>
      <c r="N97" s="760"/>
      <c r="O97" s="760"/>
      <c r="P97" s="747">
        <v>4354</v>
      </c>
      <c r="Q97" s="738" t="s">
        <v>632</v>
      </c>
      <c r="R97" s="764" t="s">
        <v>359</v>
      </c>
      <c r="S97" s="738" t="s">
        <v>928</v>
      </c>
      <c r="T97" s="753" t="s">
        <v>633</v>
      </c>
      <c r="U97" s="732">
        <v>1958</v>
      </c>
      <c r="V97" s="735" t="s">
        <v>634</v>
      </c>
      <c r="W97" s="732">
        <v>1980</v>
      </c>
      <c r="X97" s="731"/>
      <c r="Y97" s="751"/>
      <c r="Z97" s="733"/>
      <c r="AA97" s="752"/>
      <c r="AB97" s="750">
        <f t="shared" si="6"/>
        <v>42</v>
      </c>
      <c r="AC97" s="749" t="s">
        <v>107</v>
      </c>
      <c r="AD97" s="748">
        <v>2010</v>
      </c>
      <c r="AE97" s="729" t="s">
        <v>121</v>
      </c>
      <c r="AF97" s="728"/>
      <c r="AG97" s="763" t="s">
        <v>1098</v>
      </c>
    </row>
    <row r="98" spans="1:123" s="491" customFormat="1" x14ac:dyDescent="0.25">
      <c r="A98" s="744"/>
      <c r="B98" s="744"/>
      <c r="C98" s="744">
        <f t="shared" si="4"/>
        <v>1</v>
      </c>
      <c r="D98" s="743"/>
      <c r="E98" s="743"/>
      <c r="F98" s="761"/>
      <c r="G98" s="762"/>
      <c r="H98" s="762"/>
      <c r="I98" s="761">
        <v>1</v>
      </c>
      <c r="J98" s="762">
        <v>1</v>
      </c>
      <c r="K98" s="761"/>
      <c r="L98" s="761"/>
      <c r="M98" s="761"/>
      <c r="N98" s="760"/>
      <c r="O98" s="760"/>
      <c r="P98" s="747">
        <v>8585</v>
      </c>
      <c r="Q98" s="738" t="s">
        <v>1309</v>
      </c>
      <c r="R98" s="764" t="s">
        <v>358</v>
      </c>
      <c r="S98" s="738" t="s">
        <v>928</v>
      </c>
      <c r="T98" s="753" t="s">
        <v>1310</v>
      </c>
      <c r="U98" s="732">
        <v>1965</v>
      </c>
      <c r="V98" s="735" t="s">
        <v>126</v>
      </c>
      <c r="W98" s="732">
        <v>1985</v>
      </c>
      <c r="X98" s="731"/>
      <c r="Y98" s="751"/>
      <c r="Z98" s="733"/>
      <c r="AA98" s="752" t="s">
        <v>1224</v>
      </c>
      <c r="AB98" s="750">
        <f t="shared" si="6"/>
        <v>37</v>
      </c>
      <c r="AC98" s="749" t="s">
        <v>1588</v>
      </c>
      <c r="AD98" s="748">
        <v>2018</v>
      </c>
      <c r="AE98" s="729" t="s">
        <v>121</v>
      </c>
      <c r="AF98" s="728"/>
      <c r="AG98" s="727" t="s">
        <v>420</v>
      </c>
    </row>
    <row r="99" spans="1:123" s="491" customFormat="1" x14ac:dyDescent="0.25">
      <c r="A99" s="744"/>
      <c r="B99" s="744"/>
      <c r="C99" s="744">
        <f t="shared" si="4"/>
        <v>1</v>
      </c>
      <c r="D99" s="743"/>
      <c r="E99" s="743"/>
      <c r="F99" s="761"/>
      <c r="G99" s="762"/>
      <c r="H99" s="762"/>
      <c r="I99" s="761">
        <v>1</v>
      </c>
      <c r="J99" s="762"/>
      <c r="K99" s="761"/>
      <c r="L99" s="761"/>
      <c r="M99" s="761"/>
      <c r="N99" s="760"/>
      <c r="O99" s="760"/>
      <c r="P99" s="747">
        <v>6741</v>
      </c>
      <c r="Q99" s="738" t="s">
        <v>488</v>
      </c>
      <c r="R99" s="764" t="s">
        <v>361</v>
      </c>
      <c r="S99" s="738" t="s">
        <v>928</v>
      </c>
      <c r="T99" s="753" t="s">
        <v>144</v>
      </c>
      <c r="U99" s="732">
        <v>1968</v>
      </c>
      <c r="V99" s="735" t="s">
        <v>126</v>
      </c>
      <c r="W99" s="732">
        <v>1989</v>
      </c>
      <c r="X99" s="731"/>
      <c r="Y99" s="751"/>
      <c r="Z99" s="733"/>
      <c r="AA99" s="752" t="s">
        <v>940</v>
      </c>
      <c r="AB99" s="750">
        <f t="shared" si="6"/>
        <v>33</v>
      </c>
      <c r="AC99" s="749" t="s">
        <v>939</v>
      </c>
      <c r="AD99" s="748">
        <v>1994</v>
      </c>
      <c r="AE99" s="729" t="s">
        <v>121</v>
      </c>
      <c r="AF99" s="728"/>
      <c r="AG99" s="727" t="s">
        <v>375</v>
      </c>
    </row>
    <row r="100" spans="1:123" s="491" customFormat="1" x14ac:dyDescent="0.25">
      <c r="A100" s="744"/>
      <c r="B100" s="744">
        <v>1</v>
      </c>
      <c r="C100" s="744">
        <f t="shared" si="4"/>
        <v>1</v>
      </c>
      <c r="D100" s="743"/>
      <c r="E100" s="743"/>
      <c r="F100" s="761"/>
      <c r="G100" s="762"/>
      <c r="H100" s="762"/>
      <c r="I100" s="761">
        <v>1</v>
      </c>
      <c r="J100" s="762">
        <v>1</v>
      </c>
      <c r="K100" s="761"/>
      <c r="L100" s="761"/>
      <c r="M100" s="761"/>
      <c r="N100" s="760"/>
      <c r="O100" s="760"/>
      <c r="P100" s="747">
        <v>7637</v>
      </c>
      <c r="Q100" s="738" t="s">
        <v>492</v>
      </c>
      <c r="R100" s="764" t="s">
        <v>361</v>
      </c>
      <c r="S100" s="738" t="s">
        <v>928</v>
      </c>
      <c r="T100" s="753" t="s">
        <v>143</v>
      </c>
      <c r="U100" s="732">
        <v>1968</v>
      </c>
      <c r="V100" s="735" t="s">
        <v>128</v>
      </c>
      <c r="W100" s="732">
        <v>1989</v>
      </c>
      <c r="X100" s="731"/>
      <c r="Y100" s="751"/>
      <c r="Z100" s="733"/>
      <c r="AA100" s="752"/>
      <c r="AB100" s="750">
        <f t="shared" si="6"/>
        <v>33</v>
      </c>
      <c r="AC100" s="749" t="s">
        <v>1587</v>
      </c>
      <c r="AD100" s="748">
        <v>1989</v>
      </c>
      <c r="AE100" s="729" t="s">
        <v>121</v>
      </c>
      <c r="AF100" s="728"/>
      <c r="AG100" s="763" t="s">
        <v>377</v>
      </c>
    </row>
    <row r="101" spans="1:123" s="491" customFormat="1" ht="15.75" x14ac:dyDescent="0.25">
      <c r="A101" s="744"/>
      <c r="B101" s="744"/>
      <c r="C101" s="744" t="str">
        <f t="shared" ref="C101:C132" si="7">IF(AB101&gt;=10,1,"")</f>
        <v/>
      </c>
      <c r="D101" s="743"/>
      <c r="E101" s="743"/>
      <c r="F101" s="761"/>
      <c r="G101" s="762"/>
      <c r="H101" s="762"/>
      <c r="I101" s="761">
        <v>1</v>
      </c>
      <c r="J101" s="762">
        <v>1</v>
      </c>
      <c r="K101" s="761"/>
      <c r="L101" s="761"/>
      <c r="M101" s="761"/>
      <c r="N101" s="760"/>
      <c r="O101" s="760"/>
      <c r="P101" s="747">
        <v>7641</v>
      </c>
      <c r="Q101" s="738" t="s">
        <v>487</v>
      </c>
      <c r="R101" s="764" t="s">
        <v>1140</v>
      </c>
      <c r="S101" s="738" t="s">
        <v>928</v>
      </c>
      <c r="T101" s="753" t="s">
        <v>1573</v>
      </c>
      <c r="U101" s="732">
        <v>1970</v>
      </c>
      <c r="V101" s="735" t="s">
        <v>126</v>
      </c>
      <c r="W101" s="732">
        <v>1988</v>
      </c>
      <c r="X101" s="731" t="s">
        <v>1733</v>
      </c>
      <c r="Y101" s="751">
        <v>2019</v>
      </c>
      <c r="Z101" s="754" t="s">
        <v>1547</v>
      </c>
      <c r="AA101" s="752" t="s">
        <v>1224</v>
      </c>
      <c r="AB101" s="750">
        <f t="shared" si="6"/>
        <v>3</v>
      </c>
      <c r="AC101" s="749" t="s">
        <v>1545</v>
      </c>
      <c r="AD101" s="748">
        <v>1990</v>
      </c>
      <c r="AE101" s="729" t="s">
        <v>1040</v>
      </c>
      <c r="AF101" s="728"/>
      <c r="AG101" s="727" t="s">
        <v>1213</v>
      </c>
    </row>
    <row r="102" spans="1:123" s="491" customFormat="1" x14ac:dyDescent="0.25">
      <c r="A102" s="744"/>
      <c r="B102" s="744"/>
      <c r="C102" s="744">
        <f t="shared" si="7"/>
        <v>1</v>
      </c>
      <c r="D102" s="743"/>
      <c r="E102" s="743"/>
      <c r="F102" s="761"/>
      <c r="G102" s="762"/>
      <c r="H102" s="762"/>
      <c r="I102" s="761">
        <v>1</v>
      </c>
      <c r="J102" s="762">
        <v>1</v>
      </c>
      <c r="K102" s="761"/>
      <c r="L102" s="761"/>
      <c r="M102" s="761"/>
      <c r="N102" s="760"/>
      <c r="O102" s="760"/>
      <c r="P102" s="747">
        <v>9618</v>
      </c>
      <c r="Q102" s="738" t="s">
        <v>489</v>
      </c>
      <c r="R102" s="764" t="s">
        <v>359</v>
      </c>
      <c r="S102" s="738" t="s">
        <v>928</v>
      </c>
      <c r="T102" s="753" t="s">
        <v>146</v>
      </c>
      <c r="U102" s="732">
        <v>1970</v>
      </c>
      <c r="V102" s="735" t="s">
        <v>126</v>
      </c>
      <c r="W102" s="732">
        <v>1991</v>
      </c>
      <c r="X102" s="731"/>
      <c r="Y102" s="751"/>
      <c r="Z102" s="733"/>
      <c r="AA102" s="752"/>
      <c r="AB102" s="750">
        <f t="shared" si="6"/>
        <v>31</v>
      </c>
      <c r="AC102" s="749" t="s">
        <v>1588</v>
      </c>
      <c r="AD102" s="748">
        <v>1987</v>
      </c>
      <c r="AE102" s="729" t="s">
        <v>121</v>
      </c>
      <c r="AF102" s="728"/>
      <c r="AG102" s="727" t="s">
        <v>394</v>
      </c>
    </row>
    <row r="103" spans="1:123" s="491" customFormat="1" x14ac:dyDescent="0.25">
      <c r="A103" s="744"/>
      <c r="B103" s="744"/>
      <c r="C103" s="744">
        <f t="shared" si="7"/>
        <v>1</v>
      </c>
      <c r="D103" s="743"/>
      <c r="E103" s="743"/>
      <c r="F103" s="761"/>
      <c r="G103" s="762"/>
      <c r="H103" s="762"/>
      <c r="I103" s="761">
        <v>1</v>
      </c>
      <c r="J103" s="762">
        <v>1</v>
      </c>
      <c r="K103" s="761"/>
      <c r="L103" s="761"/>
      <c r="M103" s="761"/>
      <c r="N103" s="760"/>
      <c r="O103" s="760"/>
      <c r="P103" s="747">
        <v>9623</v>
      </c>
      <c r="Q103" s="738" t="s">
        <v>490</v>
      </c>
      <c r="R103" s="764" t="s">
        <v>1301</v>
      </c>
      <c r="S103" s="738" t="s">
        <v>928</v>
      </c>
      <c r="T103" s="753" t="s">
        <v>1574</v>
      </c>
      <c r="U103" s="732">
        <v>1970</v>
      </c>
      <c r="V103" s="735" t="s">
        <v>126</v>
      </c>
      <c r="W103" s="732">
        <v>1992</v>
      </c>
      <c r="X103" s="731"/>
      <c r="Y103" s="751"/>
      <c r="Z103" s="733"/>
      <c r="AA103" s="752"/>
      <c r="AB103" s="750">
        <f t="shared" si="6"/>
        <v>30</v>
      </c>
      <c r="AC103" s="749" t="s">
        <v>1588</v>
      </c>
      <c r="AD103" s="748">
        <v>1988</v>
      </c>
      <c r="AE103" s="729" t="s">
        <v>121</v>
      </c>
      <c r="AF103" s="728"/>
      <c r="AG103" s="727" t="s">
        <v>421</v>
      </c>
    </row>
    <row r="104" spans="1:123" s="491" customFormat="1" x14ac:dyDescent="0.25">
      <c r="A104" s="744"/>
      <c r="B104" s="744"/>
      <c r="C104" s="744">
        <f t="shared" si="7"/>
        <v>1</v>
      </c>
      <c r="D104" s="743"/>
      <c r="E104" s="743"/>
      <c r="F104" s="761"/>
      <c r="G104" s="762"/>
      <c r="H104" s="762"/>
      <c r="I104" s="761">
        <v>1</v>
      </c>
      <c r="J104" s="762">
        <v>1</v>
      </c>
      <c r="K104" s="761"/>
      <c r="L104" s="761"/>
      <c r="M104" s="761"/>
      <c r="N104" s="760"/>
      <c r="O104" s="760"/>
      <c r="P104" s="747">
        <v>4346</v>
      </c>
      <c r="Q104" s="738" t="s">
        <v>568</v>
      </c>
      <c r="R104" s="764" t="s">
        <v>1301</v>
      </c>
      <c r="S104" s="738" t="s">
        <v>928</v>
      </c>
      <c r="T104" s="753" t="s">
        <v>569</v>
      </c>
      <c r="U104" s="732">
        <v>1973</v>
      </c>
      <c r="V104" s="735" t="s">
        <v>126</v>
      </c>
      <c r="W104" s="732">
        <v>1993</v>
      </c>
      <c r="X104" s="731"/>
      <c r="Y104" s="751"/>
      <c r="Z104" s="733"/>
      <c r="AA104" s="752"/>
      <c r="AB104" s="750">
        <f t="shared" si="6"/>
        <v>29</v>
      </c>
      <c r="AC104" s="749" t="s">
        <v>1588</v>
      </c>
      <c r="AD104" s="748">
        <v>2009</v>
      </c>
      <c r="AE104" s="729" t="s">
        <v>121</v>
      </c>
      <c r="AF104" s="728"/>
      <c r="AG104" s="727" t="s">
        <v>377</v>
      </c>
    </row>
    <row r="105" spans="1:123" s="491" customFormat="1" x14ac:dyDescent="0.25">
      <c r="A105" s="744"/>
      <c r="B105" s="744"/>
      <c r="C105" s="744">
        <f t="shared" si="7"/>
        <v>1</v>
      </c>
      <c r="D105" s="743"/>
      <c r="E105" s="743"/>
      <c r="F105" s="761"/>
      <c r="G105" s="762"/>
      <c r="H105" s="762"/>
      <c r="I105" s="761">
        <v>1</v>
      </c>
      <c r="J105" s="762">
        <v>1</v>
      </c>
      <c r="K105" s="761"/>
      <c r="L105" s="761"/>
      <c r="M105" s="761"/>
      <c r="N105" s="760"/>
      <c r="O105" s="760"/>
      <c r="P105" s="747">
        <v>5636</v>
      </c>
      <c r="Q105" s="738" t="s">
        <v>558</v>
      </c>
      <c r="R105" s="764" t="s">
        <v>358</v>
      </c>
      <c r="S105" s="738" t="s">
        <v>928</v>
      </c>
      <c r="T105" s="753" t="s">
        <v>1575</v>
      </c>
      <c r="U105" s="732">
        <v>1973</v>
      </c>
      <c r="V105" s="735" t="s">
        <v>560</v>
      </c>
      <c r="W105" s="732">
        <v>1994</v>
      </c>
      <c r="X105" s="731"/>
      <c r="Y105" s="751"/>
      <c r="Z105" s="733"/>
      <c r="AA105" s="752"/>
      <c r="AB105" s="750">
        <f t="shared" si="6"/>
        <v>28</v>
      </c>
      <c r="AC105" s="749" t="s">
        <v>1588</v>
      </c>
      <c r="AD105" s="748">
        <v>2009</v>
      </c>
      <c r="AE105" s="729" t="s">
        <v>121</v>
      </c>
      <c r="AF105" s="728"/>
      <c r="AG105" s="763" t="s">
        <v>378</v>
      </c>
    </row>
    <row r="106" spans="1:123" s="491" customFormat="1" x14ac:dyDescent="0.25">
      <c r="A106" s="744"/>
      <c r="B106" s="744"/>
      <c r="C106" s="744">
        <f t="shared" si="7"/>
        <v>1</v>
      </c>
      <c r="D106" s="743"/>
      <c r="E106" s="743"/>
      <c r="F106" s="761"/>
      <c r="G106" s="762"/>
      <c r="H106" s="762"/>
      <c r="I106" s="761">
        <v>1</v>
      </c>
      <c r="J106" s="762">
        <v>1</v>
      </c>
      <c r="K106" s="761"/>
      <c r="L106" s="761"/>
      <c r="M106" s="761"/>
      <c r="N106" s="760"/>
      <c r="O106" s="760"/>
      <c r="P106" s="747">
        <v>8544</v>
      </c>
      <c r="Q106" s="738" t="s">
        <v>1732</v>
      </c>
      <c r="R106" s="764" t="s">
        <v>1301</v>
      </c>
      <c r="S106" s="738" t="s">
        <v>928</v>
      </c>
      <c r="T106" s="753" t="s">
        <v>1731</v>
      </c>
      <c r="U106" s="732">
        <v>1976</v>
      </c>
      <c r="V106" s="735" t="s">
        <v>126</v>
      </c>
      <c r="W106" s="732">
        <v>1996</v>
      </c>
      <c r="X106" s="731" t="s">
        <v>1730</v>
      </c>
      <c r="Y106" s="751">
        <v>2002</v>
      </c>
      <c r="Z106" s="733"/>
      <c r="AA106" s="752"/>
      <c r="AB106" s="750">
        <f t="shared" si="6"/>
        <v>26</v>
      </c>
      <c r="AC106" s="749" t="s">
        <v>1588</v>
      </c>
      <c r="AD106" s="748">
        <v>2021</v>
      </c>
      <c r="AE106" s="729" t="s">
        <v>121</v>
      </c>
      <c r="AF106" s="728"/>
      <c r="AG106" s="727" t="s">
        <v>377</v>
      </c>
    </row>
    <row r="107" spans="1:123" s="491" customFormat="1" x14ac:dyDescent="0.25">
      <c r="A107" s="744"/>
      <c r="B107" s="744"/>
      <c r="C107" s="744">
        <f t="shared" si="7"/>
        <v>1</v>
      </c>
      <c r="D107" s="743"/>
      <c r="E107" s="743"/>
      <c r="F107" s="761"/>
      <c r="G107" s="762"/>
      <c r="H107" s="762"/>
      <c r="I107" s="761">
        <v>1</v>
      </c>
      <c r="J107" s="762">
        <v>1</v>
      </c>
      <c r="K107" s="761"/>
      <c r="L107" s="761"/>
      <c r="M107" s="761"/>
      <c r="N107" s="760"/>
      <c r="O107" s="760"/>
      <c r="P107" s="747">
        <v>9654</v>
      </c>
      <c r="Q107" s="738" t="s">
        <v>493</v>
      </c>
      <c r="R107" s="764" t="s">
        <v>1301</v>
      </c>
      <c r="S107" s="738" t="s">
        <v>928</v>
      </c>
      <c r="T107" s="753" t="s">
        <v>1576</v>
      </c>
      <c r="U107" s="732">
        <v>1976</v>
      </c>
      <c r="V107" s="735" t="s">
        <v>126</v>
      </c>
      <c r="W107" s="732">
        <v>1998</v>
      </c>
      <c r="X107" s="731"/>
      <c r="Y107" s="751"/>
      <c r="Z107" s="733"/>
      <c r="AA107" s="752"/>
      <c r="AB107" s="750">
        <f t="shared" si="6"/>
        <v>24</v>
      </c>
      <c r="AC107" s="749" t="s">
        <v>1588</v>
      </c>
      <c r="AD107" s="748">
        <v>2007</v>
      </c>
      <c r="AE107" s="729" t="s">
        <v>121</v>
      </c>
      <c r="AF107" s="728"/>
      <c r="AG107" s="727" t="s">
        <v>377</v>
      </c>
    </row>
    <row r="108" spans="1:123" s="491" customFormat="1" x14ac:dyDescent="0.25">
      <c r="A108" s="744"/>
      <c r="B108" s="744"/>
      <c r="C108" s="744">
        <f t="shared" si="7"/>
        <v>1</v>
      </c>
      <c r="D108" s="743"/>
      <c r="E108" s="743"/>
      <c r="F108" s="761"/>
      <c r="G108" s="762"/>
      <c r="H108" s="762"/>
      <c r="I108" s="761">
        <v>1</v>
      </c>
      <c r="J108" s="762">
        <v>1</v>
      </c>
      <c r="K108" s="761"/>
      <c r="L108" s="761"/>
      <c r="M108" s="761"/>
      <c r="N108" s="760"/>
      <c r="O108" s="760"/>
      <c r="P108" s="747">
        <v>7711</v>
      </c>
      <c r="Q108" s="738" t="s">
        <v>1274</v>
      </c>
      <c r="R108" s="764" t="s">
        <v>1301</v>
      </c>
      <c r="S108" s="738" t="s">
        <v>928</v>
      </c>
      <c r="T108" s="753" t="s">
        <v>1275</v>
      </c>
      <c r="U108" s="732">
        <v>1960</v>
      </c>
      <c r="V108" s="735" t="s">
        <v>1276</v>
      </c>
      <c r="W108" s="732">
        <v>2001</v>
      </c>
      <c r="X108" s="731"/>
      <c r="Y108" s="751"/>
      <c r="Z108" s="733"/>
      <c r="AA108" s="752"/>
      <c r="AB108" s="750">
        <f t="shared" si="6"/>
        <v>21</v>
      </c>
      <c r="AC108" s="749" t="s">
        <v>1588</v>
      </c>
      <c r="AD108" s="748">
        <v>2017</v>
      </c>
      <c r="AE108" s="729" t="s">
        <v>121</v>
      </c>
      <c r="AF108" s="728"/>
      <c r="AG108" s="727" t="s">
        <v>377</v>
      </c>
    </row>
    <row r="109" spans="1:123" s="491" customFormat="1" ht="15.75" x14ac:dyDescent="0.25">
      <c r="A109" s="744"/>
      <c r="B109" s="744">
        <v>1</v>
      </c>
      <c r="C109" s="744">
        <f t="shared" si="7"/>
        <v>1</v>
      </c>
      <c r="D109" s="743">
        <v>1</v>
      </c>
      <c r="E109" s="743"/>
      <c r="F109" s="743"/>
      <c r="G109" s="744"/>
      <c r="H109" s="744"/>
      <c r="I109" s="743"/>
      <c r="J109" s="744"/>
      <c r="K109" s="743"/>
      <c r="L109" s="743"/>
      <c r="M109" s="743"/>
      <c r="N109" s="742"/>
      <c r="O109" s="742"/>
      <c r="P109" s="747">
        <v>4525</v>
      </c>
      <c r="Q109" s="740" t="s">
        <v>1729</v>
      </c>
      <c r="R109" s="746" t="s">
        <v>1140</v>
      </c>
      <c r="S109" s="740" t="s">
        <v>1514</v>
      </c>
      <c r="T109" s="745" t="s">
        <v>1728</v>
      </c>
      <c r="U109" s="736">
        <v>1976</v>
      </c>
      <c r="V109" s="735" t="s">
        <v>1727</v>
      </c>
      <c r="W109" s="732">
        <v>2002</v>
      </c>
      <c r="X109" s="731"/>
      <c r="Y109" s="751"/>
      <c r="Z109" s="733"/>
      <c r="AA109" s="749"/>
      <c r="AB109" s="750">
        <f t="shared" si="6"/>
        <v>20</v>
      </c>
      <c r="AC109" s="749" t="s">
        <v>1726</v>
      </c>
      <c r="AD109" s="748">
        <v>2020</v>
      </c>
      <c r="AE109" s="729" t="s">
        <v>1040</v>
      </c>
      <c r="AF109" s="728"/>
      <c r="AG109" s="727" t="s">
        <v>1725</v>
      </c>
    </row>
    <row r="110" spans="1:123" s="491" customFormat="1" x14ac:dyDescent="0.25">
      <c r="A110" s="744"/>
      <c r="B110" s="744"/>
      <c r="C110" s="744">
        <f t="shared" si="7"/>
        <v>1</v>
      </c>
      <c r="D110" s="743"/>
      <c r="E110" s="743"/>
      <c r="F110" s="743">
        <v>1</v>
      </c>
      <c r="G110" s="744"/>
      <c r="H110" s="744"/>
      <c r="I110" s="743"/>
      <c r="J110" s="744"/>
      <c r="K110" s="743"/>
      <c r="L110" s="743"/>
      <c r="M110" s="743"/>
      <c r="N110" s="742"/>
      <c r="O110" s="742"/>
      <c r="P110" s="747">
        <v>4338</v>
      </c>
      <c r="Q110" s="738" t="s">
        <v>1724</v>
      </c>
      <c r="R110" s="739" t="s">
        <v>1140</v>
      </c>
      <c r="S110" s="738" t="s">
        <v>1514</v>
      </c>
      <c r="T110" s="737" t="s">
        <v>1249</v>
      </c>
      <c r="U110" s="732">
        <v>1967</v>
      </c>
      <c r="V110" s="735" t="s">
        <v>1252</v>
      </c>
      <c r="W110" s="732">
        <v>2002</v>
      </c>
      <c r="X110" s="731"/>
      <c r="Y110" s="734"/>
      <c r="Z110" s="733"/>
      <c r="AA110" s="733"/>
      <c r="AB110" s="750">
        <f t="shared" si="6"/>
        <v>20</v>
      </c>
      <c r="AC110" s="749" t="s">
        <v>1250</v>
      </c>
      <c r="AD110" s="748">
        <v>2021</v>
      </c>
      <c r="AE110" s="730" t="s">
        <v>121</v>
      </c>
      <c r="AF110" s="728"/>
      <c r="AG110" s="727" t="s">
        <v>375</v>
      </c>
      <c r="CQ110" s="491" t="s">
        <v>1249</v>
      </c>
      <c r="CS110" s="491">
        <v>16</v>
      </c>
      <c r="CT110" s="491" t="s">
        <v>121</v>
      </c>
      <c r="CU110" s="491">
        <v>4338</v>
      </c>
      <c r="CV110" s="491">
        <v>772</v>
      </c>
      <c r="CW110" s="491">
        <v>8</v>
      </c>
      <c r="CX110" s="491" t="s">
        <v>55</v>
      </c>
      <c r="DP110" s="491">
        <v>4338</v>
      </c>
      <c r="DQ110" s="491">
        <v>2</v>
      </c>
      <c r="DR110" s="491">
        <v>3</v>
      </c>
      <c r="DS110" s="491" t="s">
        <v>951</v>
      </c>
    </row>
    <row r="111" spans="1:123" s="491" customFormat="1" x14ac:dyDescent="0.25">
      <c r="A111" s="744"/>
      <c r="B111" s="744"/>
      <c r="C111" s="744">
        <f t="shared" si="7"/>
        <v>1</v>
      </c>
      <c r="D111" s="743"/>
      <c r="E111" s="743"/>
      <c r="F111" s="761"/>
      <c r="G111" s="762"/>
      <c r="H111" s="762"/>
      <c r="I111" s="761">
        <v>1</v>
      </c>
      <c r="J111" s="762">
        <v>1</v>
      </c>
      <c r="K111" s="761"/>
      <c r="L111" s="761"/>
      <c r="M111" s="761"/>
      <c r="N111" s="760"/>
      <c r="O111" s="760"/>
      <c r="P111" s="747">
        <v>9660</v>
      </c>
      <c r="Q111" s="738" t="s">
        <v>497</v>
      </c>
      <c r="R111" s="764" t="s">
        <v>361</v>
      </c>
      <c r="S111" s="738" t="s">
        <v>928</v>
      </c>
      <c r="T111" s="753" t="s">
        <v>179</v>
      </c>
      <c r="U111" s="732">
        <v>1982</v>
      </c>
      <c r="V111" s="735" t="s">
        <v>235</v>
      </c>
      <c r="W111" s="732">
        <v>2002</v>
      </c>
      <c r="X111" s="731"/>
      <c r="Y111" s="751"/>
      <c r="Z111" s="733"/>
      <c r="AA111" s="749"/>
      <c r="AB111" s="750">
        <f t="shared" si="6"/>
        <v>20</v>
      </c>
      <c r="AC111" s="749" t="s">
        <v>1588</v>
      </c>
      <c r="AD111" s="748">
        <v>2002</v>
      </c>
      <c r="AE111" s="729" t="s">
        <v>121</v>
      </c>
      <c r="AF111" s="728"/>
      <c r="AG111" s="763" t="s">
        <v>1723</v>
      </c>
    </row>
    <row r="112" spans="1:123" s="491" customFormat="1" x14ac:dyDescent="0.25">
      <c r="A112" s="744"/>
      <c r="B112" s="744">
        <v>1</v>
      </c>
      <c r="C112" s="744">
        <f t="shared" si="7"/>
        <v>1</v>
      </c>
      <c r="D112" s="743"/>
      <c r="E112" s="743"/>
      <c r="F112" s="761"/>
      <c r="G112" s="762"/>
      <c r="H112" s="762"/>
      <c r="I112" s="761">
        <v>1</v>
      </c>
      <c r="J112" s="762">
        <v>1</v>
      </c>
      <c r="K112" s="761"/>
      <c r="L112" s="761"/>
      <c r="M112" s="761"/>
      <c r="N112" s="760"/>
      <c r="O112" s="760"/>
      <c r="P112" s="747">
        <v>4337</v>
      </c>
      <c r="Q112" s="738" t="s">
        <v>1584</v>
      </c>
      <c r="R112" s="764" t="s">
        <v>1303</v>
      </c>
      <c r="S112" s="738" t="s">
        <v>928</v>
      </c>
      <c r="T112" s="753" t="s">
        <v>1585</v>
      </c>
      <c r="U112" s="732">
        <v>1983</v>
      </c>
      <c r="V112" s="735" t="s">
        <v>1586</v>
      </c>
      <c r="W112" s="732">
        <v>2003</v>
      </c>
      <c r="X112" s="731"/>
      <c r="Y112" s="751"/>
      <c r="Z112" s="754"/>
      <c r="AA112" s="752"/>
      <c r="AB112" s="750">
        <f t="shared" si="6"/>
        <v>19</v>
      </c>
      <c r="AC112" s="749" t="s">
        <v>1587</v>
      </c>
      <c r="AD112" s="748">
        <v>2018</v>
      </c>
      <c r="AE112" s="729" t="s">
        <v>121</v>
      </c>
      <c r="AF112" s="728"/>
      <c r="AG112" s="763" t="s">
        <v>378</v>
      </c>
    </row>
    <row r="113" spans="1:33" s="491" customFormat="1" x14ac:dyDescent="0.25">
      <c r="A113" s="744"/>
      <c r="B113" s="744"/>
      <c r="C113" s="744">
        <f t="shared" si="7"/>
        <v>1</v>
      </c>
      <c r="D113" s="743"/>
      <c r="E113" s="743"/>
      <c r="F113" s="743"/>
      <c r="G113" s="744"/>
      <c r="H113" s="744"/>
      <c r="I113" s="743">
        <v>1</v>
      </c>
      <c r="J113" s="744"/>
      <c r="K113" s="743"/>
      <c r="L113" s="743"/>
      <c r="M113" s="743"/>
      <c r="N113" s="742"/>
      <c r="O113" s="742"/>
      <c r="P113" s="747">
        <v>4572</v>
      </c>
      <c r="Q113" s="740" t="s">
        <v>1722</v>
      </c>
      <c r="R113" s="746" t="s">
        <v>358</v>
      </c>
      <c r="S113" s="740" t="s">
        <v>928</v>
      </c>
      <c r="T113" s="745" t="s">
        <v>1721</v>
      </c>
      <c r="U113" s="736">
        <v>1984</v>
      </c>
      <c r="V113" s="735" t="s">
        <v>1720</v>
      </c>
      <c r="W113" s="732">
        <v>2004</v>
      </c>
      <c r="X113" s="731"/>
      <c r="Y113" s="734"/>
      <c r="Z113" s="733"/>
      <c r="AA113" s="731"/>
      <c r="AB113" s="750">
        <f t="shared" si="6"/>
        <v>18</v>
      </c>
      <c r="AC113" s="749" t="s">
        <v>1588</v>
      </c>
      <c r="AD113" s="730">
        <v>2022</v>
      </c>
      <c r="AE113" s="732" t="s">
        <v>142</v>
      </c>
      <c r="AF113" s="728"/>
      <c r="AG113" s="727" t="s">
        <v>378</v>
      </c>
    </row>
    <row r="114" spans="1:33" s="491" customFormat="1" x14ac:dyDescent="0.25">
      <c r="A114" s="744"/>
      <c r="B114" s="744"/>
      <c r="C114" s="744">
        <f t="shared" si="7"/>
        <v>1</v>
      </c>
      <c r="D114" s="743"/>
      <c r="E114" s="743"/>
      <c r="F114" s="743"/>
      <c r="G114" s="744"/>
      <c r="H114" s="744"/>
      <c r="I114" s="743">
        <v>1</v>
      </c>
      <c r="J114" s="744">
        <v>1</v>
      </c>
      <c r="K114" s="743"/>
      <c r="L114" s="743"/>
      <c r="M114" s="743"/>
      <c r="N114" s="742"/>
      <c r="O114" s="742"/>
      <c r="P114" s="747">
        <v>9687</v>
      </c>
      <c r="Q114" s="738" t="s">
        <v>499</v>
      </c>
      <c r="R114" s="739" t="s">
        <v>1303</v>
      </c>
      <c r="S114" s="738" t="s">
        <v>928</v>
      </c>
      <c r="T114" s="753" t="s">
        <v>250</v>
      </c>
      <c r="U114" s="732">
        <v>1987</v>
      </c>
      <c r="V114" s="735" t="s">
        <v>235</v>
      </c>
      <c r="W114" s="732">
        <v>2007</v>
      </c>
      <c r="X114" s="731"/>
      <c r="Y114" s="751"/>
      <c r="Z114" s="733"/>
      <c r="AA114" s="749"/>
      <c r="AB114" s="750">
        <f t="shared" si="6"/>
        <v>15</v>
      </c>
      <c r="AC114" s="749" t="s">
        <v>1588</v>
      </c>
      <c r="AD114" s="748">
        <v>2008</v>
      </c>
      <c r="AE114" s="729" t="s">
        <v>121</v>
      </c>
      <c r="AF114" s="728"/>
      <c r="AG114" s="727" t="s">
        <v>420</v>
      </c>
    </row>
    <row r="115" spans="1:33" s="491" customFormat="1" ht="27" x14ac:dyDescent="0.25">
      <c r="A115" s="744"/>
      <c r="B115" s="744"/>
      <c r="C115" s="744">
        <f t="shared" si="7"/>
        <v>1</v>
      </c>
      <c r="D115" s="743"/>
      <c r="E115" s="743">
        <v>1</v>
      </c>
      <c r="F115" s="761"/>
      <c r="G115" s="762"/>
      <c r="H115" s="762"/>
      <c r="I115" s="761"/>
      <c r="J115" s="762">
        <v>1</v>
      </c>
      <c r="K115" s="761"/>
      <c r="L115" s="761"/>
      <c r="M115" s="761"/>
      <c r="N115" s="760"/>
      <c r="O115" s="759"/>
      <c r="P115" s="747">
        <v>5641</v>
      </c>
      <c r="Q115" s="757" t="s">
        <v>1200</v>
      </c>
      <c r="R115" s="758" t="s">
        <v>1301</v>
      </c>
      <c r="S115" s="757" t="s">
        <v>928</v>
      </c>
      <c r="T115" s="753" t="s">
        <v>1201</v>
      </c>
      <c r="U115" s="732">
        <v>1985</v>
      </c>
      <c r="V115" s="731" t="s">
        <v>1554</v>
      </c>
      <c r="W115" s="732">
        <v>2009</v>
      </c>
      <c r="X115" s="730"/>
      <c r="Y115" s="751"/>
      <c r="Z115" s="733"/>
      <c r="AA115" s="748"/>
      <c r="AB115" s="750">
        <f t="shared" si="6"/>
        <v>13</v>
      </c>
      <c r="AC115" s="749" t="s">
        <v>1588</v>
      </c>
      <c r="AD115" s="748">
        <v>2016</v>
      </c>
      <c r="AE115" s="729" t="s">
        <v>121</v>
      </c>
      <c r="AF115" s="728"/>
      <c r="AG115" s="756" t="s">
        <v>377</v>
      </c>
    </row>
    <row r="116" spans="1:33" s="491" customFormat="1" x14ac:dyDescent="0.25">
      <c r="A116" s="744"/>
      <c r="B116" s="744"/>
      <c r="C116" s="744">
        <f t="shared" si="7"/>
        <v>1</v>
      </c>
      <c r="D116" s="743"/>
      <c r="E116" s="743"/>
      <c r="F116" s="743"/>
      <c r="G116" s="744"/>
      <c r="H116" s="744"/>
      <c r="I116" s="743">
        <v>1</v>
      </c>
      <c r="J116" s="744">
        <v>1</v>
      </c>
      <c r="K116" s="743"/>
      <c r="L116" s="743"/>
      <c r="M116" s="743"/>
      <c r="N116" s="742"/>
      <c r="O116" s="742"/>
      <c r="P116" s="747">
        <v>7702</v>
      </c>
      <c r="Q116" s="738" t="s">
        <v>556</v>
      </c>
      <c r="R116" s="739" t="s">
        <v>358</v>
      </c>
      <c r="S116" s="738" t="s">
        <v>928</v>
      </c>
      <c r="T116" s="753" t="s">
        <v>557</v>
      </c>
      <c r="U116" s="732">
        <v>1987</v>
      </c>
      <c r="V116" s="735" t="s">
        <v>235</v>
      </c>
      <c r="W116" s="732">
        <v>2008</v>
      </c>
      <c r="X116" s="731"/>
      <c r="Y116" s="751"/>
      <c r="Z116" s="733"/>
      <c r="AA116" s="749"/>
      <c r="AB116" s="750">
        <f t="shared" ref="AB116:AB147" si="8">IF(Z116="",YEAR($AC$1)-$W116,YEAR($AC$1)-$Y116)</f>
        <v>14</v>
      </c>
      <c r="AC116" s="749" t="s">
        <v>1588</v>
      </c>
      <c r="AD116" s="748">
        <v>2014</v>
      </c>
      <c r="AE116" s="729" t="s">
        <v>121</v>
      </c>
      <c r="AF116" s="728"/>
      <c r="AG116" s="727" t="s">
        <v>378</v>
      </c>
    </row>
    <row r="117" spans="1:33" s="491" customFormat="1" x14ac:dyDescent="0.25">
      <c r="A117" s="744"/>
      <c r="B117" s="744"/>
      <c r="C117" s="744">
        <f t="shared" si="7"/>
        <v>1</v>
      </c>
      <c r="D117" s="743"/>
      <c r="E117" s="743"/>
      <c r="F117" s="743"/>
      <c r="G117" s="744"/>
      <c r="H117" s="744"/>
      <c r="I117" s="743">
        <v>1</v>
      </c>
      <c r="J117" s="744">
        <v>1</v>
      </c>
      <c r="K117" s="743"/>
      <c r="L117" s="743"/>
      <c r="M117" s="743"/>
      <c r="N117" s="742"/>
      <c r="O117" s="742"/>
      <c r="P117" s="747">
        <v>9701</v>
      </c>
      <c r="Q117" s="738" t="s">
        <v>524</v>
      </c>
      <c r="R117" s="739" t="s">
        <v>1140</v>
      </c>
      <c r="S117" s="738" t="s">
        <v>928</v>
      </c>
      <c r="T117" s="753" t="s">
        <v>283</v>
      </c>
      <c r="U117" s="732">
        <v>1988</v>
      </c>
      <c r="V117" s="735" t="s">
        <v>235</v>
      </c>
      <c r="W117" s="732">
        <v>2010</v>
      </c>
      <c r="X117" s="731"/>
      <c r="Y117" s="751"/>
      <c r="Z117" s="733"/>
      <c r="AA117" s="749"/>
      <c r="AB117" s="750">
        <f t="shared" si="8"/>
        <v>12</v>
      </c>
      <c r="AC117" s="749" t="s">
        <v>1588</v>
      </c>
      <c r="AD117" s="748">
        <v>2010</v>
      </c>
      <c r="AE117" s="729" t="s">
        <v>121</v>
      </c>
      <c r="AF117" s="728"/>
      <c r="AG117" s="727" t="s">
        <v>377</v>
      </c>
    </row>
    <row r="118" spans="1:33" s="491" customFormat="1" x14ac:dyDescent="0.25">
      <c r="A118" s="744"/>
      <c r="B118" s="744">
        <v>1</v>
      </c>
      <c r="C118" s="744">
        <f t="shared" si="7"/>
        <v>1</v>
      </c>
      <c r="D118" s="743"/>
      <c r="E118" s="743"/>
      <c r="F118" s="743"/>
      <c r="G118" s="744"/>
      <c r="H118" s="744"/>
      <c r="I118" s="743">
        <v>1</v>
      </c>
      <c r="J118" s="744"/>
      <c r="K118" s="743"/>
      <c r="L118" s="743"/>
      <c r="M118" s="743"/>
      <c r="N118" s="742"/>
      <c r="O118" s="742"/>
      <c r="P118" s="747">
        <v>7694</v>
      </c>
      <c r="Q118" s="740" t="s">
        <v>495</v>
      </c>
      <c r="R118" s="746" t="s">
        <v>1301</v>
      </c>
      <c r="S118" s="740" t="s">
        <v>928</v>
      </c>
      <c r="T118" s="745" t="s">
        <v>282</v>
      </c>
      <c r="U118" s="736">
        <v>1979</v>
      </c>
      <c r="V118" s="735" t="s">
        <v>239</v>
      </c>
      <c r="W118" s="732">
        <v>1999</v>
      </c>
      <c r="X118" s="731"/>
      <c r="Y118" s="751"/>
      <c r="Z118" s="733"/>
      <c r="AA118" s="749"/>
      <c r="AB118" s="750">
        <f t="shared" si="8"/>
        <v>23</v>
      </c>
      <c r="AC118" s="749" t="s">
        <v>239</v>
      </c>
      <c r="AD118" s="748">
        <v>2022</v>
      </c>
      <c r="AE118" s="729" t="s">
        <v>121</v>
      </c>
      <c r="AF118" s="728"/>
      <c r="AG118" s="727" t="s">
        <v>378</v>
      </c>
    </row>
    <row r="119" spans="1:33" s="491" customFormat="1" x14ac:dyDescent="0.25">
      <c r="A119" s="744"/>
      <c r="B119" s="744"/>
      <c r="C119" s="744">
        <f t="shared" si="7"/>
        <v>1</v>
      </c>
      <c r="D119" s="743"/>
      <c r="E119" s="743"/>
      <c r="F119" s="743"/>
      <c r="G119" s="744"/>
      <c r="H119" s="744"/>
      <c r="I119" s="743">
        <v>1</v>
      </c>
      <c r="J119" s="744"/>
      <c r="K119" s="743"/>
      <c r="L119" s="743"/>
      <c r="M119" s="743"/>
      <c r="N119" s="742"/>
      <c r="O119" s="742"/>
      <c r="P119" s="747">
        <v>4570</v>
      </c>
      <c r="Q119" s="740" t="s">
        <v>1719</v>
      </c>
      <c r="R119" s="746" t="s">
        <v>359</v>
      </c>
      <c r="S119" s="740" t="s">
        <v>928</v>
      </c>
      <c r="T119" s="745" t="s">
        <v>1718</v>
      </c>
      <c r="U119" s="736">
        <v>1991</v>
      </c>
      <c r="V119" s="735" t="s">
        <v>235</v>
      </c>
      <c r="W119" s="732">
        <v>2011</v>
      </c>
      <c r="X119" s="731"/>
      <c r="Y119" s="751"/>
      <c r="Z119" s="733"/>
      <c r="AA119" s="749"/>
      <c r="AB119" s="750">
        <f t="shared" si="8"/>
        <v>11</v>
      </c>
      <c r="AC119" s="749" t="s">
        <v>235</v>
      </c>
      <c r="AD119" s="748">
        <v>2022</v>
      </c>
      <c r="AE119" s="729" t="s">
        <v>121</v>
      </c>
      <c r="AF119" s="728"/>
      <c r="AG119" s="727" t="s">
        <v>378</v>
      </c>
    </row>
    <row r="120" spans="1:33" s="491" customFormat="1" x14ac:dyDescent="0.25">
      <c r="A120" s="744"/>
      <c r="B120" s="744"/>
      <c r="C120" s="744" t="str">
        <f t="shared" si="7"/>
        <v/>
      </c>
      <c r="D120" s="743"/>
      <c r="E120" s="743"/>
      <c r="F120" s="743"/>
      <c r="G120" s="744"/>
      <c r="H120" s="744"/>
      <c r="I120" s="743">
        <v>1</v>
      </c>
      <c r="J120" s="744"/>
      <c r="K120" s="743"/>
      <c r="L120" s="743"/>
      <c r="M120" s="743"/>
      <c r="N120" s="742"/>
      <c r="O120" s="742"/>
      <c r="P120" s="747">
        <v>9740</v>
      </c>
      <c r="Q120" s="738" t="s">
        <v>903</v>
      </c>
      <c r="R120" s="739" t="s">
        <v>359</v>
      </c>
      <c r="S120" s="738" t="s">
        <v>928</v>
      </c>
      <c r="T120" s="753" t="s">
        <v>900</v>
      </c>
      <c r="U120" s="732">
        <v>1996</v>
      </c>
      <c r="V120" s="735" t="s">
        <v>628</v>
      </c>
      <c r="W120" s="732">
        <v>2016</v>
      </c>
      <c r="X120" s="731"/>
      <c r="Y120" s="751"/>
      <c r="Z120" s="733"/>
      <c r="AA120" s="749"/>
      <c r="AB120" s="750">
        <f t="shared" si="8"/>
        <v>6</v>
      </c>
      <c r="AC120" s="749" t="s">
        <v>235</v>
      </c>
      <c r="AD120" s="748">
        <v>2016</v>
      </c>
      <c r="AE120" s="729" t="s">
        <v>142</v>
      </c>
      <c r="AF120" s="728"/>
      <c r="AG120" s="727" t="s">
        <v>378</v>
      </c>
    </row>
    <row r="121" spans="1:33" s="491" customFormat="1" x14ac:dyDescent="0.25">
      <c r="A121" s="744"/>
      <c r="B121" s="744"/>
      <c r="C121" s="744" t="str">
        <f t="shared" si="7"/>
        <v/>
      </c>
      <c r="D121" s="743"/>
      <c r="E121" s="743"/>
      <c r="F121" s="743"/>
      <c r="G121" s="744"/>
      <c r="H121" s="744"/>
      <c r="I121" s="743">
        <v>1</v>
      </c>
      <c r="J121" s="744"/>
      <c r="K121" s="743"/>
      <c r="L121" s="743"/>
      <c r="M121" s="743"/>
      <c r="N121" s="742"/>
      <c r="O121" s="742"/>
      <c r="P121" s="747">
        <v>9743</v>
      </c>
      <c r="Q121" s="738" t="s">
        <v>1012</v>
      </c>
      <c r="R121" s="739" t="s">
        <v>361</v>
      </c>
      <c r="S121" s="738" t="s">
        <v>928</v>
      </c>
      <c r="T121" s="753" t="s">
        <v>1085</v>
      </c>
      <c r="U121" s="732">
        <v>1997</v>
      </c>
      <c r="V121" s="735" t="s">
        <v>628</v>
      </c>
      <c r="W121" s="732">
        <v>2017</v>
      </c>
      <c r="X121" s="731"/>
      <c r="Y121" s="751"/>
      <c r="Z121" s="733"/>
      <c r="AA121" s="749"/>
      <c r="AB121" s="750">
        <f t="shared" si="8"/>
        <v>5</v>
      </c>
      <c r="AC121" s="749" t="s">
        <v>235</v>
      </c>
      <c r="AD121" s="748">
        <v>2017</v>
      </c>
      <c r="AE121" s="729" t="s">
        <v>142</v>
      </c>
      <c r="AF121" s="728"/>
      <c r="AG121" s="727" t="s">
        <v>377</v>
      </c>
    </row>
    <row r="122" spans="1:33" s="491" customFormat="1" x14ac:dyDescent="0.25">
      <c r="A122" s="744"/>
      <c r="B122" s="744"/>
      <c r="C122" s="744" t="str">
        <f t="shared" si="7"/>
        <v/>
      </c>
      <c r="D122" s="743"/>
      <c r="E122" s="743"/>
      <c r="F122" s="743"/>
      <c r="G122" s="744"/>
      <c r="H122" s="744"/>
      <c r="I122" s="743">
        <v>1</v>
      </c>
      <c r="J122" s="744"/>
      <c r="K122" s="743"/>
      <c r="L122" s="743"/>
      <c r="M122" s="743"/>
      <c r="N122" s="742"/>
      <c r="O122" s="742"/>
      <c r="P122" s="747">
        <v>9759</v>
      </c>
      <c r="Q122" s="738" t="s">
        <v>1161</v>
      </c>
      <c r="R122" s="739" t="s">
        <v>359</v>
      </c>
      <c r="S122" s="738" t="s">
        <v>928</v>
      </c>
      <c r="T122" s="737" t="s">
        <v>1159</v>
      </c>
      <c r="U122" s="732">
        <v>1998</v>
      </c>
      <c r="V122" s="735" t="s">
        <v>628</v>
      </c>
      <c r="W122" s="732">
        <v>2019</v>
      </c>
      <c r="X122" s="731"/>
      <c r="Y122" s="751"/>
      <c r="Z122" s="733"/>
      <c r="AA122" s="749"/>
      <c r="AB122" s="750">
        <f t="shared" si="8"/>
        <v>3</v>
      </c>
      <c r="AC122" s="749" t="s">
        <v>235</v>
      </c>
      <c r="AD122" s="748">
        <v>2016</v>
      </c>
      <c r="AE122" s="729" t="s">
        <v>147</v>
      </c>
      <c r="AF122" s="728"/>
      <c r="AG122" s="727" t="s">
        <v>378</v>
      </c>
    </row>
    <row r="123" spans="1:33" s="491" customFormat="1" x14ac:dyDescent="0.25">
      <c r="A123" s="744"/>
      <c r="B123" s="744"/>
      <c r="C123" s="744" t="str">
        <f t="shared" si="7"/>
        <v/>
      </c>
      <c r="D123" s="743"/>
      <c r="E123" s="743"/>
      <c r="F123" s="743"/>
      <c r="G123" s="744"/>
      <c r="H123" s="744"/>
      <c r="I123" s="743">
        <v>1</v>
      </c>
      <c r="J123" s="744"/>
      <c r="K123" s="743"/>
      <c r="L123" s="743"/>
      <c r="M123" s="743"/>
      <c r="N123" s="742"/>
      <c r="O123" s="742"/>
      <c r="P123" s="747">
        <v>9770</v>
      </c>
      <c r="Q123" s="740" t="s">
        <v>1209</v>
      </c>
      <c r="R123" s="746" t="s">
        <v>361</v>
      </c>
      <c r="S123" s="738" t="s">
        <v>928</v>
      </c>
      <c r="T123" s="745" t="s">
        <v>1206</v>
      </c>
      <c r="U123" s="736">
        <v>2000</v>
      </c>
      <c r="V123" s="735" t="s">
        <v>628</v>
      </c>
      <c r="W123" s="732">
        <v>2020</v>
      </c>
      <c r="X123" s="731"/>
      <c r="Y123" s="751"/>
      <c r="Z123" s="733"/>
      <c r="AA123" s="749"/>
      <c r="AB123" s="750">
        <f t="shared" si="8"/>
        <v>2</v>
      </c>
      <c r="AC123" s="749" t="s">
        <v>235</v>
      </c>
      <c r="AD123" s="748">
        <v>2016</v>
      </c>
      <c r="AE123" s="729" t="s">
        <v>147</v>
      </c>
      <c r="AF123" s="728"/>
      <c r="AG123" s="727" t="s">
        <v>378</v>
      </c>
    </row>
    <row r="124" spans="1:33" s="491" customFormat="1" x14ac:dyDescent="0.25">
      <c r="A124" s="744"/>
      <c r="B124" s="744">
        <v>1</v>
      </c>
      <c r="C124" s="744" t="str">
        <f t="shared" si="7"/>
        <v/>
      </c>
      <c r="D124" s="743"/>
      <c r="E124" s="743"/>
      <c r="F124" s="743"/>
      <c r="G124" s="744"/>
      <c r="H124" s="744"/>
      <c r="I124" s="743">
        <v>1</v>
      </c>
      <c r="J124" s="744"/>
      <c r="K124" s="743"/>
      <c r="L124" s="743"/>
      <c r="M124" s="743"/>
      <c r="N124" s="742"/>
      <c r="O124" s="742"/>
      <c r="P124" s="747">
        <v>9776</v>
      </c>
      <c r="Q124" s="738" t="s">
        <v>1266</v>
      </c>
      <c r="R124" s="739" t="s">
        <v>358</v>
      </c>
      <c r="S124" s="740" t="s">
        <v>928</v>
      </c>
      <c r="T124" s="737" t="s">
        <v>1264</v>
      </c>
      <c r="U124" s="732">
        <v>2000</v>
      </c>
      <c r="V124" s="735" t="s">
        <v>1566</v>
      </c>
      <c r="W124" s="732">
        <v>2021</v>
      </c>
      <c r="X124" s="731"/>
      <c r="Y124" s="751"/>
      <c r="Z124" s="733"/>
      <c r="AA124" s="749"/>
      <c r="AB124" s="750">
        <f t="shared" si="8"/>
        <v>1</v>
      </c>
      <c r="AC124" s="749" t="s">
        <v>239</v>
      </c>
      <c r="AD124" s="748">
        <v>2017</v>
      </c>
      <c r="AE124" s="729" t="s">
        <v>147</v>
      </c>
      <c r="AF124" s="728"/>
      <c r="AG124" s="727" t="s">
        <v>378</v>
      </c>
    </row>
    <row r="125" spans="1:33" s="491" customFormat="1" x14ac:dyDescent="0.25">
      <c r="A125" s="744"/>
      <c r="B125" s="744"/>
      <c r="C125" s="744" t="str">
        <f t="shared" si="7"/>
        <v/>
      </c>
      <c r="D125" s="743"/>
      <c r="E125" s="743"/>
      <c r="F125" s="743"/>
      <c r="G125" s="744"/>
      <c r="H125" s="744"/>
      <c r="I125" s="743">
        <v>1</v>
      </c>
      <c r="J125" s="744"/>
      <c r="K125" s="743"/>
      <c r="L125" s="743"/>
      <c r="M125" s="743"/>
      <c r="N125" s="742"/>
      <c r="O125" s="742"/>
      <c r="P125" s="747">
        <v>4567</v>
      </c>
      <c r="Q125" s="740" t="s">
        <v>1717</v>
      </c>
      <c r="R125" s="746" t="s">
        <v>359</v>
      </c>
      <c r="S125" s="740" t="s">
        <v>928</v>
      </c>
      <c r="T125" s="745" t="s">
        <v>1645</v>
      </c>
      <c r="U125" s="736">
        <v>1994</v>
      </c>
      <c r="V125" s="735" t="s">
        <v>1646</v>
      </c>
      <c r="W125" s="732">
        <v>2021</v>
      </c>
      <c r="X125" s="731"/>
      <c r="Y125" s="751"/>
      <c r="Z125" s="733"/>
      <c r="AA125" s="749"/>
      <c r="AB125" s="750">
        <f t="shared" si="8"/>
        <v>1</v>
      </c>
      <c r="AC125" s="749" t="s">
        <v>1647</v>
      </c>
      <c r="AD125" s="748">
        <v>2021</v>
      </c>
      <c r="AE125" s="729" t="s">
        <v>147</v>
      </c>
      <c r="AF125" s="728"/>
      <c r="AG125" s="727" t="s">
        <v>378</v>
      </c>
    </row>
    <row r="126" spans="1:33" s="491" customFormat="1" x14ac:dyDescent="0.25">
      <c r="A126" s="744"/>
      <c r="B126" s="744">
        <v>1</v>
      </c>
      <c r="C126" s="744">
        <f t="shared" si="7"/>
        <v>1</v>
      </c>
      <c r="D126" s="743"/>
      <c r="E126" s="743"/>
      <c r="F126" s="743"/>
      <c r="G126" s="744"/>
      <c r="H126" s="744"/>
      <c r="I126" s="743">
        <v>1</v>
      </c>
      <c r="J126" s="744"/>
      <c r="K126" s="743"/>
      <c r="L126" s="743"/>
      <c r="M126" s="743"/>
      <c r="N126" s="742">
        <v>1</v>
      </c>
      <c r="O126" s="742"/>
      <c r="P126" s="747">
        <v>9664</v>
      </c>
      <c r="Q126" s="738" t="s">
        <v>1716</v>
      </c>
      <c r="R126" s="739" t="s">
        <v>359</v>
      </c>
      <c r="S126" s="738" t="s">
        <v>928</v>
      </c>
      <c r="T126" s="737" t="s">
        <v>1184</v>
      </c>
      <c r="U126" s="732">
        <v>1982</v>
      </c>
      <c r="V126" s="735" t="s">
        <v>239</v>
      </c>
      <c r="W126" s="732">
        <v>2007</v>
      </c>
      <c r="X126" s="731" t="s">
        <v>1185</v>
      </c>
      <c r="Y126" s="751">
        <v>2012</v>
      </c>
      <c r="Z126" s="733" t="s">
        <v>1547</v>
      </c>
      <c r="AA126" s="749"/>
      <c r="AB126" s="750">
        <f t="shared" si="8"/>
        <v>10</v>
      </c>
      <c r="AC126" s="749" t="s">
        <v>1715</v>
      </c>
      <c r="AD126" s="748">
        <v>2020</v>
      </c>
      <c r="AE126" s="729" t="s">
        <v>121</v>
      </c>
      <c r="AF126" s="728"/>
      <c r="AG126" s="755" t="s">
        <v>1078</v>
      </c>
    </row>
    <row r="127" spans="1:33" s="491" customFormat="1" x14ac:dyDescent="0.25">
      <c r="A127" s="744"/>
      <c r="B127" s="744"/>
      <c r="C127" s="744" t="str">
        <f t="shared" si="7"/>
        <v/>
      </c>
      <c r="D127" s="743"/>
      <c r="E127" s="743"/>
      <c r="F127" s="743"/>
      <c r="G127" s="744"/>
      <c r="H127" s="744"/>
      <c r="I127" s="743">
        <v>1</v>
      </c>
      <c r="J127" s="744"/>
      <c r="K127" s="743"/>
      <c r="L127" s="743"/>
      <c r="M127" s="743"/>
      <c r="N127" s="742">
        <v>1</v>
      </c>
      <c r="O127" s="742"/>
      <c r="P127" s="747">
        <v>4559</v>
      </c>
      <c r="Q127" s="740" t="s">
        <v>1714</v>
      </c>
      <c r="R127" s="746" t="s">
        <v>1301</v>
      </c>
      <c r="S127" s="740" t="s">
        <v>928</v>
      </c>
      <c r="T127" s="745" t="s">
        <v>1713</v>
      </c>
      <c r="U127" s="736">
        <v>1999</v>
      </c>
      <c r="V127" s="735" t="s">
        <v>628</v>
      </c>
      <c r="W127" s="732">
        <v>2019</v>
      </c>
      <c r="X127" s="731"/>
      <c r="Y127" s="751"/>
      <c r="Z127" s="733"/>
      <c r="AA127" s="749"/>
      <c r="AB127" s="750">
        <f t="shared" si="8"/>
        <v>3</v>
      </c>
      <c r="AC127" s="749" t="s">
        <v>235</v>
      </c>
      <c r="AD127" s="730">
        <v>2021</v>
      </c>
      <c r="AE127" s="729" t="s">
        <v>147</v>
      </c>
      <c r="AF127" s="728"/>
      <c r="AG127" s="727" t="s">
        <v>378</v>
      </c>
    </row>
    <row r="128" spans="1:33" s="491" customFormat="1" x14ac:dyDescent="0.25">
      <c r="A128" s="744"/>
      <c r="B128" s="744">
        <v>1</v>
      </c>
      <c r="C128" s="744" t="str">
        <f t="shared" si="7"/>
        <v/>
      </c>
      <c r="D128" s="743"/>
      <c r="E128" s="743"/>
      <c r="F128" s="743"/>
      <c r="G128" s="744"/>
      <c r="H128" s="744"/>
      <c r="I128" s="743">
        <v>1</v>
      </c>
      <c r="J128" s="744"/>
      <c r="K128" s="743"/>
      <c r="L128" s="743"/>
      <c r="M128" s="743"/>
      <c r="N128" s="742">
        <v>1</v>
      </c>
      <c r="O128" s="742"/>
      <c r="P128" s="747">
        <v>4558</v>
      </c>
      <c r="Q128" s="740" t="s">
        <v>1712</v>
      </c>
      <c r="R128" s="746" t="s">
        <v>1301</v>
      </c>
      <c r="S128" s="740" t="s">
        <v>928</v>
      </c>
      <c r="T128" s="745" t="s">
        <v>1711</v>
      </c>
      <c r="U128" s="736">
        <v>1995</v>
      </c>
      <c r="V128" s="735" t="s">
        <v>1566</v>
      </c>
      <c r="W128" s="732">
        <v>2019</v>
      </c>
      <c r="X128" s="731"/>
      <c r="Y128" s="751"/>
      <c r="Z128" s="733"/>
      <c r="AA128" s="749"/>
      <c r="AB128" s="750">
        <f t="shared" si="8"/>
        <v>3</v>
      </c>
      <c r="AC128" s="749" t="s">
        <v>239</v>
      </c>
      <c r="AD128" s="730">
        <v>2021</v>
      </c>
      <c r="AE128" s="729" t="s">
        <v>147</v>
      </c>
      <c r="AF128" s="728"/>
      <c r="AG128" s="727" t="s">
        <v>378</v>
      </c>
    </row>
    <row r="129" spans="1:33" s="491" customFormat="1" ht="40.5" x14ac:dyDescent="0.25">
      <c r="A129" s="744"/>
      <c r="B129" s="744"/>
      <c r="C129" s="744">
        <f t="shared" si="7"/>
        <v>1</v>
      </c>
      <c r="D129" s="743"/>
      <c r="E129" s="743"/>
      <c r="F129" s="743"/>
      <c r="G129" s="744"/>
      <c r="H129" s="744"/>
      <c r="I129" s="743"/>
      <c r="J129" s="744"/>
      <c r="K129" s="743"/>
      <c r="L129" s="743">
        <v>1</v>
      </c>
      <c r="M129" s="743"/>
      <c r="N129" s="742"/>
      <c r="O129" s="742"/>
      <c r="P129" s="747">
        <v>6753</v>
      </c>
      <c r="Q129" s="738" t="s">
        <v>504</v>
      </c>
      <c r="R129" s="739" t="s">
        <v>357</v>
      </c>
      <c r="S129" s="738" t="s">
        <v>369</v>
      </c>
      <c r="T129" s="737" t="s">
        <v>157</v>
      </c>
      <c r="U129" s="732">
        <v>1976</v>
      </c>
      <c r="V129" s="731" t="s">
        <v>1710</v>
      </c>
      <c r="W129" s="732">
        <v>2002</v>
      </c>
      <c r="X129" s="731" t="s">
        <v>1709</v>
      </c>
      <c r="Y129" s="751">
        <v>2005</v>
      </c>
      <c r="Z129" s="754" t="s">
        <v>1547</v>
      </c>
      <c r="AA129" s="752"/>
      <c r="AB129" s="750">
        <f t="shared" si="8"/>
        <v>17</v>
      </c>
      <c r="AC129" s="749" t="s">
        <v>1520</v>
      </c>
      <c r="AD129" s="748">
        <v>1997</v>
      </c>
      <c r="AE129" s="729" t="s">
        <v>105</v>
      </c>
      <c r="AF129" s="728"/>
      <c r="AG129" s="727" t="s">
        <v>455</v>
      </c>
    </row>
    <row r="130" spans="1:33" s="491" customFormat="1" x14ac:dyDescent="0.25">
      <c r="A130" s="744"/>
      <c r="B130" s="744">
        <v>1</v>
      </c>
      <c r="C130" s="744">
        <f t="shared" si="7"/>
        <v>1</v>
      </c>
      <c r="D130" s="743"/>
      <c r="E130" s="743"/>
      <c r="F130" s="743"/>
      <c r="G130" s="744"/>
      <c r="H130" s="744"/>
      <c r="I130" s="743"/>
      <c r="J130" s="744"/>
      <c r="K130" s="743"/>
      <c r="L130" s="743">
        <v>1</v>
      </c>
      <c r="M130" s="743"/>
      <c r="N130" s="742"/>
      <c r="O130" s="742"/>
      <c r="P130" s="747">
        <v>5581</v>
      </c>
      <c r="Q130" s="738" t="s">
        <v>1168</v>
      </c>
      <c r="R130" s="739" t="s">
        <v>1301</v>
      </c>
      <c r="S130" s="738" t="s">
        <v>369</v>
      </c>
      <c r="T130" s="737" t="s">
        <v>650</v>
      </c>
      <c r="U130" s="732">
        <v>1961</v>
      </c>
      <c r="V130" s="735" t="s">
        <v>1708</v>
      </c>
      <c r="W130" s="732">
        <v>1982</v>
      </c>
      <c r="X130" s="731"/>
      <c r="Y130" s="751"/>
      <c r="Z130" s="733"/>
      <c r="AA130" s="749" t="s">
        <v>323</v>
      </c>
      <c r="AB130" s="750">
        <f t="shared" si="8"/>
        <v>40</v>
      </c>
      <c r="AC130" s="749" t="s">
        <v>696</v>
      </c>
      <c r="AD130" s="748">
        <v>1990</v>
      </c>
      <c r="AE130" s="729" t="s">
        <v>121</v>
      </c>
      <c r="AF130" s="728"/>
      <c r="AG130" s="727" t="s">
        <v>425</v>
      </c>
    </row>
    <row r="131" spans="1:33" s="491" customFormat="1" x14ac:dyDescent="0.25">
      <c r="A131" s="744"/>
      <c r="B131" s="744">
        <v>1</v>
      </c>
      <c r="C131" s="744">
        <f t="shared" si="7"/>
        <v>1</v>
      </c>
      <c r="D131" s="743"/>
      <c r="E131" s="743"/>
      <c r="F131" s="743"/>
      <c r="G131" s="744"/>
      <c r="H131" s="744"/>
      <c r="I131" s="743"/>
      <c r="J131" s="744"/>
      <c r="K131" s="743"/>
      <c r="L131" s="743">
        <v>1</v>
      </c>
      <c r="M131" s="743"/>
      <c r="N131" s="742"/>
      <c r="O131" s="742"/>
      <c r="P131" s="747">
        <v>4509</v>
      </c>
      <c r="Q131" s="738" t="s">
        <v>1707</v>
      </c>
      <c r="R131" s="739" t="s">
        <v>359</v>
      </c>
      <c r="S131" s="738" t="s">
        <v>369</v>
      </c>
      <c r="T131" s="737" t="s">
        <v>1706</v>
      </c>
      <c r="U131" s="732">
        <v>1963</v>
      </c>
      <c r="V131" s="735" t="s">
        <v>1705</v>
      </c>
      <c r="W131" s="732">
        <v>1983</v>
      </c>
      <c r="X131" s="731"/>
      <c r="Y131" s="751"/>
      <c r="Z131" s="733"/>
      <c r="AA131" s="749"/>
      <c r="AB131" s="750">
        <f t="shared" si="8"/>
        <v>39</v>
      </c>
      <c r="AC131" s="749" t="s">
        <v>1157</v>
      </c>
      <c r="AD131" s="748">
        <v>2018</v>
      </c>
      <c r="AE131" s="729" t="s">
        <v>121</v>
      </c>
      <c r="AF131" s="728"/>
      <c r="AG131" s="727" t="s">
        <v>1158</v>
      </c>
    </row>
    <row r="132" spans="1:33" s="491" customFormat="1" x14ac:dyDescent="0.25">
      <c r="A132" s="744"/>
      <c r="B132" s="744">
        <v>1</v>
      </c>
      <c r="C132" s="744">
        <f t="shared" si="7"/>
        <v>1</v>
      </c>
      <c r="D132" s="743"/>
      <c r="E132" s="743"/>
      <c r="F132" s="743"/>
      <c r="G132" s="744"/>
      <c r="H132" s="744"/>
      <c r="I132" s="743"/>
      <c r="J132" s="744"/>
      <c r="K132" s="743"/>
      <c r="L132" s="743">
        <v>1</v>
      </c>
      <c r="M132" s="743"/>
      <c r="N132" s="742"/>
      <c r="O132" s="742"/>
      <c r="P132" s="747">
        <v>5626</v>
      </c>
      <c r="Q132" s="738" t="s">
        <v>514</v>
      </c>
      <c r="R132" s="739" t="s">
        <v>1301</v>
      </c>
      <c r="S132" s="738" t="s">
        <v>369</v>
      </c>
      <c r="T132" s="737" t="s">
        <v>230</v>
      </c>
      <c r="U132" s="732">
        <v>1965</v>
      </c>
      <c r="V132" s="735" t="s">
        <v>151</v>
      </c>
      <c r="W132" s="732">
        <v>1984</v>
      </c>
      <c r="X132" s="731"/>
      <c r="Y132" s="751"/>
      <c r="Z132" s="733"/>
      <c r="AA132" s="749"/>
      <c r="AB132" s="750">
        <f t="shared" si="8"/>
        <v>38</v>
      </c>
      <c r="AC132" s="749" t="s">
        <v>339</v>
      </c>
      <c r="AD132" s="748">
        <v>2002</v>
      </c>
      <c r="AE132" s="729" t="s">
        <v>121</v>
      </c>
      <c r="AF132" s="728"/>
      <c r="AG132" s="727" t="s">
        <v>425</v>
      </c>
    </row>
    <row r="133" spans="1:33" s="491" customFormat="1" x14ac:dyDescent="0.25">
      <c r="A133" s="744"/>
      <c r="B133" s="744">
        <v>1</v>
      </c>
      <c r="C133" s="744">
        <f t="shared" ref="C133:C168" si="9">IF(AB133&gt;=10,1,"")</f>
        <v>1</v>
      </c>
      <c r="D133" s="743"/>
      <c r="E133" s="743"/>
      <c r="F133" s="743"/>
      <c r="G133" s="744"/>
      <c r="H133" s="744"/>
      <c r="I133" s="743"/>
      <c r="J133" s="744"/>
      <c r="K133" s="743"/>
      <c r="L133" s="743">
        <v>1</v>
      </c>
      <c r="M133" s="743"/>
      <c r="N133" s="742">
        <v>1</v>
      </c>
      <c r="O133" s="742"/>
      <c r="P133" s="747">
        <v>4352</v>
      </c>
      <c r="Q133" s="738" t="s">
        <v>607</v>
      </c>
      <c r="R133" s="739" t="s">
        <v>359</v>
      </c>
      <c r="S133" s="738" t="s">
        <v>369</v>
      </c>
      <c r="T133" s="737" t="s">
        <v>608</v>
      </c>
      <c r="U133" s="732">
        <v>1966</v>
      </c>
      <c r="V133" s="735" t="s">
        <v>151</v>
      </c>
      <c r="W133" s="732">
        <v>1985</v>
      </c>
      <c r="X133" s="731"/>
      <c r="Y133" s="751"/>
      <c r="Z133" s="733"/>
      <c r="AA133" s="749"/>
      <c r="AB133" s="750">
        <f t="shared" si="8"/>
        <v>37</v>
      </c>
      <c r="AC133" s="749" t="s">
        <v>696</v>
      </c>
      <c r="AD133" s="748">
        <v>2010</v>
      </c>
      <c r="AE133" s="729" t="s">
        <v>121</v>
      </c>
      <c r="AF133" s="728"/>
      <c r="AG133" s="727" t="s">
        <v>425</v>
      </c>
    </row>
    <row r="134" spans="1:33" s="491" customFormat="1" x14ac:dyDescent="0.25">
      <c r="A134" s="744"/>
      <c r="B134" s="744">
        <v>1</v>
      </c>
      <c r="C134" s="744">
        <f t="shared" si="9"/>
        <v>1</v>
      </c>
      <c r="D134" s="743"/>
      <c r="E134" s="743"/>
      <c r="F134" s="743"/>
      <c r="G134" s="744"/>
      <c r="H134" s="744"/>
      <c r="I134" s="743"/>
      <c r="J134" s="744"/>
      <c r="K134" s="743"/>
      <c r="L134" s="743">
        <v>1</v>
      </c>
      <c r="M134" s="743"/>
      <c r="N134" s="742"/>
      <c r="O134" s="742"/>
      <c r="P134" s="747">
        <v>4289</v>
      </c>
      <c r="Q134" s="738" t="s">
        <v>513</v>
      </c>
      <c r="R134" s="739" t="s">
        <v>357</v>
      </c>
      <c r="S134" s="738" t="s">
        <v>369</v>
      </c>
      <c r="T134" s="737" t="s">
        <v>272</v>
      </c>
      <c r="U134" s="732">
        <v>1967</v>
      </c>
      <c r="V134" s="735" t="s">
        <v>274</v>
      </c>
      <c r="W134" s="732">
        <v>1986</v>
      </c>
      <c r="X134" s="731" t="s">
        <v>193</v>
      </c>
      <c r="Y134" s="751">
        <v>2019</v>
      </c>
      <c r="Z134" s="733"/>
      <c r="AA134" s="749"/>
      <c r="AB134" s="750">
        <f t="shared" si="8"/>
        <v>36</v>
      </c>
      <c r="AC134" s="749" t="s">
        <v>1704</v>
      </c>
      <c r="AD134" s="748">
        <v>2006</v>
      </c>
      <c r="AE134" s="729" t="s">
        <v>121</v>
      </c>
      <c r="AF134" s="728"/>
      <c r="AG134" s="727" t="s">
        <v>1703</v>
      </c>
    </row>
    <row r="135" spans="1:33" s="491" customFormat="1" x14ac:dyDescent="0.25">
      <c r="A135" s="744"/>
      <c r="B135" s="744">
        <v>1</v>
      </c>
      <c r="C135" s="744">
        <f t="shared" si="9"/>
        <v>1</v>
      </c>
      <c r="D135" s="743"/>
      <c r="E135" s="743"/>
      <c r="F135" s="743"/>
      <c r="G135" s="744"/>
      <c r="H135" s="744"/>
      <c r="I135" s="743"/>
      <c r="J135" s="744"/>
      <c r="K135" s="743"/>
      <c r="L135" s="743">
        <v>1</v>
      </c>
      <c r="M135" s="743"/>
      <c r="N135" s="742"/>
      <c r="O135" s="742"/>
      <c r="P135" s="747">
        <v>4335</v>
      </c>
      <c r="Q135" s="738" t="s">
        <v>1506</v>
      </c>
      <c r="R135" s="739" t="s">
        <v>1140</v>
      </c>
      <c r="S135" s="738" t="s">
        <v>369</v>
      </c>
      <c r="T135" s="737" t="s">
        <v>1507</v>
      </c>
      <c r="U135" s="732">
        <v>1964</v>
      </c>
      <c r="V135" s="735" t="s">
        <v>1508</v>
      </c>
      <c r="W135" s="732">
        <v>1987</v>
      </c>
      <c r="X135" s="731"/>
      <c r="Y135" s="751"/>
      <c r="Z135" s="733"/>
      <c r="AA135" s="749"/>
      <c r="AB135" s="750">
        <f t="shared" si="8"/>
        <v>35</v>
      </c>
      <c r="AC135" s="749" t="s">
        <v>339</v>
      </c>
      <c r="AD135" s="748">
        <v>2018</v>
      </c>
      <c r="AE135" s="729" t="s">
        <v>121</v>
      </c>
      <c r="AF135" s="728"/>
      <c r="AG135" s="727" t="s">
        <v>425</v>
      </c>
    </row>
    <row r="136" spans="1:33" s="491" customFormat="1" x14ac:dyDescent="0.25">
      <c r="A136" s="744"/>
      <c r="B136" s="744">
        <v>1</v>
      </c>
      <c r="C136" s="744">
        <f t="shared" si="9"/>
        <v>1</v>
      </c>
      <c r="D136" s="743"/>
      <c r="E136" s="743"/>
      <c r="F136" s="743"/>
      <c r="G136" s="744"/>
      <c r="H136" s="744"/>
      <c r="I136" s="743"/>
      <c r="J136" s="744"/>
      <c r="K136" s="743"/>
      <c r="L136" s="743">
        <v>1</v>
      </c>
      <c r="M136" s="743"/>
      <c r="N136" s="742"/>
      <c r="O136" s="742"/>
      <c r="P136" s="747">
        <v>5604</v>
      </c>
      <c r="Q136" s="738" t="s">
        <v>1702</v>
      </c>
      <c r="R136" s="739" t="s">
        <v>359</v>
      </c>
      <c r="S136" s="738" t="s">
        <v>369</v>
      </c>
      <c r="T136" s="737" t="s">
        <v>1701</v>
      </c>
      <c r="U136" s="732">
        <v>1970</v>
      </c>
      <c r="V136" s="735" t="s">
        <v>165</v>
      </c>
      <c r="W136" s="732">
        <v>1990</v>
      </c>
      <c r="X136" s="731"/>
      <c r="Y136" s="751"/>
      <c r="Z136" s="733"/>
      <c r="AA136" s="749"/>
      <c r="AB136" s="750">
        <f t="shared" si="8"/>
        <v>32</v>
      </c>
      <c r="AC136" s="749" t="s">
        <v>696</v>
      </c>
      <c r="AD136" s="748">
        <v>1996</v>
      </c>
      <c r="AE136" s="729" t="s">
        <v>121</v>
      </c>
      <c r="AF136" s="728"/>
      <c r="AG136" s="727" t="s">
        <v>425</v>
      </c>
    </row>
    <row r="137" spans="1:33" s="491" customFormat="1" x14ac:dyDescent="0.25">
      <c r="A137" s="744"/>
      <c r="B137" s="744">
        <v>1</v>
      </c>
      <c r="C137" s="744">
        <f t="shared" si="9"/>
        <v>1</v>
      </c>
      <c r="D137" s="743"/>
      <c r="E137" s="743"/>
      <c r="F137" s="743"/>
      <c r="G137" s="744"/>
      <c r="H137" s="744"/>
      <c r="I137" s="743"/>
      <c r="J137" s="744"/>
      <c r="K137" s="743"/>
      <c r="L137" s="743">
        <v>1</v>
      </c>
      <c r="M137" s="743"/>
      <c r="N137" s="742"/>
      <c r="O137" s="742"/>
      <c r="P137" s="747">
        <v>4560</v>
      </c>
      <c r="Q137" s="738" t="s">
        <v>1700</v>
      </c>
      <c r="R137" s="739" t="s">
        <v>358</v>
      </c>
      <c r="S137" s="738" t="s">
        <v>369</v>
      </c>
      <c r="T137" s="737" t="s">
        <v>1699</v>
      </c>
      <c r="U137" s="732">
        <v>1969</v>
      </c>
      <c r="V137" s="735" t="s">
        <v>1698</v>
      </c>
      <c r="W137" s="732">
        <v>1990</v>
      </c>
      <c r="X137" s="731"/>
      <c r="Y137" s="751"/>
      <c r="Z137" s="733"/>
      <c r="AA137" s="749"/>
      <c r="AB137" s="750">
        <f t="shared" si="8"/>
        <v>32</v>
      </c>
      <c r="AC137" s="749" t="s">
        <v>339</v>
      </c>
      <c r="AD137" s="730">
        <v>2021</v>
      </c>
      <c r="AE137" s="729" t="s">
        <v>121</v>
      </c>
      <c r="AF137" s="728"/>
      <c r="AG137" s="727" t="s">
        <v>425</v>
      </c>
    </row>
    <row r="138" spans="1:33" s="491" customFormat="1" x14ac:dyDescent="0.25">
      <c r="A138" s="744"/>
      <c r="B138" s="744"/>
      <c r="C138" s="744">
        <f t="shared" si="9"/>
        <v>1</v>
      </c>
      <c r="D138" s="743"/>
      <c r="E138" s="743"/>
      <c r="F138" s="743"/>
      <c r="G138" s="744"/>
      <c r="H138" s="744"/>
      <c r="I138" s="743"/>
      <c r="J138" s="744"/>
      <c r="K138" s="743"/>
      <c r="L138" s="743">
        <v>1</v>
      </c>
      <c r="M138" s="743"/>
      <c r="N138" s="742"/>
      <c r="O138" s="742"/>
      <c r="P138" s="747">
        <v>8655</v>
      </c>
      <c r="Q138" s="738" t="s">
        <v>509</v>
      </c>
      <c r="R138" s="739" t="s">
        <v>357</v>
      </c>
      <c r="S138" s="738" t="s">
        <v>369</v>
      </c>
      <c r="T138" s="737" t="s">
        <v>244</v>
      </c>
      <c r="U138" s="732">
        <v>1976</v>
      </c>
      <c r="V138" s="731" t="s">
        <v>243</v>
      </c>
      <c r="W138" s="732">
        <v>2002</v>
      </c>
      <c r="X138" s="731"/>
      <c r="Y138" s="751"/>
      <c r="Z138" s="733"/>
      <c r="AA138" s="733" t="s">
        <v>327</v>
      </c>
      <c r="AB138" s="750">
        <f t="shared" si="8"/>
        <v>20</v>
      </c>
      <c r="AC138" s="749" t="s">
        <v>326</v>
      </c>
      <c r="AD138" s="748">
        <v>2003</v>
      </c>
      <c r="AE138" s="729" t="s">
        <v>121</v>
      </c>
      <c r="AF138" s="728"/>
      <c r="AG138" s="727" t="s">
        <v>1697</v>
      </c>
    </row>
    <row r="139" spans="1:33" s="491" customFormat="1" x14ac:dyDescent="0.25">
      <c r="A139" s="744"/>
      <c r="B139" s="744">
        <v>1</v>
      </c>
      <c r="C139" s="744">
        <f t="shared" si="9"/>
        <v>1</v>
      </c>
      <c r="D139" s="743"/>
      <c r="E139" s="743"/>
      <c r="F139" s="743"/>
      <c r="G139" s="744"/>
      <c r="H139" s="744"/>
      <c r="I139" s="743"/>
      <c r="J139" s="744"/>
      <c r="K139" s="743"/>
      <c r="L139" s="743">
        <v>1</v>
      </c>
      <c r="M139" s="743"/>
      <c r="N139" s="742"/>
      <c r="O139" s="742"/>
      <c r="P139" s="747">
        <v>7710</v>
      </c>
      <c r="Q139" s="738" t="s">
        <v>1278</v>
      </c>
      <c r="R139" s="739" t="s">
        <v>357</v>
      </c>
      <c r="S139" s="738" t="s">
        <v>369</v>
      </c>
      <c r="T139" s="737" t="s">
        <v>1277</v>
      </c>
      <c r="U139" s="732">
        <v>1964</v>
      </c>
      <c r="V139" s="735" t="s">
        <v>151</v>
      </c>
      <c r="W139" s="732">
        <v>1983</v>
      </c>
      <c r="X139" s="735"/>
      <c r="Y139" s="751"/>
      <c r="Z139" s="733"/>
      <c r="AA139" s="749"/>
      <c r="AB139" s="750">
        <f t="shared" si="8"/>
        <v>39</v>
      </c>
      <c r="AC139" s="749" t="s">
        <v>414</v>
      </c>
      <c r="AD139" s="748">
        <v>2017</v>
      </c>
      <c r="AE139" s="729" t="s">
        <v>142</v>
      </c>
      <c r="AF139" s="728"/>
      <c r="AG139" s="727" t="s">
        <v>428</v>
      </c>
    </row>
    <row r="140" spans="1:33" s="491" customFormat="1" x14ac:dyDescent="0.25">
      <c r="A140" s="744"/>
      <c r="B140" s="744">
        <v>1</v>
      </c>
      <c r="C140" s="744">
        <f t="shared" si="9"/>
        <v>1</v>
      </c>
      <c r="D140" s="743"/>
      <c r="E140" s="743"/>
      <c r="F140" s="743"/>
      <c r="G140" s="744"/>
      <c r="H140" s="744"/>
      <c r="I140" s="743"/>
      <c r="J140" s="744"/>
      <c r="K140" s="743"/>
      <c r="L140" s="743">
        <v>1</v>
      </c>
      <c r="M140" s="743"/>
      <c r="N140" s="742"/>
      <c r="O140" s="742"/>
      <c r="P140" s="747">
        <v>4555</v>
      </c>
      <c r="Q140" s="740" t="s">
        <v>1696</v>
      </c>
      <c r="R140" s="746" t="s">
        <v>1303</v>
      </c>
      <c r="S140" s="738" t="s">
        <v>369</v>
      </c>
      <c r="T140" s="745" t="s">
        <v>1695</v>
      </c>
      <c r="U140" s="736">
        <v>1965</v>
      </c>
      <c r="V140" s="735" t="s">
        <v>151</v>
      </c>
      <c r="W140" s="732">
        <v>1984</v>
      </c>
      <c r="X140" s="731"/>
      <c r="Y140" s="751"/>
      <c r="Z140" s="733"/>
      <c r="AA140" s="749"/>
      <c r="AB140" s="750">
        <f t="shared" si="8"/>
        <v>38</v>
      </c>
      <c r="AC140" s="749" t="s">
        <v>1694</v>
      </c>
      <c r="AD140" s="748">
        <v>2021</v>
      </c>
      <c r="AE140" s="729" t="s">
        <v>142</v>
      </c>
      <c r="AF140" s="728"/>
      <c r="AG140" s="727" t="s">
        <v>425</v>
      </c>
    </row>
    <row r="141" spans="1:33" s="491" customFormat="1" x14ac:dyDescent="0.25">
      <c r="A141" s="744"/>
      <c r="B141" s="744">
        <v>1</v>
      </c>
      <c r="C141" s="744">
        <f t="shared" si="9"/>
        <v>1</v>
      </c>
      <c r="D141" s="743"/>
      <c r="E141" s="743"/>
      <c r="F141" s="743"/>
      <c r="G141" s="744"/>
      <c r="H141" s="744"/>
      <c r="I141" s="743"/>
      <c r="J141" s="744"/>
      <c r="K141" s="743"/>
      <c r="L141" s="743">
        <v>1</v>
      </c>
      <c r="M141" s="743"/>
      <c r="N141" s="742"/>
      <c r="O141" s="742"/>
      <c r="P141" s="747">
        <v>7703</v>
      </c>
      <c r="Q141" s="738" t="s">
        <v>579</v>
      </c>
      <c r="R141" s="739" t="s">
        <v>357</v>
      </c>
      <c r="S141" s="738" t="s">
        <v>369</v>
      </c>
      <c r="T141" s="737" t="s">
        <v>580</v>
      </c>
      <c r="U141" s="732">
        <v>1965</v>
      </c>
      <c r="V141" s="735" t="s">
        <v>581</v>
      </c>
      <c r="W141" s="732">
        <v>1985</v>
      </c>
      <c r="X141" s="735" t="s">
        <v>1693</v>
      </c>
      <c r="Y141" s="751">
        <v>2014</v>
      </c>
      <c r="Z141" s="733"/>
      <c r="AA141" s="749"/>
      <c r="AB141" s="750">
        <f t="shared" si="8"/>
        <v>37</v>
      </c>
      <c r="AC141" s="749" t="s">
        <v>156</v>
      </c>
      <c r="AD141" s="748">
        <v>2009</v>
      </c>
      <c r="AE141" s="729" t="s">
        <v>142</v>
      </c>
      <c r="AF141" s="728"/>
      <c r="AG141" s="727" t="s">
        <v>457</v>
      </c>
    </row>
    <row r="142" spans="1:33" s="491" customFormat="1" x14ac:dyDescent="0.25">
      <c r="A142" s="744"/>
      <c r="B142" s="744">
        <v>1</v>
      </c>
      <c r="C142" s="744">
        <f t="shared" si="9"/>
        <v>1</v>
      </c>
      <c r="D142" s="743"/>
      <c r="E142" s="743"/>
      <c r="F142" s="743"/>
      <c r="G142" s="744"/>
      <c r="H142" s="744"/>
      <c r="I142" s="743"/>
      <c r="J142" s="744"/>
      <c r="K142" s="743"/>
      <c r="L142" s="743">
        <v>1</v>
      </c>
      <c r="M142" s="743"/>
      <c r="N142" s="742"/>
      <c r="O142" s="742"/>
      <c r="P142" s="747">
        <v>7700</v>
      </c>
      <c r="Q142" s="738" t="s">
        <v>1167</v>
      </c>
      <c r="R142" s="739" t="s">
        <v>357</v>
      </c>
      <c r="S142" s="738" t="s">
        <v>369</v>
      </c>
      <c r="T142" s="737" t="s">
        <v>1005</v>
      </c>
      <c r="U142" s="732">
        <v>1967</v>
      </c>
      <c r="V142" s="735" t="s">
        <v>151</v>
      </c>
      <c r="W142" s="732">
        <v>1987</v>
      </c>
      <c r="X142" s="731"/>
      <c r="Y142" s="751"/>
      <c r="Z142" s="733"/>
      <c r="AA142" s="749"/>
      <c r="AB142" s="750">
        <f t="shared" si="8"/>
        <v>35</v>
      </c>
      <c r="AC142" s="749" t="s">
        <v>691</v>
      </c>
      <c r="AD142" s="748">
        <v>2007</v>
      </c>
      <c r="AE142" s="729" t="s">
        <v>142</v>
      </c>
      <c r="AF142" s="728"/>
      <c r="AG142" s="727" t="s">
        <v>457</v>
      </c>
    </row>
    <row r="143" spans="1:33" s="491" customFormat="1" x14ac:dyDescent="0.25">
      <c r="A143" s="744"/>
      <c r="B143" s="744">
        <v>1</v>
      </c>
      <c r="C143" s="744">
        <f t="shared" si="9"/>
        <v>1</v>
      </c>
      <c r="D143" s="743"/>
      <c r="E143" s="743"/>
      <c r="F143" s="743"/>
      <c r="G143" s="744"/>
      <c r="H143" s="744"/>
      <c r="I143" s="743"/>
      <c r="J143" s="744"/>
      <c r="K143" s="743"/>
      <c r="L143" s="743">
        <v>1</v>
      </c>
      <c r="M143" s="743"/>
      <c r="N143" s="742"/>
      <c r="O143" s="742"/>
      <c r="P143" s="747">
        <v>5627</v>
      </c>
      <c r="Q143" s="738" t="s">
        <v>884</v>
      </c>
      <c r="R143" s="739" t="s">
        <v>357</v>
      </c>
      <c r="S143" s="738" t="s">
        <v>369</v>
      </c>
      <c r="T143" s="737" t="s">
        <v>883</v>
      </c>
      <c r="U143" s="732">
        <v>1970</v>
      </c>
      <c r="V143" s="735" t="s">
        <v>264</v>
      </c>
      <c r="W143" s="732">
        <v>1987</v>
      </c>
      <c r="X143" s="731"/>
      <c r="Y143" s="734"/>
      <c r="Z143" s="733"/>
      <c r="AA143" s="731"/>
      <c r="AB143" s="750">
        <f t="shared" si="8"/>
        <v>35</v>
      </c>
      <c r="AC143" s="749" t="s">
        <v>414</v>
      </c>
      <c r="AD143" s="730">
        <v>2002</v>
      </c>
      <c r="AE143" s="729" t="s">
        <v>142</v>
      </c>
      <c r="AF143" s="728"/>
      <c r="AG143" s="727" t="s">
        <v>428</v>
      </c>
    </row>
    <row r="144" spans="1:33" s="491" customFormat="1" x14ac:dyDescent="0.25">
      <c r="A144" s="744"/>
      <c r="B144" s="744">
        <v>1</v>
      </c>
      <c r="C144" s="744">
        <f t="shared" si="9"/>
        <v>1</v>
      </c>
      <c r="D144" s="743"/>
      <c r="E144" s="743"/>
      <c r="F144" s="743"/>
      <c r="G144" s="744"/>
      <c r="H144" s="744"/>
      <c r="I144" s="743"/>
      <c r="J144" s="744"/>
      <c r="K144" s="743"/>
      <c r="L144" s="743">
        <v>1</v>
      </c>
      <c r="M144" s="743"/>
      <c r="N144" s="742">
        <v>1</v>
      </c>
      <c r="O144" s="742"/>
      <c r="P144" s="747">
        <v>5605</v>
      </c>
      <c r="Q144" s="738" t="s">
        <v>515</v>
      </c>
      <c r="R144" s="739" t="s">
        <v>1303</v>
      </c>
      <c r="S144" s="738" t="s">
        <v>369</v>
      </c>
      <c r="T144" s="737" t="s">
        <v>163</v>
      </c>
      <c r="U144" s="732">
        <v>1956</v>
      </c>
      <c r="V144" s="735"/>
      <c r="W144" s="732">
        <v>1989</v>
      </c>
      <c r="X144" s="731"/>
      <c r="Y144" s="751"/>
      <c r="Z144" s="733"/>
      <c r="AA144" s="749"/>
      <c r="AB144" s="750">
        <f t="shared" si="8"/>
        <v>33</v>
      </c>
      <c r="AC144" s="749" t="s">
        <v>339</v>
      </c>
      <c r="AD144" s="748">
        <v>1996</v>
      </c>
      <c r="AE144" s="729" t="s">
        <v>142</v>
      </c>
      <c r="AF144" s="728"/>
      <c r="AG144" s="755" t="s">
        <v>1078</v>
      </c>
    </row>
    <row r="145" spans="1:33" s="491" customFormat="1" x14ac:dyDescent="0.25">
      <c r="A145" s="744"/>
      <c r="B145" s="744">
        <v>1</v>
      </c>
      <c r="C145" s="744">
        <f t="shared" si="9"/>
        <v>1</v>
      </c>
      <c r="D145" s="743"/>
      <c r="E145" s="743"/>
      <c r="F145" s="743"/>
      <c r="G145" s="744"/>
      <c r="H145" s="744"/>
      <c r="I145" s="743"/>
      <c r="J145" s="744"/>
      <c r="K145" s="743"/>
      <c r="L145" s="743">
        <v>1</v>
      </c>
      <c r="M145" s="743"/>
      <c r="N145" s="742"/>
      <c r="O145" s="742"/>
      <c r="P145" s="747">
        <v>6762</v>
      </c>
      <c r="Q145" s="738" t="s">
        <v>510</v>
      </c>
      <c r="R145" s="739" t="s">
        <v>357</v>
      </c>
      <c r="S145" s="738" t="s">
        <v>369</v>
      </c>
      <c r="T145" s="737" t="s">
        <v>278</v>
      </c>
      <c r="U145" s="732">
        <v>1985</v>
      </c>
      <c r="V145" s="735" t="s">
        <v>279</v>
      </c>
      <c r="W145" s="732">
        <v>2005</v>
      </c>
      <c r="X145" s="731"/>
      <c r="Y145" s="751"/>
      <c r="Z145" s="733"/>
      <c r="AA145" s="749"/>
      <c r="AB145" s="750">
        <f t="shared" si="8"/>
        <v>17</v>
      </c>
      <c r="AC145" s="749" t="s">
        <v>691</v>
      </c>
      <c r="AD145" s="748">
        <v>2006</v>
      </c>
      <c r="AE145" s="729" t="s">
        <v>142</v>
      </c>
      <c r="AF145" s="728"/>
      <c r="AG145" s="727" t="s">
        <v>457</v>
      </c>
    </row>
    <row r="146" spans="1:33" s="491" customFormat="1" x14ac:dyDescent="0.25">
      <c r="A146" s="744"/>
      <c r="B146" s="744">
        <v>1</v>
      </c>
      <c r="C146" s="744">
        <f t="shared" si="9"/>
        <v>1</v>
      </c>
      <c r="D146" s="743"/>
      <c r="E146" s="743"/>
      <c r="F146" s="743"/>
      <c r="G146" s="744"/>
      <c r="H146" s="744"/>
      <c r="I146" s="743"/>
      <c r="J146" s="744"/>
      <c r="K146" s="743"/>
      <c r="L146" s="743">
        <v>1</v>
      </c>
      <c r="M146" s="743"/>
      <c r="N146" s="742"/>
      <c r="O146" s="742"/>
      <c r="P146" s="747">
        <v>4519</v>
      </c>
      <c r="Q146" s="738" t="s">
        <v>1692</v>
      </c>
      <c r="R146" s="739" t="s">
        <v>361</v>
      </c>
      <c r="S146" s="738" t="s">
        <v>369</v>
      </c>
      <c r="T146" s="737" t="s">
        <v>1691</v>
      </c>
      <c r="U146" s="732">
        <v>1985</v>
      </c>
      <c r="V146" s="735" t="s">
        <v>279</v>
      </c>
      <c r="W146" s="732">
        <v>2009</v>
      </c>
      <c r="X146" s="731"/>
      <c r="Y146" s="751"/>
      <c r="Z146" s="754"/>
      <c r="AA146" s="749"/>
      <c r="AB146" s="750">
        <f t="shared" si="8"/>
        <v>13</v>
      </c>
      <c r="AC146" s="749" t="s">
        <v>339</v>
      </c>
      <c r="AD146" s="748">
        <v>2019</v>
      </c>
      <c r="AE146" s="729" t="s">
        <v>142</v>
      </c>
      <c r="AF146" s="728"/>
      <c r="AG146" s="727" t="s">
        <v>425</v>
      </c>
    </row>
    <row r="147" spans="1:33" s="491" customFormat="1" x14ac:dyDescent="0.25">
      <c r="A147" s="744"/>
      <c r="B147" s="744">
        <v>1</v>
      </c>
      <c r="C147" s="744">
        <f t="shared" si="9"/>
        <v>1</v>
      </c>
      <c r="D147" s="743"/>
      <c r="E147" s="743"/>
      <c r="F147" s="743"/>
      <c r="G147" s="744"/>
      <c r="H147" s="744"/>
      <c r="I147" s="743"/>
      <c r="J147" s="744"/>
      <c r="K147" s="743"/>
      <c r="L147" s="743">
        <v>1</v>
      </c>
      <c r="M147" s="743"/>
      <c r="N147" s="742"/>
      <c r="O147" s="742"/>
      <c r="P147" s="747">
        <v>6767</v>
      </c>
      <c r="Q147" s="738" t="s">
        <v>1237</v>
      </c>
      <c r="R147" s="739" t="s">
        <v>357</v>
      </c>
      <c r="S147" s="738" t="s">
        <v>369</v>
      </c>
      <c r="T147" s="737" t="s">
        <v>1238</v>
      </c>
      <c r="U147" s="732">
        <v>1971</v>
      </c>
      <c r="V147" s="735" t="s">
        <v>1690</v>
      </c>
      <c r="W147" s="732">
        <v>1995</v>
      </c>
      <c r="X147" s="731" t="s">
        <v>1689</v>
      </c>
      <c r="Y147" s="751">
        <v>2012</v>
      </c>
      <c r="Z147" s="754" t="s">
        <v>1547</v>
      </c>
      <c r="AA147" s="749"/>
      <c r="AB147" s="750">
        <f t="shared" si="8"/>
        <v>10</v>
      </c>
      <c r="AC147" s="749" t="s">
        <v>209</v>
      </c>
      <c r="AD147" s="748">
        <v>2017</v>
      </c>
      <c r="AE147" s="729" t="s">
        <v>142</v>
      </c>
      <c r="AF147" s="728"/>
      <c r="AG147" s="727" t="s">
        <v>453</v>
      </c>
    </row>
    <row r="148" spans="1:33" s="491" customFormat="1" x14ac:dyDescent="0.25">
      <c r="A148" s="744"/>
      <c r="B148" s="744">
        <v>1</v>
      </c>
      <c r="C148" s="744" t="str">
        <f t="shared" si="9"/>
        <v/>
      </c>
      <c r="D148" s="743"/>
      <c r="E148" s="743"/>
      <c r="F148" s="743"/>
      <c r="G148" s="744"/>
      <c r="H148" s="744"/>
      <c r="I148" s="743"/>
      <c r="J148" s="744"/>
      <c r="K148" s="743"/>
      <c r="L148" s="743">
        <v>1</v>
      </c>
      <c r="M148" s="743"/>
      <c r="N148" s="742"/>
      <c r="O148" s="742"/>
      <c r="P148" s="747">
        <v>4526</v>
      </c>
      <c r="Q148" s="738" t="s">
        <v>1688</v>
      </c>
      <c r="R148" s="739" t="s">
        <v>1140</v>
      </c>
      <c r="S148" s="738" t="s">
        <v>369</v>
      </c>
      <c r="T148" s="737" t="s">
        <v>1687</v>
      </c>
      <c r="U148" s="732">
        <v>1994</v>
      </c>
      <c r="V148" s="735" t="s">
        <v>279</v>
      </c>
      <c r="W148" s="732">
        <v>2013</v>
      </c>
      <c r="X148" s="731"/>
      <c r="Y148" s="751"/>
      <c r="Z148" s="754"/>
      <c r="AA148" s="749"/>
      <c r="AB148" s="750">
        <f t="shared" ref="AB148:AB155" si="10">IF(Z148="",YEAR($AC$1)-$W148,YEAR($AC$1)-$Y148)</f>
        <v>9</v>
      </c>
      <c r="AC148" s="749" t="s">
        <v>1157</v>
      </c>
      <c r="AD148" s="748">
        <v>2020</v>
      </c>
      <c r="AE148" s="729" t="s">
        <v>142</v>
      </c>
      <c r="AF148" s="728"/>
      <c r="AG148" s="727" t="s">
        <v>375</v>
      </c>
    </row>
    <row r="149" spans="1:33" s="491" customFormat="1" x14ac:dyDescent="0.25">
      <c r="A149" s="744"/>
      <c r="B149" s="744"/>
      <c r="C149" s="744">
        <f t="shared" si="9"/>
        <v>1</v>
      </c>
      <c r="D149" s="743"/>
      <c r="E149" s="743"/>
      <c r="F149" s="743"/>
      <c r="G149" s="744"/>
      <c r="H149" s="744"/>
      <c r="I149" s="743"/>
      <c r="J149" s="744"/>
      <c r="K149" s="743"/>
      <c r="L149" s="743"/>
      <c r="M149" s="743">
        <v>1</v>
      </c>
      <c r="N149" s="742"/>
      <c r="O149" s="742"/>
      <c r="P149" s="747">
        <v>4226</v>
      </c>
      <c r="Q149" s="738" t="s">
        <v>511</v>
      </c>
      <c r="R149" s="739" t="s">
        <v>361</v>
      </c>
      <c r="S149" s="738" t="s">
        <v>341</v>
      </c>
      <c r="T149" s="737" t="s">
        <v>159</v>
      </c>
      <c r="U149" s="732">
        <v>1959</v>
      </c>
      <c r="V149" s="735" t="s">
        <v>126</v>
      </c>
      <c r="W149" s="732">
        <v>1979</v>
      </c>
      <c r="X149" s="731"/>
      <c r="Y149" s="751"/>
      <c r="Z149" s="733"/>
      <c r="AA149" s="749" t="s">
        <v>340</v>
      </c>
      <c r="AB149" s="750">
        <f t="shared" si="10"/>
        <v>43</v>
      </c>
      <c r="AC149" s="749" t="s">
        <v>160</v>
      </c>
      <c r="AD149" s="748">
        <v>1995</v>
      </c>
      <c r="AE149" s="729" t="s">
        <v>105</v>
      </c>
      <c r="AF149" s="728"/>
      <c r="AG149" s="727" t="s">
        <v>426</v>
      </c>
    </row>
    <row r="150" spans="1:33" s="491" customFormat="1" x14ac:dyDescent="0.25">
      <c r="A150" s="744"/>
      <c r="B150" s="744"/>
      <c r="C150" s="744">
        <f t="shared" si="9"/>
        <v>1</v>
      </c>
      <c r="D150" s="743"/>
      <c r="E150" s="743"/>
      <c r="F150" s="743"/>
      <c r="G150" s="744">
        <v>1</v>
      </c>
      <c r="H150" s="744"/>
      <c r="I150" s="743"/>
      <c r="J150" s="744"/>
      <c r="K150" s="743"/>
      <c r="L150" s="743"/>
      <c r="M150" s="743">
        <v>1</v>
      </c>
      <c r="N150" s="742"/>
      <c r="O150" s="742"/>
      <c r="P150" s="747">
        <v>3203</v>
      </c>
      <c r="Q150" s="738" t="s">
        <v>533</v>
      </c>
      <c r="R150" s="739" t="s">
        <v>361</v>
      </c>
      <c r="S150" s="738" t="s">
        <v>341</v>
      </c>
      <c r="T150" s="753" t="s">
        <v>532</v>
      </c>
      <c r="U150" s="732">
        <v>1966</v>
      </c>
      <c r="V150" s="735" t="s">
        <v>534</v>
      </c>
      <c r="W150" s="732">
        <v>1992</v>
      </c>
      <c r="X150" s="731" t="s">
        <v>1686</v>
      </c>
      <c r="Y150" s="751">
        <v>1995</v>
      </c>
      <c r="Z150" s="733"/>
      <c r="AA150" s="752" t="s">
        <v>211</v>
      </c>
      <c r="AB150" s="750">
        <f t="shared" si="10"/>
        <v>30</v>
      </c>
      <c r="AC150" s="749" t="s">
        <v>1317</v>
      </c>
      <c r="AD150" s="748">
        <v>2008</v>
      </c>
      <c r="AE150" s="729" t="s">
        <v>105</v>
      </c>
      <c r="AF150" s="728"/>
      <c r="AG150" s="727" t="s">
        <v>537</v>
      </c>
    </row>
    <row r="151" spans="1:33" s="491" customFormat="1" x14ac:dyDescent="0.25">
      <c r="A151" s="744"/>
      <c r="B151" s="744"/>
      <c r="C151" s="744">
        <f t="shared" si="9"/>
        <v>1</v>
      </c>
      <c r="D151" s="743"/>
      <c r="E151" s="743"/>
      <c r="F151" s="743"/>
      <c r="G151" s="744"/>
      <c r="H151" s="744"/>
      <c r="I151" s="743"/>
      <c r="J151" s="744"/>
      <c r="K151" s="743"/>
      <c r="L151" s="743"/>
      <c r="M151" s="743">
        <v>1</v>
      </c>
      <c r="N151" s="742"/>
      <c r="O151" s="742"/>
      <c r="P151" s="747">
        <v>6755</v>
      </c>
      <c r="Q151" s="738" t="s">
        <v>512</v>
      </c>
      <c r="R151" s="739" t="s">
        <v>361</v>
      </c>
      <c r="S151" s="738" t="s">
        <v>341</v>
      </c>
      <c r="T151" s="737" t="s">
        <v>204</v>
      </c>
      <c r="U151" s="732">
        <v>1978</v>
      </c>
      <c r="V151" s="735" t="s">
        <v>277</v>
      </c>
      <c r="W151" s="732">
        <v>1999</v>
      </c>
      <c r="X151" s="731"/>
      <c r="Y151" s="751"/>
      <c r="Z151" s="733"/>
      <c r="AA151" s="749" t="s">
        <v>316</v>
      </c>
      <c r="AB151" s="750">
        <f t="shared" si="10"/>
        <v>23</v>
      </c>
      <c r="AC151" s="749" t="s">
        <v>205</v>
      </c>
      <c r="AD151" s="748">
        <v>2001</v>
      </c>
      <c r="AE151" s="729" t="s">
        <v>121</v>
      </c>
      <c r="AF151" s="728"/>
      <c r="AG151" s="727" t="s">
        <v>427</v>
      </c>
    </row>
    <row r="152" spans="1:33" s="491" customFormat="1" x14ac:dyDescent="0.25">
      <c r="A152" s="744"/>
      <c r="B152" s="744"/>
      <c r="C152" s="744">
        <f t="shared" si="9"/>
        <v>1</v>
      </c>
      <c r="D152" s="743"/>
      <c r="E152" s="743"/>
      <c r="F152" s="743"/>
      <c r="G152" s="744"/>
      <c r="H152" s="744"/>
      <c r="I152" s="743"/>
      <c r="J152" s="744"/>
      <c r="K152" s="743"/>
      <c r="L152" s="743"/>
      <c r="M152" s="743">
        <v>1</v>
      </c>
      <c r="N152" s="742"/>
      <c r="O152" s="742"/>
      <c r="P152" s="747">
        <v>4530</v>
      </c>
      <c r="Q152" s="738" t="s">
        <v>1685</v>
      </c>
      <c r="R152" s="739" t="s">
        <v>361</v>
      </c>
      <c r="S152" s="738" t="s">
        <v>341</v>
      </c>
      <c r="T152" s="737" t="s">
        <v>1684</v>
      </c>
      <c r="U152" s="732">
        <v>1966</v>
      </c>
      <c r="V152" s="735" t="s">
        <v>1683</v>
      </c>
      <c r="W152" s="732">
        <v>1986</v>
      </c>
      <c r="X152" s="731"/>
      <c r="Y152" s="751"/>
      <c r="Z152" s="733"/>
      <c r="AA152" s="749"/>
      <c r="AB152" s="750">
        <f t="shared" si="10"/>
        <v>36</v>
      </c>
      <c r="AC152" s="749" t="s">
        <v>205</v>
      </c>
      <c r="AD152" s="748">
        <v>2020</v>
      </c>
      <c r="AE152" s="729" t="s">
        <v>142</v>
      </c>
      <c r="AF152" s="728"/>
      <c r="AG152" s="727" t="s">
        <v>427</v>
      </c>
    </row>
    <row r="153" spans="1:33" s="491" customFormat="1" x14ac:dyDescent="0.25">
      <c r="A153" s="744"/>
      <c r="B153" s="744">
        <v>1</v>
      </c>
      <c r="C153" s="744">
        <f t="shared" si="9"/>
        <v>1</v>
      </c>
      <c r="D153" s="743"/>
      <c r="E153" s="743"/>
      <c r="F153" s="743"/>
      <c r="G153" s="744"/>
      <c r="H153" s="744"/>
      <c r="I153" s="743"/>
      <c r="J153" s="744"/>
      <c r="K153" s="743"/>
      <c r="L153" s="743"/>
      <c r="M153" s="743">
        <v>1</v>
      </c>
      <c r="N153" s="742"/>
      <c r="O153" s="742"/>
      <c r="P153" s="747">
        <v>6740</v>
      </c>
      <c r="Q153" s="738" t="s">
        <v>521</v>
      </c>
      <c r="R153" s="739" t="s">
        <v>361</v>
      </c>
      <c r="S153" s="738" t="s">
        <v>367</v>
      </c>
      <c r="T153" s="737" t="s">
        <v>170</v>
      </c>
      <c r="U153" s="732">
        <v>1961</v>
      </c>
      <c r="V153" s="735" t="s">
        <v>169</v>
      </c>
      <c r="W153" s="732">
        <v>1980</v>
      </c>
      <c r="X153" s="731"/>
      <c r="Y153" s="751"/>
      <c r="Z153" s="733"/>
      <c r="AA153" s="749"/>
      <c r="AB153" s="750">
        <f t="shared" si="10"/>
        <v>42</v>
      </c>
      <c r="AC153" s="749" t="s">
        <v>169</v>
      </c>
      <c r="AD153" s="748">
        <v>1993</v>
      </c>
      <c r="AE153" s="729" t="s">
        <v>142</v>
      </c>
      <c r="AF153" s="728"/>
      <c r="AG153" s="727" t="s">
        <v>429</v>
      </c>
    </row>
    <row r="154" spans="1:33" s="491" customFormat="1" x14ac:dyDescent="0.25">
      <c r="A154" s="744"/>
      <c r="B154" s="744">
        <v>1</v>
      </c>
      <c r="C154" s="744">
        <f t="shared" si="9"/>
        <v>1</v>
      </c>
      <c r="D154" s="743"/>
      <c r="E154" s="743"/>
      <c r="F154" s="743"/>
      <c r="G154" s="744"/>
      <c r="H154" s="744"/>
      <c r="I154" s="743"/>
      <c r="J154" s="744"/>
      <c r="K154" s="743"/>
      <c r="L154" s="743"/>
      <c r="M154" s="743">
        <v>1</v>
      </c>
      <c r="N154" s="742"/>
      <c r="O154" s="742"/>
      <c r="P154" s="747">
        <v>7701</v>
      </c>
      <c r="Q154" s="738" t="s">
        <v>519</v>
      </c>
      <c r="R154" s="739" t="s">
        <v>361</v>
      </c>
      <c r="S154" s="738" t="s">
        <v>367</v>
      </c>
      <c r="T154" s="737" t="s">
        <v>911</v>
      </c>
      <c r="U154" s="732">
        <v>1969</v>
      </c>
      <c r="V154" s="735" t="s">
        <v>245</v>
      </c>
      <c r="W154" s="732">
        <v>1988</v>
      </c>
      <c r="X154" s="731"/>
      <c r="Y154" s="751"/>
      <c r="Z154" s="733"/>
      <c r="AA154" s="749"/>
      <c r="AB154" s="750">
        <f t="shared" si="10"/>
        <v>34</v>
      </c>
      <c r="AC154" s="749" t="s">
        <v>169</v>
      </c>
      <c r="AD154" s="748">
        <v>2007</v>
      </c>
      <c r="AE154" s="729" t="s">
        <v>142</v>
      </c>
      <c r="AF154" s="728"/>
      <c r="AG154" s="727" t="s">
        <v>429</v>
      </c>
    </row>
    <row r="155" spans="1:33" s="491" customFormat="1" x14ac:dyDescent="0.25">
      <c r="A155" s="744"/>
      <c r="B155" s="744"/>
      <c r="C155" s="744">
        <f t="shared" si="9"/>
        <v>1</v>
      </c>
      <c r="D155" s="743"/>
      <c r="E155" s="743"/>
      <c r="F155" s="743"/>
      <c r="G155" s="744"/>
      <c r="H155" s="744"/>
      <c r="I155" s="743"/>
      <c r="J155" s="744"/>
      <c r="K155" s="743"/>
      <c r="L155" s="743"/>
      <c r="M155" s="743">
        <v>1</v>
      </c>
      <c r="N155" s="742"/>
      <c r="O155" s="742"/>
      <c r="P155" s="747">
        <v>4568</v>
      </c>
      <c r="Q155" s="738" t="s">
        <v>1682</v>
      </c>
      <c r="R155" s="739" t="s">
        <v>359</v>
      </c>
      <c r="S155" s="738" t="s">
        <v>367</v>
      </c>
      <c r="T155" s="737" t="s">
        <v>1648</v>
      </c>
      <c r="U155" s="732">
        <v>1983</v>
      </c>
      <c r="V155" s="735" t="s">
        <v>1649</v>
      </c>
      <c r="W155" s="732">
        <v>2006</v>
      </c>
      <c r="X155" s="731"/>
      <c r="Y155" s="734"/>
      <c r="Z155" s="733"/>
      <c r="AA155" s="731"/>
      <c r="AB155" s="750">
        <f t="shared" si="10"/>
        <v>16</v>
      </c>
      <c r="AC155" s="731" t="s">
        <v>1650</v>
      </c>
      <c r="AD155" s="730">
        <v>2022</v>
      </c>
      <c r="AE155" s="729" t="s">
        <v>147</v>
      </c>
      <c r="AF155" s="728"/>
      <c r="AG155" s="727" t="s">
        <v>430</v>
      </c>
    </row>
    <row r="156" spans="1:33" s="491" customFormat="1" x14ac:dyDescent="0.25">
      <c r="A156" s="744"/>
      <c r="B156" s="744">
        <v>1</v>
      </c>
      <c r="C156" s="744" t="str">
        <f t="shared" si="9"/>
        <v/>
      </c>
      <c r="D156" s="743"/>
      <c r="E156" s="743"/>
      <c r="F156" s="743"/>
      <c r="G156" s="744"/>
      <c r="H156" s="744"/>
      <c r="I156" s="743"/>
      <c r="J156" s="744"/>
      <c r="K156" s="743"/>
      <c r="L156" s="743"/>
      <c r="M156" s="743"/>
      <c r="N156" s="742"/>
      <c r="O156" s="742">
        <v>1</v>
      </c>
      <c r="P156" s="747">
        <v>9809</v>
      </c>
      <c r="Q156" s="738" t="s">
        <v>1681</v>
      </c>
      <c r="R156" s="739" t="s">
        <v>1301</v>
      </c>
      <c r="S156" s="738" t="s">
        <v>1513</v>
      </c>
      <c r="T156" s="737" t="s">
        <v>1680</v>
      </c>
      <c r="U156" s="732">
        <v>1998</v>
      </c>
      <c r="V156" s="735" t="s">
        <v>1679</v>
      </c>
      <c r="W156" s="732"/>
      <c r="X156" s="731"/>
      <c r="Y156" s="734"/>
      <c r="Z156" s="733"/>
      <c r="AA156" s="731"/>
      <c r="AB156" s="732"/>
      <c r="AC156" s="731" t="s">
        <v>248</v>
      </c>
      <c r="AD156" s="730">
        <v>2022</v>
      </c>
      <c r="AE156" s="729" t="s">
        <v>147</v>
      </c>
      <c r="AF156" s="728"/>
      <c r="AG156" s="727" t="s">
        <v>365</v>
      </c>
    </row>
    <row r="157" spans="1:33" s="491" customFormat="1" x14ac:dyDescent="0.25">
      <c r="A157" s="744"/>
      <c r="B157" s="744"/>
      <c r="C157" s="744" t="str">
        <f t="shared" si="9"/>
        <v/>
      </c>
      <c r="D157" s="743"/>
      <c r="E157" s="743"/>
      <c r="F157" s="743"/>
      <c r="G157" s="744"/>
      <c r="H157" s="744"/>
      <c r="I157" s="743"/>
      <c r="J157" s="744"/>
      <c r="K157" s="743"/>
      <c r="L157" s="743"/>
      <c r="M157" s="743"/>
      <c r="N157" s="742"/>
      <c r="O157" s="742">
        <v>1</v>
      </c>
      <c r="P157" s="747">
        <v>9808</v>
      </c>
      <c r="Q157" s="740" t="s">
        <v>1678</v>
      </c>
      <c r="R157" s="746" t="s">
        <v>358</v>
      </c>
      <c r="S157" s="740" t="s">
        <v>1513</v>
      </c>
      <c r="T157" s="745" t="s">
        <v>1677</v>
      </c>
      <c r="U157" s="736">
        <v>1995</v>
      </c>
      <c r="V157" s="735"/>
      <c r="W157" s="732"/>
      <c r="X157" s="731"/>
      <c r="Y157" s="751"/>
      <c r="Z157" s="733"/>
      <c r="AA157" s="749"/>
      <c r="AB157" s="750"/>
      <c r="AC157" s="749" t="s">
        <v>265</v>
      </c>
      <c r="AD157" s="748">
        <v>2021</v>
      </c>
      <c r="AE157" s="729" t="s">
        <v>147</v>
      </c>
      <c r="AF157" s="728"/>
      <c r="AG157" s="727" t="s">
        <v>365</v>
      </c>
    </row>
    <row r="158" spans="1:33" s="491" customFormat="1" x14ac:dyDescent="0.25">
      <c r="A158" s="744"/>
      <c r="B158" s="744"/>
      <c r="C158" s="744" t="str">
        <f t="shared" si="9"/>
        <v/>
      </c>
      <c r="D158" s="743"/>
      <c r="E158" s="743"/>
      <c r="F158" s="743"/>
      <c r="G158" s="744"/>
      <c r="H158" s="744"/>
      <c r="I158" s="743"/>
      <c r="J158" s="744"/>
      <c r="K158" s="743"/>
      <c r="L158" s="743"/>
      <c r="M158" s="743">
        <v>1</v>
      </c>
      <c r="N158" s="742"/>
      <c r="O158" s="742">
        <v>1</v>
      </c>
      <c r="P158" s="747">
        <v>9810</v>
      </c>
      <c r="Q158" s="740" t="s">
        <v>1676</v>
      </c>
      <c r="R158" s="746" t="s">
        <v>359</v>
      </c>
      <c r="S158" s="740" t="s">
        <v>1513</v>
      </c>
      <c r="T158" s="745" t="s">
        <v>1675</v>
      </c>
      <c r="U158" s="736">
        <v>2003</v>
      </c>
      <c r="V158" s="735" t="s">
        <v>628</v>
      </c>
      <c r="W158" s="732"/>
      <c r="X158" s="731"/>
      <c r="Y158" s="734"/>
      <c r="Z158" s="733"/>
      <c r="AA158" s="731"/>
      <c r="AB158" s="732"/>
      <c r="AC158" s="731" t="s">
        <v>1674</v>
      </c>
      <c r="AD158" s="730">
        <v>2022</v>
      </c>
      <c r="AE158" s="732" t="s">
        <v>147</v>
      </c>
      <c r="AF158" s="728"/>
      <c r="AG158" s="727" t="s">
        <v>365</v>
      </c>
    </row>
    <row r="159" spans="1:33" s="491" customFormat="1" x14ac:dyDescent="0.25">
      <c r="A159" s="744"/>
      <c r="B159" s="744"/>
      <c r="C159" s="744" t="str">
        <f t="shared" si="9"/>
        <v/>
      </c>
      <c r="D159" s="743"/>
      <c r="E159" s="743"/>
      <c r="F159" s="743"/>
      <c r="G159" s="744"/>
      <c r="H159" s="744"/>
      <c r="I159" s="743"/>
      <c r="J159" s="744"/>
      <c r="K159" s="743">
        <v>1</v>
      </c>
      <c r="L159" s="743"/>
      <c r="M159" s="743"/>
      <c r="N159" s="742"/>
      <c r="O159" s="742"/>
      <c r="P159" s="747">
        <v>9782</v>
      </c>
      <c r="Q159" s="738" t="s">
        <v>1519</v>
      </c>
      <c r="R159" s="739" t="s">
        <v>358</v>
      </c>
      <c r="S159" s="738" t="s">
        <v>1513</v>
      </c>
      <c r="T159" s="737" t="s">
        <v>1570</v>
      </c>
      <c r="U159" s="732">
        <v>2002</v>
      </c>
      <c r="V159" s="735" t="s">
        <v>628</v>
      </c>
      <c r="W159" s="732"/>
      <c r="X159" s="731"/>
      <c r="Y159" s="734"/>
      <c r="Z159" s="733"/>
      <c r="AA159" s="731" t="s">
        <v>173</v>
      </c>
      <c r="AB159" s="732"/>
      <c r="AC159" s="731" t="s">
        <v>1268</v>
      </c>
      <c r="AD159" s="730">
        <v>2018</v>
      </c>
      <c r="AE159" s="729" t="s">
        <v>175</v>
      </c>
      <c r="AF159" s="728"/>
      <c r="AG159" s="727" t="s">
        <v>365</v>
      </c>
    </row>
    <row r="160" spans="1:33" s="491" customFormat="1" x14ac:dyDescent="0.25">
      <c r="A160" s="744"/>
      <c r="B160" s="744">
        <v>1</v>
      </c>
      <c r="C160" s="744" t="str">
        <f t="shared" si="9"/>
        <v/>
      </c>
      <c r="D160" s="743"/>
      <c r="E160" s="743"/>
      <c r="F160" s="743"/>
      <c r="G160" s="744"/>
      <c r="H160" s="744"/>
      <c r="I160" s="743"/>
      <c r="J160" s="744"/>
      <c r="K160" s="743">
        <v>1</v>
      </c>
      <c r="L160" s="743"/>
      <c r="M160" s="743"/>
      <c r="N160" s="742"/>
      <c r="O160" s="742"/>
      <c r="P160" s="747">
        <v>9792</v>
      </c>
      <c r="Q160" s="740" t="s">
        <v>1673</v>
      </c>
      <c r="R160" s="739" t="s">
        <v>1301</v>
      </c>
      <c r="S160" s="738" t="s">
        <v>1513</v>
      </c>
      <c r="T160" s="737" t="s">
        <v>1634</v>
      </c>
      <c r="U160" s="736">
        <v>2003</v>
      </c>
      <c r="V160" s="735" t="s">
        <v>1566</v>
      </c>
      <c r="W160" s="732"/>
      <c r="X160" s="731"/>
      <c r="Y160" s="734"/>
      <c r="Z160" s="733"/>
      <c r="AA160" s="731" t="s">
        <v>176</v>
      </c>
      <c r="AB160" s="732"/>
      <c r="AC160" s="731" t="s">
        <v>1268</v>
      </c>
      <c r="AD160" s="730">
        <v>2019</v>
      </c>
      <c r="AE160" s="729" t="s">
        <v>175</v>
      </c>
      <c r="AF160" s="728"/>
      <c r="AG160" s="727" t="s">
        <v>365</v>
      </c>
    </row>
    <row r="161" spans="1:33" s="491" customFormat="1" x14ac:dyDescent="0.25">
      <c r="A161" s="744"/>
      <c r="B161" s="744"/>
      <c r="C161" s="744" t="str">
        <f t="shared" si="9"/>
        <v/>
      </c>
      <c r="D161" s="743"/>
      <c r="E161" s="743"/>
      <c r="F161" s="743"/>
      <c r="G161" s="744"/>
      <c r="H161" s="744"/>
      <c r="I161" s="743"/>
      <c r="J161" s="744"/>
      <c r="K161" s="743">
        <v>1</v>
      </c>
      <c r="L161" s="743"/>
      <c r="M161" s="743"/>
      <c r="N161" s="742"/>
      <c r="O161" s="742"/>
      <c r="P161" s="747">
        <v>9793</v>
      </c>
      <c r="Q161" s="740" t="s">
        <v>1672</v>
      </c>
      <c r="R161" s="739" t="s">
        <v>359</v>
      </c>
      <c r="S161" s="738" t="s">
        <v>1513</v>
      </c>
      <c r="T161" s="737" t="s">
        <v>1653</v>
      </c>
      <c r="U161" s="736">
        <v>2003</v>
      </c>
      <c r="V161" s="735" t="s">
        <v>628</v>
      </c>
      <c r="W161" s="732"/>
      <c r="X161" s="731"/>
      <c r="Y161" s="734"/>
      <c r="Z161" s="733"/>
      <c r="AA161" s="731" t="s">
        <v>176</v>
      </c>
      <c r="AB161" s="732"/>
      <c r="AC161" s="731" t="s">
        <v>1268</v>
      </c>
      <c r="AD161" s="730">
        <v>2019</v>
      </c>
      <c r="AE161" s="729" t="s">
        <v>175</v>
      </c>
      <c r="AF161" s="728"/>
      <c r="AG161" s="727" t="s">
        <v>365</v>
      </c>
    </row>
    <row r="162" spans="1:33" s="491" customFormat="1" x14ac:dyDescent="0.25">
      <c r="A162" s="744"/>
      <c r="B162" s="744"/>
      <c r="C162" s="744" t="str">
        <f t="shared" si="9"/>
        <v/>
      </c>
      <c r="D162" s="743"/>
      <c r="E162" s="743"/>
      <c r="F162" s="743"/>
      <c r="G162" s="744"/>
      <c r="H162" s="744"/>
      <c r="I162" s="743"/>
      <c r="J162" s="744"/>
      <c r="K162" s="743">
        <v>1</v>
      </c>
      <c r="L162" s="743"/>
      <c r="M162" s="743"/>
      <c r="N162" s="742"/>
      <c r="O162" s="742"/>
      <c r="P162" s="747">
        <v>9796</v>
      </c>
      <c r="Q162" s="740" t="s">
        <v>1671</v>
      </c>
      <c r="R162" s="746" t="s">
        <v>358</v>
      </c>
      <c r="S162" s="740" t="s">
        <v>1513</v>
      </c>
      <c r="T162" s="745" t="s">
        <v>1670</v>
      </c>
      <c r="U162" s="736">
        <v>2005</v>
      </c>
      <c r="V162" s="735" t="s">
        <v>628</v>
      </c>
      <c r="W162" s="732"/>
      <c r="X162" s="731"/>
      <c r="Y162" s="734"/>
      <c r="Z162" s="733"/>
      <c r="AA162" s="731" t="s">
        <v>180</v>
      </c>
      <c r="AB162" s="732"/>
      <c r="AC162" s="731" t="s">
        <v>1268</v>
      </c>
      <c r="AD162" s="730">
        <v>2020</v>
      </c>
      <c r="AE162" s="732" t="s">
        <v>177</v>
      </c>
      <c r="AF162" s="728"/>
      <c r="AG162" s="727" t="s">
        <v>365</v>
      </c>
    </row>
    <row r="163" spans="1:33" s="491" customFormat="1" x14ac:dyDescent="0.25">
      <c r="A163" s="744"/>
      <c r="B163" s="744"/>
      <c r="C163" s="744" t="str">
        <f t="shared" si="9"/>
        <v/>
      </c>
      <c r="D163" s="743"/>
      <c r="E163" s="743"/>
      <c r="F163" s="743"/>
      <c r="G163" s="744"/>
      <c r="H163" s="744"/>
      <c r="I163" s="743"/>
      <c r="J163" s="744"/>
      <c r="K163" s="743">
        <v>1</v>
      </c>
      <c r="L163" s="743"/>
      <c r="M163" s="743"/>
      <c r="N163" s="742"/>
      <c r="O163" s="742"/>
      <c r="P163" s="747">
        <v>9797</v>
      </c>
      <c r="Q163" s="740" t="s">
        <v>1669</v>
      </c>
      <c r="R163" s="746" t="s">
        <v>1301</v>
      </c>
      <c r="S163" s="740" t="s">
        <v>1513</v>
      </c>
      <c r="T163" s="745" t="s">
        <v>1668</v>
      </c>
      <c r="U163" s="736">
        <v>2004</v>
      </c>
      <c r="V163" s="735" t="s">
        <v>628</v>
      </c>
      <c r="W163" s="732"/>
      <c r="X163" s="731"/>
      <c r="Y163" s="734"/>
      <c r="Z163" s="733"/>
      <c r="AA163" s="731" t="s">
        <v>180</v>
      </c>
      <c r="AB163" s="732"/>
      <c r="AC163" s="731" t="s">
        <v>1268</v>
      </c>
      <c r="AD163" s="730">
        <v>2020</v>
      </c>
      <c r="AE163" s="732" t="s">
        <v>177</v>
      </c>
      <c r="AF163" s="728"/>
      <c r="AG163" s="727" t="s">
        <v>365</v>
      </c>
    </row>
    <row r="164" spans="1:33" s="491" customFormat="1" x14ac:dyDescent="0.25">
      <c r="A164" s="744"/>
      <c r="B164" s="744"/>
      <c r="C164" s="744" t="str">
        <f t="shared" si="9"/>
        <v/>
      </c>
      <c r="D164" s="743"/>
      <c r="E164" s="743"/>
      <c r="F164" s="743"/>
      <c r="G164" s="744"/>
      <c r="H164" s="744"/>
      <c r="I164" s="743"/>
      <c r="J164" s="744"/>
      <c r="K164" s="743">
        <v>1</v>
      </c>
      <c r="L164" s="743"/>
      <c r="M164" s="743"/>
      <c r="N164" s="742"/>
      <c r="O164" s="742"/>
      <c r="P164" s="747">
        <v>9798</v>
      </c>
      <c r="Q164" s="740" t="s">
        <v>1667</v>
      </c>
      <c r="R164" s="746" t="s">
        <v>361</v>
      </c>
      <c r="S164" s="740" t="s">
        <v>1513</v>
      </c>
      <c r="T164" s="745" t="s">
        <v>1666</v>
      </c>
      <c r="U164" s="736">
        <v>2004</v>
      </c>
      <c r="V164" s="735" t="s">
        <v>628</v>
      </c>
      <c r="W164" s="732"/>
      <c r="X164" s="731"/>
      <c r="Y164" s="734"/>
      <c r="Z164" s="733"/>
      <c r="AA164" s="731" t="s">
        <v>180</v>
      </c>
      <c r="AB164" s="732"/>
      <c r="AC164" s="731" t="s">
        <v>1268</v>
      </c>
      <c r="AD164" s="730">
        <v>2020</v>
      </c>
      <c r="AE164" s="732" t="s">
        <v>177</v>
      </c>
      <c r="AF164" s="728"/>
      <c r="AG164" s="727" t="s">
        <v>365</v>
      </c>
    </row>
    <row r="165" spans="1:33" s="491" customFormat="1" x14ac:dyDescent="0.25">
      <c r="A165" s="744"/>
      <c r="B165" s="744"/>
      <c r="C165" s="744" t="str">
        <f t="shared" si="9"/>
        <v/>
      </c>
      <c r="D165" s="743"/>
      <c r="E165" s="743"/>
      <c r="F165" s="743"/>
      <c r="G165" s="744"/>
      <c r="H165" s="744"/>
      <c r="I165" s="743"/>
      <c r="J165" s="744"/>
      <c r="K165" s="743">
        <v>1</v>
      </c>
      <c r="L165" s="743"/>
      <c r="M165" s="743"/>
      <c r="N165" s="742"/>
      <c r="O165" s="742"/>
      <c r="P165" s="741">
        <v>9804</v>
      </c>
      <c r="Q165" s="740" t="s">
        <v>1665</v>
      </c>
      <c r="R165" s="739" t="s">
        <v>1301</v>
      </c>
      <c r="S165" s="738" t="s">
        <v>1513</v>
      </c>
      <c r="T165" s="737" t="s">
        <v>1664</v>
      </c>
      <c r="U165" s="736">
        <v>2001</v>
      </c>
      <c r="V165" s="735" t="s">
        <v>628</v>
      </c>
      <c r="W165" s="732"/>
      <c r="X165" s="731"/>
      <c r="Y165" s="734"/>
      <c r="Z165" s="733"/>
      <c r="AA165" s="731" t="s">
        <v>182</v>
      </c>
      <c r="AB165" s="732"/>
      <c r="AC165" s="731" t="s">
        <v>1268</v>
      </c>
      <c r="AD165" s="730">
        <v>2021</v>
      </c>
      <c r="AE165" s="729" t="s">
        <v>177</v>
      </c>
      <c r="AF165" s="728"/>
      <c r="AG165" s="727" t="s">
        <v>365</v>
      </c>
    </row>
    <row r="166" spans="1:33" s="491" customFormat="1" x14ac:dyDescent="0.25">
      <c r="A166" s="744"/>
      <c r="B166" s="744"/>
      <c r="C166" s="744" t="str">
        <f t="shared" si="9"/>
        <v/>
      </c>
      <c r="D166" s="743"/>
      <c r="E166" s="743"/>
      <c r="F166" s="743"/>
      <c r="G166" s="744"/>
      <c r="H166" s="744"/>
      <c r="I166" s="743"/>
      <c r="J166" s="744"/>
      <c r="K166" s="743">
        <v>1</v>
      </c>
      <c r="L166" s="743"/>
      <c r="M166" s="743"/>
      <c r="N166" s="742"/>
      <c r="O166" s="742"/>
      <c r="P166" s="741">
        <v>9807</v>
      </c>
      <c r="Q166" s="740" t="s">
        <v>1663</v>
      </c>
      <c r="R166" s="739" t="s">
        <v>1303</v>
      </c>
      <c r="S166" s="738" t="s">
        <v>1513</v>
      </c>
      <c r="T166" s="737" t="s">
        <v>1662</v>
      </c>
      <c r="U166" s="736">
        <v>2005</v>
      </c>
      <c r="V166" s="735" t="s">
        <v>628</v>
      </c>
      <c r="W166" s="732"/>
      <c r="X166" s="731"/>
      <c r="Y166" s="734"/>
      <c r="Z166" s="733"/>
      <c r="AA166" s="731" t="s">
        <v>182</v>
      </c>
      <c r="AB166" s="732"/>
      <c r="AC166" s="731" t="s">
        <v>1268</v>
      </c>
      <c r="AD166" s="730">
        <v>2021</v>
      </c>
      <c r="AE166" s="729" t="s">
        <v>177</v>
      </c>
      <c r="AF166" s="728"/>
      <c r="AG166" s="727" t="s">
        <v>365</v>
      </c>
    </row>
    <row r="167" spans="1:33" s="491" customFormat="1" x14ac:dyDescent="0.25">
      <c r="A167" s="744"/>
      <c r="B167" s="744">
        <v>1</v>
      </c>
      <c r="C167" s="744" t="str">
        <f t="shared" si="9"/>
        <v/>
      </c>
      <c r="D167" s="743"/>
      <c r="E167" s="743"/>
      <c r="F167" s="743"/>
      <c r="G167" s="744"/>
      <c r="H167" s="744"/>
      <c r="I167" s="743"/>
      <c r="J167" s="744"/>
      <c r="K167" s="743">
        <v>1</v>
      </c>
      <c r="L167" s="743"/>
      <c r="M167" s="743"/>
      <c r="N167" s="742"/>
      <c r="O167" s="742"/>
      <c r="P167" s="741">
        <v>9806</v>
      </c>
      <c r="Q167" s="740" t="s">
        <v>1661</v>
      </c>
      <c r="R167" s="739" t="s">
        <v>359</v>
      </c>
      <c r="S167" s="738" t="s">
        <v>1513</v>
      </c>
      <c r="T167" s="737" t="s">
        <v>1654</v>
      </c>
      <c r="U167" s="736">
        <v>2005</v>
      </c>
      <c r="V167" s="735" t="s">
        <v>1566</v>
      </c>
      <c r="W167" s="732"/>
      <c r="X167" s="731"/>
      <c r="Y167" s="734"/>
      <c r="Z167" s="733"/>
      <c r="AA167" s="731" t="s">
        <v>182</v>
      </c>
      <c r="AB167" s="732"/>
      <c r="AC167" s="731" t="s">
        <v>1268</v>
      </c>
      <c r="AD167" s="730">
        <v>2021</v>
      </c>
      <c r="AE167" s="729" t="s">
        <v>177</v>
      </c>
      <c r="AF167" s="728"/>
      <c r="AG167" s="727" t="s">
        <v>365</v>
      </c>
    </row>
    <row r="168" spans="1:33" s="491" customFormat="1" x14ac:dyDescent="0.25">
      <c r="A168" s="744"/>
      <c r="B168" s="744"/>
      <c r="C168" s="744" t="str">
        <f t="shared" si="9"/>
        <v/>
      </c>
      <c r="D168" s="743"/>
      <c r="E168" s="743"/>
      <c r="F168" s="743"/>
      <c r="G168" s="744"/>
      <c r="H168" s="744"/>
      <c r="I168" s="743"/>
      <c r="J168" s="744"/>
      <c r="K168" s="743">
        <v>1</v>
      </c>
      <c r="L168" s="743"/>
      <c r="M168" s="743"/>
      <c r="N168" s="742"/>
      <c r="O168" s="742"/>
      <c r="P168" s="741">
        <v>9805</v>
      </c>
      <c r="Q168" s="740" t="s">
        <v>1660</v>
      </c>
      <c r="R168" s="739" t="s">
        <v>1140</v>
      </c>
      <c r="S168" s="738" t="s">
        <v>1513</v>
      </c>
      <c r="T168" s="737" t="s">
        <v>1643</v>
      </c>
      <c r="U168" s="736">
        <v>2006</v>
      </c>
      <c r="V168" s="735" t="s">
        <v>628</v>
      </c>
      <c r="W168" s="732"/>
      <c r="X168" s="731"/>
      <c r="Y168" s="734"/>
      <c r="Z168" s="733"/>
      <c r="AA168" s="731" t="s">
        <v>182</v>
      </c>
      <c r="AB168" s="732"/>
      <c r="AC168" s="731" t="s">
        <v>1268</v>
      </c>
      <c r="AD168" s="730">
        <v>2021</v>
      </c>
      <c r="AE168" s="729" t="s">
        <v>177</v>
      </c>
      <c r="AF168" s="728"/>
      <c r="AG168" s="727" t="s">
        <v>365</v>
      </c>
    </row>
    <row r="169" spans="1:33" s="491" customFormat="1" ht="5.25" customHeight="1" x14ac:dyDescent="0.25">
      <c r="A169" s="726"/>
      <c r="B169" s="726"/>
      <c r="C169" s="726"/>
      <c r="D169" s="726"/>
      <c r="E169" s="726"/>
      <c r="F169" s="726"/>
      <c r="G169" s="726"/>
      <c r="H169" s="726"/>
      <c r="I169" s="726"/>
      <c r="J169" s="726"/>
      <c r="K169" s="726"/>
      <c r="L169" s="726"/>
      <c r="M169" s="726"/>
      <c r="N169" s="726"/>
      <c r="O169" s="726"/>
      <c r="P169" s="725"/>
      <c r="Q169" s="723"/>
      <c r="R169" s="724"/>
      <c r="S169" s="723"/>
      <c r="T169" s="722"/>
      <c r="U169" s="716"/>
      <c r="V169" s="721"/>
      <c r="W169" s="716"/>
      <c r="X169" s="718"/>
      <c r="Y169" s="720"/>
      <c r="Z169" s="719"/>
      <c r="AA169" s="718"/>
      <c r="AB169" s="716"/>
      <c r="AC169" s="718"/>
      <c r="AD169" s="717"/>
      <c r="AE169" s="716"/>
      <c r="AF169" s="715"/>
      <c r="AG169" s="714"/>
    </row>
    <row r="170" spans="1:33" s="465" customFormat="1" ht="27" x14ac:dyDescent="0.2">
      <c r="A170" s="490"/>
      <c r="B170" s="490"/>
      <c r="C170" s="490"/>
      <c r="D170" s="490"/>
      <c r="E170" s="490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713"/>
      <c r="Q170" s="711"/>
      <c r="R170" s="712"/>
      <c r="S170" s="711"/>
      <c r="T170" s="710" t="s">
        <v>1548</v>
      </c>
      <c r="U170" s="709">
        <f>COUNTA(T5:T169)</f>
        <v>164</v>
      </c>
      <c r="V170" s="708" t="s">
        <v>1659</v>
      </c>
      <c r="W170" s="707"/>
      <c r="X170" s="703"/>
      <c r="Y170" s="706"/>
      <c r="Z170" s="705"/>
      <c r="AA170" s="704"/>
      <c r="AB170" s="488"/>
      <c r="AC170" s="703"/>
      <c r="AD170" s="702"/>
      <c r="AE170" s="488"/>
      <c r="AF170" s="701"/>
      <c r="AG170" s="700"/>
    </row>
    <row r="171" spans="1:33" s="447" customFormat="1" x14ac:dyDescent="0.2">
      <c r="A171" s="476">
        <f t="shared" ref="A171:J171" si="11">SUM(A5:A164)</f>
        <v>8</v>
      </c>
      <c r="B171" s="476">
        <f t="shared" si="11"/>
        <v>47</v>
      </c>
      <c r="C171" s="476">
        <f t="shared" si="11"/>
        <v>118</v>
      </c>
      <c r="D171" s="476">
        <f t="shared" si="11"/>
        <v>35</v>
      </c>
      <c r="E171" s="476">
        <f t="shared" si="11"/>
        <v>43</v>
      </c>
      <c r="F171" s="476">
        <f t="shared" si="11"/>
        <v>9</v>
      </c>
      <c r="G171" s="476">
        <f t="shared" si="11"/>
        <v>4</v>
      </c>
      <c r="H171" s="476">
        <f t="shared" si="11"/>
        <v>27</v>
      </c>
      <c r="I171" s="476">
        <f t="shared" si="11"/>
        <v>37</v>
      </c>
      <c r="J171" s="476">
        <f t="shared" si="11"/>
        <v>20</v>
      </c>
      <c r="K171" s="476">
        <f>SUM(K5:K168)</f>
        <v>10</v>
      </c>
      <c r="L171" s="476">
        <f>SUM(L5:L164)</f>
        <v>20</v>
      </c>
      <c r="M171" s="476">
        <f>SUM(M5:M164)</f>
        <v>8</v>
      </c>
      <c r="N171" s="539">
        <f>SUM(N5:N164)</f>
        <v>12</v>
      </c>
      <c r="O171" s="476">
        <f>SUM(O5:O164)</f>
        <v>3</v>
      </c>
      <c r="P171" s="692"/>
      <c r="Q171" s="472"/>
      <c r="R171" s="476">
        <f>SUM(D171+E171+F171+I171+K171+L171+M171)</f>
        <v>162</v>
      </c>
      <c r="S171" s="472" t="s">
        <v>1514</v>
      </c>
      <c r="T171" s="471" t="s">
        <v>88</v>
      </c>
      <c r="U171" s="470">
        <f t="shared" ref="U171:U177" si="12">COUNTIF($S$1:$S$169,S171)</f>
        <v>80</v>
      </c>
      <c r="V171" s="696" t="s">
        <v>359</v>
      </c>
      <c r="W171" s="695">
        <f t="shared" ref="W171:W177" si="13">COUNTIF($R$1:$R$169,V171)</f>
        <v>30</v>
      </c>
      <c r="X171" s="697"/>
      <c r="Y171" s="470"/>
      <c r="Z171" s="439"/>
      <c r="AA171" s="474"/>
      <c r="AB171" s="470"/>
      <c r="AC171" s="439" t="s">
        <v>1526</v>
      </c>
      <c r="AD171" s="470"/>
      <c r="AE171" s="470"/>
      <c r="AF171" s="691"/>
      <c r="AG171" s="483" t="s">
        <v>382</v>
      </c>
    </row>
    <row r="172" spans="1:33" s="447" customFormat="1" x14ac:dyDescent="0.2">
      <c r="A172" s="471">
        <f t="shared" ref="A172:J172" si="14">SUBTOTAL(9,A5:A164)</f>
        <v>8</v>
      </c>
      <c r="B172" s="471">
        <f t="shared" si="14"/>
        <v>47</v>
      </c>
      <c r="C172" s="471">
        <f t="shared" si="14"/>
        <v>118</v>
      </c>
      <c r="D172" s="471">
        <f t="shared" si="14"/>
        <v>35</v>
      </c>
      <c r="E172" s="471">
        <f t="shared" si="14"/>
        <v>43</v>
      </c>
      <c r="F172" s="471">
        <f t="shared" si="14"/>
        <v>9</v>
      </c>
      <c r="G172" s="471">
        <f t="shared" si="14"/>
        <v>4</v>
      </c>
      <c r="H172" s="471">
        <f t="shared" si="14"/>
        <v>27</v>
      </c>
      <c r="I172" s="471">
        <f t="shared" si="14"/>
        <v>37</v>
      </c>
      <c r="J172" s="471">
        <f t="shared" si="14"/>
        <v>20</v>
      </c>
      <c r="K172" s="471">
        <f>SUBTOTAL(9,K5:K168)</f>
        <v>10</v>
      </c>
      <c r="L172" s="471">
        <f>SUBTOTAL(9,L5:L164)</f>
        <v>20</v>
      </c>
      <c r="M172" s="471">
        <f>SUBTOTAL(9,M5:M164)</f>
        <v>8</v>
      </c>
      <c r="N172" s="510">
        <f>SUBTOTAL(9,N5:N164)</f>
        <v>12</v>
      </c>
      <c r="O172" s="471">
        <f>SUBTOTAL(9,O5:O164)</f>
        <v>3</v>
      </c>
      <c r="P172" s="692"/>
      <c r="Q172" s="472"/>
      <c r="R172" s="476">
        <f>SUM(D172+E172+F172+I172+K172+L172+M172)</f>
        <v>162</v>
      </c>
      <c r="S172" s="472" t="s">
        <v>1603</v>
      </c>
      <c r="T172" s="471" t="s">
        <v>1658</v>
      </c>
      <c r="U172" s="470">
        <f t="shared" si="12"/>
        <v>3</v>
      </c>
      <c r="V172" s="696" t="s">
        <v>1301</v>
      </c>
      <c r="W172" s="695">
        <f t="shared" si="13"/>
        <v>42</v>
      </c>
      <c r="X172" s="697"/>
      <c r="Y172" s="470"/>
      <c r="Z172" s="439"/>
      <c r="AA172" s="474"/>
      <c r="AB172" s="470" t="s">
        <v>185</v>
      </c>
      <c r="AC172" s="439" t="s">
        <v>886</v>
      </c>
      <c r="AD172" s="470"/>
      <c r="AE172" s="470"/>
      <c r="AF172" s="691"/>
      <c r="AG172" s="483" t="s">
        <v>373</v>
      </c>
    </row>
    <row r="173" spans="1:33" s="447" customFormat="1" x14ac:dyDescent="0.2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89"/>
      <c r="O173" s="477"/>
      <c r="P173" s="692"/>
      <c r="Q173" s="472"/>
      <c r="R173" s="487" t="str">
        <f>IF(O171+R171=U170,"ü","!")</f>
        <v>!</v>
      </c>
      <c r="S173" s="472" t="s">
        <v>928</v>
      </c>
      <c r="T173" s="471" t="s">
        <v>1522</v>
      </c>
      <c r="U173" s="470">
        <f t="shared" si="12"/>
        <v>41</v>
      </c>
      <c r="V173" s="696" t="s">
        <v>1303</v>
      </c>
      <c r="W173" s="695">
        <f t="shared" si="13"/>
        <v>8</v>
      </c>
      <c r="X173" s="697"/>
      <c r="Y173" s="470"/>
      <c r="Z173" s="439"/>
      <c r="AA173" s="474"/>
      <c r="AB173" s="470" t="s">
        <v>186</v>
      </c>
      <c r="AC173" s="439" t="s">
        <v>1226</v>
      </c>
      <c r="AD173" s="470"/>
      <c r="AE173" s="470"/>
      <c r="AF173" s="691"/>
      <c r="AG173" s="483" t="s">
        <v>375</v>
      </c>
    </row>
    <row r="174" spans="1:33" s="447" customFormat="1" x14ac:dyDescent="0.2">
      <c r="A174" s="471"/>
      <c r="B174" s="471"/>
      <c r="C174" s="471"/>
      <c r="D174" s="479"/>
      <c r="E174" s="479"/>
      <c r="F174" s="477"/>
      <c r="G174" s="478"/>
      <c r="H174" s="478"/>
      <c r="I174" s="477"/>
      <c r="J174" s="471"/>
      <c r="K174" s="477"/>
      <c r="L174" s="477"/>
      <c r="M174" s="477"/>
      <c r="N174" s="489"/>
      <c r="O174" s="477"/>
      <c r="P174" s="699"/>
      <c r="Q174" s="486"/>
      <c r="R174" s="476"/>
      <c r="S174" s="472" t="s">
        <v>369</v>
      </c>
      <c r="T174" s="471" t="s">
        <v>150</v>
      </c>
      <c r="U174" s="470">
        <f t="shared" si="12"/>
        <v>20</v>
      </c>
      <c r="V174" s="696" t="s">
        <v>1140</v>
      </c>
      <c r="W174" s="695">
        <f t="shared" si="13"/>
        <v>26</v>
      </c>
      <c r="X174" s="697"/>
      <c r="Y174" s="470"/>
      <c r="Z174" s="439"/>
      <c r="AA174" s="474"/>
      <c r="AB174" s="470" t="s">
        <v>189</v>
      </c>
      <c r="AC174" s="439" t="s">
        <v>888</v>
      </c>
      <c r="AD174" s="470"/>
      <c r="AE174" s="470"/>
      <c r="AF174" s="691"/>
      <c r="AG174" s="483" t="s">
        <v>376</v>
      </c>
    </row>
    <row r="175" spans="1:33" s="447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1"/>
      <c r="K175" s="477"/>
      <c r="L175" s="477"/>
      <c r="M175" s="477"/>
      <c r="N175" s="489"/>
      <c r="O175" s="477"/>
      <c r="P175" s="692"/>
      <c r="Q175" s="472"/>
      <c r="R175" s="476"/>
      <c r="S175" s="485" t="s">
        <v>341</v>
      </c>
      <c r="T175" s="471" t="s">
        <v>158</v>
      </c>
      <c r="U175" s="470">
        <f t="shared" si="12"/>
        <v>4</v>
      </c>
      <c r="V175" s="698" t="s">
        <v>358</v>
      </c>
      <c r="W175" s="695">
        <f t="shared" si="13"/>
        <v>27</v>
      </c>
      <c r="X175" s="697"/>
      <c r="Y175" s="470"/>
      <c r="Z175" s="439"/>
      <c r="AA175" s="474"/>
      <c r="AB175" s="470" t="s">
        <v>876</v>
      </c>
      <c r="AC175" s="439" t="s">
        <v>1227</v>
      </c>
      <c r="AD175" s="470"/>
      <c r="AE175" s="470"/>
      <c r="AF175" s="691"/>
      <c r="AG175" s="483" t="s">
        <v>379</v>
      </c>
    </row>
    <row r="176" spans="1:33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89"/>
      <c r="O176" s="477"/>
      <c r="P176" s="692"/>
      <c r="Q176" s="472"/>
      <c r="R176" s="476"/>
      <c r="S176" s="472" t="s">
        <v>367</v>
      </c>
      <c r="T176" s="471" t="s">
        <v>166</v>
      </c>
      <c r="U176" s="470">
        <f t="shared" si="12"/>
        <v>3</v>
      </c>
      <c r="V176" s="696" t="s">
        <v>361</v>
      </c>
      <c r="W176" s="695">
        <f t="shared" si="13"/>
        <v>21</v>
      </c>
      <c r="X176" s="450"/>
      <c r="Y176" s="470"/>
      <c r="Z176" s="439"/>
      <c r="AA176" s="474"/>
      <c r="AB176" s="470" t="s">
        <v>887</v>
      </c>
      <c r="AC176" s="439" t="s">
        <v>1288</v>
      </c>
      <c r="AD176" s="470"/>
      <c r="AE176" s="470"/>
      <c r="AF176" s="691"/>
      <c r="AG176" s="483" t="s">
        <v>394</v>
      </c>
    </row>
    <row r="177" spans="1:3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89"/>
      <c r="O177" s="477"/>
      <c r="P177" s="692"/>
      <c r="Q177" s="472"/>
      <c r="R177" s="476"/>
      <c r="S177" s="472" t="s">
        <v>1513</v>
      </c>
      <c r="T177" s="471" t="s">
        <v>1657</v>
      </c>
      <c r="U177" s="470">
        <f t="shared" si="12"/>
        <v>13</v>
      </c>
      <c r="V177" s="696" t="s">
        <v>357</v>
      </c>
      <c r="W177" s="695">
        <f t="shared" si="13"/>
        <v>10</v>
      </c>
      <c r="X177" s="450"/>
      <c r="Y177" s="470"/>
      <c r="Z177" s="439"/>
      <c r="AA177" s="474"/>
      <c r="AB177" s="484"/>
      <c r="AC177" s="439"/>
      <c r="AD177" s="470"/>
      <c r="AE177" s="470"/>
      <c r="AF177" s="691"/>
      <c r="AG177" s="483" t="s">
        <v>383</v>
      </c>
    </row>
    <row r="178" spans="1:33" s="435" customFormat="1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89"/>
      <c r="O178" s="477"/>
      <c r="P178" s="692"/>
      <c r="Q178" s="472"/>
      <c r="R178" s="476"/>
      <c r="S178" s="472"/>
      <c r="T178" s="471"/>
      <c r="U178" s="484">
        <f>SUM(U171:U177)</f>
        <v>164</v>
      </c>
      <c r="V178" s="694"/>
      <c r="W178" s="693">
        <f>SUM(W171:W177)</f>
        <v>164</v>
      </c>
      <c r="X178" s="450"/>
      <c r="Y178" s="470"/>
      <c r="Z178" s="439"/>
      <c r="AA178" s="474"/>
      <c r="AB178" s="470"/>
      <c r="AC178" s="439"/>
      <c r="AD178" s="470"/>
      <c r="AE178" s="470"/>
      <c r="AF178" s="691"/>
      <c r="AG178" s="481" t="s">
        <v>365</v>
      </c>
    </row>
    <row r="179" spans="1:3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89"/>
      <c r="O179" s="477"/>
      <c r="P179" s="692"/>
      <c r="Q179" s="472"/>
      <c r="R179" s="476"/>
      <c r="S179" s="472"/>
      <c r="T179" s="471"/>
      <c r="U179" s="470"/>
      <c r="V179" s="474"/>
      <c r="W179" s="470"/>
      <c r="X179" s="475"/>
      <c r="Y179" s="470"/>
      <c r="Z179" s="439"/>
      <c r="AA179" s="474"/>
      <c r="AB179" s="470"/>
      <c r="AC179" s="439"/>
      <c r="AD179" s="470"/>
      <c r="AE179" s="470"/>
      <c r="AF179" s="691"/>
      <c r="AG179" s="471"/>
    </row>
    <row r="180" spans="1:33" s="435" customFormat="1" x14ac:dyDescent="0.25">
      <c r="A180" s="471"/>
      <c r="B180" s="471"/>
      <c r="C180" s="471"/>
      <c r="D180" s="479"/>
      <c r="E180" s="479"/>
      <c r="F180" s="477"/>
      <c r="G180" s="478"/>
      <c r="H180" s="478"/>
      <c r="I180" s="477"/>
      <c r="J180" s="478"/>
      <c r="K180" s="477"/>
      <c r="L180" s="477"/>
      <c r="M180" s="477"/>
      <c r="N180" s="489"/>
      <c r="O180" s="477"/>
      <c r="P180" s="692"/>
      <c r="Q180" s="472"/>
      <c r="R180" s="476"/>
      <c r="T180" s="471"/>
      <c r="U180" s="470"/>
      <c r="V180" s="474"/>
      <c r="W180" s="470"/>
      <c r="X180" s="475"/>
      <c r="Y180" s="470"/>
      <c r="Z180" s="439"/>
      <c r="AA180" s="474"/>
      <c r="AB180" s="470"/>
      <c r="AC180" s="439"/>
      <c r="AD180" s="470"/>
      <c r="AE180" s="470"/>
      <c r="AF180" s="691"/>
      <c r="AG180" s="471" t="s">
        <v>408</v>
      </c>
    </row>
    <row r="181" spans="1:33" s="435" customFormat="1" x14ac:dyDescent="0.25">
      <c r="A181" s="471"/>
      <c r="B181" s="471"/>
      <c r="C181" s="471"/>
      <c r="D181" s="479"/>
      <c r="E181" s="479"/>
      <c r="F181" s="477"/>
      <c r="G181" s="478"/>
      <c r="H181" s="478"/>
      <c r="I181" s="477"/>
      <c r="J181" s="478"/>
      <c r="K181" s="477"/>
      <c r="L181" s="477"/>
      <c r="M181" s="477"/>
      <c r="N181" s="489"/>
      <c r="O181" s="477"/>
      <c r="P181" s="692"/>
      <c r="Q181" s="472"/>
      <c r="R181" s="476"/>
      <c r="T181" s="439"/>
      <c r="U181" s="470"/>
      <c r="V181" s="474"/>
      <c r="W181" s="470"/>
      <c r="X181" s="475"/>
      <c r="Y181" s="470"/>
      <c r="Z181" s="439"/>
      <c r="AA181" s="474"/>
      <c r="AB181" s="470"/>
      <c r="AC181" s="439"/>
      <c r="AD181" s="470"/>
      <c r="AE181" s="470"/>
      <c r="AF181" s="691"/>
      <c r="AG181" s="471" t="s">
        <v>1579</v>
      </c>
    </row>
    <row r="182" spans="1:33" s="435" customFormat="1" x14ac:dyDescent="0.25">
      <c r="A182" s="471"/>
      <c r="B182" s="471"/>
      <c r="C182" s="471"/>
      <c r="D182" s="479"/>
      <c r="E182" s="479"/>
      <c r="F182" s="477"/>
      <c r="G182" s="478"/>
      <c r="H182" s="478"/>
      <c r="I182" s="477"/>
      <c r="J182" s="478"/>
      <c r="K182" s="477"/>
      <c r="L182" s="477"/>
      <c r="M182" s="477"/>
      <c r="N182" s="489"/>
      <c r="O182" s="477"/>
      <c r="P182" s="692"/>
      <c r="Q182" s="472"/>
      <c r="R182" s="476"/>
      <c r="T182" s="439"/>
      <c r="U182" s="470"/>
      <c r="V182" s="474"/>
      <c r="W182" s="445"/>
      <c r="X182" s="475"/>
      <c r="Y182" s="470"/>
      <c r="Z182" s="439"/>
      <c r="AA182" s="474"/>
      <c r="AB182" s="470"/>
      <c r="AC182" s="439"/>
      <c r="AD182" s="470"/>
      <c r="AE182" s="470"/>
      <c r="AF182" s="691"/>
      <c r="AG182" s="471"/>
    </row>
    <row r="183" spans="1:33" s="435" customFormat="1" x14ac:dyDescent="0.25">
      <c r="A183" s="471"/>
      <c r="B183" s="471"/>
      <c r="C183" s="471"/>
      <c r="D183" s="479"/>
      <c r="E183" s="479"/>
      <c r="F183" s="477"/>
      <c r="G183" s="478"/>
      <c r="H183" s="478"/>
      <c r="I183" s="477"/>
      <c r="J183" s="478"/>
      <c r="K183" s="477"/>
      <c r="L183" s="477"/>
      <c r="M183" s="477"/>
      <c r="N183" s="489"/>
      <c r="O183" s="477"/>
      <c r="P183" s="692"/>
      <c r="Q183" s="472"/>
      <c r="R183" s="476"/>
      <c r="T183" s="439"/>
      <c r="U183" s="470"/>
      <c r="V183" s="474"/>
      <c r="W183" s="470"/>
      <c r="X183" s="475"/>
      <c r="Y183" s="470"/>
      <c r="Z183" s="439"/>
      <c r="AA183" s="474"/>
      <c r="AB183" s="470"/>
      <c r="AC183" s="439"/>
      <c r="AD183" s="470"/>
      <c r="AE183" s="470"/>
      <c r="AF183" s="691"/>
      <c r="AG183" s="471" t="s">
        <v>411</v>
      </c>
    </row>
    <row r="184" spans="1:33" s="435" customFormat="1" x14ac:dyDescent="0.25">
      <c r="A184" s="471"/>
      <c r="B184" s="471"/>
      <c r="C184" s="471"/>
      <c r="D184" s="479"/>
      <c r="E184" s="479"/>
      <c r="F184" s="477"/>
      <c r="G184" s="478"/>
      <c r="H184" s="478"/>
      <c r="I184" s="477"/>
      <c r="J184" s="478"/>
      <c r="K184" s="477"/>
      <c r="L184" s="477"/>
      <c r="M184" s="477"/>
      <c r="N184" s="489"/>
      <c r="O184" s="477"/>
      <c r="P184" s="692"/>
      <c r="Q184" s="472"/>
      <c r="R184" s="476"/>
      <c r="T184" s="439"/>
      <c r="U184" s="470"/>
      <c r="V184" s="474"/>
      <c r="W184" s="470"/>
      <c r="X184" s="475"/>
      <c r="Y184" s="470"/>
      <c r="Z184" s="439"/>
      <c r="AA184" s="474"/>
      <c r="AB184" s="470"/>
      <c r="AC184" s="439"/>
      <c r="AD184" s="470"/>
      <c r="AE184" s="470"/>
      <c r="AF184" s="691"/>
      <c r="AG184" s="471" t="s">
        <v>1580</v>
      </c>
    </row>
    <row r="185" spans="1:3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690"/>
      <c r="O185" s="453"/>
      <c r="P185" s="689"/>
      <c r="Q185" s="446"/>
      <c r="R185" s="452"/>
      <c r="S185" s="446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445"/>
      <c r="AF185" s="445"/>
    </row>
    <row r="186" spans="1:3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690"/>
      <c r="O186" s="453"/>
      <c r="P186" s="689"/>
      <c r="Q186" s="446"/>
      <c r="R186" s="452"/>
      <c r="S186" s="446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445"/>
      <c r="AF186" s="445"/>
    </row>
    <row r="187" spans="1:3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690"/>
      <c r="O187" s="453"/>
      <c r="P187" s="689"/>
      <c r="Q187" s="446"/>
      <c r="R187" s="452"/>
      <c r="S187" s="446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445"/>
      <c r="AF187" s="445"/>
    </row>
    <row r="188" spans="1:3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690"/>
      <c r="O188" s="453"/>
      <c r="P188" s="689"/>
      <c r="Q188" s="446"/>
      <c r="R188" s="452"/>
      <c r="S188" s="446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445"/>
      <c r="AF188" s="445"/>
    </row>
    <row r="189" spans="1:3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690"/>
      <c r="O189" s="453"/>
      <c r="P189" s="689"/>
      <c r="Q189" s="446"/>
      <c r="R189" s="452"/>
      <c r="S189" s="446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445"/>
      <c r="AF189" s="445"/>
    </row>
    <row r="190" spans="1:3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690"/>
      <c r="O190" s="453"/>
      <c r="P190" s="689"/>
      <c r="Q190" s="446"/>
      <c r="R190" s="452"/>
      <c r="S190" s="446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445"/>
      <c r="AF190" s="445"/>
    </row>
    <row r="191" spans="1:3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690"/>
      <c r="O191" s="453"/>
      <c r="P191" s="689"/>
      <c r="Q191" s="446"/>
      <c r="R191" s="452"/>
      <c r="S191" s="446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445"/>
      <c r="AF191" s="445"/>
    </row>
    <row r="192" spans="1:3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690"/>
      <c r="O192" s="453"/>
      <c r="P192" s="689"/>
      <c r="Q192" s="446"/>
      <c r="R192" s="452"/>
      <c r="S192" s="446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445"/>
      <c r="AF192" s="445"/>
    </row>
    <row r="193" spans="4:3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690"/>
      <c r="O193" s="453"/>
      <c r="P193" s="689"/>
      <c r="Q193" s="446"/>
      <c r="R193" s="452"/>
      <c r="S193" s="446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445"/>
      <c r="AF193" s="445"/>
    </row>
    <row r="194" spans="4:3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690"/>
      <c r="O194" s="453"/>
      <c r="P194" s="689"/>
      <c r="Q194" s="446"/>
      <c r="R194" s="452"/>
      <c r="S194" s="446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445"/>
      <c r="AF194" s="445"/>
    </row>
    <row r="195" spans="4:3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690"/>
      <c r="O195" s="453"/>
      <c r="P195" s="689"/>
      <c r="Q195" s="446"/>
      <c r="R195" s="452"/>
      <c r="S195" s="446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445"/>
      <c r="AF195" s="445"/>
    </row>
    <row r="196" spans="4:3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690"/>
      <c r="O196" s="453"/>
      <c r="P196" s="689"/>
      <c r="Q196" s="446"/>
      <c r="R196" s="452"/>
      <c r="S196" s="446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445"/>
      <c r="AF196" s="445"/>
    </row>
    <row r="197" spans="4:3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690"/>
      <c r="O197" s="453"/>
      <c r="P197" s="689"/>
      <c r="Q197" s="446"/>
      <c r="R197" s="452"/>
      <c r="S197" s="446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445"/>
      <c r="AF197" s="445"/>
    </row>
    <row r="198" spans="4:3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690"/>
      <c r="O198" s="453"/>
      <c r="P198" s="689"/>
      <c r="Q198" s="446"/>
      <c r="R198" s="452"/>
      <c r="S198" s="446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445"/>
      <c r="AF198" s="445"/>
    </row>
    <row r="199" spans="4:3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690"/>
      <c r="O199" s="453"/>
      <c r="P199" s="689"/>
      <c r="Q199" s="446"/>
      <c r="R199" s="452"/>
      <c r="S199" s="446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445"/>
      <c r="AF199" s="445"/>
    </row>
    <row r="200" spans="4:3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690"/>
      <c r="O200" s="453"/>
      <c r="P200" s="689"/>
      <c r="Q200" s="446"/>
      <c r="R200" s="452"/>
      <c r="S200" s="446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445"/>
      <c r="AF200" s="445"/>
    </row>
    <row r="201" spans="4:3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690"/>
      <c r="O201" s="453"/>
      <c r="P201" s="689"/>
      <c r="Q201" s="446"/>
      <c r="R201" s="452"/>
      <c r="S201" s="446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445"/>
      <c r="AF201" s="445"/>
    </row>
    <row r="202" spans="4:3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690"/>
      <c r="O202" s="453"/>
      <c r="P202" s="689"/>
      <c r="Q202" s="446"/>
      <c r="R202" s="452"/>
      <c r="S202" s="446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445"/>
      <c r="AF202" s="445"/>
    </row>
    <row r="203" spans="4:3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690"/>
      <c r="O203" s="453"/>
      <c r="P203" s="689"/>
      <c r="Q203" s="446"/>
      <c r="R203" s="452"/>
      <c r="S203" s="446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445"/>
      <c r="AF203" s="445"/>
    </row>
    <row r="204" spans="4:3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690"/>
      <c r="O204" s="453"/>
      <c r="P204" s="689"/>
      <c r="Q204" s="446"/>
      <c r="R204" s="452"/>
      <c r="S204" s="446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445"/>
      <c r="AF204" s="445"/>
    </row>
    <row r="205" spans="4:3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690"/>
      <c r="O205" s="453"/>
      <c r="P205" s="689"/>
      <c r="Q205" s="446"/>
      <c r="R205" s="452"/>
      <c r="S205" s="446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445"/>
      <c r="AF205" s="445"/>
    </row>
    <row r="206" spans="4:3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690"/>
      <c r="O206" s="453"/>
      <c r="P206" s="689"/>
      <c r="Q206" s="446"/>
      <c r="R206" s="452"/>
      <c r="S206" s="446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445"/>
      <c r="AF206" s="445"/>
    </row>
    <row r="207" spans="4:3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690"/>
      <c r="O207" s="453"/>
      <c r="P207" s="689"/>
      <c r="Q207" s="446"/>
      <c r="R207" s="452"/>
      <c r="S207" s="446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445"/>
      <c r="AF207" s="445"/>
    </row>
    <row r="208" spans="4:3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690"/>
      <c r="O208" s="453"/>
      <c r="P208" s="689"/>
      <c r="Q208" s="446"/>
      <c r="R208" s="452"/>
      <c r="S208" s="446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445"/>
      <c r="AF208" s="445"/>
    </row>
    <row r="209" spans="4:3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690"/>
      <c r="O209" s="453"/>
      <c r="P209" s="689"/>
      <c r="Q209" s="446"/>
      <c r="R209" s="452"/>
      <c r="S209" s="446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445"/>
      <c r="AF209" s="445"/>
    </row>
    <row r="210" spans="4:3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690"/>
      <c r="O210" s="453"/>
      <c r="P210" s="689"/>
      <c r="Q210" s="446"/>
      <c r="R210" s="452"/>
      <c r="S210" s="446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445"/>
      <c r="AF210" s="445"/>
    </row>
    <row r="211" spans="4:3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690"/>
      <c r="O211" s="453"/>
      <c r="P211" s="689"/>
      <c r="Q211" s="446"/>
      <c r="R211" s="452"/>
      <c r="S211" s="446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445"/>
      <c r="AF211" s="445"/>
    </row>
    <row r="212" spans="4:3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690"/>
      <c r="O212" s="453"/>
      <c r="P212" s="689"/>
      <c r="Q212" s="446"/>
      <c r="R212" s="452"/>
      <c r="S212" s="446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445"/>
      <c r="AF212" s="445"/>
    </row>
    <row r="213" spans="4:3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690"/>
      <c r="O213" s="453"/>
      <c r="P213" s="689"/>
      <c r="Q213" s="446"/>
      <c r="R213" s="452"/>
      <c r="S213" s="446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445"/>
      <c r="AF213" s="445"/>
    </row>
    <row r="214" spans="4:3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690"/>
      <c r="O214" s="453"/>
      <c r="P214" s="689"/>
      <c r="Q214" s="446"/>
      <c r="R214" s="452"/>
      <c r="S214" s="446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445"/>
      <c r="AF214" s="445"/>
    </row>
    <row r="215" spans="4:3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690"/>
      <c r="O215" s="453"/>
      <c r="P215" s="689"/>
      <c r="Q215" s="446"/>
      <c r="R215" s="452"/>
      <c r="S215" s="446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445"/>
      <c r="AF215" s="445"/>
    </row>
    <row r="216" spans="4:3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690"/>
      <c r="O216" s="453"/>
      <c r="P216" s="689"/>
      <c r="Q216" s="446"/>
      <c r="R216" s="452"/>
      <c r="S216" s="446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445"/>
      <c r="AF216" s="445"/>
    </row>
    <row r="217" spans="4:3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690"/>
      <c r="O217" s="453"/>
      <c r="P217" s="689"/>
      <c r="Q217" s="446"/>
      <c r="R217" s="452"/>
      <c r="S217" s="446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445"/>
      <c r="AF217" s="445"/>
    </row>
    <row r="218" spans="4:3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690"/>
      <c r="O218" s="453"/>
      <c r="P218" s="689"/>
      <c r="Q218" s="446"/>
      <c r="R218" s="452"/>
      <c r="S218" s="446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445"/>
      <c r="AF218" s="445"/>
    </row>
    <row r="219" spans="4:3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690"/>
      <c r="O219" s="453"/>
      <c r="P219" s="689"/>
      <c r="Q219" s="446"/>
      <c r="R219" s="452"/>
      <c r="S219" s="446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445"/>
      <c r="AF219" s="445"/>
    </row>
    <row r="220" spans="4:3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690"/>
      <c r="O220" s="453"/>
      <c r="P220" s="689"/>
      <c r="Q220" s="446"/>
      <c r="R220" s="452"/>
      <c r="S220" s="446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445"/>
      <c r="AF220" s="445"/>
    </row>
    <row r="221" spans="4:3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690"/>
      <c r="O221" s="453"/>
      <c r="P221" s="689"/>
      <c r="Q221" s="446"/>
      <c r="R221" s="452"/>
      <c r="S221" s="446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445"/>
      <c r="AF221" s="445"/>
    </row>
    <row r="222" spans="4:3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690"/>
      <c r="O222" s="453"/>
      <c r="P222" s="689"/>
      <c r="Q222" s="446"/>
      <c r="R222" s="452"/>
      <c r="S222" s="446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445"/>
      <c r="AF222" s="445"/>
    </row>
    <row r="223" spans="4:3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690"/>
      <c r="O223" s="453"/>
      <c r="P223" s="689"/>
      <c r="Q223" s="446"/>
      <c r="R223" s="452"/>
      <c r="S223" s="446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445"/>
      <c r="AF223" s="445"/>
    </row>
    <row r="224" spans="4:3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690"/>
      <c r="O224" s="453"/>
      <c r="P224" s="689"/>
      <c r="Q224" s="446"/>
      <c r="R224" s="452"/>
      <c r="S224" s="446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445"/>
      <c r="AF224" s="445"/>
    </row>
    <row r="225" spans="4:3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690"/>
      <c r="O225" s="453"/>
      <c r="P225" s="689"/>
      <c r="Q225" s="446"/>
      <c r="R225" s="452"/>
      <c r="S225" s="446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445"/>
      <c r="AF225" s="445"/>
    </row>
    <row r="226" spans="4:3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690"/>
      <c r="O226" s="453"/>
      <c r="P226" s="689"/>
      <c r="Q226" s="446"/>
      <c r="R226" s="452"/>
      <c r="S226" s="446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445"/>
      <c r="AF226" s="445"/>
    </row>
    <row r="227" spans="4:3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690"/>
      <c r="O227" s="453"/>
      <c r="P227" s="689"/>
      <c r="Q227" s="446"/>
      <c r="R227" s="452"/>
      <c r="S227" s="446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445"/>
      <c r="AF227" s="445"/>
    </row>
    <row r="228" spans="4:3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690"/>
      <c r="O228" s="453"/>
      <c r="P228" s="689"/>
      <c r="Q228" s="446"/>
      <c r="R228" s="452"/>
      <c r="S228" s="446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445"/>
      <c r="AF228" s="445"/>
    </row>
    <row r="229" spans="4:3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690"/>
      <c r="O229" s="453"/>
      <c r="P229" s="689"/>
      <c r="Q229" s="446"/>
      <c r="R229" s="452"/>
      <c r="S229" s="446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445"/>
      <c r="AF229" s="445"/>
    </row>
    <row r="230" spans="4:3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690"/>
      <c r="O230" s="453"/>
      <c r="P230" s="689"/>
      <c r="Q230" s="446"/>
      <c r="R230" s="452"/>
      <c r="S230" s="446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445"/>
      <c r="AF230" s="445"/>
    </row>
    <row r="231" spans="4:3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690"/>
      <c r="O231" s="453"/>
      <c r="P231" s="689"/>
      <c r="Q231" s="446"/>
      <c r="R231" s="452"/>
      <c r="S231" s="446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445"/>
      <c r="AF231" s="445"/>
    </row>
    <row r="232" spans="4:3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690"/>
      <c r="O232" s="453"/>
      <c r="P232" s="689"/>
      <c r="Q232" s="446"/>
      <c r="R232" s="452"/>
      <c r="S232" s="446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445"/>
      <c r="AF232" s="445"/>
    </row>
    <row r="233" spans="4:3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690"/>
      <c r="O233" s="453"/>
      <c r="P233" s="689"/>
      <c r="Q233" s="446"/>
      <c r="R233" s="452"/>
      <c r="S233" s="446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445"/>
      <c r="AF233" s="445"/>
    </row>
    <row r="234" spans="4:3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690"/>
      <c r="O234" s="453"/>
      <c r="P234" s="689"/>
      <c r="Q234" s="446"/>
      <c r="R234" s="452"/>
      <c r="S234" s="446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445"/>
      <c r="AF234" s="445"/>
    </row>
    <row r="235" spans="4:3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690"/>
      <c r="O235" s="453"/>
      <c r="P235" s="689"/>
      <c r="Q235" s="446"/>
      <c r="R235" s="452"/>
      <c r="S235" s="446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445"/>
      <c r="AF235" s="445"/>
    </row>
    <row r="236" spans="4:3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690"/>
      <c r="O236" s="453"/>
      <c r="P236" s="689"/>
      <c r="Q236" s="446"/>
      <c r="R236" s="452"/>
      <c r="S236" s="446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445"/>
      <c r="AF236" s="445"/>
    </row>
    <row r="237" spans="4:3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690"/>
      <c r="O237" s="453"/>
      <c r="P237" s="689"/>
      <c r="Q237" s="446"/>
      <c r="R237" s="452"/>
      <c r="S237" s="446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445"/>
      <c r="AF237" s="445"/>
    </row>
    <row r="238" spans="4:3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690"/>
      <c r="O238" s="453"/>
      <c r="P238" s="689"/>
      <c r="Q238" s="446"/>
      <c r="R238" s="452"/>
      <c r="S238" s="446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445"/>
      <c r="AF238" s="445"/>
    </row>
    <row r="239" spans="4:3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690"/>
      <c r="O239" s="453"/>
      <c r="P239" s="689"/>
      <c r="Q239" s="446"/>
      <c r="R239" s="452"/>
      <c r="S239" s="446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445"/>
      <c r="AF239" s="445"/>
    </row>
    <row r="240" spans="4:3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690"/>
      <c r="O240" s="453"/>
      <c r="P240" s="689"/>
      <c r="Q240" s="446"/>
      <c r="R240" s="452"/>
      <c r="S240" s="446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445"/>
      <c r="AF240" s="445"/>
    </row>
    <row r="241" spans="4:3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690"/>
      <c r="O241" s="453"/>
      <c r="P241" s="689"/>
      <c r="Q241" s="446"/>
      <c r="R241" s="452"/>
      <c r="S241" s="446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445"/>
      <c r="AF241" s="445"/>
    </row>
    <row r="242" spans="4:3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690"/>
      <c r="O242" s="453"/>
      <c r="P242" s="689"/>
      <c r="Q242" s="446"/>
      <c r="R242" s="452"/>
      <c r="S242" s="446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445"/>
      <c r="AF242" s="445"/>
    </row>
    <row r="243" spans="4:3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690"/>
      <c r="O243" s="453"/>
      <c r="P243" s="689"/>
      <c r="Q243" s="446"/>
      <c r="R243" s="452"/>
      <c r="S243" s="446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445"/>
      <c r="AF243" s="445"/>
    </row>
    <row r="244" spans="4:3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690"/>
      <c r="O244" s="453"/>
      <c r="P244" s="689"/>
      <c r="Q244" s="446"/>
      <c r="R244" s="452"/>
      <c r="S244" s="446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445"/>
      <c r="AF244" s="445"/>
    </row>
    <row r="245" spans="4:3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690"/>
      <c r="O245" s="453"/>
      <c r="P245" s="689"/>
      <c r="Q245" s="446"/>
      <c r="R245" s="452"/>
      <c r="S245" s="446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445"/>
      <c r="AF245" s="445"/>
    </row>
    <row r="246" spans="4:3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690"/>
      <c r="O246" s="453"/>
      <c r="P246" s="689"/>
      <c r="Q246" s="446"/>
      <c r="R246" s="452"/>
      <c r="S246" s="446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445"/>
      <c r="AF246" s="445"/>
    </row>
    <row r="247" spans="4:3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690"/>
      <c r="O247" s="453"/>
      <c r="P247" s="689"/>
      <c r="Q247" s="446"/>
      <c r="R247" s="452"/>
      <c r="S247" s="446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445"/>
      <c r="AF247" s="445"/>
    </row>
    <row r="248" spans="4:3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690"/>
      <c r="O248" s="453"/>
      <c r="P248" s="689"/>
      <c r="Q248" s="446"/>
      <c r="R248" s="452"/>
      <c r="S248" s="446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445"/>
      <c r="AF248" s="445"/>
    </row>
    <row r="249" spans="4:3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690"/>
      <c r="O249" s="453"/>
      <c r="P249" s="689"/>
      <c r="Q249" s="446"/>
      <c r="R249" s="452"/>
      <c r="S249" s="446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445"/>
      <c r="AF249" s="445"/>
    </row>
    <row r="250" spans="4:3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690"/>
      <c r="O250" s="453"/>
      <c r="P250" s="689"/>
      <c r="Q250" s="446"/>
      <c r="R250" s="452"/>
      <c r="S250" s="446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445"/>
      <c r="AF250" s="445"/>
    </row>
    <row r="251" spans="4:3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690"/>
      <c r="O251" s="453"/>
      <c r="P251" s="689"/>
      <c r="Q251" s="446"/>
      <c r="R251" s="452"/>
      <c r="S251" s="446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445"/>
      <c r="AF251" s="445"/>
    </row>
    <row r="252" spans="4:3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690"/>
      <c r="O252" s="453"/>
      <c r="P252" s="689"/>
      <c r="Q252" s="446"/>
      <c r="R252" s="452"/>
      <c r="S252" s="446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445"/>
      <c r="AF252" s="445"/>
    </row>
    <row r="253" spans="4:3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690"/>
      <c r="O253" s="453"/>
      <c r="P253" s="689"/>
      <c r="Q253" s="446"/>
      <c r="R253" s="452"/>
      <c r="S253" s="446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445"/>
      <c r="AF253" s="445"/>
    </row>
    <row r="254" spans="4:3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690"/>
      <c r="O254" s="453"/>
      <c r="P254" s="689"/>
      <c r="Q254" s="446"/>
      <c r="R254" s="452"/>
      <c r="S254" s="446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445"/>
      <c r="AF254" s="445"/>
    </row>
    <row r="255" spans="4:3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690"/>
      <c r="O255" s="453"/>
      <c r="P255" s="689"/>
      <c r="Q255" s="446"/>
      <c r="R255" s="452"/>
      <c r="S255" s="446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445"/>
      <c r="AF255" s="445"/>
    </row>
    <row r="256" spans="4:3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690"/>
      <c r="O256" s="453"/>
      <c r="P256" s="689"/>
      <c r="Q256" s="446"/>
      <c r="R256" s="452"/>
      <c r="S256" s="446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445"/>
      <c r="AF256" s="445"/>
    </row>
    <row r="257" spans="4:3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690"/>
      <c r="O257" s="453"/>
      <c r="P257" s="689"/>
      <c r="Q257" s="446"/>
      <c r="R257" s="452"/>
      <c r="S257" s="446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445"/>
      <c r="AF257" s="445"/>
    </row>
    <row r="258" spans="4:3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690"/>
      <c r="O258" s="453"/>
      <c r="P258" s="689"/>
      <c r="Q258" s="446"/>
      <c r="R258" s="452"/>
      <c r="S258" s="446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445"/>
      <c r="AF258" s="445"/>
    </row>
    <row r="259" spans="4:3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690"/>
      <c r="O259" s="453"/>
      <c r="P259" s="689"/>
      <c r="Q259" s="446"/>
      <c r="R259" s="452"/>
      <c r="S259" s="446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445"/>
      <c r="AF259" s="445"/>
    </row>
    <row r="260" spans="4:3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690"/>
      <c r="O260" s="453"/>
      <c r="P260" s="689"/>
      <c r="Q260" s="446"/>
      <c r="R260" s="452"/>
      <c r="S260" s="446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445"/>
      <c r="AF260" s="445"/>
    </row>
    <row r="261" spans="4:3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690"/>
      <c r="O261" s="453"/>
      <c r="P261" s="689"/>
      <c r="Q261" s="446"/>
      <c r="R261" s="452"/>
      <c r="S261" s="446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445"/>
      <c r="AF261" s="445"/>
    </row>
    <row r="262" spans="4:3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690"/>
      <c r="O262" s="453"/>
      <c r="P262" s="689"/>
      <c r="Q262" s="446"/>
      <c r="R262" s="452"/>
      <c r="S262" s="446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445"/>
      <c r="AF262" s="445"/>
    </row>
    <row r="263" spans="4:3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690"/>
      <c r="O263" s="453"/>
      <c r="P263" s="689"/>
      <c r="Q263" s="446"/>
      <c r="R263" s="452"/>
      <c r="S263" s="446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445"/>
      <c r="AF263" s="445"/>
    </row>
    <row r="264" spans="4:3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690"/>
      <c r="O264" s="453"/>
      <c r="P264" s="689"/>
      <c r="Q264" s="446"/>
      <c r="R264" s="452"/>
      <c r="S264" s="446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445"/>
      <c r="AF264" s="445"/>
    </row>
    <row r="265" spans="4:3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690"/>
      <c r="O265" s="453"/>
      <c r="P265" s="689"/>
      <c r="Q265" s="446"/>
      <c r="R265" s="452"/>
      <c r="S265" s="446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445"/>
      <c r="AF265" s="445"/>
    </row>
    <row r="266" spans="4:3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690"/>
      <c r="O266" s="453"/>
      <c r="P266" s="689"/>
      <c r="Q266" s="446"/>
      <c r="R266" s="452"/>
      <c r="S266" s="446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445"/>
      <c r="AF266" s="445"/>
    </row>
    <row r="267" spans="4:3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690"/>
      <c r="O267" s="453"/>
      <c r="P267" s="689"/>
      <c r="Q267" s="446"/>
      <c r="R267" s="452"/>
      <c r="S267" s="446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445"/>
      <c r="AF267" s="445"/>
    </row>
    <row r="268" spans="4:3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690"/>
      <c r="O268" s="453"/>
      <c r="P268" s="689"/>
      <c r="Q268" s="446"/>
      <c r="R268" s="452"/>
      <c r="S268" s="446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445"/>
      <c r="AF268" s="445"/>
    </row>
    <row r="269" spans="4:3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690"/>
      <c r="O269" s="453"/>
      <c r="P269" s="689"/>
      <c r="Q269" s="446"/>
      <c r="R269" s="452"/>
      <c r="S269" s="446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445"/>
      <c r="AF269" s="445"/>
    </row>
    <row r="270" spans="4:3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690"/>
      <c r="O270" s="453"/>
      <c r="P270" s="689"/>
      <c r="Q270" s="446"/>
      <c r="R270" s="452"/>
      <c r="S270" s="446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445"/>
      <c r="AF270" s="445"/>
    </row>
    <row r="271" spans="4:3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690"/>
      <c r="O271" s="453"/>
      <c r="P271" s="689"/>
      <c r="Q271" s="446"/>
      <c r="R271" s="452"/>
      <c r="S271" s="446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445"/>
      <c r="AF271" s="445"/>
    </row>
    <row r="272" spans="4:3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690"/>
      <c r="O272" s="453"/>
      <c r="P272" s="689"/>
      <c r="Q272" s="446"/>
      <c r="R272" s="452"/>
      <c r="S272" s="446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445"/>
      <c r="AF272" s="445"/>
    </row>
    <row r="273" spans="4:3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690"/>
      <c r="O273" s="453"/>
      <c r="P273" s="689"/>
      <c r="Q273" s="446"/>
      <c r="R273" s="452"/>
      <c r="S273" s="446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445"/>
      <c r="AF273" s="445"/>
    </row>
    <row r="274" spans="4:3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690"/>
      <c r="O274" s="453"/>
      <c r="P274" s="689"/>
      <c r="Q274" s="446"/>
      <c r="R274" s="452"/>
      <c r="S274" s="446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445"/>
      <c r="AF274" s="445"/>
    </row>
    <row r="275" spans="4:3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690"/>
      <c r="O275" s="453"/>
      <c r="P275" s="689"/>
      <c r="Q275" s="446"/>
      <c r="R275" s="452"/>
      <c r="S275" s="446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445"/>
      <c r="AF275" s="445"/>
    </row>
    <row r="276" spans="4:3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690"/>
      <c r="O276" s="453"/>
      <c r="P276" s="689"/>
      <c r="Q276" s="446"/>
      <c r="R276" s="452"/>
      <c r="S276" s="446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445"/>
      <c r="AF276" s="445"/>
    </row>
    <row r="277" spans="4:3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690"/>
      <c r="O277" s="453"/>
      <c r="P277" s="689"/>
      <c r="Q277" s="446"/>
      <c r="R277" s="452"/>
      <c r="S277" s="446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445"/>
      <c r="AF277" s="445"/>
    </row>
    <row r="278" spans="4:3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690"/>
      <c r="O278" s="453"/>
      <c r="P278" s="689"/>
      <c r="Q278" s="446"/>
      <c r="R278" s="452"/>
      <c r="S278" s="446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445"/>
      <c r="AF278" s="445"/>
    </row>
    <row r="279" spans="4:3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690"/>
      <c r="O279" s="453"/>
      <c r="P279" s="689"/>
      <c r="Q279" s="446"/>
      <c r="R279" s="452"/>
      <c r="S279" s="446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445"/>
      <c r="AF279" s="445"/>
    </row>
    <row r="280" spans="4:3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690"/>
      <c r="O280" s="453"/>
      <c r="P280" s="689"/>
      <c r="Q280" s="446"/>
      <c r="R280" s="452"/>
      <c r="S280" s="446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445"/>
      <c r="AF280" s="445"/>
    </row>
    <row r="281" spans="4:3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690"/>
      <c r="O281" s="453"/>
      <c r="P281" s="689"/>
      <c r="Q281" s="446"/>
      <c r="R281" s="452"/>
      <c r="S281" s="446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445"/>
      <c r="AF281" s="445"/>
    </row>
    <row r="282" spans="4:3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690"/>
      <c r="O282" s="453"/>
      <c r="P282" s="689"/>
      <c r="Q282" s="446"/>
      <c r="R282" s="452"/>
      <c r="S282" s="446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445"/>
      <c r="AF282" s="445"/>
    </row>
    <row r="283" spans="4:3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690"/>
      <c r="O283" s="453"/>
      <c r="P283" s="689"/>
      <c r="Q283" s="446"/>
      <c r="R283" s="452"/>
      <c r="S283" s="446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445"/>
      <c r="AF283" s="445"/>
    </row>
    <row r="284" spans="4:3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690"/>
      <c r="O284" s="453"/>
      <c r="P284" s="689"/>
      <c r="Q284" s="446"/>
      <c r="R284" s="452"/>
      <c r="S284" s="446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445"/>
      <c r="AF284" s="445"/>
    </row>
    <row r="285" spans="4:3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690"/>
      <c r="O285" s="453"/>
      <c r="P285" s="689"/>
      <c r="Q285" s="446"/>
      <c r="R285" s="452"/>
      <c r="S285" s="446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445"/>
      <c r="AF285" s="445"/>
    </row>
    <row r="286" spans="4:3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690"/>
      <c r="O286" s="453"/>
      <c r="P286" s="689"/>
      <c r="Q286" s="446"/>
      <c r="R286" s="452"/>
      <c r="S286" s="446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445"/>
      <c r="AF286" s="445"/>
    </row>
    <row r="287" spans="4:3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690"/>
      <c r="O287" s="453"/>
      <c r="P287" s="689"/>
      <c r="Q287" s="446"/>
      <c r="R287" s="452"/>
      <c r="S287" s="446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445"/>
      <c r="AF287" s="445"/>
    </row>
    <row r="288" spans="4:3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690"/>
      <c r="O288" s="453"/>
      <c r="P288" s="689"/>
      <c r="Q288" s="446"/>
      <c r="R288" s="452"/>
      <c r="S288" s="446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445"/>
      <c r="AF288" s="445"/>
    </row>
    <row r="289" spans="4:3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690"/>
      <c r="O289" s="453"/>
      <c r="P289" s="689"/>
      <c r="Q289" s="446"/>
      <c r="R289" s="452"/>
      <c r="S289" s="446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445"/>
      <c r="AF289" s="445"/>
    </row>
    <row r="290" spans="4:3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690"/>
      <c r="O290" s="453"/>
      <c r="P290" s="689"/>
      <c r="Q290" s="446"/>
      <c r="R290" s="452"/>
      <c r="S290" s="446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445"/>
      <c r="AF290" s="445"/>
    </row>
    <row r="291" spans="4:3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690"/>
      <c r="O291" s="453"/>
      <c r="P291" s="689"/>
      <c r="Q291" s="446"/>
      <c r="R291" s="452"/>
      <c r="S291" s="446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445"/>
      <c r="AF291" s="445"/>
    </row>
    <row r="292" spans="4:3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690"/>
      <c r="O292" s="453"/>
      <c r="P292" s="689"/>
      <c r="Q292" s="446"/>
      <c r="R292" s="452"/>
      <c r="S292" s="446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445"/>
      <c r="AF292" s="445"/>
    </row>
    <row r="293" spans="4:3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690"/>
      <c r="O293" s="453"/>
      <c r="P293" s="689"/>
      <c r="Q293" s="446"/>
      <c r="R293" s="452"/>
      <c r="S293" s="446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445"/>
      <c r="AF293" s="445"/>
    </row>
    <row r="294" spans="4:3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690"/>
      <c r="O294" s="453"/>
      <c r="P294" s="689"/>
      <c r="Q294" s="446"/>
      <c r="R294" s="452"/>
      <c r="S294" s="446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445"/>
      <c r="AF294" s="445"/>
    </row>
    <row r="295" spans="4:3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690"/>
      <c r="O295" s="453"/>
      <c r="P295" s="689"/>
      <c r="Q295" s="446"/>
      <c r="R295" s="452"/>
      <c r="S295" s="446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445"/>
      <c r="AF295" s="445"/>
    </row>
    <row r="296" spans="4:3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690"/>
      <c r="O296" s="453"/>
      <c r="P296" s="689"/>
      <c r="Q296" s="446"/>
      <c r="R296" s="452"/>
      <c r="S296" s="446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445"/>
      <c r="AF296" s="445"/>
    </row>
    <row r="297" spans="4:3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690"/>
      <c r="O297" s="453"/>
      <c r="P297" s="689"/>
      <c r="Q297" s="446"/>
      <c r="R297" s="452"/>
      <c r="S297" s="446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445"/>
      <c r="AF297" s="445"/>
    </row>
    <row r="298" spans="4:3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690"/>
      <c r="O298" s="453"/>
      <c r="P298" s="689"/>
      <c r="Q298" s="446"/>
      <c r="R298" s="452"/>
      <c r="S298" s="446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445"/>
      <c r="AF298" s="445"/>
    </row>
    <row r="299" spans="4:3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690"/>
      <c r="O299" s="453"/>
      <c r="P299" s="689"/>
      <c r="Q299" s="446"/>
      <c r="R299" s="452"/>
      <c r="S299" s="446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445"/>
      <c r="AF299" s="445"/>
    </row>
    <row r="300" spans="4:3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690"/>
      <c r="O300" s="453"/>
      <c r="P300" s="689"/>
      <c r="Q300" s="446"/>
      <c r="R300" s="452"/>
      <c r="S300" s="446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445"/>
      <c r="AF300" s="445"/>
    </row>
    <row r="301" spans="4:3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690"/>
      <c r="O301" s="453"/>
      <c r="P301" s="689"/>
      <c r="Q301" s="446"/>
      <c r="R301" s="452"/>
      <c r="S301" s="446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445"/>
      <c r="AF301" s="445"/>
    </row>
    <row r="302" spans="4:3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690"/>
      <c r="O302" s="453"/>
      <c r="P302" s="689"/>
      <c r="Q302" s="446"/>
      <c r="R302" s="452"/>
      <c r="S302" s="446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445"/>
      <c r="AF302" s="445"/>
    </row>
    <row r="303" spans="4:3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690"/>
      <c r="O303" s="453"/>
      <c r="P303" s="689"/>
      <c r="Q303" s="446"/>
      <c r="R303" s="452"/>
      <c r="S303" s="446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445"/>
      <c r="AF303" s="445"/>
    </row>
    <row r="304" spans="4:3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690"/>
      <c r="O304" s="453"/>
      <c r="P304" s="689"/>
      <c r="Q304" s="446"/>
      <c r="R304" s="452"/>
      <c r="S304" s="446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445"/>
      <c r="AF304" s="445"/>
    </row>
    <row r="305" spans="4:3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690"/>
      <c r="O305" s="453"/>
      <c r="P305" s="689"/>
      <c r="Q305" s="446"/>
      <c r="R305" s="452"/>
      <c r="S305" s="446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445"/>
      <c r="AF305" s="445"/>
    </row>
    <row r="306" spans="4:3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690"/>
      <c r="O306" s="453"/>
      <c r="P306" s="689"/>
      <c r="Q306" s="446"/>
      <c r="R306" s="452"/>
      <c r="S306" s="446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445"/>
      <c r="AF306" s="445"/>
    </row>
    <row r="307" spans="4:3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690"/>
      <c r="O307" s="453"/>
      <c r="P307" s="689"/>
      <c r="Q307" s="446"/>
      <c r="R307" s="452"/>
      <c r="S307" s="446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445"/>
      <c r="AF307" s="445"/>
    </row>
    <row r="308" spans="4:3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690"/>
      <c r="O308" s="453"/>
      <c r="P308" s="689"/>
      <c r="Q308" s="446"/>
      <c r="R308" s="452"/>
      <c r="S308" s="446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445"/>
      <c r="AF308" s="445"/>
    </row>
    <row r="309" spans="4:3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690"/>
      <c r="O309" s="453"/>
      <c r="P309" s="689"/>
      <c r="Q309" s="446"/>
      <c r="R309" s="452"/>
      <c r="S309" s="446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445"/>
      <c r="AF309" s="445"/>
    </row>
    <row r="310" spans="4:3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690"/>
      <c r="O310" s="453"/>
      <c r="P310" s="689"/>
      <c r="Q310" s="446"/>
      <c r="R310" s="452"/>
      <c r="S310" s="446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445"/>
      <c r="AF310" s="445"/>
    </row>
    <row r="311" spans="4:3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690"/>
      <c r="O311" s="453"/>
      <c r="P311" s="689"/>
      <c r="Q311" s="446"/>
      <c r="R311" s="452"/>
      <c r="S311" s="446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445"/>
      <c r="AF311" s="445"/>
    </row>
    <row r="312" spans="4:3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690"/>
      <c r="O312" s="453"/>
      <c r="P312" s="689"/>
      <c r="Q312" s="446"/>
      <c r="R312" s="452"/>
      <c r="S312" s="446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445"/>
      <c r="AF312" s="445"/>
    </row>
    <row r="313" spans="4:3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690"/>
      <c r="O313" s="453"/>
      <c r="P313" s="689"/>
      <c r="Q313" s="446"/>
      <c r="R313" s="452"/>
      <c r="S313" s="446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445"/>
      <c r="AF313" s="445"/>
    </row>
    <row r="314" spans="4:3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690"/>
      <c r="O314" s="453"/>
      <c r="P314" s="689"/>
      <c r="Q314" s="446"/>
      <c r="R314" s="452"/>
      <c r="S314" s="446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445"/>
      <c r="AF314" s="445"/>
    </row>
    <row r="315" spans="4:3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690"/>
      <c r="O315" s="453"/>
      <c r="P315" s="689"/>
      <c r="Q315" s="446"/>
      <c r="R315" s="452"/>
      <c r="S315" s="446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445"/>
      <c r="AF315" s="445"/>
    </row>
    <row r="316" spans="4:3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690"/>
      <c r="O316" s="453"/>
      <c r="P316" s="689"/>
      <c r="Q316" s="446"/>
      <c r="R316" s="452"/>
      <c r="S316" s="446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445"/>
      <c r="AF316" s="445"/>
    </row>
    <row r="317" spans="4:3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690"/>
      <c r="O317" s="453"/>
      <c r="P317" s="689"/>
      <c r="Q317" s="446"/>
      <c r="R317" s="452"/>
      <c r="S317" s="446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445"/>
      <c r="AF317" s="445"/>
    </row>
    <row r="318" spans="4:3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690"/>
      <c r="O318" s="453"/>
      <c r="P318" s="689"/>
      <c r="Q318" s="446"/>
      <c r="R318" s="452"/>
      <c r="S318" s="446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445"/>
      <c r="AF318" s="445"/>
    </row>
    <row r="319" spans="4:3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690"/>
      <c r="O319" s="453"/>
      <c r="P319" s="689"/>
      <c r="Q319" s="446"/>
      <c r="R319" s="452"/>
      <c r="S319" s="446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445"/>
      <c r="AF319" s="445"/>
    </row>
    <row r="320" spans="4:3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690"/>
      <c r="O320" s="453"/>
      <c r="P320" s="689"/>
      <c r="Q320" s="446"/>
      <c r="R320" s="452"/>
      <c r="S320" s="446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445"/>
      <c r="AF320" s="445"/>
    </row>
    <row r="321" spans="4:3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690"/>
      <c r="O321" s="453"/>
      <c r="P321" s="689"/>
      <c r="Q321" s="446"/>
      <c r="R321" s="452"/>
      <c r="S321" s="446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445"/>
      <c r="AF321" s="445"/>
    </row>
    <row r="322" spans="4:3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690"/>
      <c r="O322" s="453"/>
      <c r="P322" s="689"/>
      <c r="Q322" s="446"/>
      <c r="R322" s="452"/>
      <c r="S322" s="446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445"/>
      <c r="AF322" s="445"/>
    </row>
    <row r="323" spans="4:3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690"/>
      <c r="O323" s="453"/>
      <c r="P323" s="689"/>
      <c r="Q323" s="446"/>
      <c r="R323" s="452"/>
      <c r="S323" s="446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445"/>
      <c r="AF323" s="445"/>
    </row>
    <row r="324" spans="4:3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690"/>
      <c r="O324" s="453"/>
      <c r="P324" s="689"/>
      <c r="Q324" s="446"/>
      <c r="R324" s="452"/>
      <c r="S324" s="446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445"/>
      <c r="AF324" s="445"/>
    </row>
    <row r="325" spans="4:3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690"/>
      <c r="O325" s="453"/>
      <c r="P325" s="689"/>
      <c r="Q325" s="446"/>
      <c r="R325" s="452"/>
      <c r="S325" s="446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445"/>
      <c r="AF325" s="445"/>
    </row>
    <row r="326" spans="4:3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690"/>
      <c r="O326" s="453"/>
      <c r="P326" s="689"/>
      <c r="Q326" s="446"/>
      <c r="R326" s="452"/>
      <c r="S326" s="446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445"/>
      <c r="AF326" s="445"/>
    </row>
    <row r="327" spans="4:3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690"/>
      <c r="O327" s="453"/>
      <c r="P327" s="689"/>
      <c r="Q327" s="446"/>
      <c r="R327" s="452"/>
      <c r="S327" s="446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445"/>
      <c r="AF327" s="445"/>
    </row>
    <row r="328" spans="4:3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690"/>
      <c r="O328" s="453"/>
      <c r="P328" s="689"/>
      <c r="Q328" s="446"/>
      <c r="R328" s="452"/>
      <c r="S328" s="446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445"/>
      <c r="AF328" s="445"/>
    </row>
    <row r="329" spans="4:3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690"/>
      <c r="O329" s="453"/>
      <c r="P329" s="689"/>
      <c r="Q329" s="446"/>
      <c r="R329" s="452"/>
      <c r="S329" s="446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445"/>
      <c r="AF329" s="445"/>
    </row>
    <row r="330" spans="4:3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690"/>
      <c r="O330" s="453"/>
      <c r="P330" s="689"/>
      <c r="Q330" s="446"/>
      <c r="R330" s="452"/>
      <c r="S330" s="446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445"/>
      <c r="AF330" s="445"/>
    </row>
    <row r="331" spans="4:3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690"/>
      <c r="O331" s="453"/>
      <c r="P331" s="689"/>
      <c r="Q331" s="446"/>
      <c r="R331" s="452"/>
      <c r="S331" s="446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445"/>
      <c r="AF331" s="445"/>
    </row>
    <row r="332" spans="4:3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690"/>
      <c r="O332" s="453"/>
      <c r="P332" s="689"/>
      <c r="Q332" s="446"/>
      <c r="R332" s="452"/>
      <c r="S332" s="446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445"/>
      <c r="AF332" s="445"/>
    </row>
    <row r="333" spans="4:3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690"/>
      <c r="O333" s="453"/>
      <c r="P333" s="689"/>
      <c r="Q333" s="446"/>
      <c r="R333" s="452"/>
      <c r="S333" s="446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445"/>
      <c r="AF333" s="445"/>
    </row>
    <row r="334" spans="4:3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690"/>
      <c r="O334" s="453"/>
      <c r="P334" s="689"/>
      <c r="Q334" s="446"/>
      <c r="R334" s="452"/>
      <c r="S334" s="446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445"/>
      <c r="AF334" s="445"/>
    </row>
    <row r="335" spans="4:3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690"/>
      <c r="O335" s="453"/>
      <c r="P335" s="689"/>
      <c r="Q335" s="446"/>
      <c r="R335" s="452"/>
      <c r="S335" s="446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445"/>
      <c r="AF335" s="445"/>
    </row>
    <row r="336" spans="4:3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690"/>
      <c r="O336" s="453"/>
      <c r="P336" s="689"/>
      <c r="Q336" s="446"/>
      <c r="R336" s="452"/>
      <c r="S336" s="446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445"/>
      <c r="AF336" s="445"/>
    </row>
    <row r="337" spans="4:3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690"/>
      <c r="O337" s="453"/>
      <c r="P337" s="689"/>
      <c r="Q337" s="446"/>
      <c r="R337" s="452"/>
      <c r="S337" s="446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445"/>
      <c r="AF337" s="445"/>
    </row>
    <row r="338" spans="4:3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690"/>
      <c r="O338" s="453"/>
      <c r="P338" s="689"/>
      <c r="Q338" s="446"/>
      <c r="R338" s="452"/>
      <c r="S338" s="446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445"/>
      <c r="AF338" s="445"/>
    </row>
    <row r="339" spans="4:3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690"/>
      <c r="O339" s="453"/>
      <c r="P339" s="689"/>
      <c r="Q339" s="446"/>
      <c r="R339" s="452"/>
      <c r="S339" s="446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445"/>
      <c r="AF339" s="445"/>
    </row>
    <row r="340" spans="4:3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690"/>
      <c r="O340" s="453"/>
      <c r="P340" s="689"/>
      <c r="Q340" s="446"/>
      <c r="R340" s="452"/>
      <c r="S340" s="446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445"/>
      <c r="AF340" s="445"/>
    </row>
    <row r="341" spans="4:3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690"/>
      <c r="O341" s="453"/>
      <c r="P341" s="689"/>
      <c r="Q341" s="446"/>
      <c r="R341" s="452"/>
      <c r="S341" s="446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445"/>
      <c r="AF341" s="445"/>
    </row>
    <row r="342" spans="4:3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690"/>
      <c r="O342" s="453"/>
      <c r="P342" s="689"/>
      <c r="Q342" s="446"/>
      <c r="R342" s="452"/>
      <c r="S342" s="446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445"/>
      <c r="AF342" s="445"/>
    </row>
    <row r="343" spans="4:3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690"/>
      <c r="O343" s="453"/>
      <c r="P343" s="689"/>
      <c r="Q343" s="446"/>
      <c r="R343" s="452"/>
      <c r="S343" s="446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445"/>
      <c r="AF343" s="445"/>
    </row>
    <row r="344" spans="4:3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690"/>
      <c r="O344" s="453"/>
      <c r="P344" s="689"/>
      <c r="Q344" s="446"/>
      <c r="R344" s="452"/>
      <c r="S344" s="446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445"/>
      <c r="AF344" s="445"/>
    </row>
    <row r="345" spans="4:3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690"/>
      <c r="O345" s="453"/>
      <c r="P345" s="689"/>
      <c r="Q345" s="446"/>
      <c r="R345" s="452"/>
      <c r="S345" s="446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445"/>
      <c r="AF345" s="445"/>
    </row>
    <row r="346" spans="4:3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690"/>
      <c r="O346" s="453"/>
      <c r="P346" s="689"/>
      <c r="Q346" s="446"/>
      <c r="R346" s="452"/>
      <c r="S346" s="446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445"/>
      <c r="AF346" s="445"/>
    </row>
    <row r="347" spans="4:3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690"/>
      <c r="O347" s="453"/>
      <c r="P347" s="689"/>
      <c r="Q347" s="446"/>
      <c r="R347" s="452"/>
      <c r="S347" s="446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445"/>
      <c r="AF347" s="445"/>
    </row>
    <row r="348" spans="4:3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690"/>
      <c r="O348" s="453"/>
      <c r="P348" s="689"/>
      <c r="Q348" s="446"/>
      <c r="R348" s="452"/>
      <c r="S348" s="446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445"/>
      <c r="AF348" s="445"/>
    </row>
    <row r="349" spans="4:3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690"/>
      <c r="O349" s="453"/>
      <c r="P349" s="689"/>
      <c r="Q349" s="446"/>
      <c r="R349" s="452"/>
      <c r="S349" s="446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445"/>
      <c r="AF349" s="445"/>
    </row>
    <row r="350" spans="4:3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690"/>
      <c r="O350" s="453"/>
      <c r="P350" s="689"/>
      <c r="Q350" s="446"/>
      <c r="R350" s="452"/>
      <c r="S350" s="446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445"/>
      <c r="AF350" s="445"/>
    </row>
    <row r="351" spans="4:3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690"/>
      <c r="O351" s="453"/>
      <c r="P351" s="689"/>
      <c r="Q351" s="446"/>
      <c r="R351" s="452"/>
      <c r="S351" s="446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445"/>
      <c r="AF351" s="445"/>
    </row>
    <row r="352" spans="4:3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690"/>
      <c r="O352" s="453"/>
      <c r="P352" s="689"/>
      <c r="Q352" s="446"/>
      <c r="R352" s="452"/>
      <c r="S352" s="446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445"/>
      <c r="AF352" s="445"/>
    </row>
    <row r="353" spans="4:3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690"/>
      <c r="O353" s="453"/>
      <c r="P353" s="689"/>
      <c r="Q353" s="446"/>
      <c r="R353" s="452"/>
      <c r="S353" s="446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445"/>
      <c r="AF353" s="445"/>
    </row>
    <row r="354" spans="4:3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690"/>
      <c r="O354" s="453"/>
      <c r="P354" s="689"/>
      <c r="Q354" s="446"/>
      <c r="R354" s="452"/>
      <c r="S354" s="446"/>
      <c r="U354" s="445"/>
      <c r="V354" s="450"/>
      <c r="W354" s="434"/>
      <c r="X354" s="451"/>
      <c r="Y354" s="445"/>
      <c r="Z354" s="439"/>
      <c r="AA354" s="450"/>
      <c r="AB354" s="445"/>
      <c r="AC354" s="449"/>
      <c r="AD354" s="445"/>
      <c r="AE354" s="445"/>
      <c r="AF354" s="445"/>
    </row>
    <row r="355" spans="4:3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690"/>
      <c r="O355" s="453"/>
      <c r="P355" s="689"/>
      <c r="Q355" s="446"/>
      <c r="R355" s="452"/>
      <c r="S355" s="446"/>
      <c r="U355" s="445"/>
      <c r="V355" s="450"/>
      <c r="W355" s="434"/>
      <c r="X355" s="451"/>
      <c r="Y355" s="445"/>
      <c r="Z355" s="439"/>
      <c r="AA355" s="450"/>
      <c r="AB355" s="445"/>
      <c r="AC355" s="449"/>
      <c r="AD355" s="445"/>
      <c r="AE355" s="445"/>
      <c r="AF355" s="445"/>
    </row>
    <row r="356" spans="4:3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690"/>
      <c r="O356" s="453"/>
      <c r="P356" s="689"/>
      <c r="Q356" s="446"/>
      <c r="R356" s="452"/>
      <c r="S356" s="446"/>
      <c r="U356" s="445"/>
      <c r="V356" s="450"/>
      <c r="W356" s="434"/>
      <c r="X356" s="451"/>
      <c r="Y356" s="445"/>
      <c r="Z356" s="439"/>
      <c r="AA356" s="450"/>
      <c r="AB356" s="445"/>
      <c r="AC356" s="449"/>
      <c r="AD356" s="445"/>
      <c r="AE356" s="445"/>
      <c r="AF356" s="445"/>
    </row>
    <row r="357" spans="4:3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690"/>
      <c r="O357" s="453"/>
      <c r="P357" s="689"/>
      <c r="Q357" s="446"/>
      <c r="R357" s="452"/>
      <c r="S357" s="446"/>
      <c r="U357" s="445"/>
      <c r="V357" s="450"/>
      <c r="W357" s="434"/>
      <c r="X357" s="451"/>
      <c r="Y357" s="445"/>
      <c r="Z357" s="439"/>
      <c r="AA357" s="450"/>
      <c r="AB357" s="445"/>
      <c r="AC357" s="449"/>
      <c r="AD357" s="445"/>
      <c r="AE357" s="445"/>
      <c r="AF357" s="445"/>
    </row>
    <row r="358" spans="4:3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690"/>
      <c r="O358" s="453"/>
      <c r="P358" s="689"/>
      <c r="Q358" s="446"/>
      <c r="R358" s="452"/>
      <c r="S358" s="446"/>
      <c r="U358" s="445"/>
      <c r="V358" s="450"/>
      <c r="W358" s="434"/>
      <c r="X358" s="451"/>
      <c r="Y358" s="445"/>
      <c r="Z358" s="439"/>
      <c r="AA358" s="450"/>
      <c r="AB358" s="445"/>
      <c r="AC358" s="449"/>
      <c r="AD358" s="445"/>
      <c r="AE358" s="445"/>
      <c r="AF358" s="445"/>
    </row>
    <row r="359" spans="4:3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690"/>
      <c r="O359" s="453"/>
      <c r="P359" s="689"/>
      <c r="Q359" s="446"/>
      <c r="R359" s="452"/>
      <c r="S359" s="446"/>
      <c r="U359" s="445"/>
      <c r="V359" s="450"/>
      <c r="W359" s="434"/>
      <c r="X359" s="451"/>
      <c r="Y359" s="445"/>
      <c r="Z359" s="439"/>
      <c r="AA359" s="450"/>
      <c r="AB359" s="445"/>
      <c r="AC359" s="449"/>
      <c r="AD359" s="445"/>
      <c r="AE359" s="445"/>
      <c r="AF359" s="445"/>
    </row>
    <row r="360" spans="4:3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690"/>
      <c r="O360" s="453"/>
      <c r="P360" s="689"/>
      <c r="Q360" s="446"/>
      <c r="R360" s="452"/>
      <c r="S360" s="446"/>
      <c r="U360" s="445"/>
      <c r="V360" s="450"/>
      <c r="W360" s="434"/>
      <c r="X360" s="451"/>
      <c r="Y360" s="445"/>
      <c r="Z360" s="439"/>
      <c r="AA360" s="450"/>
      <c r="AB360" s="445"/>
      <c r="AC360" s="449"/>
      <c r="AD360" s="445"/>
      <c r="AE360" s="445"/>
      <c r="AF360" s="445"/>
    </row>
    <row r="361" spans="4:3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690"/>
      <c r="O361" s="453"/>
      <c r="P361" s="689"/>
      <c r="Q361" s="446"/>
      <c r="R361" s="452"/>
      <c r="S361" s="446"/>
      <c r="U361" s="445"/>
      <c r="V361" s="450"/>
      <c r="W361" s="434"/>
      <c r="X361" s="451"/>
      <c r="Y361" s="445"/>
      <c r="Z361" s="439"/>
      <c r="AA361" s="450"/>
      <c r="AB361" s="445"/>
      <c r="AC361" s="449"/>
      <c r="AD361" s="445"/>
      <c r="AE361" s="445"/>
      <c r="AF361" s="445"/>
    </row>
    <row r="362" spans="4:3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690"/>
      <c r="O362" s="453"/>
      <c r="P362" s="689"/>
      <c r="Q362" s="446"/>
      <c r="R362" s="452"/>
      <c r="S362" s="446"/>
      <c r="U362" s="445"/>
      <c r="V362" s="450"/>
      <c r="W362" s="434"/>
      <c r="X362" s="451"/>
      <c r="Y362" s="445"/>
      <c r="Z362" s="439"/>
      <c r="AA362" s="450"/>
      <c r="AB362" s="445"/>
      <c r="AC362" s="449"/>
      <c r="AD362" s="445"/>
      <c r="AE362" s="445"/>
      <c r="AF362" s="445"/>
    </row>
    <row r="363" spans="4:3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690"/>
      <c r="O363" s="453"/>
      <c r="P363" s="689"/>
      <c r="Q363" s="446"/>
      <c r="R363" s="452"/>
      <c r="S363" s="446"/>
      <c r="U363" s="445"/>
      <c r="V363" s="450"/>
      <c r="W363" s="434"/>
      <c r="X363" s="451"/>
      <c r="Y363" s="445"/>
      <c r="Z363" s="439"/>
      <c r="AA363" s="450"/>
      <c r="AB363" s="445"/>
      <c r="AC363" s="449"/>
      <c r="AD363" s="445"/>
      <c r="AE363" s="445"/>
      <c r="AF363" s="445"/>
    </row>
    <row r="364" spans="4:3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690"/>
      <c r="O364" s="453"/>
      <c r="P364" s="689"/>
      <c r="Q364" s="446"/>
      <c r="R364" s="452"/>
      <c r="S364" s="446"/>
      <c r="U364" s="445"/>
      <c r="V364" s="450"/>
      <c r="W364" s="434"/>
      <c r="X364" s="451"/>
      <c r="Y364" s="445"/>
      <c r="Z364" s="439"/>
      <c r="AA364" s="450"/>
      <c r="AB364" s="445"/>
      <c r="AC364" s="449"/>
      <c r="AD364" s="445"/>
      <c r="AE364" s="445"/>
      <c r="AF364" s="445"/>
    </row>
    <row r="365" spans="4:3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690"/>
      <c r="O365" s="453"/>
      <c r="P365" s="689"/>
      <c r="Q365" s="446"/>
      <c r="R365" s="452"/>
      <c r="S365" s="446"/>
      <c r="U365" s="445"/>
      <c r="V365" s="450"/>
      <c r="W365" s="434"/>
      <c r="X365" s="451"/>
      <c r="Y365" s="445"/>
      <c r="Z365" s="439"/>
      <c r="AA365" s="450"/>
      <c r="AB365" s="445"/>
      <c r="AC365" s="449"/>
      <c r="AD365" s="445"/>
      <c r="AE365" s="445"/>
      <c r="AF365" s="445"/>
    </row>
    <row r="366" spans="4:3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690"/>
      <c r="O366" s="453"/>
      <c r="P366" s="689"/>
      <c r="Q366" s="446"/>
      <c r="R366" s="452"/>
      <c r="S366" s="446"/>
      <c r="U366" s="445"/>
      <c r="V366" s="450"/>
      <c r="W366" s="434"/>
      <c r="X366" s="451"/>
      <c r="Y366" s="445"/>
      <c r="Z366" s="439"/>
      <c r="AA366" s="450"/>
      <c r="AB366" s="445"/>
      <c r="AC366" s="449"/>
      <c r="AD366" s="445"/>
      <c r="AE366" s="445"/>
      <c r="AF366" s="445"/>
    </row>
    <row r="367" spans="4:3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690"/>
      <c r="O367" s="453"/>
      <c r="P367" s="689"/>
      <c r="Q367" s="446"/>
      <c r="R367" s="452"/>
      <c r="S367" s="446"/>
      <c r="U367" s="445"/>
      <c r="V367" s="450"/>
      <c r="W367" s="434"/>
      <c r="X367" s="451"/>
      <c r="Y367" s="445"/>
      <c r="Z367" s="439"/>
      <c r="AA367" s="450"/>
      <c r="AB367" s="445"/>
      <c r="AC367" s="449"/>
      <c r="AD367" s="445"/>
      <c r="AE367" s="445"/>
      <c r="AF367" s="445"/>
    </row>
    <row r="368" spans="4:3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690"/>
      <c r="O368" s="453"/>
      <c r="P368" s="689"/>
      <c r="Q368" s="446"/>
      <c r="R368" s="452"/>
      <c r="S368" s="446"/>
      <c r="U368" s="445"/>
      <c r="V368" s="450"/>
      <c r="W368" s="434"/>
      <c r="X368" s="451"/>
      <c r="Y368" s="445"/>
      <c r="Z368" s="439"/>
      <c r="AA368" s="450"/>
      <c r="AB368" s="445"/>
      <c r="AC368" s="449"/>
      <c r="AD368" s="445"/>
      <c r="AE368" s="445"/>
      <c r="AF368" s="445"/>
    </row>
    <row r="369" spans="4:3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690"/>
      <c r="O369" s="453"/>
      <c r="P369" s="689"/>
      <c r="Q369" s="446"/>
      <c r="R369" s="452"/>
      <c r="S369" s="446"/>
      <c r="U369" s="445"/>
      <c r="V369" s="450"/>
      <c r="W369" s="434"/>
      <c r="X369" s="451"/>
      <c r="Y369" s="445"/>
      <c r="Z369" s="439"/>
      <c r="AA369" s="450"/>
      <c r="AB369" s="445"/>
      <c r="AC369" s="449"/>
      <c r="AD369" s="445"/>
      <c r="AE369" s="445"/>
      <c r="AF369" s="445"/>
    </row>
    <row r="370" spans="4:3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690"/>
      <c r="O370" s="453"/>
      <c r="P370" s="689"/>
      <c r="Q370" s="446"/>
      <c r="R370" s="452"/>
      <c r="S370" s="446"/>
      <c r="U370" s="445"/>
      <c r="V370" s="450"/>
      <c r="W370" s="434"/>
      <c r="X370" s="451"/>
      <c r="Y370" s="445"/>
      <c r="Z370" s="439"/>
      <c r="AA370" s="450"/>
      <c r="AB370" s="445"/>
      <c r="AC370" s="449"/>
      <c r="AD370" s="445"/>
      <c r="AE370" s="445"/>
      <c r="AF370" s="445"/>
    </row>
    <row r="371" spans="4:3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690"/>
      <c r="O371" s="453"/>
      <c r="P371" s="689"/>
      <c r="Q371" s="446"/>
      <c r="R371" s="452"/>
      <c r="S371" s="446"/>
      <c r="U371" s="445"/>
      <c r="V371" s="450"/>
      <c r="W371" s="434"/>
      <c r="X371" s="451"/>
      <c r="Y371" s="445"/>
      <c r="Z371" s="439"/>
      <c r="AA371" s="450"/>
      <c r="AB371" s="445"/>
      <c r="AC371" s="449"/>
      <c r="AD371" s="445"/>
      <c r="AE371" s="445"/>
      <c r="AF371" s="445"/>
    </row>
    <row r="372" spans="4:3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690"/>
      <c r="O372" s="453"/>
      <c r="P372" s="689"/>
      <c r="Q372" s="446"/>
      <c r="R372" s="452"/>
      <c r="S372" s="446"/>
      <c r="U372" s="445"/>
      <c r="V372" s="450"/>
      <c r="W372" s="434"/>
      <c r="X372" s="451"/>
      <c r="Y372" s="445"/>
      <c r="Z372" s="439"/>
      <c r="AA372" s="450"/>
      <c r="AB372" s="445"/>
      <c r="AC372" s="449"/>
      <c r="AD372" s="445"/>
      <c r="AE372" s="445"/>
      <c r="AF372" s="445"/>
    </row>
    <row r="373" spans="4:3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690"/>
      <c r="O373" s="453"/>
      <c r="P373" s="689"/>
      <c r="Q373" s="446"/>
      <c r="R373" s="452"/>
      <c r="S373" s="446"/>
      <c r="U373" s="445"/>
      <c r="V373" s="450"/>
      <c r="W373" s="434"/>
      <c r="X373" s="451"/>
      <c r="Y373" s="445"/>
      <c r="Z373" s="439"/>
      <c r="AA373" s="450"/>
      <c r="AB373" s="445"/>
      <c r="AC373" s="449"/>
      <c r="AD373" s="445"/>
      <c r="AE373" s="445"/>
      <c r="AF373" s="445"/>
    </row>
    <row r="374" spans="4:3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690"/>
      <c r="O374" s="453"/>
      <c r="P374" s="689"/>
      <c r="Q374" s="446"/>
      <c r="R374" s="452"/>
      <c r="S374" s="446"/>
      <c r="U374" s="445"/>
      <c r="V374" s="450"/>
      <c r="W374" s="434"/>
      <c r="X374" s="451"/>
      <c r="Y374" s="445"/>
      <c r="Z374" s="439"/>
      <c r="AA374" s="450"/>
      <c r="AB374" s="445"/>
      <c r="AC374" s="449"/>
      <c r="AD374" s="445"/>
      <c r="AE374" s="445"/>
      <c r="AF374" s="445"/>
    </row>
    <row r="375" spans="4:3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690"/>
      <c r="O375" s="453"/>
      <c r="P375" s="689"/>
      <c r="Q375" s="446"/>
      <c r="R375" s="452"/>
      <c r="S375" s="446"/>
      <c r="U375" s="445"/>
      <c r="V375" s="450"/>
      <c r="W375" s="434"/>
      <c r="X375" s="451"/>
      <c r="Y375" s="445"/>
      <c r="Z375" s="439"/>
      <c r="AA375" s="450"/>
      <c r="AB375" s="445"/>
      <c r="AC375" s="449"/>
      <c r="AD375" s="445"/>
      <c r="AE375" s="445"/>
      <c r="AF375" s="445"/>
    </row>
    <row r="376" spans="4:3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690"/>
      <c r="O376" s="453"/>
      <c r="P376" s="689"/>
      <c r="Q376" s="446"/>
      <c r="R376" s="452"/>
      <c r="S376" s="446"/>
      <c r="U376" s="445"/>
      <c r="V376" s="450"/>
      <c r="W376" s="434"/>
      <c r="X376" s="451"/>
      <c r="Y376" s="445"/>
      <c r="Z376" s="439"/>
      <c r="AA376" s="450"/>
      <c r="AB376" s="445"/>
      <c r="AC376" s="449"/>
      <c r="AD376" s="445"/>
      <c r="AE376" s="445"/>
      <c r="AF376" s="445"/>
    </row>
    <row r="377" spans="4:3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690"/>
      <c r="O377" s="453"/>
      <c r="P377" s="689"/>
      <c r="Q377" s="446"/>
      <c r="R377" s="452"/>
      <c r="S377" s="446"/>
      <c r="U377" s="445"/>
      <c r="V377" s="450"/>
      <c r="W377" s="434"/>
      <c r="X377" s="451"/>
      <c r="Y377" s="445"/>
      <c r="Z377" s="439"/>
      <c r="AA377" s="450"/>
      <c r="AB377" s="445"/>
      <c r="AC377" s="449"/>
      <c r="AD377" s="445"/>
      <c r="AE377" s="445"/>
      <c r="AF377" s="445"/>
    </row>
    <row r="378" spans="4:3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690"/>
      <c r="O378" s="453"/>
      <c r="P378" s="689"/>
      <c r="Q378" s="446"/>
      <c r="R378" s="452"/>
      <c r="S378" s="446"/>
      <c r="U378" s="445"/>
      <c r="V378" s="450"/>
      <c r="W378" s="434"/>
      <c r="X378" s="451"/>
      <c r="Y378" s="445"/>
      <c r="Z378" s="439"/>
      <c r="AA378" s="450"/>
      <c r="AB378" s="445"/>
      <c r="AC378" s="449"/>
      <c r="AD378" s="445"/>
      <c r="AE378" s="445"/>
      <c r="AF378" s="445"/>
    </row>
    <row r="379" spans="4:3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690"/>
      <c r="O379" s="453"/>
      <c r="P379" s="689"/>
      <c r="Q379" s="446"/>
      <c r="R379" s="452"/>
      <c r="S379" s="446"/>
      <c r="U379" s="445"/>
      <c r="V379" s="450"/>
      <c r="W379" s="434"/>
      <c r="X379" s="451"/>
      <c r="Y379" s="445"/>
      <c r="Z379" s="439"/>
      <c r="AA379" s="450"/>
      <c r="AB379" s="445"/>
      <c r="AC379" s="449"/>
      <c r="AD379" s="445"/>
      <c r="AE379" s="445"/>
      <c r="AF379" s="445"/>
    </row>
    <row r="380" spans="4:3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690"/>
      <c r="O380" s="453"/>
      <c r="P380" s="689"/>
      <c r="Q380" s="446"/>
      <c r="R380" s="452"/>
      <c r="S380" s="446"/>
      <c r="U380" s="445"/>
      <c r="V380" s="450"/>
      <c r="W380" s="434"/>
      <c r="X380" s="451"/>
      <c r="Y380" s="445"/>
      <c r="Z380" s="439"/>
      <c r="AA380" s="450"/>
      <c r="AB380" s="445"/>
      <c r="AC380" s="449"/>
      <c r="AD380" s="445"/>
      <c r="AE380" s="445"/>
      <c r="AF380" s="445"/>
    </row>
    <row r="381" spans="4:3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690"/>
      <c r="O381" s="453"/>
      <c r="P381" s="689"/>
      <c r="Q381" s="446"/>
      <c r="R381" s="452"/>
      <c r="S381" s="446"/>
      <c r="U381" s="445"/>
      <c r="V381" s="450"/>
      <c r="W381" s="434"/>
      <c r="X381" s="451"/>
      <c r="Y381" s="445"/>
      <c r="Z381" s="439"/>
      <c r="AA381" s="450"/>
      <c r="AB381" s="445"/>
      <c r="AC381" s="449"/>
      <c r="AD381" s="445"/>
      <c r="AE381" s="445"/>
      <c r="AF381" s="445"/>
    </row>
    <row r="382" spans="4:3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690"/>
      <c r="O382" s="453"/>
      <c r="P382" s="689"/>
      <c r="Q382" s="446"/>
      <c r="R382" s="452"/>
      <c r="S382" s="446"/>
      <c r="U382" s="445"/>
      <c r="V382" s="450"/>
      <c r="W382" s="434"/>
      <c r="X382" s="451"/>
      <c r="Y382" s="445"/>
      <c r="Z382" s="439"/>
      <c r="AA382" s="450"/>
      <c r="AB382" s="445"/>
      <c r="AC382" s="449"/>
      <c r="AD382" s="445"/>
      <c r="AE382" s="445"/>
      <c r="AF382" s="445"/>
    </row>
    <row r="383" spans="4:3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690"/>
      <c r="O383" s="453"/>
      <c r="P383" s="689"/>
      <c r="Q383" s="446"/>
      <c r="R383" s="452"/>
      <c r="S383" s="446"/>
      <c r="U383" s="445"/>
      <c r="V383" s="450"/>
      <c r="W383" s="434"/>
      <c r="X383" s="451"/>
      <c r="Y383" s="445"/>
      <c r="Z383" s="439"/>
      <c r="AA383" s="450"/>
      <c r="AB383" s="445"/>
      <c r="AC383" s="449"/>
      <c r="AD383" s="445"/>
      <c r="AE383" s="445"/>
      <c r="AF383" s="445"/>
    </row>
    <row r="384" spans="4:3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690"/>
      <c r="O384" s="453"/>
      <c r="P384" s="689"/>
      <c r="Q384" s="446"/>
      <c r="R384" s="452"/>
      <c r="S384" s="446"/>
      <c r="U384" s="445"/>
      <c r="V384" s="450"/>
      <c r="W384" s="434"/>
      <c r="X384" s="451"/>
      <c r="Y384" s="445"/>
      <c r="Z384" s="439"/>
      <c r="AA384" s="450"/>
      <c r="AB384" s="445"/>
      <c r="AC384" s="449"/>
      <c r="AD384" s="445"/>
      <c r="AE384" s="445"/>
      <c r="AF384" s="445"/>
    </row>
    <row r="385" spans="4:3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690"/>
      <c r="O385" s="453"/>
      <c r="P385" s="689"/>
      <c r="Q385" s="446"/>
      <c r="R385" s="452"/>
      <c r="S385" s="446"/>
      <c r="U385" s="445"/>
      <c r="V385" s="450"/>
      <c r="W385" s="434"/>
      <c r="X385" s="451"/>
      <c r="Y385" s="445"/>
      <c r="Z385" s="439"/>
      <c r="AA385" s="450"/>
      <c r="AB385" s="445"/>
      <c r="AC385" s="449"/>
      <c r="AD385" s="445"/>
      <c r="AE385" s="445"/>
      <c r="AF385" s="445"/>
    </row>
    <row r="386" spans="4:3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690"/>
      <c r="O386" s="453"/>
      <c r="P386" s="689"/>
      <c r="Q386" s="446"/>
      <c r="R386" s="452"/>
      <c r="S386" s="446"/>
      <c r="U386" s="445"/>
      <c r="V386" s="450"/>
      <c r="W386" s="434"/>
      <c r="X386" s="451"/>
      <c r="Y386" s="445"/>
      <c r="Z386" s="439"/>
      <c r="AA386" s="450"/>
      <c r="AB386" s="445"/>
      <c r="AC386" s="449"/>
      <c r="AD386" s="445"/>
      <c r="AE386" s="445"/>
      <c r="AF386" s="445"/>
    </row>
    <row r="387" spans="4:3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690"/>
      <c r="O387" s="453"/>
      <c r="P387" s="689"/>
      <c r="Q387" s="446"/>
      <c r="R387" s="452"/>
      <c r="S387" s="446"/>
      <c r="U387" s="445"/>
      <c r="V387" s="450"/>
      <c r="W387" s="434"/>
      <c r="X387" s="451"/>
      <c r="Y387" s="445"/>
      <c r="Z387" s="439"/>
      <c r="AA387" s="450"/>
      <c r="AB387" s="445"/>
      <c r="AC387" s="449"/>
      <c r="AD387" s="445"/>
      <c r="AE387" s="445"/>
      <c r="AF387" s="445"/>
    </row>
    <row r="388" spans="4:3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690"/>
      <c r="O388" s="453"/>
      <c r="P388" s="689"/>
      <c r="Q388" s="446"/>
      <c r="R388" s="452"/>
      <c r="S388" s="446"/>
      <c r="U388" s="445"/>
      <c r="V388" s="450"/>
      <c r="W388" s="434"/>
      <c r="X388" s="451"/>
      <c r="Y388" s="445"/>
      <c r="Z388" s="439"/>
      <c r="AA388" s="450"/>
      <c r="AB388" s="445"/>
      <c r="AC388" s="449"/>
      <c r="AD388" s="445"/>
      <c r="AE388" s="445"/>
      <c r="AF388" s="445"/>
    </row>
    <row r="389" spans="4:3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690"/>
      <c r="O389" s="453"/>
      <c r="P389" s="689"/>
      <c r="Q389" s="446"/>
      <c r="R389" s="452"/>
      <c r="S389" s="446"/>
      <c r="U389" s="445"/>
      <c r="V389" s="450"/>
      <c r="W389" s="434"/>
      <c r="X389" s="451"/>
      <c r="Y389" s="445"/>
      <c r="Z389" s="439"/>
      <c r="AA389" s="450"/>
      <c r="AB389" s="445"/>
      <c r="AC389" s="449"/>
      <c r="AD389" s="445"/>
      <c r="AE389" s="445"/>
      <c r="AF389" s="445"/>
    </row>
    <row r="390" spans="4:3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690"/>
      <c r="O390" s="453"/>
      <c r="P390" s="689"/>
      <c r="Q390" s="446"/>
      <c r="R390" s="452"/>
      <c r="S390" s="446"/>
      <c r="U390" s="445"/>
      <c r="V390" s="450"/>
      <c r="W390" s="434"/>
      <c r="X390" s="451"/>
      <c r="Y390" s="445"/>
      <c r="Z390" s="439"/>
      <c r="AA390" s="450"/>
      <c r="AB390" s="445"/>
      <c r="AC390" s="449"/>
      <c r="AD390" s="445"/>
      <c r="AE390" s="445"/>
      <c r="AF390" s="445"/>
    </row>
    <row r="391" spans="4:3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690"/>
      <c r="O391" s="453"/>
      <c r="P391" s="689"/>
      <c r="Q391" s="446"/>
      <c r="R391" s="452"/>
      <c r="S391" s="446"/>
      <c r="U391" s="445"/>
      <c r="V391" s="450"/>
      <c r="W391" s="434"/>
      <c r="X391" s="451"/>
      <c r="Y391" s="445"/>
      <c r="Z391" s="439"/>
      <c r="AA391" s="450"/>
      <c r="AB391" s="445"/>
      <c r="AC391" s="449"/>
      <c r="AD391" s="445"/>
      <c r="AE391" s="445"/>
      <c r="AF391" s="445"/>
    </row>
    <row r="392" spans="4:3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690"/>
      <c r="O392" s="453"/>
      <c r="P392" s="689"/>
      <c r="Q392" s="446"/>
      <c r="R392" s="452"/>
      <c r="S392" s="446"/>
      <c r="U392" s="445"/>
      <c r="V392" s="450"/>
      <c r="W392" s="434"/>
      <c r="X392" s="451"/>
      <c r="Y392" s="445"/>
      <c r="Z392" s="439"/>
      <c r="AA392" s="450"/>
      <c r="AB392" s="445"/>
      <c r="AC392" s="449"/>
      <c r="AD392" s="445"/>
      <c r="AE392" s="445"/>
      <c r="AF392" s="445"/>
    </row>
    <row r="393" spans="4:3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690"/>
      <c r="O393" s="453"/>
      <c r="P393" s="689"/>
      <c r="Q393" s="446"/>
      <c r="R393" s="452"/>
      <c r="S393" s="446"/>
      <c r="U393" s="445"/>
      <c r="V393" s="450"/>
      <c r="W393" s="434"/>
      <c r="X393" s="451"/>
      <c r="Y393" s="445"/>
      <c r="Z393" s="439"/>
      <c r="AA393" s="450"/>
      <c r="AB393" s="445"/>
      <c r="AC393" s="449"/>
      <c r="AD393" s="445"/>
      <c r="AE393" s="445"/>
      <c r="AF393" s="445"/>
    </row>
    <row r="394" spans="4:3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690"/>
      <c r="O394" s="453"/>
      <c r="P394" s="689"/>
      <c r="Q394" s="446"/>
      <c r="R394" s="452"/>
      <c r="S394" s="446"/>
      <c r="U394" s="445"/>
      <c r="V394" s="450"/>
      <c r="W394" s="434"/>
      <c r="X394" s="451"/>
      <c r="Y394" s="445"/>
      <c r="Z394" s="439"/>
      <c r="AA394" s="450"/>
      <c r="AB394" s="445"/>
      <c r="AC394" s="449"/>
      <c r="AD394" s="445"/>
      <c r="AE394" s="445"/>
      <c r="AF394" s="445"/>
    </row>
    <row r="395" spans="4:3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690"/>
      <c r="O395" s="453"/>
      <c r="P395" s="689"/>
      <c r="Q395" s="446"/>
      <c r="R395" s="452"/>
      <c r="S395" s="446"/>
      <c r="U395" s="445"/>
      <c r="V395" s="450"/>
      <c r="W395" s="434"/>
      <c r="X395" s="451"/>
      <c r="Y395" s="445"/>
      <c r="Z395" s="439"/>
      <c r="AA395" s="450"/>
      <c r="AB395" s="445"/>
      <c r="AC395" s="449"/>
      <c r="AD395" s="445"/>
      <c r="AE395" s="445"/>
      <c r="AF395" s="445"/>
    </row>
    <row r="396" spans="4:3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690"/>
      <c r="O396" s="453"/>
      <c r="P396" s="689"/>
      <c r="Q396" s="446"/>
      <c r="R396" s="452"/>
      <c r="S396" s="446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445"/>
      <c r="AF396" s="445"/>
    </row>
    <row r="397" spans="4:3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690"/>
      <c r="O397" s="453"/>
      <c r="P397" s="689"/>
      <c r="Q397" s="446"/>
      <c r="R397" s="452"/>
      <c r="S397" s="446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445"/>
      <c r="AF397" s="445"/>
    </row>
    <row r="398" spans="4:3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690"/>
      <c r="O398" s="453"/>
      <c r="P398" s="689"/>
      <c r="Q398" s="446"/>
      <c r="R398" s="452"/>
      <c r="S398" s="446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445"/>
      <c r="AF398" s="445"/>
    </row>
    <row r="399" spans="4:3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690"/>
      <c r="O399" s="453"/>
      <c r="P399" s="689"/>
      <c r="Q399" s="446"/>
      <c r="R399" s="452"/>
      <c r="S399" s="446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445"/>
      <c r="AF399" s="445"/>
    </row>
    <row r="400" spans="4:3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690"/>
      <c r="O400" s="453"/>
      <c r="P400" s="689"/>
      <c r="Q400" s="446"/>
      <c r="R400" s="452"/>
      <c r="S400" s="446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445"/>
      <c r="AF400" s="445"/>
    </row>
    <row r="401" spans="4:3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690"/>
      <c r="O401" s="453"/>
      <c r="P401" s="689"/>
      <c r="Q401" s="446"/>
      <c r="R401" s="452"/>
      <c r="S401" s="446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445"/>
      <c r="AF401" s="445"/>
    </row>
    <row r="402" spans="4:3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690"/>
      <c r="O402" s="453"/>
      <c r="P402" s="689"/>
      <c r="Q402" s="446"/>
      <c r="R402" s="452"/>
      <c r="S402" s="446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445"/>
      <c r="AF402" s="445"/>
    </row>
    <row r="403" spans="4:3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690"/>
      <c r="O403" s="453"/>
      <c r="P403" s="689"/>
      <c r="Q403" s="446"/>
      <c r="R403" s="452"/>
      <c r="S403" s="446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445"/>
      <c r="AF403" s="445"/>
    </row>
    <row r="404" spans="4:3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690"/>
      <c r="O404" s="453"/>
      <c r="P404" s="689"/>
      <c r="Q404" s="446"/>
      <c r="R404" s="452"/>
      <c r="S404" s="446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445"/>
      <c r="AF404" s="445"/>
    </row>
    <row r="405" spans="4:3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690"/>
      <c r="O405" s="453"/>
      <c r="P405" s="689"/>
      <c r="Q405" s="446"/>
      <c r="R405" s="452"/>
      <c r="S405" s="446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445"/>
      <c r="AF405" s="445"/>
    </row>
    <row r="406" spans="4:3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690"/>
      <c r="O406" s="453"/>
      <c r="P406" s="689"/>
      <c r="Q406" s="446"/>
      <c r="R406" s="452"/>
      <c r="S406" s="446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445"/>
      <c r="AF406" s="445"/>
    </row>
    <row r="407" spans="4:3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690"/>
      <c r="O407" s="453"/>
      <c r="P407" s="689"/>
      <c r="Q407" s="446"/>
      <c r="R407" s="452"/>
      <c r="S407" s="446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445"/>
      <c r="AF407" s="445"/>
    </row>
    <row r="408" spans="4:3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690"/>
      <c r="O408" s="453"/>
      <c r="P408" s="689"/>
      <c r="Q408" s="446"/>
      <c r="R408" s="452"/>
      <c r="S408" s="446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445"/>
      <c r="AF408" s="445"/>
    </row>
    <row r="409" spans="4:3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690"/>
      <c r="O409" s="453"/>
      <c r="P409" s="689"/>
      <c r="Q409" s="446"/>
      <c r="R409" s="452"/>
      <c r="S409" s="446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445"/>
      <c r="AF409" s="445"/>
    </row>
    <row r="410" spans="4:3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690"/>
      <c r="O410" s="453"/>
      <c r="P410" s="689"/>
      <c r="Q410" s="446"/>
      <c r="R410" s="452"/>
      <c r="S410" s="446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445"/>
      <c r="AF410" s="445"/>
    </row>
    <row r="411" spans="4:3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690"/>
      <c r="O411" s="453"/>
      <c r="P411" s="689"/>
      <c r="Q411" s="446"/>
      <c r="R411" s="452"/>
      <c r="S411" s="446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445"/>
      <c r="AF411" s="445"/>
    </row>
    <row r="412" spans="4:3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690"/>
      <c r="O412" s="453"/>
      <c r="P412" s="689"/>
      <c r="Q412" s="446"/>
      <c r="R412" s="452"/>
      <c r="S412" s="446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445"/>
      <c r="AF412" s="445"/>
    </row>
    <row r="413" spans="4:3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690"/>
      <c r="O413" s="453"/>
      <c r="P413" s="689"/>
      <c r="Q413" s="446"/>
      <c r="R413" s="452"/>
      <c r="S413" s="446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445"/>
      <c r="AF413" s="445"/>
    </row>
    <row r="414" spans="4:3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690"/>
      <c r="O414" s="453"/>
      <c r="P414" s="689"/>
      <c r="Q414" s="446"/>
      <c r="R414" s="452"/>
      <c r="S414" s="446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445"/>
      <c r="AF414" s="445"/>
    </row>
    <row r="415" spans="4:3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690"/>
      <c r="O415" s="453"/>
      <c r="P415" s="689"/>
      <c r="Q415" s="446"/>
      <c r="R415" s="452"/>
      <c r="S415" s="446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445"/>
      <c r="AF415" s="445"/>
    </row>
    <row r="416" spans="4:3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690"/>
      <c r="O416" s="453"/>
      <c r="P416" s="689"/>
      <c r="Q416" s="446"/>
      <c r="R416" s="452"/>
      <c r="S416" s="446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445"/>
      <c r="AF416" s="445"/>
    </row>
    <row r="417" spans="4:3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690"/>
      <c r="O417" s="453"/>
      <c r="P417" s="689"/>
      <c r="Q417" s="446"/>
      <c r="R417" s="452"/>
      <c r="S417" s="446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445"/>
      <c r="AF417" s="445"/>
    </row>
    <row r="418" spans="4:3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690"/>
      <c r="O418" s="453"/>
      <c r="P418" s="689"/>
      <c r="Q418" s="446"/>
      <c r="R418" s="452"/>
      <c r="S418" s="446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445"/>
      <c r="AF418" s="445"/>
    </row>
    <row r="419" spans="4:3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690"/>
      <c r="O419" s="453"/>
      <c r="P419" s="689"/>
      <c r="Q419" s="446"/>
      <c r="R419" s="452"/>
      <c r="S419" s="446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445"/>
      <c r="AF419" s="445"/>
    </row>
    <row r="420" spans="4:3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690"/>
      <c r="O420" s="453"/>
      <c r="P420" s="689"/>
      <c r="Q420" s="446"/>
      <c r="R420" s="452"/>
      <c r="S420" s="446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445"/>
      <c r="AF420" s="445"/>
    </row>
    <row r="421" spans="4:3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690"/>
      <c r="O421" s="453"/>
      <c r="P421" s="689"/>
      <c r="Q421" s="446"/>
      <c r="R421" s="452"/>
      <c r="S421" s="446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445"/>
      <c r="AF421" s="445"/>
    </row>
  </sheetData>
  <autoFilter ref="A4:S4"/>
  <mergeCells count="33">
    <mergeCell ref="K1:K3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AA3:AA4"/>
    <mergeCell ref="AB3:AB4"/>
    <mergeCell ref="L1:L3"/>
    <mergeCell ref="M1:M3"/>
    <mergeCell ref="N1:N3"/>
    <mergeCell ref="O1:O3"/>
    <mergeCell ref="AC3:AC4"/>
    <mergeCell ref="AD3:AD4"/>
    <mergeCell ref="P1:P3"/>
    <mergeCell ref="Q1:Q3"/>
    <mergeCell ref="AG3:AG4"/>
    <mergeCell ref="S1:S3"/>
    <mergeCell ref="AC1:AE1"/>
    <mergeCell ref="Y2:Z2"/>
    <mergeCell ref="T3:T4"/>
    <mergeCell ref="U3:U4"/>
    <mergeCell ref="V3:V4"/>
    <mergeCell ref="W3:W4"/>
    <mergeCell ref="R1:R3"/>
    <mergeCell ref="AE3:AE4"/>
    <mergeCell ref="X3:X4"/>
    <mergeCell ref="Y3:Z4"/>
  </mergeCells>
  <pageMargins left="0.35433070866141736" right="0.31496062992125984" top="0.6692913385826772" bottom="0.39370078740157483" header="0.23622047244094491" footer="0.19685039370078741"/>
  <pageSetup paperSize="9" scale="91" fitToHeight="5" orientation="landscape" r:id="rId1"/>
  <headerFooter>
    <oddHeader>&amp;R&amp;G</oddHeader>
    <oddFooter>&amp;R&amp;9 131.060.FWG / V 122.0 / Gültig ab: 01.04.2022 / Seite &amp;P (&amp;N)</oddFooter>
  </headerFooter>
  <legacy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8"/>
  <sheetViews>
    <sheetView zoomScaleNormal="100" zoomScaleSheetLayoutView="75" workbookViewId="0">
      <pane ySplit="4" topLeftCell="A134" activePane="bottomLeft" state="frozen"/>
      <selection pane="bottomLeft" activeCell="T165" sqref="T16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910" t="s">
        <v>346</v>
      </c>
      <c r="B1" s="907" t="s">
        <v>347</v>
      </c>
      <c r="C1" s="907" t="s">
        <v>348</v>
      </c>
      <c r="D1" s="908" t="s">
        <v>349</v>
      </c>
      <c r="E1" s="908" t="s">
        <v>350</v>
      </c>
      <c r="F1" s="908" t="s">
        <v>351</v>
      </c>
      <c r="G1" s="907" t="s">
        <v>352</v>
      </c>
      <c r="H1" s="907" t="s">
        <v>110</v>
      </c>
      <c r="I1" s="908" t="s">
        <v>141</v>
      </c>
      <c r="J1" s="907" t="s">
        <v>353</v>
      </c>
      <c r="K1" s="909" t="s">
        <v>354</v>
      </c>
      <c r="L1" s="909" t="s">
        <v>355</v>
      </c>
      <c r="M1" s="909" t="s">
        <v>1521</v>
      </c>
      <c r="N1" s="910" t="s">
        <v>1523</v>
      </c>
      <c r="O1" s="910" t="s">
        <v>265</v>
      </c>
      <c r="P1" s="907" t="s">
        <v>363</v>
      </c>
      <c r="Q1" s="907" t="s">
        <v>431</v>
      </c>
      <c r="R1" s="907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92">
        <v>43344</v>
      </c>
      <c r="AC1" s="892"/>
      <c r="AD1" s="892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910"/>
      <c r="B2" s="907"/>
      <c r="C2" s="907"/>
      <c r="D2" s="908"/>
      <c r="E2" s="908"/>
      <c r="F2" s="908"/>
      <c r="G2" s="907"/>
      <c r="H2" s="907"/>
      <c r="I2" s="908"/>
      <c r="J2" s="907"/>
      <c r="K2" s="909"/>
      <c r="L2" s="909"/>
      <c r="M2" s="909"/>
      <c r="N2" s="910"/>
      <c r="O2" s="910"/>
      <c r="P2" s="907"/>
      <c r="Q2" s="907"/>
      <c r="R2" s="907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93" t="s">
        <v>82</v>
      </c>
      <c r="Y2" s="894"/>
      <c r="Z2" s="283" t="s">
        <v>83</v>
      </c>
      <c r="AA2" s="393"/>
      <c r="AB2" s="377" t="s">
        <v>654</v>
      </c>
      <c r="AC2" s="393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910"/>
      <c r="B3" s="907"/>
      <c r="C3" s="907"/>
      <c r="D3" s="908"/>
      <c r="E3" s="908"/>
      <c r="F3" s="908"/>
      <c r="G3" s="907"/>
      <c r="H3" s="907"/>
      <c r="I3" s="908"/>
      <c r="J3" s="907"/>
      <c r="K3" s="909"/>
      <c r="L3" s="909"/>
      <c r="M3" s="909"/>
      <c r="N3" s="910"/>
      <c r="O3" s="910"/>
      <c r="P3" s="907"/>
      <c r="Q3" s="907"/>
      <c r="R3" s="907"/>
      <c r="S3" s="895"/>
      <c r="T3" s="895"/>
      <c r="U3" s="897" t="s">
        <v>311</v>
      </c>
      <c r="V3" s="899" t="s">
        <v>312</v>
      </c>
      <c r="W3" s="897" t="s">
        <v>310</v>
      </c>
      <c r="X3" s="901" t="s">
        <v>87</v>
      </c>
      <c r="Y3" s="902"/>
      <c r="Z3" s="905" t="s">
        <v>85</v>
      </c>
      <c r="AA3" s="897" t="s">
        <v>313</v>
      </c>
      <c r="AB3" s="897" t="s">
        <v>690</v>
      </c>
      <c r="AC3" s="899" t="s">
        <v>1565</v>
      </c>
      <c r="AD3" s="895"/>
      <c r="AE3" s="304"/>
      <c r="AF3" s="887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96"/>
      <c r="T4" s="896"/>
      <c r="U4" s="898"/>
      <c r="V4" s="900"/>
      <c r="W4" s="898"/>
      <c r="X4" s="903"/>
      <c r="Y4" s="904"/>
      <c r="Z4" s="906"/>
      <c r="AA4" s="898"/>
      <c r="AB4" s="898"/>
      <c r="AC4" s="900"/>
      <c r="AD4" s="896"/>
      <c r="AE4" s="304"/>
      <c r="AF4" s="888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338" customFormat="1" ht="27" x14ac:dyDescent="0.25">
      <c r="A5" s="319">
        <v>1</v>
      </c>
      <c r="B5" s="319"/>
      <c r="C5" s="319">
        <f t="shared" ref="C5:C68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17">
        <v>1956</v>
      </c>
      <c r="U5" s="277" t="s">
        <v>194</v>
      </c>
      <c r="V5" s="17">
        <v>1982</v>
      </c>
      <c r="W5" s="278"/>
      <c r="X5" s="138"/>
      <c r="Y5" s="287"/>
      <c r="Z5" s="28" t="s">
        <v>332</v>
      </c>
      <c r="AA5" s="284">
        <f t="shared" ref="AA5:AA68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98"/>
      <c r="CJ5" s="399" t="str">
        <f>IF(CN5=CO5,"","anders")</f>
        <v>anders</v>
      </c>
      <c r="CK5" s="338" t="str">
        <f t="shared" ref="CK5:CK68" si="2">+S5</f>
        <v>Chiaverio Flavio</v>
      </c>
      <c r="CM5" s="338">
        <f t="shared" ref="CM5:CM68" si="3">+AA5</f>
        <v>36</v>
      </c>
      <c r="CN5" s="338" t="str">
        <f t="shared" ref="CN5:CN68" si="4">+AD5</f>
        <v>B/A 5)</v>
      </c>
      <c r="CO5" s="303" t="str">
        <f t="shared" ref="CO5:CO36" si="5">VLOOKUP(CP5,Kategorie,2,0)</f>
        <v>A</v>
      </c>
      <c r="CP5" s="400">
        <v>5558</v>
      </c>
      <c r="CQ5" s="250">
        <v>753</v>
      </c>
      <c r="CR5" s="251">
        <f t="shared" ref="CR5:CR11" si="6">VLOOKUP($CQ5,Funktionsbezeichnungen,3,0)</f>
        <v>12</v>
      </c>
      <c r="CS5" s="252" t="str">
        <f t="shared" ref="CS5:CS11" si="7">VLOOKUP($CQ5,Funktionsbezeichnungen,2,0)</f>
        <v>Vorgesetzter  12</v>
      </c>
      <c r="CT5" s="250">
        <v>753</v>
      </c>
      <c r="CU5" s="251">
        <f t="shared" ref="CU5:CU11" si="8">VLOOKUP($CT5,Funktionsbezeichnungen,3,0)</f>
        <v>12</v>
      </c>
      <c r="CV5" s="252" t="str">
        <f t="shared" ref="CV5:CV11" si="9">VLOOKUP($CT5,Funktionsbezeichnungen,2,0)</f>
        <v>Vorgesetzter  12</v>
      </c>
      <c r="CW5" s="250">
        <v>753</v>
      </c>
      <c r="CX5" s="251">
        <f t="shared" ref="CX5:CX8" si="10">VLOOKUP($CW5,Funktionsbezeichnungen,3,0)</f>
        <v>12</v>
      </c>
      <c r="CY5" s="252" t="str">
        <f t="shared" ref="CY5:CY8" si="11">VLOOKUP($CW5,Funktionsbezeichnungen,2,0)</f>
        <v>Vorgesetzter  12</v>
      </c>
      <c r="CZ5" s="250">
        <v>753</v>
      </c>
      <c r="DA5" s="251">
        <f t="shared" ref="DA5:DA8" si="12">VLOOKUP($CZ5,Funktionsbezeichnungen,3,0)</f>
        <v>12</v>
      </c>
      <c r="DB5" s="252" t="str">
        <f t="shared" ref="DB5:DB8" si="13">VLOOKUP($CZ5,Funktionsbezeichnungen,2,0)</f>
        <v>Vorgesetzter  12</v>
      </c>
      <c r="DC5" s="401">
        <v>753</v>
      </c>
      <c r="DD5" s="251">
        <f t="shared" ref="DD5:DD8" si="14">VLOOKUP($DC5,Funktionsbezeichnungen,3,0)</f>
        <v>12</v>
      </c>
      <c r="DE5" s="252" t="str">
        <f t="shared" ref="DE5:DE8" si="15">VLOOKUP($DC5,Funktionsbezeichnungen,2,0)</f>
        <v>Vorgesetzter  12</v>
      </c>
      <c r="DF5" s="249"/>
      <c r="DG5" s="401">
        <v>753</v>
      </c>
      <c r="DH5" s="251">
        <f t="shared" ref="DH5:DH8" si="16">VLOOKUP($DG5,Funktionsbezeichnungen,3,0)</f>
        <v>12</v>
      </c>
      <c r="DI5" s="252" t="str">
        <f t="shared" ref="DI5:DI8" si="17">VLOOKUP($DG5,Funktionsbezeichnungen,2,0)</f>
        <v>Vorgesetzter  12</v>
      </c>
      <c r="DN5" s="338">
        <f t="shared" ref="DN5:DN70" si="18">+CP5</f>
        <v>5558</v>
      </c>
      <c r="DO5" s="340">
        <v>1</v>
      </c>
      <c r="DP5" s="338">
        <v>2</v>
      </c>
      <c r="DQ5" s="338" t="s">
        <v>951</v>
      </c>
      <c r="ES5" s="400">
        <v>2139</v>
      </c>
      <c r="ET5" s="338" t="s">
        <v>89</v>
      </c>
    </row>
    <row r="6" spans="1:150" s="338" customFormat="1" ht="27" x14ac:dyDescent="0.25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17">
        <v>1958</v>
      </c>
      <c r="U6" s="277" t="s">
        <v>194</v>
      </c>
      <c r="V6" s="17">
        <v>1983</v>
      </c>
      <c r="W6" s="278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98"/>
      <c r="CJ6" s="399" t="str">
        <f>IF(CN6=CO6,"","anders")</f>
        <v>anders</v>
      </c>
      <c r="CK6" s="338" t="str">
        <f t="shared" si="2"/>
        <v>Schädler Beat</v>
      </c>
      <c r="CM6" s="338">
        <f t="shared" si="3"/>
        <v>35</v>
      </c>
      <c r="CN6" s="338" t="str">
        <f t="shared" si="4"/>
        <v>B/A 5)</v>
      </c>
      <c r="CO6" s="303" t="str">
        <f t="shared" si="5"/>
        <v>A</v>
      </c>
      <c r="CP6" s="400">
        <v>4155</v>
      </c>
      <c r="CQ6" s="250">
        <v>753</v>
      </c>
      <c r="CR6" s="251">
        <f t="shared" si="6"/>
        <v>12</v>
      </c>
      <c r="CS6" s="252" t="str">
        <f t="shared" si="7"/>
        <v>Vorgesetzter  12</v>
      </c>
      <c r="CT6" s="250">
        <v>753</v>
      </c>
      <c r="CU6" s="251">
        <f t="shared" si="8"/>
        <v>12</v>
      </c>
      <c r="CV6" s="252" t="str">
        <f t="shared" si="9"/>
        <v>Vorgesetzter  12</v>
      </c>
      <c r="CW6" s="250">
        <v>753</v>
      </c>
      <c r="CX6" s="251">
        <f t="shared" si="10"/>
        <v>12</v>
      </c>
      <c r="CY6" s="252" t="str">
        <f t="shared" si="11"/>
        <v>Vorgesetzter  12</v>
      </c>
      <c r="CZ6" s="250">
        <v>753</v>
      </c>
      <c r="DA6" s="251">
        <f t="shared" si="12"/>
        <v>12</v>
      </c>
      <c r="DB6" s="252" t="str">
        <f t="shared" si="13"/>
        <v>Vorgesetzter  12</v>
      </c>
      <c r="DC6" s="401">
        <v>753</v>
      </c>
      <c r="DD6" s="251">
        <f t="shared" si="14"/>
        <v>12</v>
      </c>
      <c r="DE6" s="252" t="str">
        <f t="shared" si="15"/>
        <v>Vorgesetzter  12</v>
      </c>
      <c r="DF6" s="249"/>
      <c r="DG6" s="401">
        <v>753</v>
      </c>
      <c r="DH6" s="251">
        <f t="shared" si="16"/>
        <v>12</v>
      </c>
      <c r="DI6" s="252" t="str">
        <f t="shared" si="17"/>
        <v>Vorgesetzter  12</v>
      </c>
      <c r="DN6" s="338">
        <f t="shared" si="18"/>
        <v>4155</v>
      </c>
      <c r="DO6" s="340">
        <v>1</v>
      </c>
      <c r="DP6" s="338">
        <v>2</v>
      </c>
      <c r="DQ6" s="338" t="s">
        <v>951</v>
      </c>
      <c r="ES6" s="400">
        <v>5558</v>
      </c>
      <c r="ET6" s="338" t="s">
        <v>89</v>
      </c>
    </row>
    <row r="7" spans="1:150" s="338" customFormat="1" ht="27" x14ac:dyDescent="0.25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17">
        <v>1961</v>
      </c>
      <c r="U7" s="277" t="s">
        <v>197</v>
      </c>
      <c r="V7" s="17">
        <v>1988</v>
      </c>
      <c r="W7" s="278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98"/>
      <c r="CJ7" s="399" t="str">
        <f t="shared" ref="CJ7:CJ70" si="19">IF(CN7=CO7,"","anders")</f>
        <v>anders</v>
      </c>
      <c r="CK7" s="338" t="str">
        <f t="shared" si="2"/>
        <v>Zenners Guy</v>
      </c>
      <c r="CM7" s="338">
        <f t="shared" si="3"/>
        <v>30</v>
      </c>
      <c r="CN7" s="338" t="str">
        <f t="shared" si="4"/>
        <v>B/A 5)</v>
      </c>
      <c r="CO7" s="303" t="str">
        <f t="shared" si="5"/>
        <v xml:space="preserve"> A</v>
      </c>
      <c r="CP7" s="400">
        <v>4182</v>
      </c>
      <c r="CQ7" s="250">
        <v>753</v>
      </c>
      <c r="CR7" s="251">
        <f t="shared" si="6"/>
        <v>12</v>
      </c>
      <c r="CS7" s="252" t="str">
        <f t="shared" si="7"/>
        <v>Vorgesetzter  12</v>
      </c>
      <c r="CT7" s="250">
        <v>753</v>
      </c>
      <c r="CU7" s="251">
        <f t="shared" si="8"/>
        <v>12</v>
      </c>
      <c r="CV7" s="252" t="str">
        <f t="shared" si="9"/>
        <v>Vorgesetzter  12</v>
      </c>
      <c r="CW7" s="250">
        <v>753</v>
      </c>
      <c r="CX7" s="251">
        <f t="shared" si="10"/>
        <v>12</v>
      </c>
      <c r="CY7" s="252" t="str">
        <f t="shared" si="11"/>
        <v>Vorgesetzter  12</v>
      </c>
      <c r="CZ7" s="250">
        <v>753</v>
      </c>
      <c r="DA7" s="251">
        <f t="shared" si="12"/>
        <v>12</v>
      </c>
      <c r="DB7" s="252" t="str">
        <f t="shared" si="13"/>
        <v>Vorgesetzter  12</v>
      </c>
      <c r="DC7" s="401">
        <v>753</v>
      </c>
      <c r="DD7" s="251">
        <f t="shared" si="14"/>
        <v>12</v>
      </c>
      <c r="DE7" s="252" t="str">
        <f t="shared" si="15"/>
        <v>Vorgesetzter  12</v>
      </c>
      <c r="DF7" s="249"/>
      <c r="DG7" s="401">
        <v>753</v>
      </c>
      <c r="DH7" s="251">
        <f t="shared" si="16"/>
        <v>12</v>
      </c>
      <c r="DI7" s="252" t="str">
        <f t="shared" si="17"/>
        <v>Vorgesetzter  12</v>
      </c>
      <c r="DN7" s="338">
        <f t="shared" si="18"/>
        <v>4182</v>
      </c>
      <c r="DO7" s="340">
        <v>1</v>
      </c>
      <c r="DP7" s="338">
        <v>2</v>
      </c>
      <c r="DQ7" s="338" t="s">
        <v>951</v>
      </c>
      <c r="ES7" s="400">
        <v>4155</v>
      </c>
      <c r="ET7" s="338" t="s">
        <v>89</v>
      </c>
    </row>
    <row r="8" spans="1:150" s="338" customFormat="1" ht="40.5" x14ac:dyDescent="0.25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17">
        <v>1967</v>
      </c>
      <c r="U8" s="277" t="s">
        <v>194</v>
      </c>
      <c r="V8" s="17">
        <v>1992</v>
      </c>
      <c r="W8" s="278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98"/>
      <c r="CJ8" s="399" t="str">
        <f t="shared" si="19"/>
        <v>anders</v>
      </c>
      <c r="CK8" s="338" t="str">
        <f t="shared" si="2"/>
        <v>Suter Thomas</v>
      </c>
      <c r="CM8" s="338">
        <f t="shared" si="3"/>
        <v>26</v>
      </c>
      <c r="CN8" s="338" t="str">
        <f t="shared" si="4"/>
        <v>B/A 5)</v>
      </c>
      <c r="CO8" s="303" t="str">
        <f t="shared" si="5"/>
        <v>A</v>
      </c>
      <c r="CP8" s="400">
        <v>3201</v>
      </c>
      <c r="CQ8" s="250">
        <v>753</v>
      </c>
      <c r="CR8" s="251">
        <f t="shared" si="6"/>
        <v>12</v>
      </c>
      <c r="CS8" s="252" t="str">
        <f t="shared" si="7"/>
        <v>Vorgesetzter  12</v>
      </c>
      <c r="CT8" s="250">
        <v>753</v>
      </c>
      <c r="CU8" s="251">
        <f t="shared" si="8"/>
        <v>12</v>
      </c>
      <c r="CV8" s="252" t="str">
        <f t="shared" si="9"/>
        <v>Vorgesetzter  12</v>
      </c>
      <c r="CW8" s="250">
        <v>774</v>
      </c>
      <c r="CX8" s="251">
        <f t="shared" si="10"/>
        <v>10</v>
      </c>
      <c r="CY8" s="252" t="str">
        <f t="shared" si="11"/>
        <v>Senior Projektingenieur (Bau)</v>
      </c>
      <c r="CZ8" s="250">
        <v>774</v>
      </c>
      <c r="DA8" s="251">
        <f t="shared" si="12"/>
        <v>10</v>
      </c>
      <c r="DB8" s="252" t="str">
        <f t="shared" si="13"/>
        <v>Senior Projektingenieur (Bau)</v>
      </c>
      <c r="DC8" s="250">
        <v>774</v>
      </c>
      <c r="DD8" s="251">
        <f t="shared" si="14"/>
        <v>10</v>
      </c>
      <c r="DE8" s="252" t="str">
        <f t="shared" si="15"/>
        <v>Senior Projektingenieur (Bau)</v>
      </c>
      <c r="DF8" s="249"/>
      <c r="DG8" s="251">
        <v>773</v>
      </c>
      <c r="DH8" s="251">
        <f t="shared" si="16"/>
        <v>9</v>
      </c>
      <c r="DI8" s="252" t="str">
        <f t="shared" si="17"/>
        <v>Projektingenieur 9 (Bau)</v>
      </c>
      <c r="DN8" s="338">
        <f t="shared" si="18"/>
        <v>3201</v>
      </c>
      <c r="DO8" s="340">
        <v>1</v>
      </c>
      <c r="DP8" s="338">
        <v>2</v>
      </c>
      <c r="DQ8" s="338" t="s">
        <v>951</v>
      </c>
      <c r="ES8" s="400">
        <v>5574</v>
      </c>
      <c r="ET8" s="338" t="s">
        <v>89</v>
      </c>
    </row>
    <row r="9" spans="1:150" s="338" customFormat="1" ht="27" x14ac:dyDescent="0.25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17">
        <v>1971</v>
      </c>
      <c r="U9" s="277" t="s">
        <v>197</v>
      </c>
      <c r="V9" s="17">
        <v>1997</v>
      </c>
      <c r="W9" s="278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98"/>
      <c r="CJ9" s="399" t="str">
        <f t="shared" si="19"/>
        <v>anders</v>
      </c>
      <c r="CK9" s="338" t="str">
        <f t="shared" si="2"/>
        <v>Brunkhorst Marc</v>
      </c>
      <c r="CM9" s="338">
        <f t="shared" si="3"/>
        <v>21</v>
      </c>
      <c r="CN9" s="338" t="str">
        <f t="shared" si="4"/>
        <v>B/A 5)</v>
      </c>
      <c r="CO9" s="303" t="str">
        <f t="shared" si="5"/>
        <v>B</v>
      </c>
      <c r="CP9" s="400">
        <v>7679</v>
      </c>
      <c r="CQ9" s="250">
        <v>753</v>
      </c>
      <c r="CR9" s="251">
        <f t="shared" si="6"/>
        <v>12</v>
      </c>
      <c r="CS9" s="252" t="str">
        <f t="shared" si="7"/>
        <v>Vorgesetzter  12</v>
      </c>
      <c r="CT9" s="250">
        <v>774</v>
      </c>
      <c r="CU9" s="251">
        <f t="shared" si="8"/>
        <v>10</v>
      </c>
      <c r="CV9" s="252" t="str">
        <f t="shared" si="9"/>
        <v>Senior Projektingenieur (Bau)</v>
      </c>
      <c r="CW9" s="250">
        <v>774</v>
      </c>
      <c r="CX9" s="251">
        <f>VLOOKUP($CW9,Funktionsbezeichnungen,3,0)</f>
        <v>10</v>
      </c>
      <c r="CY9" s="252" t="str">
        <f>VLOOKUP($CW9,Funktionsbezeichnungen,2,0)</f>
        <v>Senior Projektingenieur (Bau)</v>
      </c>
      <c r="CZ9" s="250">
        <v>773</v>
      </c>
      <c r="DA9" s="251">
        <f>VLOOKUP($CZ9,Funktionsbezeichnungen,3,0)</f>
        <v>9</v>
      </c>
      <c r="DB9" s="252" t="str">
        <f>VLOOKUP($CZ9,Funktionsbezeichnungen,2,0)</f>
        <v>Projektingenieur 9 (Bau)</v>
      </c>
      <c r="DC9" s="250">
        <v>773</v>
      </c>
      <c r="DD9" s="251">
        <f>VLOOKUP($DC9,Funktionsbezeichnungen,3,0)</f>
        <v>9</v>
      </c>
      <c r="DE9" s="252" t="str">
        <f>VLOOKUP($DC9,Funktionsbezeichnungen,2,0)</f>
        <v>Projektingenieur 9 (Bau)</v>
      </c>
      <c r="DF9" s="249"/>
      <c r="DG9" s="251">
        <v>772</v>
      </c>
      <c r="DH9" s="251">
        <f>VLOOKUP($DG9,Funktionsbezeichnungen,3,0)</f>
        <v>8</v>
      </c>
      <c r="DI9" s="252" t="str">
        <f>VLOOKUP($DG9,Funktionsbezeichnungen,2,0)</f>
        <v>Projektingenieur 8 (Bau)</v>
      </c>
      <c r="DN9" s="338">
        <f>+CP9</f>
        <v>7679</v>
      </c>
      <c r="DO9" s="340">
        <v>1</v>
      </c>
      <c r="DP9" s="338">
        <v>2</v>
      </c>
      <c r="DQ9" s="338" t="s">
        <v>951</v>
      </c>
      <c r="ES9" s="400">
        <v>4182</v>
      </c>
      <c r="ET9" s="338" t="s">
        <v>1035</v>
      </c>
    </row>
    <row r="10" spans="1:150" s="338" customFormat="1" ht="27" x14ac:dyDescent="0.25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17">
        <v>1972</v>
      </c>
      <c r="U10" s="277" t="s">
        <v>194</v>
      </c>
      <c r="V10" s="17">
        <v>1997</v>
      </c>
      <c r="W10" s="278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98"/>
      <c r="CJ10" s="399" t="str">
        <f t="shared" si="19"/>
        <v>anders</v>
      </c>
      <c r="CK10" s="338" t="str">
        <f t="shared" si="2"/>
        <v>Stoffel Patric</v>
      </c>
      <c r="CM10" s="338">
        <f t="shared" si="3"/>
        <v>21</v>
      </c>
      <c r="CN10" s="338" t="str">
        <f t="shared" si="4"/>
        <v>B/A 5)</v>
      </c>
      <c r="CO10" s="303" t="str">
        <f t="shared" si="5"/>
        <v>B</v>
      </c>
      <c r="CP10" s="400">
        <v>4258</v>
      </c>
      <c r="CQ10" s="250">
        <v>753</v>
      </c>
      <c r="CR10" s="251">
        <f t="shared" si="6"/>
        <v>12</v>
      </c>
      <c r="CS10" s="252" t="str">
        <f t="shared" si="7"/>
        <v>Vorgesetzter  12</v>
      </c>
      <c r="CT10" s="250">
        <v>774</v>
      </c>
      <c r="CU10" s="251">
        <f t="shared" si="8"/>
        <v>10</v>
      </c>
      <c r="CV10" s="252" t="str">
        <f t="shared" si="9"/>
        <v>Senior Projektingenieur (Bau)</v>
      </c>
      <c r="CW10" s="250">
        <v>773</v>
      </c>
      <c r="CX10" s="251">
        <f>VLOOKUP($CW10,Funktionsbezeichnungen,3,0)</f>
        <v>9</v>
      </c>
      <c r="CY10" s="252" t="str">
        <f>VLOOKUP($CW10,Funktionsbezeichnungen,2,0)</f>
        <v>Projektingenieur 9 (Bau)</v>
      </c>
      <c r="CZ10" s="250">
        <v>773</v>
      </c>
      <c r="DA10" s="251">
        <f>VLOOKUP($CZ10,Funktionsbezeichnungen,3,0)</f>
        <v>9</v>
      </c>
      <c r="DB10" s="252" t="str">
        <f>VLOOKUP($CZ10,Funktionsbezeichnungen,2,0)</f>
        <v>Projektingenieur 9 (Bau)</v>
      </c>
      <c r="DC10" s="250">
        <v>773</v>
      </c>
      <c r="DD10" s="251">
        <f>VLOOKUP($DC10,Funktionsbezeichnungen,3,0)</f>
        <v>9</v>
      </c>
      <c r="DE10" s="252" t="str">
        <f>VLOOKUP($DC10,Funktionsbezeichnungen,2,0)</f>
        <v>Projektingenieur 9 (Bau)</v>
      </c>
      <c r="DF10" s="249"/>
      <c r="DG10" s="251">
        <v>772</v>
      </c>
      <c r="DH10" s="251">
        <f>VLOOKUP($DG10,Funktionsbezeichnungen,3,0)</f>
        <v>8</v>
      </c>
      <c r="DI10" s="252" t="str">
        <f>VLOOKUP($DG10,Funktionsbezeichnungen,2,0)</f>
        <v>Projektingenieur 8 (Bau)</v>
      </c>
      <c r="DN10" s="338">
        <f>+CP10</f>
        <v>4258</v>
      </c>
      <c r="DO10" s="340">
        <v>1</v>
      </c>
      <c r="DP10" s="338">
        <v>2</v>
      </c>
      <c r="DQ10" s="338" t="s">
        <v>951</v>
      </c>
      <c r="ES10" s="400">
        <v>3201</v>
      </c>
      <c r="ET10" s="338" t="s">
        <v>89</v>
      </c>
    </row>
    <row r="11" spans="1:150" s="338" customFormat="1" ht="27" x14ac:dyDescent="0.25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17">
        <v>1962</v>
      </c>
      <c r="U11" s="277" t="s">
        <v>194</v>
      </c>
      <c r="V11" s="17">
        <v>1987</v>
      </c>
      <c r="W11" s="278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98"/>
      <c r="CJ11" s="399" t="str">
        <f t="shared" si="19"/>
        <v>anders</v>
      </c>
      <c r="CK11" s="338" t="str">
        <f t="shared" si="2"/>
        <v>Rentsch Lucas</v>
      </c>
      <c r="CM11" s="338">
        <f t="shared" si="3"/>
        <v>31</v>
      </c>
      <c r="CN11" s="338" t="str">
        <f t="shared" si="4"/>
        <v xml:space="preserve">B/A </v>
      </c>
      <c r="CO11" s="303" t="str">
        <f t="shared" si="5"/>
        <v>A</v>
      </c>
      <c r="CP11" s="400">
        <v>5574</v>
      </c>
      <c r="CQ11" s="250">
        <v>774</v>
      </c>
      <c r="CR11" s="251">
        <f t="shared" si="6"/>
        <v>10</v>
      </c>
      <c r="CS11" s="252" t="str">
        <f t="shared" si="7"/>
        <v>Senior Projektingenieur (Bau)</v>
      </c>
      <c r="CT11" s="250">
        <v>753</v>
      </c>
      <c r="CU11" s="251">
        <f t="shared" si="8"/>
        <v>12</v>
      </c>
      <c r="CV11" s="252" t="str">
        <f t="shared" si="9"/>
        <v>Vorgesetzter  12</v>
      </c>
      <c r="CW11" s="250">
        <v>753</v>
      </c>
      <c r="CX11" s="251">
        <f>VLOOKUP($CW11,Funktionsbezeichnungen,3,0)</f>
        <v>12</v>
      </c>
      <c r="CY11" s="252" t="str">
        <f>VLOOKUP($CW11,Funktionsbezeichnungen,2,0)</f>
        <v>Vorgesetzter  12</v>
      </c>
      <c r="CZ11" s="250">
        <v>753</v>
      </c>
      <c r="DA11" s="251">
        <f>VLOOKUP($CZ11,Funktionsbezeichnungen,3,0)</f>
        <v>12</v>
      </c>
      <c r="DB11" s="252" t="str">
        <f>VLOOKUP($CZ11,Funktionsbezeichnungen,2,0)</f>
        <v>Vorgesetzter  12</v>
      </c>
      <c r="DC11" s="401">
        <v>753</v>
      </c>
      <c r="DD11" s="251">
        <f>VLOOKUP($DC11,Funktionsbezeichnungen,3,0)</f>
        <v>12</v>
      </c>
      <c r="DE11" s="252" t="str">
        <f>VLOOKUP($DC11,Funktionsbezeichnungen,2,0)</f>
        <v>Vorgesetzter  12</v>
      </c>
      <c r="DF11" s="249"/>
      <c r="DG11" s="401">
        <v>753</v>
      </c>
      <c r="DH11" s="251">
        <f>VLOOKUP($DG11,Funktionsbezeichnungen,3,0)</f>
        <v>12</v>
      </c>
      <c r="DI11" s="252" t="str">
        <f>VLOOKUP($DG11,Funktionsbezeichnungen,2,0)</f>
        <v>Vorgesetzter  12</v>
      </c>
      <c r="DN11" s="338">
        <f>+CP11</f>
        <v>5574</v>
      </c>
      <c r="DO11" s="340">
        <v>1</v>
      </c>
      <c r="DP11" s="338">
        <v>2</v>
      </c>
      <c r="DQ11" s="338" t="s">
        <v>951</v>
      </c>
      <c r="ES11" s="400">
        <v>3136</v>
      </c>
      <c r="ET11" s="338" t="s">
        <v>1319</v>
      </c>
    </row>
    <row r="12" spans="1:150" s="338" customFormat="1" x14ac:dyDescent="0.25">
      <c r="A12" s="319"/>
      <c r="B12" s="319"/>
      <c r="C12" s="319">
        <f t="shared" si="0"/>
        <v>1</v>
      </c>
      <c r="D12" s="320"/>
      <c r="E12" s="320">
        <v>1</v>
      </c>
      <c r="F12" s="321"/>
      <c r="G12" s="57"/>
      <c r="H12" s="57">
        <v>1</v>
      </c>
      <c r="I12" s="321"/>
      <c r="J12" s="57"/>
      <c r="K12" s="321"/>
      <c r="L12" s="321"/>
      <c r="M12" s="321"/>
      <c r="N12" s="322">
        <v>1</v>
      </c>
      <c r="O12" s="322"/>
      <c r="P12" s="109" t="s">
        <v>358</v>
      </c>
      <c r="Q12" s="110" t="s">
        <v>438</v>
      </c>
      <c r="R12" s="110" t="s">
        <v>1514</v>
      </c>
      <c r="S12" s="20" t="s">
        <v>98</v>
      </c>
      <c r="T12" s="17">
        <v>1948</v>
      </c>
      <c r="U12" s="277" t="s">
        <v>195</v>
      </c>
      <c r="V12" s="17">
        <v>1974</v>
      </c>
      <c r="W12" s="278"/>
      <c r="X12" s="138"/>
      <c r="Y12" s="287"/>
      <c r="Z12" s="26" t="s">
        <v>668</v>
      </c>
      <c r="AA12" s="284">
        <f t="shared" si="1"/>
        <v>44</v>
      </c>
      <c r="AB12" s="25" t="s">
        <v>97</v>
      </c>
      <c r="AC12" s="290">
        <v>1968</v>
      </c>
      <c r="AD12" s="21" t="s">
        <v>95</v>
      </c>
      <c r="AE12" s="304"/>
      <c r="AF12" s="285" t="s">
        <v>1078</v>
      </c>
      <c r="AG12" s="398"/>
      <c r="CJ12" s="338" t="e">
        <f t="shared" si="19"/>
        <v>#N/A</v>
      </c>
      <c r="CK12" s="338" t="str">
        <f t="shared" si="2"/>
        <v>Hausammann Erich</v>
      </c>
      <c r="CM12" s="338">
        <f t="shared" si="3"/>
        <v>44</v>
      </c>
      <c r="CN12" s="338" t="str">
        <f t="shared" si="4"/>
        <v>B</v>
      </c>
      <c r="CO12" s="303" t="e">
        <f t="shared" si="5"/>
        <v>#N/A</v>
      </c>
      <c r="CP12" s="400">
        <v>3148</v>
      </c>
      <c r="CQ12" s="250" t="s">
        <v>711</v>
      </c>
      <c r="CR12" s="251"/>
      <c r="CS12" s="252"/>
      <c r="CT12" s="250" t="s">
        <v>711</v>
      </c>
      <c r="CU12" s="251"/>
      <c r="CV12" s="252"/>
      <c r="CW12" s="250" t="s">
        <v>711</v>
      </c>
      <c r="CX12" s="251"/>
      <c r="CY12" s="252"/>
      <c r="CZ12" s="250" t="s">
        <v>711</v>
      </c>
      <c r="DA12" s="251"/>
      <c r="DB12" s="252"/>
      <c r="DC12" s="250">
        <v>774</v>
      </c>
      <c r="DD12" s="251">
        <f t="shared" ref="DD12:DD28" si="20">VLOOKUP($DC12,Funktionsbezeichnungen,3,0)</f>
        <v>10</v>
      </c>
      <c r="DE12" s="252" t="str">
        <f t="shared" ref="DE12:DE28" si="21">VLOOKUP($DC12,Funktionsbezeichnungen,2,0)</f>
        <v>Senior Projektingenieur (Bau)</v>
      </c>
      <c r="DF12" s="249"/>
      <c r="DG12" s="250">
        <v>773</v>
      </c>
      <c r="DH12" s="251">
        <f t="shared" ref="DH12:DH28" si="22">VLOOKUP($DG12,Funktionsbezeichnungen,3,0)</f>
        <v>9</v>
      </c>
      <c r="DI12" s="252" t="str">
        <f t="shared" ref="DI12:DI28" si="23">VLOOKUP($DG12,Funktionsbezeichnungen,2,0)</f>
        <v>Projektingenieur 9 (Bau)</v>
      </c>
      <c r="DN12" s="338">
        <f t="shared" si="18"/>
        <v>3148</v>
      </c>
      <c r="DO12" s="340">
        <v>2</v>
      </c>
      <c r="DP12" s="338">
        <v>3</v>
      </c>
      <c r="DQ12" s="341" t="s">
        <v>951</v>
      </c>
      <c r="ES12" s="400">
        <v>3205</v>
      </c>
      <c r="ET12" s="338" t="s">
        <v>95</v>
      </c>
    </row>
    <row r="13" spans="1:150" s="359" customFormat="1" x14ac:dyDescent="0.25">
      <c r="A13" s="319"/>
      <c r="B13" s="113"/>
      <c r="C13" s="319">
        <f>IF(AA13&gt;=10,1,"")</f>
        <v>1</v>
      </c>
      <c r="D13" s="325"/>
      <c r="E13" s="325"/>
      <c r="F13" s="321">
        <v>1</v>
      </c>
      <c r="G13" s="57">
        <v>1</v>
      </c>
      <c r="H13" s="326"/>
      <c r="I13" s="327"/>
      <c r="J13" s="326"/>
      <c r="K13" s="327"/>
      <c r="L13" s="327"/>
      <c r="M13" s="327"/>
      <c r="N13" s="328"/>
      <c r="O13" s="328"/>
      <c r="P13" s="326" t="s">
        <v>1140</v>
      </c>
      <c r="Q13" s="329" t="s">
        <v>1241</v>
      </c>
      <c r="R13" s="329" t="s">
        <v>1514</v>
      </c>
      <c r="S13" s="27" t="s">
        <v>1242</v>
      </c>
      <c r="T13" s="17">
        <v>1951</v>
      </c>
      <c r="U13" s="278" t="s">
        <v>1252</v>
      </c>
      <c r="V13" s="17">
        <v>1993</v>
      </c>
      <c r="W13" s="278" t="s">
        <v>1251</v>
      </c>
      <c r="X13" s="138">
        <v>1999</v>
      </c>
      <c r="Y13" s="287"/>
      <c r="Z13" s="26"/>
      <c r="AA13" s="284">
        <f>IF(Y13="",YEAR($AB$1)-$V13,YEAR($AB$1)-$X13)</f>
        <v>25</v>
      </c>
      <c r="AB13" s="25"/>
      <c r="AC13" s="290">
        <v>2017</v>
      </c>
      <c r="AD13" s="21" t="s">
        <v>95</v>
      </c>
      <c r="AE13" s="304"/>
      <c r="AF13" s="286" t="s">
        <v>1078</v>
      </c>
      <c r="AG13" s="398"/>
      <c r="CJ13" s="399" t="e">
        <f>IF(CN13=CO13,"","anders")</f>
        <v>#N/A</v>
      </c>
      <c r="CK13" s="403" t="str">
        <f>+S13</f>
        <v>Gmür Peter</v>
      </c>
      <c r="CM13" s="396">
        <f>+AA13</f>
        <v>25</v>
      </c>
      <c r="CN13" s="359" t="str">
        <f>+AD13</f>
        <v>B</v>
      </c>
      <c r="CO13" s="303" t="e">
        <f>VLOOKUP(CP13,Kategorie,2,0)</f>
        <v>#N/A</v>
      </c>
      <c r="CP13" s="404">
        <v>4323</v>
      </c>
      <c r="CQ13" s="250">
        <v>544</v>
      </c>
      <c r="CR13" s="251">
        <f>VLOOKUP($CQ13,Funktionsbezeichnungen,3,0)</f>
        <v>9</v>
      </c>
      <c r="CS13" s="252" t="str">
        <f>VLOOKUP($CQ13,Funktionsbezeichnungen,2,0)</f>
        <v>Technischer Fachspezialist 9</v>
      </c>
      <c r="CT13" s="250" t="s">
        <v>711</v>
      </c>
      <c r="CU13" s="405"/>
      <c r="CV13" s="405"/>
      <c r="CW13" s="406"/>
      <c r="CX13" s="405"/>
      <c r="CY13" s="405"/>
      <c r="CZ13" s="406"/>
      <c r="DA13" s="405"/>
      <c r="DB13" s="405"/>
      <c r="DC13" s="406"/>
      <c r="DD13" s="405"/>
      <c r="DE13" s="405"/>
      <c r="DF13" s="402"/>
      <c r="DG13" s="406"/>
      <c r="DH13" s="405"/>
      <c r="DI13" s="405"/>
      <c r="DN13" s="359">
        <f>+CP13</f>
        <v>4323</v>
      </c>
      <c r="DO13" s="407">
        <v>2</v>
      </c>
      <c r="DP13" s="359">
        <v>3</v>
      </c>
      <c r="DQ13" s="408" t="s">
        <v>951</v>
      </c>
      <c r="ES13" s="400">
        <v>4254</v>
      </c>
      <c r="ET13" s="338" t="s">
        <v>95</v>
      </c>
    </row>
    <row r="14" spans="1:150" s="338" customFormat="1" x14ac:dyDescent="0.25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17">
        <v>1953</v>
      </c>
      <c r="U14" s="277" t="s">
        <v>1559</v>
      </c>
      <c r="V14" s="17">
        <v>1978</v>
      </c>
      <c r="W14" s="278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98"/>
      <c r="CJ14" s="338" t="str">
        <f t="shared" si="19"/>
        <v/>
      </c>
      <c r="CK14" s="338" t="str">
        <f t="shared" si="2"/>
        <v>Bosshard Heinz</v>
      </c>
      <c r="CM14" s="338">
        <f t="shared" si="3"/>
        <v>40</v>
      </c>
      <c r="CN14" s="338" t="str">
        <f t="shared" si="4"/>
        <v>B</v>
      </c>
      <c r="CO14" s="303" t="str">
        <f t="shared" si="5"/>
        <v>B</v>
      </c>
      <c r="CP14" s="400">
        <v>3205</v>
      </c>
      <c r="CQ14" s="250">
        <v>773</v>
      </c>
      <c r="CR14" s="251">
        <f t="shared" ref="CR14:CR33" si="24">VLOOKUP($CQ14,Funktionsbezeichnungen,3,0)</f>
        <v>9</v>
      </c>
      <c r="CS14" s="252" t="str">
        <f t="shared" ref="CS14:CS33" si="25">VLOOKUP($CQ14,Funktionsbezeichnungen,2,0)</f>
        <v>Projektingenieur 9 (Bau)</v>
      </c>
      <c r="CT14" s="250">
        <v>773</v>
      </c>
      <c r="CU14" s="251">
        <f t="shared" ref="CU14:CU28" si="26">VLOOKUP($CT14,Funktionsbezeichnungen,3,0)</f>
        <v>9</v>
      </c>
      <c r="CV14" s="252" t="str">
        <f t="shared" ref="CV14:CV28" si="27">VLOOKUP($CT14,Funktionsbezeichnungen,2,0)</f>
        <v>Projektingenieur 9 (Bau)</v>
      </c>
      <c r="CW14" s="250">
        <v>773</v>
      </c>
      <c r="CX14" s="251">
        <f>VLOOKUP($CW14,Funktionsbezeichnungen,3,0)</f>
        <v>9</v>
      </c>
      <c r="CY14" s="252" t="str">
        <f>VLOOKUP($CW14,Funktionsbezeichnungen,2,0)</f>
        <v>Projektingenieur 9 (Bau)</v>
      </c>
      <c r="CZ14" s="250">
        <v>773</v>
      </c>
      <c r="DA14" s="251">
        <f t="shared" ref="DA14:DA28" si="28">VLOOKUP($CZ14,Funktionsbezeichnungen,3,0)</f>
        <v>9</v>
      </c>
      <c r="DB14" s="252" t="str">
        <f t="shared" ref="DB14:DB28" si="29">VLOOKUP($CZ14,Funktionsbezeichnungen,2,0)</f>
        <v>Projektingenieur 9 (Bau)</v>
      </c>
      <c r="DC14" s="250">
        <v>773</v>
      </c>
      <c r="DD14" s="251">
        <f t="shared" si="20"/>
        <v>9</v>
      </c>
      <c r="DE14" s="252" t="str">
        <f t="shared" si="21"/>
        <v>Projektingenieur 9 (Bau)</v>
      </c>
      <c r="DF14" s="249"/>
      <c r="DG14" s="251">
        <v>772</v>
      </c>
      <c r="DH14" s="251">
        <f t="shared" si="22"/>
        <v>8</v>
      </c>
      <c r="DI14" s="252" t="str">
        <f t="shared" si="23"/>
        <v>Projektingenieur 8 (Bau)</v>
      </c>
      <c r="DN14" s="338">
        <f t="shared" si="18"/>
        <v>3205</v>
      </c>
      <c r="DO14" s="340">
        <v>1</v>
      </c>
      <c r="DP14" s="338">
        <v>2</v>
      </c>
      <c r="DQ14" s="338" t="s">
        <v>951</v>
      </c>
      <c r="ES14" s="400">
        <v>5557</v>
      </c>
      <c r="ET14" s="338" t="s">
        <v>95</v>
      </c>
    </row>
    <row r="15" spans="1:150" s="338" customFormat="1" x14ac:dyDescent="0.25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17">
        <v>1958</v>
      </c>
      <c r="U15" s="277" t="s">
        <v>195</v>
      </c>
      <c r="V15" s="17">
        <v>1981</v>
      </c>
      <c r="W15" s="278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98"/>
      <c r="CJ15" s="338" t="str">
        <f t="shared" si="19"/>
        <v/>
      </c>
      <c r="CK15" s="338" t="str">
        <f t="shared" si="2"/>
        <v>Schär Robert</v>
      </c>
      <c r="CM15" s="338">
        <f t="shared" si="3"/>
        <v>37</v>
      </c>
      <c r="CN15" s="338" t="str">
        <f t="shared" si="4"/>
        <v>B</v>
      </c>
      <c r="CO15" s="303" t="str">
        <f t="shared" si="5"/>
        <v>B</v>
      </c>
      <c r="CP15" s="400">
        <v>5557</v>
      </c>
      <c r="CQ15" s="250">
        <v>773</v>
      </c>
      <c r="CR15" s="251">
        <f t="shared" si="24"/>
        <v>9</v>
      </c>
      <c r="CS15" s="252" t="str">
        <f t="shared" si="25"/>
        <v>Projektingenieur 9 (Bau)</v>
      </c>
      <c r="CT15" s="250">
        <v>773</v>
      </c>
      <c r="CU15" s="251">
        <f t="shared" si="26"/>
        <v>9</v>
      </c>
      <c r="CV15" s="252" t="str">
        <f t="shared" si="27"/>
        <v>Projektingenieur 9 (Bau)</v>
      </c>
      <c r="CW15" s="250">
        <v>773</v>
      </c>
      <c r="CX15" s="251">
        <f>VLOOKUP($CW15,Funktionsbezeichnungen,3,0)</f>
        <v>9</v>
      </c>
      <c r="CY15" s="252" t="str">
        <f>VLOOKUP($CW15,Funktionsbezeichnungen,2,0)</f>
        <v>Projektingenieur 9 (Bau)</v>
      </c>
      <c r="CZ15" s="250">
        <v>773</v>
      </c>
      <c r="DA15" s="251">
        <f t="shared" si="28"/>
        <v>9</v>
      </c>
      <c r="DB15" s="252" t="str">
        <f t="shared" si="29"/>
        <v>Projektingenieur 9 (Bau)</v>
      </c>
      <c r="DC15" s="250">
        <v>773</v>
      </c>
      <c r="DD15" s="251">
        <f t="shared" si="20"/>
        <v>9</v>
      </c>
      <c r="DE15" s="252" t="str">
        <f t="shared" si="21"/>
        <v>Projektingenieur 9 (Bau)</v>
      </c>
      <c r="DF15" s="249"/>
      <c r="DG15" s="251">
        <v>773</v>
      </c>
      <c r="DH15" s="251">
        <f t="shared" si="22"/>
        <v>9</v>
      </c>
      <c r="DI15" s="252" t="str">
        <f t="shared" si="23"/>
        <v>Projektingenieur 9 (Bau)</v>
      </c>
      <c r="DN15" s="338">
        <f t="shared" si="18"/>
        <v>5557</v>
      </c>
      <c r="DO15" s="340">
        <v>2</v>
      </c>
      <c r="DP15" s="338">
        <v>3</v>
      </c>
      <c r="DQ15" s="338" t="s">
        <v>951</v>
      </c>
      <c r="ES15" s="400">
        <v>4209</v>
      </c>
      <c r="ET15" s="338" t="s">
        <v>95</v>
      </c>
    </row>
    <row r="16" spans="1:150" s="338" customFormat="1" x14ac:dyDescent="0.25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17">
        <v>1957</v>
      </c>
      <c r="U16" s="277" t="s">
        <v>195</v>
      </c>
      <c r="V16" s="17">
        <v>1984</v>
      </c>
      <c r="W16" s="278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98"/>
      <c r="CJ16" s="338" t="str">
        <f t="shared" si="19"/>
        <v/>
      </c>
      <c r="CK16" s="338" t="str">
        <f t="shared" si="2"/>
        <v>Spieler Daniel</v>
      </c>
      <c r="CM16" s="338">
        <f t="shared" si="3"/>
        <v>34</v>
      </c>
      <c r="CN16" s="338" t="str">
        <f t="shared" si="4"/>
        <v>B</v>
      </c>
      <c r="CO16" s="303" t="str">
        <f t="shared" si="5"/>
        <v>B</v>
      </c>
      <c r="CP16" s="400">
        <v>4209</v>
      </c>
      <c r="CQ16" s="250">
        <v>773</v>
      </c>
      <c r="CR16" s="251">
        <f t="shared" si="24"/>
        <v>9</v>
      </c>
      <c r="CS16" s="252" t="str">
        <f t="shared" si="25"/>
        <v>Projektingenieur 9 (Bau)</v>
      </c>
      <c r="CT16" s="250">
        <v>773</v>
      </c>
      <c r="CU16" s="251">
        <f t="shared" si="26"/>
        <v>9</v>
      </c>
      <c r="CV16" s="252" t="str">
        <f t="shared" si="27"/>
        <v>Projektingenieur 9 (Bau)</v>
      </c>
      <c r="CW16" s="250">
        <v>773</v>
      </c>
      <c r="CX16" s="251">
        <f>VLOOKUP($CW16,Funktionsbezeichnungen,3,0)</f>
        <v>9</v>
      </c>
      <c r="CY16" s="252" t="str">
        <f>VLOOKUP($CW16,Funktionsbezeichnungen,2,0)</f>
        <v>Projektingenieur 9 (Bau)</v>
      </c>
      <c r="CZ16" s="250">
        <v>773</v>
      </c>
      <c r="DA16" s="251">
        <f t="shared" si="28"/>
        <v>9</v>
      </c>
      <c r="DB16" s="252" t="str">
        <f t="shared" si="29"/>
        <v>Projektingenieur 9 (Bau)</v>
      </c>
      <c r="DC16" s="250">
        <v>773</v>
      </c>
      <c r="DD16" s="251">
        <f t="shared" si="20"/>
        <v>9</v>
      </c>
      <c r="DE16" s="252" t="str">
        <f t="shared" si="21"/>
        <v>Projektingenieur 9 (Bau)</v>
      </c>
      <c r="DF16" s="249"/>
      <c r="DG16" s="251">
        <v>773</v>
      </c>
      <c r="DH16" s="251">
        <f t="shared" si="22"/>
        <v>9</v>
      </c>
      <c r="DI16" s="252" t="str">
        <f t="shared" si="23"/>
        <v>Projektingenieur 9 (Bau)</v>
      </c>
      <c r="DN16" s="338">
        <f t="shared" si="18"/>
        <v>4209</v>
      </c>
      <c r="DO16" s="340">
        <v>2</v>
      </c>
      <c r="DP16" s="338">
        <v>3</v>
      </c>
      <c r="DQ16" s="338" t="s">
        <v>951</v>
      </c>
      <c r="ES16" s="400">
        <v>5625</v>
      </c>
      <c r="ET16" s="338" t="s">
        <v>95</v>
      </c>
    </row>
    <row r="17" spans="1:150" s="338" customFormat="1" ht="27" x14ac:dyDescent="0.25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17">
        <v>1959</v>
      </c>
      <c r="U17" s="277" t="s">
        <v>100</v>
      </c>
      <c r="V17" s="17">
        <v>1985</v>
      </c>
      <c r="W17" s="278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98"/>
      <c r="CJ17" s="338" t="str">
        <f t="shared" si="19"/>
        <v/>
      </c>
      <c r="CK17" s="338" t="str">
        <f t="shared" si="2"/>
        <v>Gysin Daniel</v>
      </c>
      <c r="CM17" s="338">
        <f t="shared" si="3"/>
        <v>33</v>
      </c>
      <c r="CN17" s="338" t="str">
        <f t="shared" si="4"/>
        <v>B</v>
      </c>
      <c r="CO17" s="303" t="str">
        <f t="shared" si="5"/>
        <v>B</v>
      </c>
      <c r="CP17" s="400">
        <v>5625</v>
      </c>
      <c r="CQ17" s="250">
        <v>784</v>
      </c>
      <c r="CR17" s="251">
        <f t="shared" si="24"/>
        <v>10</v>
      </c>
      <c r="CS17" s="252" t="str">
        <f t="shared" si="25"/>
        <v>Senior Projektingenieur (Umwelt)</v>
      </c>
      <c r="CT17" s="250">
        <v>784</v>
      </c>
      <c r="CU17" s="251">
        <f t="shared" si="26"/>
        <v>10</v>
      </c>
      <c r="CV17" s="252" t="str">
        <f t="shared" si="27"/>
        <v>Senior Projektingenieur (Umwelt)</v>
      </c>
      <c r="CW17" s="250">
        <v>784</v>
      </c>
      <c r="CX17" s="251">
        <f t="shared" ref="CX17:CX24" si="30">VLOOKUP($CW17,Funktionsbezeichnungen,3,0)</f>
        <v>10</v>
      </c>
      <c r="CY17" s="252" t="str">
        <f t="shared" ref="CY17:CY24" si="31">VLOOKUP($CW17,Funktionsbezeichnungen,2,0)</f>
        <v>Senior Projektingenieur (Umwelt)</v>
      </c>
      <c r="CZ17" s="250">
        <v>784</v>
      </c>
      <c r="DA17" s="251">
        <f t="shared" si="28"/>
        <v>10</v>
      </c>
      <c r="DB17" s="252" t="str">
        <f t="shared" si="29"/>
        <v>Senior Projektingenieur (Umwelt)</v>
      </c>
      <c r="DC17" s="250">
        <v>784</v>
      </c>
      <c r="DD17" s="251">
        <f t="shared" si="20"/>
        <v>10</v>
      </c>
      <c r="DE17" s="252" t="str">
        <f t="shared" si="21"/>
        <v>Senior Projektingenieur (Umwelt)</v>
      </c>
      <c r="DF17" s="249"/>
      <c r="DG17" s="251">
        <v>783</v>
      </c>
      <c r="DH17" s="251">
        <f t="shared" si="22"/>
        <v>9</v>
      </c>
      <c r="DI17" s="252" t="str">
        <f t="shared" si="23"/>
        <v>Projektingenieur 9 (Umwelt)</v>
      </c>
      <c r="DN17" s="338">
        <f t="shared" si="18"/>
        <v>5625</v>
      </c>
      <c r="DO17" s="340">
        <v>1</v>
      </c>
      <c r="DP17" s="338">
        <v>2</v>
      </c>
      <c r="DQ17" s="338" t="s">
        <v>952</v>
      </c>
      <c r="ES17" s="400">
        <v>3214</v>
      </c>
      <c r="ET17" s="338" t="s">
        <v>95</v>
      </c>
    </row>
    <row r="18" spans="1:150" s="338" customFormat="1" ht="13.5" customHeight="1" x14ac:dyDescent="0.25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17">
        <v>1959</v>
      </c>
      <c r="U18" s="277" t="s">
        <v>194</v>
      </c>
      <c r="V18" s="17">
        <v>1985</v>
      </c>
      <c r="W18" s="278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98"/>
      <c r="CJ18" s="399" t="e">
        <f>IF(CN18=CO18,"","anders")</f>
        <v>#N/A</v>
      </c>
      <c r="CK18" s="339" t="str">
        <f t="shared" si="2"/>
        <v>Koch Urs-Martin</v>
      </c>
      <c r="CL18" s="339"/>
      <c r="CM18" s="339">
        <f t="shared" si="3"/>
        <v>33</v>
      </c>
      <c r="CN18" s="339" t="str">
        <f t="shared" si="4"/>
        <v>B</v>
      </c>
      <c r="CO18" s="303" t="e">
        <f>VLOOKUP(CP18,Kategorie,2,0)</f>
        <v>#N/A</v>
      </c>
      <c r="CP18" s="257">
        <v>3218</v>
      </c>
      <c r="CQ18" s="250">
        <v>774</v>
      </c>
      <c r="CR18" s="251">
        <f t="shared" si="24"/>
        <v>10</v>
      </c>
      <c r="CS18" s="252" t="str">
        <f t="shared" si="25"/>
        <v>Senior Projektingenieur (Bau)</v>
      </c>
      <c r="CT18" s="250"/>
      <c r="CU18" s="251"/>
      <c r="CV18" s="252"/>
      <c r="CW18" s="250"/>
      <c r="CX18" s="251"/>
      <c r="CY18" s="252"/>
      <c r="CZ18" s="250"/>
      <c r="DA18" s="251"/>
      <c r="DB18" s="252"/>
      <c r="DC18" s="250"/>
      <c r="DD18" s="251"/>
      <c r="DE18" s="252"/>
      <c r="DF18" s="249"/>
      <c r="DG18" s="251"/>
      <c r="DH18" s="251"/>
      <c r="DI18" s="252"/>
      <c r="DN18" s="338">
        <f t="shared" si="18"/>
        <v>3218</v>
      </c>
      <c r="DO18" s="340">
        <v>1</v>
      </c>
      <c r="DP18" s="338">
        <v>2</v>
      </c>
      <c r="DQ18" s="338" t="s">
        <v>951</v>
      </c>
      <c r="ES18" s="400">
        <v>4187</v>
      </c>
      <c r="ET18" s="338" t="s">
        <v>95</v>
      </c>
    </row>
    <row r="19" spans="1:150" s="338" customFormat="1" ht="15.75" x14ac:dyDescent="0.25">
      <c r="A19" s="319"/>
      <c r="B19" s="319"/>
      <c r="C19" s="319">
        <f t="shared" si="0"/>
        <v>1</v>
      </c>
      <c r="D19" s="320">
        <v>1</v>
      </c>
      <c r="E19" s="320"/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1301</v>
      </c>
      <c r="Q19" s="110" t="s">
        <v>1591</v>
      </c>
      <c r="R19" s="110" t="s">
        <v>1514</v>
      </c>
      <c r="S19" s="20" t="s">
        <v>1592</v>
      </c>
      <c r="T19" s="17">
        <v>1963</v>
      </c>
      <c r="U19" s="277" t="s">
        <v>1593</v>
      </c>
      <c r="V19" s="17">
        <v>1987</v>
      </c>
      <c r="W19" s="278"/>
      <c r="X19" s="138"/>
      <c r="Y19" s="287"/>
      <c r="Z19" s="28"/>
      <c r="AA19" s="284">
        <f t="shared" si="1"/>
        <v>31</v>
      </c>
      <c r="AB19" s="25" t="s">
        <v>1283</v>
      </c>
      <c r="AC19" s="290">
        <v>2018</v>
      </c>
      <c r="AD19" s="21" t="s">
        <v>1039</v>
      </c>
      <c r="AE19" s="304"/>
      <c r="AF19" s="16" t="s">
        <v>373</v>
      </c>
      <c r="AG19" s="398"/>
      <c r="CJ19" s="399"/>
      <c r="CK19" s="339" t="str">
        <f t="shared" si="2"/>
        <v>Radomiak Denis</v>
      </c>
      <c r="CL19" s="339"/>
      <c r="CM19" s="339"/>
      <c r="CN19" s="339"/>
      <c r="CO19" s="303"/>
      <c r="CP19" s="257"/>
      <c r="CQ19" s="250"/>
      <c r="CR19" s="251"/>
      <c r="CS19" s="252"/>
      <c r="CT19" s="250"/>
      <c r="CU19" s="251"/>
      <c r="CV19" s="252"/>
      <c r="CW19" s="250"/>
      <c r="CX19" s="251"/>
      <c r="CY19" s="252"/>
      <c r="CZ19" s="250"/>
      <c r="DA19" s="251"/>
      <c r="DB19" s="252"/>
      <c r="DC19" s="250"/>
      <c r="DD19" s="251"/>
      <c r="DE19" s="252"/>
      <c r="DF19" s="249"/>
      <c r="DG19" s="251"/>
      <c r="DH19" s="251"/>
      <c r="DI19" s="252"/>
      <c r="DO19" s="340"/>
      <c r="ES19" s="400"/>
    </row>
    <row r="20" spans="1:150" s="338" customFormat="1" x14ac:dyDescent="0.25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1140</v>
      </c>
      <c r="Q20" s="110" t="s">
        <v>1193</v>
      </c>
      <c r="R20" s="110" t="s">
        <v>1514</v>
      </c>
      <c r="S20" s="20" t="s">
        <v>1194</v>
      </c>
      <c r="T20" s="17">
        <v>1962</v>
      </c>
      <c r="U20" s="277" t="s">
        <v>195</v>
      </c>
      <c r="V20" s="17">
        <v>1986</v>
      </c>
      <c r="W20" s="278"/>
      <c r="X20" s="138"/>
      <c r="Y20" s="287"/>
      <c r="Z20" s="28" t="s">
        <v>1196</v>
      </c>
      <c r="AA20" s="284">
        <f t="shared" si="1"/>
        <v>32</v>
      </c>
      <c r="AB20" s="25" t="s">
        <v>1598</v>
      </c>
      <c r="AC20" s="290">
        <v>2016</v>
      </c>
      <c r="AD20" s="21" t="s">
        <v>95</v>
      </c>
      <c r="AE20" s="304"/>
      <c r="AF20" s="16" t="s">
        <v>373</v>
      </c>
      <c r="AG20" s="398"/>
      <c r="CJ20" s="338" t="str">
        <f t="shared" si="19"/>
        <v/>
      </c>
      <c r="CK20" s="338" t="str">
        <f t="shared" si="2"/>
        <v>Jann Roger</v>
      </c>
      <c r="CM20" s="338">
        <f t="shared" si="3"/>
        <v>32</v>
      </c>
      <c r="CN20" s="338" t="str">
        <f t="shared" si="4"/>
        <v>B</v>
      </c>
      <c r="CO20" s="303" t="str">
        <f t="shared" si="5"/>
        <v>B</v>
      </c>
      <c r="CP20" s="400">
        <v>3214</v>
      </c>
      <c r="CQ20" s="250">
        <v>774</v>
      </c>
      <c r="CR20" s="251">
        <f t="shared" si="24"/>
        <v>10</v>
      </c>
      <c r="CS20" s="252" t="str">
        <f t="shared" si="25"/>
        <v>Senior Projektingenieur (Bau)</v>
      </c>
      <c r="CT20" s="250">
        <v>774</v>
      </c>
      <c r="CU20" s="251">
        <f t="shared" si="26"/>
        <v>10</v>
      </c>
      <c r="CV20" s="252" t="str">
        <f t="shared" si="27"/>
        <v>Senior Projektingenieur (Bau)</v>
      </c>
      <c r="CW20" s="250"/>
      <c r="CX20" s="251"/>
      <c r="CY20" s="252"/>
      <c r="CZ20" s="250"/>
      <c r="DA20" s="251"/>
      <c r="DB20" s="252"/>
      <c r="DC20" s="250"/>
      <c r="DD20" s="251"/>
      <c r="DE20" s="252"/>
      <c r="DF20" s="249"/>
      <c r="DG20" s="251"/>
      <c r="DH20" s="251"/>
      <c r="DI20" s="252"/>
      <c r="DN20" s="338">
        <f t="shared" si="18"/>
        <v>3214</v>
      </c>
      <c r="DO20" s="340">
        <v>2</v>
      </c>
      <c r="DP20" s="338">
        <v>3</v>
      </c>
      <c r="DQ20" s="338" t="s">
        <v>951</v>
      </c>
      <c r="ES20" s="400">
        <v>4179</v>
      </c>
      <c r="ET20" s="338" t="s">
        <v>95</v>
      </c>
    </row>
    <row r="21" spans="1:150" s="338" customFormat="1" x14ac:dyDescent="0.25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/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442</v>
      </c>
      <c r="R21" s="110" t="s">
        <v>1514</v>
      </c>
      <c r="S21" s="20" t="s">
        <v>116</v>
      </c>
      <c r="T21" s="17">
        <v>1962</v>
      </c>
      <c r="U21" s="277" t="s">
        <v>1061</v>
      </c>
      <c r="V21" s="17">
        <v>1987</v>
      </c>
      <c r="W21" s="278"/>
      <c r="X21" s="138"/>
      <c r="Y21" s="287"/>
      <c r="Z21" s="28" t="s">
        <v>222</v>
      </c>
      <c r="AA21" s="284">
        <f t="shared" si="1"/>
        <v>31</v>
      </c>
      <c r="AB21" s="25" t="s">
        <v>664</v>
      </c>
      <c r="AC21" s="290">
        <v>1990</v>
      </c>
      <c r="AD21" s="21" t="s">
        <v>95</v>
      </c>
      <c r="AE21" s="304"/>
      <c r="AF21" s="16" t="s">
        <v>373</v>
      </c>
      <c r="AG21" s="398"/>
      <c r="CJ21" s="338" t="str">
        <f t="shared" si="19"/>
        <v/>
      </c>
      <c r="CK21" s="338" t="str">
        <f t="shared" si="2"/>
        <v>Wecke Jürgen</v>
      </c>
      <c r="CM21" s="338">
        <f t="shared" si="3"/>
        <v>31</v>
      </c>
      <c r="CN21" s="338" t="str">
        <f t="shared" si="4"/>
        <v>B</v>
      </c>
      <c r="CO21" s="303" t="str">
        <f t="shared" si="5"/>
        <v>B</v>
      </c>
      <c r="CP21" s="400">
        <v>4187</v>
      </c>
      <c r="CQ21" s="250">
        <v>774</v>
      </c>
      <c r="CR21" s="251">
        <f t="shared" si="24"/>
        <v>10</v>
      </c>
      <c r="CS21" s="252" t="str">
        <f t="shared" si="25"/>
        <v>Senior Projektingenieur (Bau)</v>
      </c>
      <c r="CT21" s="250">
        <v>774</v>
      </c>
      <c r="CU21" s="251">
        <f t="shared" si="26"/>
        <v>10</v>
      </c>
      <c r="CV21" s="252" t="str">
        <f t="shared" si="27"/>
        <v>Senior Projektingenieur (Bau)</v>
      </c>
      <c r="CW21" s="250">
        <v>774</v>
      </c>
      <c r="CX21" s="251">
        <f>VLOOKUP($CW21,Funktionsbezeichnungen,3,0)</f>
        <v>10</v>
      </c>
      <c r="CY21" s="252" t="str">
        <f>VLOOKUP($CW21,Funktionsbezeichnungen,2,0)</f>
        <v>Senior Projektingenieur (Bau)</v>
      </c>
      <c r="CZ21" s="250">
        <v>774</v>
      </c>
      <c r="DA21" s="251">
        <f t="shared" si="28"/>
        <v>10</v>
      </c>
      <c r="DB21" s="252" t="str">
        <f t="shared" si="29"/>
        <v>Senior Projektingenieur (Bau)</v>
      </c>
      <c r="DC21" s="250">
        <v>773</v>
      </c>
      <c r="DD21" s="251">
        <f t="shared" si="20"/>
        <v>9</v>
      </c>
      <c r="DE21" s="252" t="str">
        <f t="shared" si="21"/>
        <v>Projektingenieur 9 (Bau)</v>
      </c>
      <c r="DF21" s="249"/>
      <c r="DG21" s="251">
        <v>773</v>
      </c>
      <c r="DH21" s="251">
        <f t="shared" si="22"/>
        <v>9</v>
      </c>
      <c r="DI21" s="252" t="str">
        <f t="shared" si="23"/>
        <v>Projektingenieur 9 (Bau)</v>
      </c>
      <c r="DN21" s="338">
        <f t="shared" si="18"/>
        <v>4187</v>
      </c>
      <c r="DO21" s="340">
        <v>2</v>
      </c>
      <c r="DP21" s="338">
        <v>3</v>
      </c>
      <c r="DQ21" s="338" t="s">
        <v>951</v>
      </c>
      <c r="ES21" s="400">
        <v>4168</v>
      </c>
      <c r="ET21" s="338" t="s">
        <v>95</v>
      </c>
    </row>
    <row r="22" spans="1:150" s="338" customFormat="1" ht="27" x14ac:dyDescent="0.25">
      <c r="A22" s="319"/>
      <c r="B22" s="319"/>
      <c r="C22" s="319">
        <f t="shared" si="0"/>
        <v>1</v>
      </c>
      <c r="D22" s="320"/>
      <c r="E22" s="320">
        <v>1</v>
      </c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358</v>
      </c>
      <c r="Q22" s="110" t="s">
        <v>445</v>
      </c>
      <c r="R22" s="110" t="s">
        <v>1514</v>
      </c>
      <c r="S22" s="20" t="s">
        <v>118</v>
      </c>
      <c r="T22" s="17">
        <v>1962</v>
      </c>
      <c r="U22" s="277" t="s">
        <v>1069</v>
      </c>
      <c r="V22" s="17">
        <v>1987</v>
      </c>
      <c r="W22" s="278"/>
      <c r="X22" s="138"/>
      <c r="Y22" s="287"/>
      <c r="Z22" s="28" t="s">
        <v>223</v>
      </c>
      <c r="AA22" s="284">
        <f t="shared" si="1"/>
        <v>31</v>
      </c>
      <c r="AB22" s="25" t="s">
        <v>704</v>
      </c>
      <c r="AC22" s="290">
        <v>1995</v>
      </c>
      <c r="AD22" s="21" t="s">
        <v>95</v>
      </c>
      <c r="AE22" s="304"/>
      <c r="AF22" s="16" t="s">
        <v>373</v>
      </c>
      <c r="AG22" s="398"/>
      <c r="CJ22" s="338" t="str">
        <f t="shared" si="19"/>
        <v/>
      </c>
      <c r="CK22" s="338" t="str">
        <f t="shared" si="2"/>
        <v>Bäumle Michael</v>
      </c>
      <c r="CM22" s="338">
        <f t="shared" si="3"/>
        <v>31</v>
      </c>
      <c r="CN22" s="338" t="str">
        <f t="shared" si="4"/>
        <v>B</v>
      </c>
      <c r="CO22" s="303" t="str">
        <f t="shared" si="5"/>
        <v>B</v>
      </c>
      <c r="CP22" s="400">
        <v>4179</v>
      </c>
      <c r="CQ22" s="250">
        <v>773</v>
      </c>
      <c r="CR22" s="251">
        <f t="shared" si="24"/>
        <v>9</v>
      </c>
      <c r="CS22" s="252" t="str">
        <f t="shared" si="25"/>
        <v>Projektingenieur 9 (Bau)</v>
      </c>
      <c r="CT22" s="250">
        <v>773</v>
      </c>
      <c r="CU22" s="251">
        <f t="shared" si="26"/>
        <v>9</v>
      </c>
      <c r="CV22" s="252" t="str">
        <f t="shared" si="27"/>
        <v>Projektingenieur 9 (Bau)</v>
      </c>
      <c r="CW22" s="250">
        <v>773</v>
      </c>
      <c r="CX22" s="251">
        <f>VLOOKUP($CW22,Funktionsbezeichnungen,3,0)</f>
        <v>9</v>
      </c>
      <c r="CY22" s="252" t="str">
        <f>VLOOKUP($CW22,Funktionsbezeichnungen,2,0)</f>
        <v>Projektingenieur 9 (Bau)</v>
      </c>
      <c r="CZ22" s="250">
        <v>773</v>
      </c>
      <c r="DA22" s="251">
        <f t="shared" si="28"/>
        <v>9</v>
      </c>
      <c r="DB22" s="252" t="str">
        <f t="shared" si="29"/>
        <v>Projektingenieur 9 (Bau)</v>
      </c>
      <c r="DC22" s="250">
        <v>773</v>
      </c>
      <c r="DD22" s="251">
        <f t="shared" si="20"/>
        <v>9</v>
      </c>
      <c r="DE22" s="252" t="str">
        <f t="shared" si="21"/>
        <v>Projektingenieur 9 (Bau)</v>
      </c>
      <c r="DF22" s="249"/>
      <c r="DG22" s="251">
        <v>772</v>
      </c>
      <c r="DH22" s="251">
        <f t="shared" si="22"/>
        <v>8</v>
      </c>
      <c r="DI22" s="252" t="str">
        <f t="shared" si="23"/>
        <v>Projektingenieur 8 (Bau)</v>
      </c>
      <c r="DN22" s="338">
        <f t="shared" si="18"/>
        <v>4179</v>
      </c>
      <c r="DO22" s="340">
        <v>2</v>
      </c>
      <c r="DP22" s="338">
        <v>3</v>
      </c>
      <c r="DQ22" s="338" t="s">
        <v>951</v>
      </c>
      <c r="ES22" s="400">
        <v>4176</v>
      </c>
      <c r="ET22" s="338" t="s">
        <v>95</v>
      </c>
    </row>
    <row r="23" spans="1:150" s="338" customFormat="1" ht="27" x14ac:dyDescent="0.25">
      <c r="A23" s="319">
        <v>1</v>
      </c>
      <c r="B23" s="319"/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361</v>
      </c>
      <c r="Q23" s="110" t="s">
        <v>440</v>
      </c>
      <c r="R23" s="110" t="s">
        <v>1514</v>
      </c>
      <c r="S23" s="20" t="s">
        <v>119</v>
      </c>
      <c r="T23" s="17">
        <v>1960</v>
      </c>
      <c r="U23" s="277" t="s">
        <v>197</v>
      </c>
      <c r="V23" s="17">
        <v>1988</v>
      </c>
      <c r="W23" s="278"/>
      <c r="X23" s="138"/>
      <c r="Y23" s="287"/>
      <c r="Z23" s="28" t="s">
        <v>238</v>
      </c>
      <c r="AA23" s="284">
        <f t="shared" si="1"/>
        <v>30</v>
      </c>
      <c r="AB23" s="25" t="s">
        <v>1130</v>
      </c>
      <c r="AC23" s="290">
        <v>1989</v>
      </c>
      <c r="AD23" s="21" t="s">
        <v>95</v>
      </c>
      <c r="AE23" s="304"/>
      <c r="AF23" s="16" t="s">
        <v>418</v>
      </c>
      <c r="AG23" s="398"/>
      <c r="CJ23" s="338" t="str">
        <f t="shared" si="19"/>
        <v/>
      </c>
      <c r="CK23" s="338" t="str">
        <f t="shared" si="2"/>
        <v>Riecke Heino</v>
      </c>
      <c r="CM23" s="338">
        <f t="shared" si="3"/>
        <v>30</v>
      </c>
      <c r="CN23" s="338" t="str">
        <f t="shared" si="4"/>
        <v>B</v>
      </c>
      <c r="CO23" s="303" t="str">
        <f t="shared" si="5"/>
        <v>B</v>
      </c>
      <c r="CP23" s="400">
        <v>4168</v>
      </c>
      <c r="CQ23" s="250">
        <v>774</v>
      </c>
      <c r="CR23" s="251">
        <f t="shared" si="24"/>
        <v>10</v>
      </c>
      <c r="CS23" s="252" t="str">
        <f t="shared" si="25"/>
        <v>Senior Projektingenieur (Bau)</v>
      </c>
      <c r="CT23" s="250">
        <v>774</v>
      </c>
      <c r="CU23" s="251">
        <f t="shared" si="26"/>
        <v>10</v>
      </c>
      <c r="CV23" s="252" t="str">
        <f t="shared" si="27"/>
        <v>Senior Projektingenieur (Bau)</v>
      </c>
      <c r="CW23" s="250">
        <v>774</v>
      </c>
      <c r="CX23" s="251">
        <f t="shared" si="30"/>
        <v>10</v>
      </c>
      <c r="CY23" s="252" t="str">
        <f t="shared" si="31"/>
        <v>Senior Projektingenieur (Bau)</v>
      </c>
      <c r="CZ23" s="250">
        <v>774</v>
      </c>
      <c r="DA23" s="251">
        <f t="shared" si="28"/>
        <v>10</v>
      </c>
      <c r="DB23" s="252" t="str">
        <f t="shared" si="29"/>
        <v>Senior Projektingenieur (Bau)</v>
      </c>
      <c r="DC23" s="250">
        <v>774</v>
      </c>
      <c r="DD23" s="251">
        <f t="shared" si="20"/>
        <v>10</v>
      </c>
      <c r="DE23" s="252" t="str">
        <f t="shared" si="21"/>
        <v>Senior Projektingenieur (Bau)</v>
      </c>
      <c r="DF23" s="249"/>
      <c r="DG23" s="251">
        <v>773</v>
      </c>
      <c r="DH23" s="251">
        <f t="shared" si="22"/>
        <v>9</v>
      </c>
      <c r="DI23" s="252" t="str">
        <f t="shared" si="23"/>
        <v>Projektingenieur 9 (Bau)</v>
      </c>
      <c r="DN23" s="338">
        <f t="shared" si="18"/>
        <v>4168</v>
      </c>
      <c r="DO23" s="340">
        <v>1</v>
      </c>
      <c r="DP23" s="338">
        <v>2</v>
      </c>
      <c r="DQ23" s="338" t="s">
        <v>951</v>
      </c>
      <c r="ES23" s="400">
        <v>4276</v>
      </c>
      <c r="ET23" s="338" t="s">
        <v>95</v>
      </c>
    </row>
    <row r="24" spans="1:150" s="338" customFormat="1" x14ac:dyDescent="0.25">
      <c r="A24" s="319"/>
      <c r="B24" s="319">
        <v>1</v>
      </c>
      <c r="C24" s="319">
        <f t="shared" si="0"/>
        <v>1</v>
      </c>
      <c r="D24" s="320">
        <v>1</v>
      </c>
      <c r="E24" s="320"/>
      <c r="F24" s="321"/>
      <c r="G24" s="57"/>
      <c r="H24" s="57">
        <v>1</v>
      </c>
      <c r="I24" s="321"/>
      <c r="J24" s="57"/>
      <c r="K24" s="321"/>
      <c r="L24" s="321"/>
      <c r="M24" s="321"/>
      <c r="N24" s="322"/>
      <c r="O24" s="322"/>
      <c r="P24" s="109" t="s">
        <v>1140</v>
      </c>
      <c r="Q24" s="110" t="s">
        <v>451</v>
      </c>
      <c r="R24" s="110" t="s">
        <v>1514</v>
      </c>
      <c r="S24" s="20" t="s">
        <v>120</v>
      </c>
      <c r="T24" s="17">
        <v>1961</v>
      </c>
      <c r="U24" s="277" t="s">
        <v>197</v>
      </c>
      <c r="V24" s="17">
        <v>1988</v>
      </c>
      <c r="W24" s="278"/>
      <c r="X24" s="138"/>
      <c r="Y24" s="287"/>
      <c r="Z24" s="28" t="s">
        <v>91</v>
      </c>
      <c r="AA24" s="284">
        <f t="shared" si="1"/>
        <v>30</v>
      </c>
      <c r="AB24" s="25" t="s">
        <v>1599</v>
      </c>
      <c r="AC24" s="290">
        <v>1989</v>
      </c>
      <c r="AD24" s="21" t="s">
        <v>95</v>
      </c>
      <c r="AE24" s="304"/>
      <c r="AF24" s="16" t="s">
        <v>373</v>
      </c>
      <c r="AG24" s="398"/>
      <c r="CJ24" s="338" t="str">
        <f t="shared" si="19"/>
        <v/>
      </c>
      <c r="CK24" s="338" t="str">
        <f t="shared" si="2"/>
        <v>Thomas Anette</v>
      </c>
      <c r="CM24" s="338">
        <f t="shared" si="3"/>
        <v>30</v>
      </c>
      <c r="CN24" s="338" t="str">
        <f t="shared" si="4"/>
        <v>B</v>
      </c>
      <c r="CO24" s="303" t="str">
        <f t="shared" si="5"/>
        <v>B</v>
      </c>
      <c r="CP24" s="400">
        <v>4176</v>
      </c>
      <c r="CQ24" s="250">
        <v>774</v>
      </c>
      <c r="CR24" s="251">
        <f t="shared" si="24"/>
        <v>10</v>
      </c>
      <c r="CS24" s="252" t="str">
        <f t="shared" si="25"/>
        <v>Senior Projektingenieur (Bau)</v>
      </c>
      <c r="CT24" s="250">
        <v>774</v>
      </c>
      <c r="CU24" s="251">
        <f t="shared" si="26"/>
        <v>10</v>
      </c>
      <c r="CV24" s="252" t="str">
        <f t="shared" si="27"/>
        <v>Senior Projektingenieur (Bau)</v>
      </c>
      <c r="CW24" s="250">
        <v>774</v>
      </c>
      <c r="CX24" s="251">
        <f t="shared" si="30"/>
        <v>10</v>
      </c>
      <c r="CY24" s="252" t="str">
        <f t="shared" si="31"/>
        <v>Senior Projektingenieur (Bau)</v>
      </c>
      <c r="CZ24" s="250">
        <v>774</v>
      </c>
      <c r="DA24" s="251">
        <f t="shared" si="28"/>
        <v>10</v>
      </c>
      <c r="DB24" s="252" t="str">
        <f t="shared" si="29"/>
        <v>Senior Projektingenieur (Bau)</v>
      </c>
      <c r="DC24" s="250">
        <v>773</v>
      </c>
      <c r="DD24" s="251">
        <f t="shared" si="20"/>
        <v>9</v>
      </c>
      <c r="DE24" s="252" t="str">
        <f t="shared" si="21"/>
        <v>Projektingenieur 9 (Bau)</v>
      </c>
      <c r="DF24" s="249"/>
      <c r="DG24" s="251">
        <v>773</v>
      </c>
      <c r="DH24" s="251">
        <f t="shared" si="22"/>
        <v>9</v>
      </c>
      <c r="DI24" s="252" t="str">
        <f t="shared" si="23"/>
        <v>Projektingenieur 9 (Bau)</v>
      </c>
      <c r="DN24" s="338">
        <f t="shared" si="18"/>
        <v>4176</v>
      </c>
      <c r="DO24" s="340">
        <v>1</v>
      </c>
      <c r="DP24" s="338">
        <v>2</v>
      </c>
      <c r="DQ24" s="338" t="s">
        <v>951</v>
      </c>
      <c r="ES24" s="400">
        <v>7679</v>
      </c>
      <c r="ET24" s="338" t="s">
        <v>95</v>
      </c>
    </row>
    <row r="25" spans="1:150" s="338" customFormat="1" ht="40.5" x14ac:dyDescent="0.25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17">
        <v>1972</v>
      </c>
      <c r="U25" s="277" t="s">
        <v>195</v>
      </c>
      <c r="V25" s="17">
        <v>1996</v>
      </c>
      <c r="W25" s="278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98"/>
      <c r="CJ25" s="338" t="str">
        <f t="shared" si="19"/>
        <v/>
      </c>
      <c r="CK25" s="338" t="str">
        <f t="shared" si="2"/>
        <v>Müller Thomas</v>
      </c>
      <c r="CM25" s="338">
        <f t="shared" si="3"/>
        <v>22</v>
      </c>
      <c r="CN25" s="338" t="str">
        <f t="shared" si="4"/>
        <v>B</v>
      </c>
      <c r="CO25" s="303" t="str">
        <f t="shared" si="5"/>
        <v>B</v>
      </c>
      <c r="CP25" s="400">
        <v>4276</v>
      </c>
      <c r="CQ25" s="250">
        <v>774</v>
      </c>
      <c r="CR25" s="251">
        <f t="shared" si="24"/>
        <v>10</v>
      </c>
      <c r="CS25" s="252" t="str">
        <f t="shared" si="25"/>
        <v>Senior Projektingenieur (Bau)</v>
      </c>
      <c r="CT25" s="250">
        <v>774</v>
      </c>
      <c r="CU25" s="251">
        <f t="shared" si="26"/>
        <v>10</v>
      </c>
      <c r="CV25" s="252" t="str">
        <f t="shared" si="27"/>
        <v>Senior Projektingenieur (Bau)</v>
      </c>
      <c r="CW25" s="250">
        <v>773</v>
      </c>
      <c r="CX25" s="251">
        <f>VLOOKUP($CW25,Funktionsbezeichnungen,3,0)</f>
        <v>9</v>
      </c>
      <c r="CY25" s="252" t="str">
        <f>VLOOKUP($CW25,Funktionsbezeichnungen,2,0)</f>
        <v>Projektingenieur 9 (Bau)</v>
      </c>
      <c r="CZ25" s="250">
        <v>773</v>
      </c>
      <c r="DA25" s="251">
        <f t="shared" si="28"/>
        <v>9</v>
      </c>
      <c r="DB25" s="252" t="str">
        <f t="shared" si="29"/>
        <v>Projektingenieur 9 (Bau)</v>
      </c>
      <c r="DC25" s="250">
        <v>773</v>
      </c>
      <c r="DD25" s="251">
        <f t="shared" si="20"/>
        <v>9</v>
      </c>
      <c r="DE25" s="252" t="str">
        <f t="shared" si="21"/>
        <v>Projektingenieur 9 (Bau)</v>
      </c>
      <c r="DF25" s="249"/>
      <c r="DG25" s="251">
        <v>772</v>
      </c>
      <c r="DH25" s="251">
        <f t="shared" si="22"/>
        <v>8</v>
      </c>
      <c r="DI25" s="252" t="str">
        <f t="shared" si="23"/>
        <v>Projektingenieur 8 (Bau)</v>
      </c>
      <c r="DN25" s="338">
        <f t="shared" si="18"/>
        <v>4276</v>
      </c>
      <c r="DO25" s="340">
        <v>2</v>
      </c>
      <c r="DP25" s="338">
        <v>3</v>
      </c>
      <c r="DQ25" s="338" t="s">
        <v>951</v>
      </c>
      <c r="ES25" s="400">
        <v>4258</v>
      </c>
      <c r="ET25" s="338" t="s">
        <v>95</v>
      </c>
    </row>
    <row r="26" spans="1:150" s="338" customFormat="1" ht="27" x14ac:dyDescent="0.25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17">
        <v>1969</v>
      </c>
      <c r="U26" s="277" t="s">
        <v>194</v>
      </c>
      <c r="V26" s="17">
        <v>1997</v>
      </c>
      <c r="W26" s="278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98"/>
      <c r="CJ26" s="338" t="str">
        <f t="shared" si="19"/>
        <v/>
      </c>
      <c r="CK26" s="338" t="str">
        <f t="shared" si="2"/>
        <v>Rauchfleisch Alexander</v>
      </c>
      <c r="CM26" s="338">
        <f t="shared" si="3"/>
        <v>21</v>
      </c>
      <c r="CN26" s="338" t="str">
        <f t="shared" si="4"/>
        <v>B</v>
      </c>
      <c r="CO26" s="303" t="str">
        <f t="shared" si="5"/>
        <v>B</v>
      </c>
      <c r="CP26" s="400">
        <v>4254</v>
      </c>
      <c r="CQ26" s="250">
        <v>774</v>
      </c>
      <c r="CR26" s="251">
        <f t="shared" si="24"/>
        <v>10</v>
      </c>
      <c r="CS26" s="252" t="str">
        <f t="shared" si="25"/>
        <v>Senior Projektingenieur (Bau)</v>
      </c>
      <c r="CT26" s="250">
        <v>774</v>
      </c>
      <c r="CU26" s="251">
        <f t="shared" si="26"/>
        <v>10</v>
      </c>
      <c r="CV26" s="252" t="str">
        <f t="shared" si="27"/>
        <v>Senior Projektingenieur (Bau)</v>
      </c>
      <c r="CW26" s="250">
        <v>773</v>
      </c>
      <c r="CX26" s="251">
        <f>VLOOKUP($CW26,Funktionsbezeichnungen,3,0)</f>
        <v>9</v>
      </c>
      <c r="CY26" s="252" t="str">
        <f>VLOOKUP($CW26,Funktionsbezeichnungen,2,0)</f>
        <v>Projektingenieur 9 (Bau)</v>
      </c>
      <c r="CZ26" s="250">
        <v>773</v>
      </c>
      <c r="DA26" s="251">
        <f t="shared" si="28"/>
        <v>9</v>
      </c>
      <c r="DB26" s="252" t="str">
        <f t="shared" si="29"/>
        <v>Projektingenieur 9 (Bau)</v>
      </c>
      <c r="DC26" s="250">
        <v>773</v>
      </c>
      <c r="DD26" s="251">
        <f t="shared" si="20"/>
        <v>9</v>
      </c>
      <c r="DE26" s="252" t="str">
        <f t="shared" si="21"/>
        <v>Projektingenieur 9 (Bau)</v>
      </c>
      <c r="DF26" s="249"/>
      <c r="DG26" s="251">
        <v>772</v>
      </c>
      <c r="DH26" s="251">
        <f t="shared" si="22"/>
        <v>8</v>
      </c>
      <c r="DI26" s="252" t="str">
        <f t="shared" si="23"/>
        <v>Projektingenieur 8 (Bau)</v>
      </c>
      <c r="DN26" s="338">
        <f t="shared" si="18"/>
        <v>4254</v>
      </c>
      <c r="DO26" s="340">
        <v>1</v>
      </c>
      <c r="DP26" s="338">
        <v>2</v>
      </c>
      <c r="DQ26" s="338" t="s">
        <v>951</v>
      </c>
      <c r="ES26" s="400">
        <v>4288</v>
      </c>
      <c r="ET26" s="338" t="s">
        <v>95</v>
      </c>
    </row>
    <row r="27" spans="1:150" s="338" customFormat="1" ht="27" x14ac:dyDescent="0.25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17">
        <v>1969</v>
      </c>
      <c r="U27" s="277" t="s">
        <v>1072</v>
      </c>
      <c r="V27" s="17">
        <v>1998</v>
      </c>
      <c r="W27" s="278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98"/>
      <c r="CJ27" s="338" t="str">
        <f t="shared" si="19"/>
        <v/>
      </c>
      <c r="CK27" s="338" t="str">
        <f t="shared" si="2"/>
        <v>Haas Gabriele</v>
      </c>
      <c r="CM27" s="338">
        <f t="shared" si="3"/>
        <v>20</v>
      </c>
      <c r="CN27" s="338" t="str">
        <f t="shared" si="4"/>
        <v>B</v>
      </c>
      <c r="CO27" s="303" t="str">
        <f t="shared" si="5"/>
        <v>B</v>
      </c>
      <c r="CP27" s="400">
        <v>4288</v>
      </c>
      <c r="CQ27" s="250">
        <v>784</v>
      </c>
      <c r="CR27" s="251">
        <f t="shared" si="24"/>
        <v>10</v>
      </c>
      <c r="CS27" s="252" t="str">
        <f t="shared" si="25"/>
        <v>Senior Projektingenieur (Umwelt)</v>
      </c>
      <c r="CT27" s="250">
        <v>784</v>
      </c>
      <c r="CU27" s="251">
        <f t="shared" si="26"/>
        <v>10</v>
      </c>
      <c r="CV27" s="252" t="str">
        <f t="shared" si="27"/>
        <v>Senior Projektingenieur (Umwelt)</v>
      </c>
      <c r="CW27" s="250">
        <v>783</v>
      </c>
      <c r="CX27" s="251">
        <f>VLOOKUP($CW27,Funktionsbezeichnungen,3,0)</f>
        <v>9</v>
      </c>
      <c r="CY27" s="252" t="str">
        <f>VLOOKUP($CW27,Funktionsbezeichnungen,2,0)</f>
        <v>Projektingenieur 9 (Umwelt)</v>
      </c>
      <c r="CZ27" s="250">
        <v>772</v>
      </c>
      <c r="DA27" s="251">
        <f t="shared" si="28"/>
        <v>8</v>
      </c>
      <c r="DB27" s="252" t="str">
        <f t="shared" si="29"/>
        <v>Projektingenieur 8 (Bau)</v>
      </c>
      <c r="DC27" s="250">
        <v>772</v>
      </c>
      <c r="DD27" s="251">
        <f t="shared" si="20"/>
        <v>8</v>
      </c>
      <c r="DE27" s="252" t="str">
        <f t="shared" si="21"/>
        <v>Projektingenieur 8 (Bau)</v>
      </c>
      <c r="DF27" s="249"/>
      <c r="DG27" s="251">
        <v>772</v>
      </c>
      <c r="DH27" s="251">
        <f t="shared" si="22"/>
        <v>8</v>
      </c>
      <c r="DI27" s="252" t="str">
        <f t="shared" si="23"/>
        <v>Projektingenieur 8 (Bau)</v>
      </c>
      <c r="DN27" s="338">
        <f t="shared" si="18"/>
        <v>4288</v>
      </c>
      <c r="DO27" s="340">
        <v>2</v>
      </c>
      <c r="DP27" s="338">
        <v>3</v>
      </c>
      <c r="DQ27" s="338" t="s">
        <v>951</v>
      </c>
      <c r="ES27" s="400">
        <v>4263</v>
      </c>
      <c r="ET27" s="338" t="s">
        <v>95</v>
      </c>
    </row>
    <row r="28" spans="1:150" s="338" customFormat="1" ht="27" x14ac:dyDescent="0.25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17">
        <v>1969</v>
      </c>
      <c r="U28" s="277" t="s">
        <v>221</v>
      </c>
      <c r="V28" s="17">
        <v>1998</v>
      </c>
      <c r="W28" s="278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98"/>
      <c r="CJ28" s="338" t="str">
        <f t="shared" si="19"/>
        <v/>
      </c>
      <c r="CK28" s="338" t="str">
        <f t="shared" si="2"/>
        <v>Fuchs Christian</v>
      </c>
      <c r="CM28" s="338">
        <f t="shared" si="3"/>
        <v>20</v>
      </c>
      <c r="CN28" s="338" t="str">
        <f t="shared" si="4"/>
        <v>B</v>
      </c>
      <c r="CO28" s="303" t="str">
        <f t="shared" si="5"/>
        <v>B</v>
      </c>
      <c r="CP28" s="400">
        <v>4263</v>
      </c>
      <c r="CQ28" s="250">
        <v>774</v>
      </c>
      <c r="CR28" s="251">
        <f t="shared" si="24"/>
        <v>10</v>
      </c>
      <c r="CS28" s="252" t="str">
        <f t="shared" si="25"/>
        <v>Senior Projektingenieur (Bau)</v>
      </c>
      <c r="CT28" s="250">
        <v>774</v>
      </c>
      <c r="CU28" s="251">
        <f t="shared" si="26"/>
        <v>10</v>
      </c>
      <c r="CV28" s="252" t="str">
        <f t="shared" si="27"/>
        <v>Senior Projektingenieur (Bau)</v>
      </c>
      <c r="CW28" s="250">
        <v>773</v>
      </c>
      <c r="CX28" s="251">
        <f>VLOOKUP($CW28,Funktionsbezeichnungen,3,0)</f>
        <v>9</v>
      </c>
      <c r="CY28" s="252" t="str">
        <f>VLOOKUP($CW28,Funktionsbezeichnungen,2,0)</f>
        <v>Projektingenieur 9 (Bau)</v>
      </c>
      <c r="CZ28" s="250">
        <v>773</v>
      </c>
      <c r="DA28" s="251">
        <f t="shared" si="28"/>
        <v>9</v>
      </c>
      <c r="DB28" s="252" t="str">
        <f t="shared" si="29"/>
        <v>Projektingenieur 9 (Bau)</v>
      </c>
      <c r="DC28" s="250">
        <v>773</v>
      </c>
      <c r="DD28" s="251">
        <f t="shared" si="20"/>
        <v>9</v>
      </c>
      <c r="DE28" s="252" t="str">
        <f t="shared" si="21"/>
        <v>Projektingenieur 9 (Bau)</v>
      </c>
      <c r="DF28" s="249"/>
      <c r="DG28" s="251">
        <v>772</v>
      </c>
      <c r="DH28" s="251">
        <f t="shared" si="22"/>
        <v>8</v>
      </c>
      <c r="DI28" s="252" t="str">
        <f t="shared" si="23"/>
        <v>Projektingenieur 8 (Bau)</v>
      </c>
      <c r="DN28" s="338">
        <f t="shared" si="18"/>
        <v>4263</v>
      </c>
      <c r="DO28" s="340">
        <v>1</v>
      </c>
      <c r="DP28" s="338">
        <v>2</v>
      </c>
      <c r="DQ28" s="338" t="s">
        <v>951</v>
      </c>
      <c r="ES28" s="400">
        <v>3206</v>
      </c>
      <c r="ET28" s="338" t="s">
        <v>95</v>
      </c>
    </row>
    <row r="29" spans="1:150" s="338" customFormat="1" x14ac:dyDescent="0.25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17">
        <v>1974</v>
      </c>
      <c r="U29" s="277" t="s">
        <v>194</v>
      </c>
      <c r="V29" s="17">
        <v>2001</v>
      </c>
      <c r="W29" s="278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98"/>
      <c r="CJ29" s="409" t="str">
        <f t="shared" si="19"/>
        <v>anders</v>
      </c>
      <c r="CK29" s="338" t="str">
        <f t="shared" si="2"/>
        <v>Häner David</v>
      </c>
      <c r="CM29" s="338">
        <f t="shared" si="3"/>
        <v>17</v>
      </c>
      <c r="CN29" s="338" t="str">
        <f t="shared" si="4"/>
        <v>B</v>
      </c>
      <c r="CO29" s="303" t="str">
        <f t="shared" si="5"/>
        <v xml:space="preserve"> C/B 2)</v>
      </c>
      <c r="CP29" s="400">
        <v>4317</v>
      </c>
      <c r="CQ29" s="250">
        <v>774</v>
      </c>
      <c r="CR29" s="251">
        <f t="shared" si="24"/>
        <v>10</v>
      </c>
      <c r="CS29" s="252" t="str">
        <f t="shared" si="25"/>
        <v>Senior Projektingenieur (Bau)</v>
      </c>
      <c r="CT29" s="250">
        <v>773</v>
      </c>
      <c r="CU29" s="251">
        <f>VLOOKUP($CT29,Funktionsbezeichnungen,3,0)</f>
        <v>9</v>
      </c>
      <c r="CV29" s="252" t="str">
        <f>VLOOKUP($CT29,Funktionsbezeichnungen,2,0)</f>
        <v>Projektingenieur 9 (Bau)</v>
      </c>
      <c r="CW29" s="250"/>
      <c r="CX29" s="251"/>
      <c r="CY29" s="252"/>
      <c r="CZ29" s="250"/>
      <c r="DA29" s="251"/>
      <c r="DB29" s="252"/>
      <c r="DC29" s="250"/>
      <c r="DD29" s="251"/>
      <c r="DE29" s="252"/>
      <c r="DF29" s="249"/>
      <c r="DG29" s="251"/>
      <c r="DH29" s="251"/>
      <c r="DI29" s="252"/>
      <c r="DN29" s="338">
        <f>+CP29</f>
        <v>4317</v>
      </c>
      <c r="DO29" s="340">
        <v>2</v>
      </c>
      <c r="DP29" s="338">
        <v>3</v>
      </c>
      <c r="DQ29" s="338" t="s">
        <v>951</v>
      </c>
      <c r="ES29" s="400">
        <v>4162</v>
      </c>
      <c r="ET29" s="340" t="s">
        <v>1320</v>
      </c>
    </row>
    <row r="30" spans="1:150" s="338" customFormat="1" ht="27" x14ac:dyDescent="0.25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17">
        <v>1975</v>
      </c>
      <c r="U30" s="277" t="s">
        <v>302</v>
      </c>
      <c r="V30" s="17">
        <v>2001</v>
      </c>
      <c r="W30" s="278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98"/>
      <c r="CJ30" s="409" t="str">
        <f t="shared" si="19"/>
        <v>anders</v>
      </c>
      <c r="CK30" s="338" t="str">
        <f t="shared" si="2"/>
        <v>Rey Lionel</v>
      </c>
      <c r="CM30" s="338">
        <f t="shared" si="3"/>
        <v>17</v>
      </c>
      <c r="CN30" s="338" t="str">
        <f t="shared" si="4"/>
        <v>B</v>
      </c>
      <c r="CO30" s="303" t="str">
        <f t="shared" si="5"/>
        <v>C</v>
      </c>
      <c r="CP30" s="400">
        <v>4299</v>
      </c>
      <c r="CQ30" s="250">
        <v>784</v>
      </c>
      <c r="CR30" s="251">
        <f t="shared" si="24"/>
        <v>10</v>
      </c>
      <c r="CS30" s="252" t="str">
        <f t="shared" si="25"/>
        <v>Senior Projektingenieur (Umwelt)</v>
      </c>
      <c r="CT30" s="250">
        <v>782</v>
      </c>
      <c r="CU30" s="251">
        <f>VLOOKUP($CT30,Funktionsbezeichnungen,3,0)</f>
        <v>8</v>
      </c>
      <c r="CV30" s="252" t="str">
        <f>VLOOKUP($CT30,Funktionsbezeichnungen,2,0)</f>
        <v>Projektingenieur 8 (Umwelt)</v>
      </c>
      <c r="CW30" s="250">
        <v>782</v>
      </c>
      <c r="CX30" s="251">
        <f>VLOOKUP($CW30,Funktionsbezeichnungen,3,0)</f>
        <v>8</v>
      </c>
      <c r="CY30" s="252" t="str">
        <f>VLOOKUP($CW30,Funktionsbezeichnungen,2,0)</f>
        <v>Projektingenieur 8 (Umwelt)</v>
      </c>
      <c r="CZ30" s="250">
        <v>782</v>
      </c>
      <c r="DA30" s="251">
        <f>VLOOKUP($CZ30,Funktionsbezeichnungen,3,0)</f>
        <v>8</v>
      </c>
      <c r="DB30" s="252" t="str">
        <f>VLOOKUP($CZ30,Funktionsbezeichnungen,2,0)</f>
        <v>Projektingenieur 8 (Umwelt)</v>
      </c>
      <c r="DC30" s="250">
        <v>782</v>
      </c>
      <c r="DD30" s="251">
        <f>VLOOKUP($DC30,Funktionsbezeichnungen,3,0)</f>
        <v>8</v>
      </c>
      <c r="DE30" s="252" t="str">
        <f>VLOOKUP($DC30,Funktionsbezeichnungen,2,0)</f>
        <v>Projektingenieur 8 (Umwelt)</v>
      </c>
      <c r="DF30" s="249"/>
      <c r="DG30" s="251">
        <v>782</v>
      </c>
      <c r="DH30" s="251">
        <f>VLOOKUP($DG30,Funktionsbezeichnungen,3,0)</f>
        <v>8</v>
      </c>
      <c r="DI30" s="252" t="str">
        <f>VLOOKUP($DG30,Funktionsbezeichnungen,2,0)</f>
        <v>Projektingenieur 8 (Umwelt)</v>
      </c>
      <c r="DN30" s="338">
        <f>+CP30</f>
        <v>4299</v>
      </c>
      <c r="DO30" s="340">
        <v>2</v>
      </c>
      <c r="DP30" s="338">
        <v>3</v>
      </c>
      <c r="DQ30" s="338" t="s">
        <v>952</v>
      </c>
      <c r="ES30" s="400">
        <v>2143</v>
      </c>
      <c r="ET30" s="338" t="s">
        <v>1321</v>
      </c>
    </row>
    <row r="31" spans="1:150" s="338" customFormat="1" ht="27" x14ac:dyDescent="0.25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17">
        <v>1976</v>
      </c>
      <c r="U31" s="277" t="s">
        <v>241</v>
      </c>
      <c r="V31" s="17">
        <v>2001</v>
      </c>
      <c r="W31" s="278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98"/>
      <c r="CJ31" s="409" t="str">
        <f t="shared" si="19"/>
        <v>anders</v>
      </c>
      <c r="CK31" s="338" t="str">
        <f t="shared" si="2"/>
        <v>Falzone Lorenzo</v>
      </c>
      <c r="CM31" s="338">
        <f t="shared" si="3"/>
        <v>17</v>
      </c>
      <c r="CN31" s="338" t="str">
        <f t="shared" si="4"/>
        <v>B</v>
      </c>
      <c r="CO31" s="303" t="str">
        <f t="shared" si="5"/>
        <v xml:space="preserve"> C/B 2)</v>
      </c>
      <c r="CP31" s="400">
        <v>7695</v>
      </c>
      <c r="CQ31" s="250">
        <v>774</v>
      </c>
      <c r="CR31" s="251">
        <f t="shared" si="24"/>
        <v>10</v>
      </c>
      <c r="CS31" s="252" t="str">
        <f t="shared" si="25"/>
        <v>Senior Projektingenieur (Bau)</v>
      </c>
      <c r="CT31" s="250">
        <v>773</v>
      </c>
      <c r="CU31" s="251">
        <f>VLOOKUP($CT31,Funktionsbezeichnungen,3,0)</f>
        <v>9</v>
      </c>
      <c r="CV31" s="252" t="str">
        <f>VLOOKUP($CT31,Funktionsbezeichnungen,2,0)</f>
        <v>Projektingenieur 9 (Bau)</v>
      </c>
      <c r="CW31" s="250">
        <v>772</v>
      </c>
      <c r="CX31" s="251">
        <f>VLOOKUP($CW31,Funktionsbezeichnungen,3,0)</f>
        <v>8</v>
      </c>
      <c r="CY31" s="252" t="str">
        <f>VLOOKUP($CW31,Funktionsbezeichnungen,2,0)</f>
        <v>Projektingenieur 8 (Bau)</v>
      </c>
      <c r="CZ31" s="250">
        <v>772</v>
      </c>
      <c r="DA31" s="251">
        <f>VLOOKUP($CZ31,Funktionsbezeichnungen,3,0)</f>
        <v>8</v>
      </c>
      <c r="DB31" s="252" t="str">
        <f>VLOOKUP($CZ31,Funktionsbezeichnungen,2,0)</f>
        <v>Projektingenieur 8 (Bau)</v>
      </c>
      <c r="DC31" s="250">
        <v>772</v>
      </c>
      <c r="DD31" s="251">
        <f>VLOOKUP($DC31,Funktionsbezeichnungen,3,0)</f>
        <v>8</v>
      </c>
      <c r="DE31" s="252" t="str">
        <f>VLOOKUP($DC31,Funktionsbezeichnungen,2,0)</f>
        <v>Projektingenieur 8 (Bau)</v>
      </c>
      <c r="DF31" s="249"/>
      <c r="DG31" s="251">
        <v>771</v>
      </c>
      <c r="DH31" s="251">
        <f>VLOOKUP($DG31,Funktionsbezeichnungen,3,0)</f>
        <v>7</v>
      </c>
      <c r="DI31" s="252" t="str">
        <f>VLOOKUP($DG31,Funktionsbezeichnungen,2,0)</f>
        <v>Projektingenieur 7 (Bau)</v>
      </c>
      <c r="DN31" s="338">
        <f>+CP31</f>
        <v>7695</v>
      </c>
      <c r="DO31" s="340">
        <v>1</v>
      </c>
      <c r="DP31" s="338">
        <v>2</v>
      </c>
      <c r="DQ31" s="338" t="s">
        <v>951</v>
      </c>
      <c r="ES31" s="400">
        <v>4269</v>
      </c>
      <c r="ET31" s="338" t="s">
        <v>1321</v>
      </c>
    </row>
    <row r="32" spans="1:150" s="338" customFormat="1" x14ac:dyDescent="0.25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17">
        <v>1976</v>
      </c>
      <c r="U32" s="277" t="s">
        <v>194</v>
      </c>
      <c r="V32" s="17">
        <v>2001</v>
      </c>
      <c r="W32" s="278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1213</v>
      </c>
      <c r="AG32" s="398"/>
      <c r="CJ32" s="409" t="str">
        <f t="shared" si="19"/>
        <v>anders</v>
      </c>
      <c r="CK32" s="338" t="str">
        <f t="shared" si="2"/>
        <v>Weber Madeleine</v>
      </c>
      <c r="CM32" s="338">
        <f t="shared" si="3"/>
        <v>17</v>
      </c>
      <c r="CN32" s="338" t="str">
        <f t="shared" si="4"/>
        <v>B</v>
      </c>
      <c r="CO32" s="303" t="str">
        <f t="shared" si="5"/>
        <v xml:space="preserve"> C/B 2)</v>
      </c>
      <c r="CP32" s="400">
        <v>4350</v>
      </c>
      <c r="CQ32" s="250">
        <v>774</v>
      </c>
      <c r="CR32" s="251">
        <f t="shared" si="24"/>
        <v>10</v>
      </c>
      <c r="CS32" s="252" t="str">
        <f t="shared" si="25"/>
        <v>Senior Projektingenieur (Bau)</v>
      </c>
      <c r="CT32" s="250">
        <v>773</v>
      </c>
      <c r="CU32" s="251">
        <f>VLOOKUP($CT32,Funktionsbezeichnungen,3,0)</f>
        <v>9</v>
      </c>
      <c r="CV32" s="252" t="str">
        <f>VLOOKUP($CT32,Funktionsbezeichnungen,2,0)</f>
        <v>Projektingenieur 9 (Bau)</v>
      </c>
      <c r="CW32" s="250">
        <v>772</v>
      </c>
      <c r="CX32" s="251">
        <f>VLOOKUP($CW32,Funktionsbezeichnungen,3,0)</f>
        <v>8</v>
      </c>
      <c r="CY32" s="252" t="str">
        <f>VLOOKUP($CW32,Funktionsbezeichnungen,2,0)</f>
        <v>Projektingenieur 8 (Bau)</v>
      </c>
      <c r="CZ32" s="250">
        <v>772</v>
      </c>
      <c r="DA32" s="251">
        <f>VLOOKUP($CZ32,Funktionsbezeichnungen,3,0)</f>
        <v>8</v>
      </c>
      <c r="DB32" s="252" t="str">
        <f>VLOOKUP($CZ32,Funktionsbezeichnungen,2,0)</f>
        <v>Projektingenieur 8 (Bau)</v>
      </c>
      <c r="DC32" s="250">
        <v>772</v>
      </c>
      <c r="DD32" s="251">
        <f>VLOOKUP($DC32,Funktionsbezeichnungen,3,0)</f>
        <v>8</v>
      </c>
      <c r="DE32" s="252" t="str">
        <f>VLOOKUP($DC32,Funktionsbezeichnungen,2,0)</f>
        <v>Projektingenieur 8 (Bau)</v>
      </c>
      <c r="DF32" s="249"/>
      <c r="DG32" s="251">
        <v>771</v>
      </c>
      <c r="DH32" s="251">
        <f>VLOOKUP($DG32,Funktionsbezeichnungen,3,0)</f>
        <v>7</v>
      </c>
      <c r="DI32" s="252" t="str">
        <f>VLOOKUP($DG32,Funktionsbezeichnungen,2,0)</f>
        <v>Projektingenieur 7 (Bau)</v>
      </c>
      <c r="DN32" s="338">
        <f>+CP32</f>
        <v>4350</v>
      </c>
      <c r="DO32" s="340">
        <v>1</v>
      </c>
      <c r="DP32" s="338">
        <v>2</v>
      </c>
      <c r="DQ32" s="338" t="s">
        <v>951</v>
      </c>
      <c r="ES32" s="400">
        <v>4246</v>
      </c>
      <c r="ET32" s="338" t="s">
        <v>1321</v>
      </c>
    </row>
    <row r="33" spans="1:150" s="338" customFormat="1" x14ac:dyDescent="0.25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17">
        <v>1977</v>
      </c>
      <c r="U33" s="277" t="s">
        <v>1550</v>
      </c>
      <c r="V33" s="17">
        <v>2000</v>
      </c>
      <c r="W33" s="278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1213</v>
      </c>
      <c r="AG33" s="398"/>
      <c r="CJ33" s="409" t="str">
        <f t="shared" si="19"/>
        <v/>
      </c>
      <c r="CK33" s="338" t="str">
        <f t="shared" si="2"/>
        <v>Trouillet Jean-Georges</v>
      </c>
      <c r="CM33" s="338">
        <f t="shared" si="3"/>
        <v>18</v>
      </c>
      <c r="CN33" s="338" t="str">
        <f t="shared" si="4"/>
        <v>B</v>
      </c>
      <c r="CO33" s="303" t="str">
        <f t="shared" si="5"/>
        <v>B</v>
      </c>
      <c r="CP33" s="400">
        <v>3206</v>
      </c>
      <c r="CQ33" s="250">
        <v>773</v>
      </c>
      <c r="CR33" s="251">
        <f t="shared" si="24"/>
        <v>9</v>
      </c>
      <c r="CS33" s="252" t="str">
        <f t="shared" si="25"/>
        <v>Projektingenieur 9 (Bau)</v>
      </c>
      <c r="CT33" s="250">
        <v>773</v>
      </c>
      <c r="CU33" s="251">
        <f>VLOOKUP($CT33,Funktionsbezeichnungen,3,0)</f>
        <v>9</v>
      </c>
      <c r="CV33" s="252" t="str">
        <f>VLOOKUP($CT33,Funktionsbezeichnungen,2,0)</f>
        <v>Projektingenieur 9 (Bau)</v>
      </c>
      <c r="CW33" s="250">
        <v>772</v>
      </c>
      <c r="CX33" s="251">
        <f>VLOOKUP($CW33,Funktionsbezeichnungen,3,0)</f>
        <v>8</v>
      </c>
      <c r="CY33" s="252" t="str">
        <f>VLOOKUP($CW33,Funktionsbezeichnungen,2,0)</f>
        <v>Projektingenieur 8 (Bau)</v>
      </c>
      <c r="CZ33" s="250">
        <v>772</v>
      </c>
      <c r="DA33" s="251">
        <f>VLOOKUP($CZ33,Funktionsbezeichnungen,3,0)</f>
        <v>8</v>
      </c>
      <c r="DB33" s="252" t="str">
        <f>VLOOKUP($CZ33,Funktionsbezeichnungen,2,0)</f>
        <v>Projektingenieur 8 (Bau)</v>
      </c>
      <c r="DC33" s="250">
        <v>772</v>
      </c>
      <c r="DD33" s="251">
        <f>VLOOKUP($DC33,Funktionsbezeichnungen,3,0)</f>
        <v>8</v>
      </c>
      <c r="DE33" s="252" t="str">
        <f>VLOOKUP($DC33,Funktionsbezeichnungen,2,0)</f>
        <v>Projektingenieur 8 (Bau)</v>
      </c>
      <c r="DF33" s="249"/>
      <c r="DG33" s="251">
        <v>772</v>
      </c>
      <c r="DH33" s="251">
        <f>VLOOKUP($DG33,Funktionsbezeichnungen,3,0)</f>
        <v>8</v>
      </c>
      <c r="DI33" s="252" t="str">
        <f>VLOOKUP($DG33,Funktionsbezeichnungen,2,0)</f>
        <v>Projektingenieur 8 (Bau)</v>
      </c>
      <c r="DN33" s="338">
        <f>+CP33</f>
        <v>3206</v>
      </c>
      <c r="DO33" s="340">
        <v>1</v>
      </c>
      <c r="DP33" s="338">
        <v>2</v>
      </c>
      <c r="DQ33" s="338" t="s">
        <v>951</v>
      </c>
      <c r="ES33" s="400">
        <v>4277</v>
      </c>
      <c r="ET33" s="338" t="s">
        <v>1321</v>
      </c>
    </row>
    <row r="34" spans="1:150" s="338" customFormat="1" ht="15.75" x14ac:dyDescent="0.25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17">
        <v>1947</v>
      </c>
      <c r="U34" s="277" t="s">
        <v>1069</v>
      </c>
      <c r="V34" s="17">
        <v>1971</v>
      </c>
      <c r="W34" s="278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98"/>
      <c r="CJ34" s="338" t="str">
        <f t="shared" si="19"/>
        <v/>
      </c>
      <c r="CK34" s="338" t="str">
        <f t="shared" si="2"/>
        <v>Yelman Mahir</v>
      </c>
      <c r="CM34" s="338">
        <f t="shared" si="3"/>
        <v>47</v>
      </c>
      <c r="CN34" s="340" t="str">
        <f t="shared" si="4"/>
        <v xml:space="preserve"> C/B 3)</v>
      </c>
      <c r="CO34" s="303" t="str">
        <f t="shared" si="5"/>
        <v xml:space="preserve"> C/B 3)</v>
      </c>
      <c r="CP34" s="400">
        <v>4162</v>
      </c>
      <c r="CQ34" s="250" t="s">
        <v>711</v>
      </c>
      <c r="CR34" s="251"/>
      <c r="CS34" s="252"/>
      <c r="CT34" s="250" t="s">
        <v>711</v>
      </c>
      <c r="CU34" s="251"/>
      <c r="CV34" s="252"/>
      <c r="CW34" s="250" t="s">
        <v>711</v>
      </c>
      <c r="CX34" s="251"/>
      <c r="CY34" s="252"/>
      <c r="CZ34" s="250" t="s">
        <v>711</v>
      </c>
      <c r="DA34" s="251"/>
      <c r="DB34" s="252"/>
      <c r="DC34" s="250" t="s">
        <v>711</v>
      </c>
      <c r="DD34" s="251"/>
      <c r="DE34" s="252"/>
      <c r="DF34" s="249"/>
      <c r="DG34" s="251" t="s">
        <v>711</v>
      </c>
      <c r="DH34" s="251" t="s">
        <v>711</v>
      </c>
      <c r="DI34" s="252"/>
      <c r="DN34" s="338">
        <f t="shared" si="18"/>
        <v>4162</v>
      </c>
      <c r="DO34" s="340">
        <v>2</v>
      </c>
      <c r="DP34" s="338">
        <v>3</v>
      </c>
      <c r="DQ34" s="341" t="s">
        <v>951</v>
      </c>
      <c r="ES34" s="400">
        <v>4317</v>
      </c>
      <c r="ET34" s="338" t="s">
        <v>1321</v>
      </c>
    </row>
    <row r="35" spans="1:150" s="338" customFormat="1" ht="15.75" x14ac:dyDescent="0.25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17">
        <v>1953</v>
      </c>
      <c r="U35" s="277" t="s">
        <v>195</v>
      </c>
      <c r="V35" s="17">
        <v>1976</v>
      </c>
      <c r="W35" s="278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98"/>
      <c r="CJ35" s="338" t="str">
        <f t="shared" si="19"/>
        <v/>
      </c>
      <c r="CK35" s="338" t="str">
        <f t="shared" si="2"/>
        <v>Freiermuth Fritz</v>
      </c>
      <c r="CM35" s="338">
        <f t="shared" si="3"/>
        <v>42</v>
      </c>
      <c r="CN35" s="338" t="str">
        <f t="shared" si="4"/>
        <v xml:space="preserve"> C/B 2)</v>
      </c>
      <c r="CO35" s="303" t="str">
        <f t="shared" si="5"/>
        <v xml:space="preserve"> C/B 2)</v>
      </c>
      <c r="CP35" s="400">
        <v>2143</v>
      </c>
      <c r="CQ35" s="250">
        <v>751</v>
      </c>
      <c r="CR35" s="251">
        <f t="shared" ref="CR35:CR52" si="32">VLOOKUP($CQ35,Funktionsbezeichnungen,3,0)</f>
        <v>10</v>
      </c>
      <c r="CS35" s="252" t="str">
        <f t="shared" ref="CS35:CS52" si="33">VLOOKUP($CQ35,Funktionsbezeichnungen,2,0)</f>
        <v>Vorgesetzter  10</v>
      </c>
      <c r="CT35" s="250">
        <v>751</v>
      </c>
      <c r="CU35" s="251">
        <f t="shared" ref="CU35" si="34">VLOOKUP($CT35,Funktionsbezeichnungen,3,0)</f>
        <v>10</v>
      </c>
      <c r="CV35" s="252" t="str">
        <f t="shared" ref="CV35" si="35">VLOOKUP($CT35,Funktionsbezeichnungen,2,0)</f>
        <v>Vorgesetzter  10</v>
      </c>
      <c r="CW35" s="250">
        <v>751</v>
      </c>
      <c r="CX35" s="251">
        <f t="shared" ref="CX35" si="36">VLOOKUP($CW35,Funktionsbezeichnungen,3,0)</f>
        <v>10</v>
      </c>
      <c r="CY35" s="252" t="str">
        <f t="shared" ref="CY35" si="37">VLOOKUP($CW35,Funktionsbezeichnungen,2,0)</f>
        <v>Vorgesetzter  10</v>
      </c>
      <c r="CZ35" s="250">
        <v>751</v>
      </c>
      <c r="DA35" s="251">
        <f t="shared" ref="DA35" si="38">VLOOKUP($CZ35,Funktionsbezeichnungen,3,0)</f>
        <v>10</v>
      </c>
      <c r="DB35" s="252" t="str">
        <f t="shared" ref="DB35" si="39">VLOOKUP($CZ35,Funktionsbezeichnungen,2,0)</f>
        <v>Vorgesetzter  10</v>
      </c>
      <c r="DC35" s="401">
        <v>751</v>
      </c>
      <c r="DD35" s="251">
        <f>VLOOKUP($DC35,Funktionsbezeichnungen,3,0)</f>
        <v>10</v>
      </c>
      <c r="DE35" s="252" t="str">
        <f>VLOOKUP($DC35,Funktionsbezeichnungen,2,0)</f>
        <v>Vorgesetzter  10</v>
      </c>
      <c r="DF35" s="249"/>
      <c r="DG35" s="401">
        <v>751</v>
      </c>
      <c r="DH35" s="251">
        <f t="shared" ref="DH35" si="40">VLOOKUP($DG35,Funktionsbezeichnungen,3,0)</f>
        <v>10</v>
      </c>
      <c r="DI35" s="252" t="str">
        <f t="shared" ref="DI35" si="41">VLOOKUP($DG35,Funktionsbezeichnungen,2,0)</f>
        <v>Vorgesetzter  10</v>
      </c>
      <c r="DN35" s="338">
        <f t="shared" si="18"/>
        <v>2143</v>
      </c>
      <c r="DO35" s="340">
        <v>2</v>
      </c>
      <c r="DP35" s="338">
        <v>3</v>
      </c>
      <c r="DQ35" s="338" t="s">
        <v>951</v>
      </c>
      <c r="ES35" s="400">
        <v>7695</v>
      </c>
      <c r="ET35" s="338" t="s">
        <v>1321</v>
      </c>
    </row>
    <row r="36" spans="1:150" s="338" customFormat="1" ht="15.75" x14ac:dyDescent="0.25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17">
        <v>1956</v>
      </c>
      <c r="U36" s="394" t="s">
        <v>854</v>
      </c>
      <c r="V36" s="17">
        <v>1981</v>
      </c>
      <c r="W36" s="278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98"/>
      <c r="CJ36" s="409" t="str">
        <f t="shared" si="19"/>
        <v>anders</v>
      </c>
      <c r="CK36" s="338" t="str">
        <f t="shared" si="2"/>
        <v>Bergmann Georg</v>
      </c>
      <c r="CM36" s="338">
        <f t="shared" si="3"/>
        <v>37</v>
      </c>
      <c r="CN36" s="338" t="str">
        <f t="shared" si="4"/>
        <v xml:space="preserve"> C/B 2)</v>
      </c>
      <c r="CO36" s="303" t="str">
        <f t="shared" si="5"/>
        <v>C</v>
      </c>
      <c r="CP36" s="400">
        <v>4185</v>
      </c>
      <c r="CQ36" s="250">
        <v>773</v>
      </c>
      <c r="CR36" s="251">
        <f t="shared" si="32"/>
        <v>9</v>
      </c>
      <c r="CS36" s="252" t="str">
        <f t="shared" si="33"/>
        <v>Projektingenieur 9 (Bau)</v>
      </c>
      <c r="CT36" s="250">
        <v>772</v>
      </c>
      <c r="CU36" s="251">
        <f t="shared" ref="CU36:CU50" si="42">VLOOKUP($CT36,Funktionsbezeichnungen,3,0)</f>
        <v>8</v>
      </c>
      <c r="CV36" s="252" t="str">
        <f t="shared" ref="CV36:CV50" si="43">VLOOKUP($CT36,Funktionsbezeichnungen,2,0)</f>
        <v>Projektingenieur 8 (Bau)</v>
      </c>
      <c r="CW36" s="250">
        <v>772</v>
      </c>
      <c r="CX36" s="251">
        <f t="shared" ref="CX36:CX44" si="44">VLOOKUP($CW36,Funktionsbezeichnungen,3,0)</f>
        <v>8</v>
      </c>
      <c r="CY36" s="252" t="str">
        <f t="shared" ref="CY36:CY44" si="45">VLOOKUP($CW36,Funktionsbezeichnungen,2,0)</f>
        <v>Projektingenieur 8 (Bau)</v>
      </c>
      <c r="CZ36" s="250">
        <v>772</v>
      </c>
      <c r="DA36" s="251">
        <f>VLOOKUP($CZ36,Funktionsbezeichnungen,3,0)</f>
        <v>8</v>
      </c>
      <c r="DB36" s="252" t="str">
        <f>VLOOKUP($CZ36,Funktionsbezeichnungen,2,0)</f>
        <v>Projektingenieur 8 (Bau)</v>
      </c>
      <c r="DC36" s="250">
        <v>772</v>
      </c>
      <c r="DD36" s="251">
        <f>VLOOKUP($DC36,Funktionsbezeichnungen,3,0)</f>
        <v>8</v>
      </c>
      <c r="DE36" s="252" t="str">
        <f>VLOOKUP($DC36,Funktionsbezeichnungen,2,0)</f>
        <v>Projektingenieur 8 (Bau)</v>
      </c>
      <c r="DF36" s="249"/>
      <c r="DG36" s="251">
        <v>772</v>
      </c>
      <c r="DH36" s="251">
        <f>VLOOKUP($DG36,Funktionsbezeichnungen,3,0)</f>
        <v>8</v>
      </c>
      <c r="DI36" s="252" t="str">
        <f>VLOOKUP($DG36,Funktionsbezeichnungen,2,0)</f>
        <v>Projektingenieur 8 (Bau)</v>
      </c>
      <c r="DN36" s="338">
        <f t="shared" si="18"/>
        <v>4185</v>
      </c>
      <c r="DO36" s="340">
        <v>1</v>
      </c>
      <c r="DP36" s="338">
        <v>2</v>
      </c>
      <c r="DQ36" s="338" t="s">
        <v>951</v>
      </c>
      <c r="ES36" s="400">
        <v>4350</v>
      </c>
      <c r="ET36" s="338" t="s">
        <v>1321</v>
      </c>
    </row>
    <row r="37" spans="1:150" s="338" customFormat="1" ht="15.75" x14ac:dyDescent="0.25">
      <c r="A37" s="319"/>
      <c r="B37" s="319"/>
      <c r="C37" s="319">
        <f t="shared" si="0"/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17">
        <v>1960</v>
      </c>
      <c r="U37" s="277" t="s">
        <v>237</v>
      </c>
      <c r="V37" s="17">
        <v>1986</v>
      </c>
      <c r="W37" s="278"/>
      <c r="X37" s="138"/>
      <c r="Y37" s="287"/>
      <c r="Z37" s="28" t="s">
        <v>228</v>
      </c>
      <c r="AA37" s="284">
        <f t="shared" si="1"/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98"/>
      <c r="CJ37" s="338" t="str">
        <f t="shared" si="19"/>
        <v/>
      </c>
      <c r="CK37" s="338" t="str">
        <f t="shared" si="2"/>
        <v>Beck Peter</v>
      </c>
      <c r="CM37" s="338">
        <f t="shared" si="3"/>
        <v>32</v>
      </c>
      <c r="CN37" s="338" t="str">
        <f t="shared" si="4"/>
        <v xml:space="preserve"> C/B 2)</v>
      </c>
      <c r="CO37" s="303" t="str">
        <f t="shared" ref="CO37:CO67" si="46">VLOOKUP(CP37,Kategorie,2,0)</f>
        <v xml:space="preserve"> C/B 2)</v>
      </c>
      <c r="CP37" s="400">
        <v>4269</v>
      </c>
      <c r="CQ37" s="250">
        <v>773</v>
      </c>
      <c r="CR37" s="251">
        <f t="shared" si="32"/>
        <v>9</v>
      </c>
      <c r="CS37" s="252" t="str">
        <f t="shared" si="33"/>
        <v>Projektingenieur 9 (Bau)</v>
      </c>
      <c r="CT37" s="250">
        <v>773</v>
      </c>
      <c r="CU37" s="251">
        <f t="shared" si="42"/>
        <v>9</v>
      </c>
      <c r="CV37" s="252" t="str">
        <f t="shared" si="43"/>
        <v>Projektingenieur 9 (Bau)</v>
      </c>
      <c r="CW37" s="250">
        <v>773</v>
      </c>
      <c r="CX37" s="251">
        <f t="shared" si="44"/>
        <v>9</v>
      </c>
      <c r="CY37" s="252" t="str">
        <f t="shared" si="45"/>
        <v>Projektingenieur 9 (Bau)</v>
      </c>
      <c r="CZ37" s="250">
        <v>773</v>
      </c>
      <c r="DA37" s="251">
        <f>VLOOKUP($CZ37,Funktionsbezeichnungen,3,0)</f>
        <v>9</v>
      </c>
      <c r="DB37" s="252" t="str">
        <f>VLOOKUP($CZ37,Funktionsbezeichnungen,2,0)</f>
        <v>Projektingenieur 9 (Bau)</v>
      </c>
      <c r="DC37" s="250">
        <v>772</v>
      </c>
      <c r="DD37" s="251">
        <f>VLOOKUP($DC37,Funktionsbezeichnungen,3,0)</f>
        <v>8</v>
      </c>
      <c r="DE37" s="252" t="str">
        <f>VLOOKUP($DC37,Funktionsbezeichnungen,2,0)</f>
        <v>Projektingenieur 8 (Bau)</v>
      </c>
      <c r="DF37" s="249"/>
      <c r="DG37" s="251">
        <v>772</v>
      </c>
      <c r="DH37" s="251">
        <f>VLOOKUP($DG37,Funktionsbezeichnungen,3,0)</f>
        <v>8</v>
      </c>
      <c r="DI37" s="252" t="str">
        <f>VLOOKUP($DG37,Funktionsbezeichnungen,2,0)</f>
        <v>Projektingenieur 8 (Bau)</v>
      </c>
      <c r="DN37" s="338">
        <f t="shared" si="18"/>
        <v>4269</v>
      </c>
      <c r="DO37" s="340">
        <v>2</v>
      </c>
      <c r="DP37" s="338">
        <v>3</v>
      </c>
      <c r="DQ37" s="338" t="s">
        <v>951</v>
      </c>
      <c r="ES37" s="400">
        <v>3160</v>
      </c>
      <c r="ET37" s="338" t="s">
        <v>105</v>
      </c>
    </row>
    <row r="38" spans="1:150" s="338" customFormat="1" ht="27" x14ac:dyDescent="0.25">
      <c r="A38" s="319"/>
      <c r="B38" s="319"/>
      <c r="C38" s="319">
        <f t="shared" si="0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17">
        <v>1959</v>
      </c>
      <c r="U38" s="394" t="s">
        <v>1070</v>
      </c>
      <c r="V38" s="17">
        <v>1990</v>
      </c>
      <c r="W38" s="278"/>
      <c r="X38" s="138"/>
      <c r="Y38" s="287"/>
      <c r="Z38" s="28" t="s">
        <v>1141</v>
      </c>
      <c r="AA38" s="284">
        <f t="shared" si="1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98"/>
      <c r="CJ38" s="409" t="str">
        <f t="shared" si="19"/>
        <v>anders</v>
      </c>
      <c r="CK38" s="338" t="str">
        <f t="shared" si="2"/>
        <v>Wick Bernd</v>
      </c>
      <c r="CM38" s="338">
        <f t="shared" si="3"/>
        <v>28</v>
      </c>
      <c r="CN38" s="338" t="str">
        <f t="shared" si="4"/>
        <v xml:space="preserve"> C/B 2)</v>
      </c>
      <c r="CO38" s="303" t="str">
        <f t="shared" si="46"/>
        <v>C</v>
      </c>
      <c r="CP38" s="400">
        <v>3208</v>
      </c>
      <c r="CQ38" s="250">
        <v>773</v>
      </c>
      <c r="CR38" s="251">
        <f t="shared" si="32"/>
        <v>9</v>
      </c>
      <c r="CS38" s="252" t="str">
        <f t="shared" si="33"/>
        <v>Projektingenieur 9 (Bau)</v>
      </c>
      <c r="CT38" s="250">
        <v>772</v>
      </c>
      <c r="CU38" s="251">
        <f t="shared" si="42"/>
        <v>8</v>
      </c>
      <c r="CV38" s="252" t="str">
        <f t="shared" si="43"/>
        <v>Projektingenieur 8 (Bau)</v>
      </c>
      <c r="CW38" s="250">
        <v>772</v>
      </c>
      <c r="CX38" s="251">
        <f t="shared" si="44"/>
        <v>8</v>
      </c>
      <c r="CY38" s="252" t="str">
        <f t="shared" si="45"/>
        <v>Projektingenieur 8 (Bau)</v>
      </c>
      <c r="CZ38" s="250">
        <v>772</v>
      </c>
      <c r="DA38" s="251">
        <f>VLOOKUP($CZ38,Funktionsbezeichnungen,3,0)</f>
        <v>8</v>
      </c>
      <c r="DB38" s="252" t="str">
        <f>VLOOKUP($CZ38,Funktionsbezeichnungen,2,0)</f>
        <v>Projektingenieur 8 (Bau)</v>
      </c>
      <c r="DC38" s="250"/>
      <c r="DD38" s="251"/>
      <c r="DE38" s="252"/>
      <c r="DF38" s="249"/>
      <c r="DG38" s="251">
        <v>772</v>
      </c>
      <c r="DH38" s="251">
        <f>VLOOKUP($DG38,Funktionsbezeichnungen,3,0)</f>
        <v>8</v>
      </c>
      <c r="DI38" s="252" t="str">
        <f>VLOOKUP($DG38,Funktionsbezeichnungen,2,0)</f>
        <v>Projektingenieur 8 (Bau)</v>
      </c>
      <c r="DN38" s="338">
        <f t="shared" si="18"/>
        <v>3208</v>
      </c>
      <c r="DO38" s="340">
        <v>2</v>
      </c>
      <c r="DP38" s="338">
        <v>3</v>
      </c>
      <c r="DQ38" s="338" t="s">
        <v>951</v>
      </c>
      <c r="ES38" s="400">
        <v>4185</v>
      </c>
      <c r="ET38" s="338" t="s">
        <v>105</v>
      </c>
    </row>
    <row r="39" spans="1:150" s="338" customFormat="1" ht="15.75" x14ac:dyDescent="0.25">
      <c r="A39" s="319"/>
      <c r="B39" s="319">
        <v>1</v>
      </c>
      <c r="C39" s="319">
        <f t="shared" si="0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17">
        <v>1962</v>
      </c>
      <c r="U39" s="277" t="s">
        <v>1583</v>
      </c>
      <c r="V39" s="17">
        <v>1992</v>
      </c>
      <c r="W39" s="278" t="s">
        <v>921</v>
      </c>
      <c r="X39" s="138">
        <v>2002</v>
      </c>
      <c r="Y39" s="287"/>
      <c r="Z39" s="28" t="s">
        <v>922</v>
      </c>
      <c r="AA39" s="284">
        <f t="shared" si="1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98"/>
      <c r="CJ39" s="409" t="str">
        <f t="shared" si="19"/>
        <v>anders</v>
      </c>
      <c r="CK39" s="338" t="str">
        <f t="shared" si="2"/>
        <v>Niedermeyer Friederike</v>
      </c>
      <c r="CM39" s="338">
        <f t="shared" si="3"/>
        <v>26</v>
      </c>
      <c r="CN39" s="338" t="str">
        <f t="shared" si="4"/>
        <v xml:space="preserve"> C/B 2)</v>
      </c>
      <c r="CO39" s="303" t="str">
        <f t="shared" si="46"/>
        <v>C</v>
      </c>
      <c r="CP39" s="400">
        <v>4307</v>
      </c>
      <c r="CQ39" s="250">
        <v>783</v>
      </c>
      <c r="CR39" s="251">
        <f t="shared" si="32"/>
        <v>9</v>
      </c>
      <c r="CS39" s="252" t="str">
        <f t="shared" si="33"/>
        <v>Projektingenieur 9 (Umwelt)</v>
      </c>
      <c r="CT39" s="250">
        <v>782</v>
      </c>
      <c r="CU39" s="251">
        <f t="shared" si="42"/>
        <v>8</v>
      </c>
      <c r="CV39" s="252" t="str">
        <f t="shared" si="43"/>
        <v>Projektingenieur 8 (Umwelt)</v>
      </c>
      <c r="CW39" s="250">
        <v>782</v>
      </c>
      <c r="CX39" s="251">
        <f t="shared" si="44"/>
        <v>8</v>
      </c>
      <c r="CY39" s="252" t="str">
        <f t="shared" si="45"/>
        <v>Projektingenieur 8 (Umwelt)</v>
      </c>
      <c r="CZ39" s="250"/>
      <c r="DA39" s="251"/>
      <c r="DB39" s="252"/>
      <c r="DC39" s="250"/>
      <c r="DD39" s="251"/>
      <c r="DE39" s="252"/>
      <c r="DF39" s="249"/>
      <c r="DG39" s="251"/>
      <c r="DH39" s="251"/>
      <c r="DI39" s="252"/>
      <c r="DN39" s="338">
        <f t="shared" si="18"/>
        <v>4307</v>
      </c>
      <c r="DO39" s="340">
        <v>1</v>
      </c>
      <c r="DP39" s="338">
        <v>2</v>
      </c>
      <c r="DQ39" s="338" t="s">
        <v>952</v>
      </c>
      <c r="ES39" s="400">
        <v>3208</v>
      </c>
      <c r="ET39" s="338" t="s">
        <v>105</v>
      </c>
    </row>
    <row r="40" spans="1:150" s="338" customFormat="1" ht="15.75" x14ac:dyDescent="0.25">
      <c r="A40" s="319">
        <v>1</v>
      </c>
      <c r="B40" s="319"/>
      <c r="C40" s="319">
        <f t="shared" si="0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17">
        <v>1968</v>
      </c>
      <c r="U40" s="277" t="s">
        <v>201</v>
      </c>
      <c r="V40" s="17">
        <v>1994</v>
      </c>
      <c r="W40" s="278"/>
      <c r="X40" s="138"/>
      <c r="Y40" s="287"/>
      <c r="Z40" s="26" t="s">
        <v>123</v>
      </c>
      <c r="AA40" s="284">
        <f t="shared" si="1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98"/>
      <c r="CJ40" s="338" t="str">
        <f t="shared" si="19"/>
        <v/>
      </c>
      <c r="CK40" s="338" t="str">
        <f t="shared" si="2"/>
        <v>Kern Etienne</v>
      </c>
      <c r="CM40" s="338">
        <f t="shared" si="3"/>
        <v>24</v>
      </c>
      <c r="CN40" s="338" t="str">
        <f t="shared" si="4"/>
        <v xml:space="preserve"> C/B 2)</v>
      </c>
      <c r="CO40" s="303" t="str">
        <f t="shared" si="46"/>
        <v xml:space="preserve"> C/B 2)</v>
      </c>
      <c r="CP40" s="400">
        <v>4246</v>
      </c>
      <c r="CQ40" s="250">
        <v>772</v>
      </c>
      <c r="CR40" s="251">
        <f t="shared" si="32"/>
        <v>8</v>
      </c>
      <c r="CS40" s="252" t="str">
        <f t="shared" si="33"/>
        <v>Projektingenieur 8 (Bau)</v>
      </c>
      <c r="CT40" s="250">
        <v>772</v>
      </c>
      <c r="CU40" s="251">
        <f t="shared" si="42"/>
        <v>8</v>
      </c>
      <c r="CV40" s="252" t="str">
        <f t="shared" si="43"/>
        <v>Projektingenieur 8 (Bau)</v>
      </c>
      <c r="CW40" s="250">
        <v>772</v>
      </c>
      <c r="CX40" s="251">
        <f t="shared" si="44"/>
        <v>8</v>
      </c>
      <c r="CY40" s="252" t="str">
        <f t="shared" si="45"/>
        <v>Projektingenieur 8 (Bau)</v>
      </c>
      <c r="CZ40" s="250">
        <v>772</v>
      </c>
      <c r="DA40" s="251">
        <f>VLOOKUP($CZ40,Funktionsbezeichnungen,3,0)</f>
        <v>8</v>
      </c>
      <c r="DB40" s="252" t="str">
        <f>VLOOKUP($CZ40,Funktionsbezeichnungen,2,0)</f>
        <v>Projektingenieur 8 (Bau)</v>
      </c>
      <c r="DC40" s="250">
        <v>772</v>
      </c>
      <c r="DD40" s="251">
        <f>VLOOKUP($DC40,Funktionsbezeichnungen,3,0)</f>
        <v>8</v>
      </c>
      <c r="DE40" s="252" t="str">
        <f>VLOOKUP($DC40,Funktionsbezeichnungen,2,0)</f>
        <v>Projektingenieur 8 (Bau)</v>
      </c>
      <c r="DF40" s="249"/>
      <c r="DG40" s="251">
        <v>772</v>
      </c>
      <c r="DH40" s="251">
        <f>VLOOKUP($DG40,Funktionsbezeichnungen,3,0)</f>
        <v>8</v>
      </c>
      <c r="DI40" s="252" t="str">
        <f>VLOOKUP($DG40,Funktionsbezeichnungen,2,0)</f>
        <v>Projektingenieur 8 (Bau)</v>
      </c>
      <c r="DN40" s="338">
        <f t="shared" si="18"/>
        <v>4246</v>
      </c>
      <c r="DO40" s="340">
        <v>1</v>
      </c>
      <c r="DP40" s="338">
        <v>2</v>
      </c>
      <c r="DQ40" s="338" t="s">
        <v>951</v>
      </c>
      <c r="ES40" s="400">
        <v>4307</v>
      </c>
      <c r="ET40" s="338" t="s">
        <v>105</v>
      </c>
    </row>
    <row r="41" spans="1:150" s="338" customFormat="1" ht="27" x14ac:dyDescent="0.25">
      <c r="A41" s="319"/>
      <c r="B41" s="319">
        <v>1</v>
      </c>
      <c r="C41" s="319">
        <f t="shared" si="0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17">
        <v>1967</v>
      </c>
      <c r="U41" s="277" t="s">
        <v>1582</v>
      </c>
      <c r="V41" s="17">
        <v>1996</v>
      </c>
      <c r="W41" s="278" t="s">
        <v>1538</v>
      </c>
      <c r="X41" s="138">
        <v>2002</v>
      </c>
      <c r="Y41" s="287"/>
      <c r="Z41" s="28" t="s">
        <v>233</v>
      </c>
      <c r="AA41" s="284">
        <f t="shared" si="1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98"/>
      <c r="CJ41" s="338" t="str">
        <f t="shared" si="19"/>
        <v/>
      </c>
      <c r="CK41" s="338" t="str">
        <f t="shared" si="2"/>
        <v>Ruff Ute</v>
      </c>
      <c r="CM41" s="338">
        <f t="shared" si="3"/>
        <v>22</v>
      </c>
      <c r="CN41" s="338" t="str">
        <f t="shared" si="4"/>
        <v xml:space="preserve"> C/B 2)</v>
      </c>
      <c r="CO41" s="303" t="str">
        <f t="shared" si="46"/>
        <v xml:space="preserve"> C/B 2)</v>
      </c>
      <c r="CP41" s="400">
        <v>4277</v>
      </c>
      <c r="CQ41" s="250">
        <v>783</v>
      </c>
      <c r="CR41" s="251">
        <f t="shared" si="32"/>
        <v>9</v>
      </c>
      <c r="CS41" s="252" t="str">
        <f t="shared" si="33"/>
        <v>Projektingenieur 9 (Umwelt)</v>
      </c>
      <c r="CT41" s="250">
        <v>783</v>
      </c>
      <c r="CU41" s="251">
        <f t="shared" si="42"/>
        <v>9</v>
      </c>
      <c r="CV41" s="252" t="str">
        <f t="shared" si="43"/>
        <v>Projektingenieur 9 (Umwelt)</v>
      </c>
      <c r="CW41" s="250">
        <v>782</v>
      </c>
      <c r="CX41" s="251">
        <f t="shared" si="44"/>
        <v>8</v>
      </c>
      <c r="CY41" s="252" t="str">
        <f t="shared" si="45"/>
        <v>Projektingenieur 8 (Umwelt)</v>
      </c>
      <c r="CZ41" s="250">
        <v>782</v>
      </c>
      <c r="DA41" s="251">
        <f>VLOOKUP($CZ41,Funktionsbezeichnungen,3,0)</f>
        <v>8</v>
      </c>
      <c r="DB41" s="252" t="str">
        <f>VLOOKUP($CZ41,Funktionsbezeichnungen,2,0)</f>
        <v>Projektingenieur 8 (Umwelt)</v>
      </c>
      <c r="DC41" s="250">
        <v>782</v>
      </c>
      <c r="DD41" s="251">
        <f>VLOOKUP($DC41,Funktionsbezeichnungen,3,0)</f>
        <v>8</v>
      </c>
      <c r="DE41" s="252" t="str">
        <f>VLOOKUP($DC41,Funktionsbezeichnungen,2,0)</f>
        <v>Projektingenieur 8 (Umwelt)</v>
      </c>
      <c r="DF41" s="249"/>
      <c r="DG41" s="251">
        <v>782</v>
      </c>
      <c r="DH41" s="251">
        <f>VLOOKUP($DG41,Funktionsbezeichnungen,3,0)</f>
        <v>8</v>
      </c>
      <c r="DI41" s="252" t="str">
        <f>VLOOKUP($DG41,Funktionsbezeichnungen,2,0)</f>
        <v>Projektingenieur 8 (Umwelt)</v>
      </c>
      <c r="DN41" s="338">
        <f t="shared" si="18"/>
        <v>4277</v>
      </c>
      <c r="DO41" s="340">
        <v>3</v>
      </c>
      <c r="DP41" s="338">
        <v>2</v>
      </c>
      <c r="DQ41" s="338" t="s">
        <v>952</v>
      </c>
      <c r="ES41" s="400">
        <v>4291</v>
      </c>
      <c r="ET41" s="338" t="s">
        <v>105</v>
      </c>
    </row>
    <row r="42" spans="1:150" s="338" customFormat="1" ht="15.75" x14ac:dyDescent="0.25">
      <c r="A42" s="319"/>
      <c r="B42" s="319"/>
      <c r="C42" s="319">
        <f t="shared" si="0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17">
        <v>1969</v>
      </c>
      <c r="U42" s="277" t="s">
        <v>299</v>
      </c>
      <c r="V42" s="17">
        <v>1996</v>
      </c>
      <c r="W42" s="278"/>
      <c r="X42" s="138"/>
      <c r="Y42" s="287"/>
      <c r="Z42" s="25" t="s">
        <v>276</v>
      </c>
      <c r="AA42" s="284">
        <f t="shared" si="1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98"/>
      <c r="CJ42" s="409" t="str">
        <f t="shared" si="19"/>
        <v>anders</v>
      </c>
      <c r="CK42" s="338" t="str">
        <f t="shared" si="2"/>
        <v>Knoll Bernd</v>
      </c>
      <c r="CM42" s="338">
        <f t="shared" si="3"/>
        <v>22</v>
      </c>
      <c r="CN42" s="338" t="str">
        <f t="shared" si="4"/>
        <v xml:space="preserve"> C/B 2)</v>
      </c>
      <c r="CO42" s="303" t="str">
        <f t="shared" si="46"/>
        <v>C</v>
      </c>
      <c r="CP42" s="400">
        <v>4291</v>
      </c>
      <c r="CQ42" s="250">
        <v>773</v>
      </c>
      <c r="CR42" s="251">
        <f t="shared" si="32"/>
        <v>9</v>
      </c>
      <c r="CS42" s="252" t="str">
        <f t="shared" si="33"/>
        <v>Projektingenieur 9 (Bau)</v>
      </c>
      <c r="CT42" s="250">
        <v>772</v>
      </c>
      <c r="CU42" s="251">
        <f t="shared" si="42"/>
        <v>8</v>
      </c>
      <c r="CV42" s="252" t="str">
        <f t="shared" si="43"/>
        <v>Projektingenieur 8 (Bau)</v>
      </c>
      <c r="CW42" s="250">
        <v>772</v>
      </c>
      <c r="CX42" s="251">
        <f t="shared" si="44"/>
        <v>8</v>
      </c>
      <c r="CY42" s="252" t="str">
        <f t="shared" si="45"/>
        <v>Projektingenieur 8 (Bau)</v>
      </c>
      <c r="CZ42" s="250">
        <v>772</v>
      </c>
      <c r="DA42" s="251">
        <f>VLOOKUP($CZ42,Funktionsbezeichnungen,3,0)</f>
        <v>8</v>
      </c>
      <c r="DB42" s="252" t="str">
        <f>VLOOKUP($CZ42,Funktionsbezeichnungen,2,0)</f>
        <v>Projektingenieur 8 (Bau)</v>
      </c>
      <c r="DC42" s="250">
        <v>772</v>
      </c>
      <c r="DD42" s="251">
        <f>VLOOKUP($DC42,Funktionsbezeichnungen,3,0)</f>
        <v>8</v>
      </c>
      <c r="DE42" s="252" t="str">
        <f>VLOOKUP($DC42,Funktionsbezeichnungen,2,0)</f>
        <v>Projektingenieur 8 (Bau)</v>
      </c>
      <c r="DF42" s="249"/>
      <c r="DG42" s="251">
        <v>772</v>
      </c>
      <c r="DH42" s="251">
        <f>VLOOKUP($DG42,Funktionsbezeichnungen,3,0)</f>
        <v>8</v>
      </c>
      <c r="DI42" s="252" t="str">
        <f>VLOOKUP($DG42,Funktionsbezeichnungen,2,0)</f>
        <v>Projektingenieur 8 (Bau)</v>
      </c>
      <c r="DN42" s="338">
        <f t="shared" si="18"/>
        <v>4291</v>
      </c>
      <c r="DO42" s="340">
        <v>1</v>
      </c>
      <c r="DP42" s="338">
        <v>2</v>
      </c>
      <c r="DQ42" s="341" t="s">
        <v>968</v>
      </c>
      <c r="ES42" s="400">
        <v>7696</v>
      </c>
      <c r="ET42" s="338" t="s">
        <v>105</v>
      </c>
    </row>
    <row r="43" spans="1:150" s="338" customFormat="1" ht="15.75" x14ac:dyDescent="0.25">
      <c r="A43" s="319"/>
      <c r="B43" s="319"/>
      <c r="C43" s="319">
        <f t="shared" si="0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17">
        <v>1972</v>
      </c>
      <c r="U43" s="277" t="s">
        <v>1064</v>
      </c>
      <c r="V43" s="17">
        <v>1998</v>
      </c>
      <c r="W43" s="278"/>
      <c r="X43" s="138"/>
      <c r="Y43" s="287"/>
      <c r="Z43" s="28" t="s">
        <v>247</v>
      </c>
      <c r="AA43" s="284">
        <f t="shared" si="1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375</v>
      </c>
      <c r="AG43" s="398"/>
      <c r="CJ43" s="409" t="str">
        <f t="shared" si="19"/>
        <v>anders</v>
      </c>
      <c r="CK43" s="338" t="str">
        <f t="shared" si="2"/>
        <v>Martin Dirk</v>
      </c>
      <c r="CM43" s="338">
        <f t="shared" si="3"/>
        <v>20</v>
      </c>
      <c r="CN43" s="338" t="str">
        <f t="shared" si="4"/>
        <v xml:space="preserve"> C/B 2)</v>
      </c>
      <c r="CO43" s="303" t="str">
        <f t="shared" si="46"/>
        <v>C</v>
      </c>
      <c r="CP43" s="400">
        <v>7696</v>
      </c>
      <c r="CQ43" s="250">
        <v>773</v>
      </c>
      <c r="CR43" s="251">
        <f t="shared" si="32"/>
        <v>9</v>
      </c>
      <c r="CS43" s="252" t="str">
        <f t="shared" si="33"/>
        <v>Projektingenieur 9 (Bau)</v>
      </c>
      <c r="CT43" s="250">
        <v>772</v>
      </c>
      <c r="CU43" s="251">
        <f t="shared" si="42"/>
        <v>8</v>
      </c>
      <c r="CV43" s="252" t="str">
        <f t="shared" si="43"/>
        <v>Projektingenieur 8 (Bau)</v>
      </c>
      <c r="CW43" s="250">
        <v>772</v>
      </c>
      <c r="CX43" s="251">
        <f t="shared" si="44"/>
        <v>8</v>
      </c>
      <c r="CY43" s="252" t="str">
        <f t="shared" si="45"/>
        <v>Projektingenieur 8 (Bau)</v>
      </c>
      <c r="CZ43" s="250">
        <v>772</v>
      </c>
      <c r="DA43" s="251">
        <f>VLOOKUP($CZ43,Funktionsbezeichnungen,3,0)</f>
        <v>8</v>
      </c>
      <c r="DB43" s="252" t="str">
        <f>VLOOKUP($CZ43,Funktionsbezeichnungen,2,0)</f>
        <v>Projektingenieur 8 (Bau)</v>
      </c>
      <c r="DC43" s="250">
        <v>772</v>
      </c>
      <c r="DD43" s="251">
        <f>VLOOKUP($DC43,Funktionsbezeichnungen,3,0)</f>
        <v>8</v>
      </c>
      <c r="DE43" s="252" t="str">
        <f>VLOOKUP($DC43,Funktionsbezeichnungen,2,0)</f>
        <v>Projektingenieur 8 (Bau)</v>
      </c>
      <c r="DF43" s="249"/>
      <c r="DG43" s="251">
        <v>772</v>
      </c>
      <c r="DH43" s="251">
        <f>VLOOKUP($DG43,Funktionsbezeichnungen,3,0)</f>
        <v>8</v>
      </c>
      <c r="DI43" s="252" t="str">
        <f>VLOOKUP($DG43,Funktionsbezeichnungen,2,0)</f>
        <v>Projektingenieur 8 (Bau)</v>
      </c>
      <c r="DN43" s="338">
        <f t="shared" si="18"/>
        <v>7696</v>
      </c>
      <c r="DO43" s="340">
        <v>2</v>
      </c>
      <c r="DP43" s="338">
        <v>3</v>
      </c>
      <c r="DQ43" s="338" t="s">
        <v>951</v>
      </c>
      <c r="ES43" s="400">
        <v>4306</v>
      </c>
      <c r="ET43" s="338" t="s">
        <v>105</v>
      </c>
    </row>
    <row r="44" spans="1:150" s="338" customFormat="1" ht="27" x14ac:dyDescent="0.25">
      <c r="A44" s="319"/>
      <c r="B44" s="319"/>
      <c r="C44" s="319">
        <f t="shared" si="0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17">
        <v>1969</v>
      </c>
      <c r="U44" s="277" t="s">
        <v>943</v>
      </c>
      <c r="V44" s="17">
        <v>1999</v>
      </c>
      <c r="W44" s="278" t="s">
        <v>1047</v>
      </c>
      <c r="X44" s="138">
        <v>2011</v>
      </c>
      <c r="Y44" s="287"/>
      <c r="Z44" s="28" t="s">
        <v>944</v>
      </c>
      <c r="AA44" s="284">
        <f t="shared" si="1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98"/>
      <c r="CJ44" s="409" t="str">
        <f t="shared" si="19"/>
        <v>anders</v>
      </c>
      <c r="CK44" s="338" t="str">
        <f t="shared" si="2"/>
        <v>Betzold Alexander</v>
      </c>
      <c r="CM44" s="338">
        <f t="shared" si="3"/>
        <v>19</v>
      </c>
      <c r="CN44" s="338" t="str">
        <f t="shared" si="4"/>
        <v xml:space="preserve"> C/B 2)</v>
      </c>
      <c r="CO44" s="303" t="str">
        <f t="shared" si="46"/>
        <v>C</v>
      </c>
      <c r="CP44" s="400">
        <v>4306</v>
      </c>
      <c r="CQ44" s="250">
        <v>783</v>
      </c>
      <c r="CR44" s="251">
        <f t="shared" si="32"/>
        <v>9</v>
      </c>
      <c r="CS44" s="252" t="str">
        <f t="shared" si="33"/>
        <v>Projektingenieur 9 (Umwelt)</v>
      </c>
      <c r="CT44" s="250">
        <v>782</v>
      </c>
      <c r="CU44" s="251">
        <f t="shared" si="42"/>
        <v>8</v>
      </c>
      <c r="CV44" s="252" t="str">
        <f t="shared" si="43"/>
        <v>Projektingenieur 8 (Umwelt)</v>
      </c>
      <c r="CW44" s="250">
        <v>782</v>
      </c>
      <c r="CX44" s="251">
        <f t="shared" si="44"/>
        <v>8</v>
      </c>
      <c r="CY44" s="252" t="str">
        <f t="shared" si="45"/>
        <v>Projektingenieur 8 (Umwelt)</v>
      </c>
      <c r="CZ44" s="250">
        <v>782</v>
      </c>
      <c r="DA44" s="251">
        <f>VLOOKUP($CZ44,Funktionsbezeichnungen,3,0)</f>
        <v>8</v>
      </c>
      <c r="DB44" s="252" t="str">
        <f>VLOOKUP($CZ44,Funktionsbezeichnungen,2,0)</f>
        <v>Projektingenieur 8 (Umwelt)</v>
      </c>
      <c r="DC44" s="250">
        <v>782</v>
      </c>
      <c r="DD44" s="251">
        <f>VLOOKUP($DC44,Funktionsbezeichnungen,3,0)</f>
        <v>8</v>
      </c>
      <c r="DE44" s="252" t="str">
        <f>VLOOKUP($DC44,Funktionsbezeichnungen,2,0)</f>
        <v>Projektingenieur 8 (Umwelt)</v>
      </c>
      <c r="DF44" s="249"/>
      <c r="DG44" s="251">
        <v>781</v>
      </c>
      <c r="DH44" s="251">
        <f>VLOOKUP($DG44,Funktionsbezeichnungen,3,0)</f>
        <v>7</v>
      </c>
      <c r="DI44" s="252" t="str">
        <f>VLOOKUP($DG44,Funktionsbezeichnungen,2,0)</f>
        <v>Projektingenieur 7 (Umwelt)</v>
      </c>
      <c r="DN44" s="338">
        <f t="shared" si="18"/>
        <v>4306</v>
      </c>
      <c r="DO44" s="340">
        <v>2</v>
      </c>
      <c r="DP44" s="338">
        <v>2</v>
      </c>
      <c r="DQ44" s="338" t="s">
        <v>952</v>
      </c>
      <c r="ES44" s="400">
        <v>4275</v>
      </c>
      <c r="ET44" s="338" t="s">
        <v>105</v>
      </c>
    </row>
    <row r="45" spans="1:150" s="338" customFormat="1" ht="15.75" x14ac:dyDescent="0.25">
      <c r="A45" s="319"/>
      <c r="B45" s="319"/>
      <c r="C45" s="319">
        <f t="shared" si="0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17">
        <v>1976</v>
      </c>
      <c r="U45" s="277" t="s">
        <v>1219</v>
      </c>
      <c r="V45" s="17">
        <v>2001</v>
      </c>
      <c r="W45" s="278"/>
      <c r="X45" s="138"/>
      <c r="Y45" s="287"/>
      <c r="Z45" s="28"/>
      <c r="AA45" s="284">
        <f t="shared" si="1"/>
        <v>17</v>
      </c>
      <c r="AB45" s="28" t="s">
        <v>1598</v>
      </c>
      <c r="AC45" s="290">
        <v>2016</v>
      </c>
      <c r="AD45" s="162" t="s">
        <v>1043</v>
      </c>
      <c r="AE45" s="304"/>
      <c r="AF45" s="16" t="s">
        <v>373</v>
      </c>
      <c r="AG45" s="398"/>
      <c r="CJ45" s="409" t="str">
        <f t="shared" si="19"/>
        <v>anders</v>
      </c>
      <c r="CK45" s="338" t="str">
        <f t="shared" si="2"/>
        <v>Igual Lorenzo</v>
      </c>
      <c r="CM45" s="338">
        <f t="shared" si="3"/>
        <v>17</v>
      </c>
      <c r="CN45" s="338" t="str">
        <f t="shared" si="4"/>
        <v xml:space="preserve"> C/B 2)</v>
      </c>
      <c r="CO45" s="303" t="str">
        <f t="shared" si="46"/>
        <v>C</v>
      </c>
      <c r="CP45" s="400">
        <v>3215</v>
      </c>
      <c r="CQ45" s="250">
        <v>773</v>
      </c>
      <c r="CR45" s="251">
        <f t="shared" si="32"/>
        <v>9</v>
      </c>
      <c r="CS45" s="252" t="str">
        <f t="shared" si="33"/>
        <v>Projektingenieur 9 (Bau)</v>
      </c>
      <c r="CT45" s="250">
        <v>772</v>
      </c>
      <c r="CU45" s="251">
        <f t="shared" si="42"/>
        <v>8</v>
      </c>
      <c r="CV45" s="252" t="str">
        <f t="shared" si="43"/>
        <v>Projektingenieur 8 (Bau)</v>
      </c>
      <c r="CW45" s="250"/>
      <c r="CX45" s="251"/>
      <c r="CY45" s="252"/>
      <c r="CZ45" s="250"/>
      <c r="DA45" s="251"/>
      <c r="DB45" s="252"/>
      <c r="DC45" s="250"/>
      <c r="DD45" s="251"/>
      <c r="DE45" s="252"/>
      <c r="DF45" s="249"/>
      <c r="DG45" s="251"/>
      <c r="DH45" s="251"/>
      <c r="DI45" s="252"/>
      <c r="DN45" s="338">
        <f t="shared" si="18"/>
        <v>3215</v>
      </c>
      <c r="DO45" s="340">
        <v>2</v>
      </c>
      <c r="DP45" s="338">
        <v>3</v>
      </c>
      <c r="DQ45" s="338" t="s">
        <v>952</v>
      </c>
      <c r="ES45" s="400">
        <v>3215</v>
      </c>
      <c r="ET45" s="338" t="s">
        <v>105</v>
      </c>
    </row>
    <row r="46" spans="1:150" s="338" customFormat="1" ht="15.75" x14ac:dyDescent="0.25">
      <c r="A46" s="319"/>
      <c r="B46" s="319"/>
      <c r="C46" s="319">
        <f t="shared" si="0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17">
        <v>1978</v>
      </c>
      <c r="U46" s="277" t="s">
        <v>198</v>
      </c>
      <c r="V46" s="17">
        <v>2004</v>
      </c>
      <c r="W46" s="278"/>
      <c r="X46" s="138"/>
      <c r="Y46" s="287"/>
      <c r="Z46" s="28" t="s">
        <v>853</v>
      </c>
      <c r="AA46" s="284">
        <f t="shared" si="1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98"/>
      <c r="CJ46" s="409" t="str">
        <f t="shared" si="19"/>
        <v>anders</v>
      </c>
      <c r="CK46" s="338" t="str">
        <f t="shared" si="2"/>
        <v>Hausammann Cédric</v>
      </c>
      <c r="CM46" s="338">
        <f t="shared" si="3"/>
        <v>14</v>
      </c>
      <c r="CN46" s="338" t="str">
        <f t="shared" si="4"/>
        <v xml:space="preserve"> C/B 2)</v>
      </c>
      <c r="CO46" s="303" t="str">
        <f t="shared" si="46"/>
        <v>C</v>
      </c>
      <c r="CP46" s="400">
        <v>9648</v>
      </c>
      <c r="CQ46" s="250">
        <v>773</v>
      </c>
      <c r="CR46" s="251">
        <f t="shared" si="32"/>
        <v>9</v>
      </c>
      <c r="CS46" s="252" t="str">
        <f t="shared" si="33"/>
        <v>Projektingenieur 9 (Bau)</v>
      </c>
      <c r="CT46" s="250">
        <v>772</v>
      </c>
      <c r="CU46" s="251">
        <f t="shared" si="42"/>
        <v>8</v>
      </c>
      <c r="CV46" s="252" t="str">
        <f t="shared" si="43"/>
        <v>Projektingenieur 8 (Bau)</v>
      </c>
      <c r="CW46" s="250">
        <v>772</v>
      </c>
      <c r="CX46" s="251">
        <f>VLOOKUP($CW46,Funktionsbezeichnungen,3,0)</f>
        <v>8</v>
      </c>
      <c r="CY46" s="252" t="str">
        <f>VLOOKUP($CW46,Funktionsbezeichnungen,2,0)</f>
        <v>Projektingenieur 8 (Bau)</v>
      </c>
      <c r="CZ46" s="250">
        <v>772</v>
      </c>
      <c r="DA46" s="251">
        <f>VLOOKUP($CZ46,Funktionsbezeichnungen,3,0)</f>
        <v>8</v>
      </c>
      <c r="DB46" s="252" t="str">
        <f>VLOOKUP($CZ46,Funktionsbezeichnungen,2,0)</f>
        <v>Projektingenieur 8 (Bau)</v>
      </c>
      <c r="DC46" s="250">
        <v>772</v>
      </c>
      <c r="DD46" s="251">
        <f>VLOOKUP($DC46,Funktionsbezeichnungen,3,0)</f>
        <v>8</v>
      </c>
      <c r="DE46" s="252" t="str">
        <f>VLOOKUP($DC46,Funktionsbezeichnungen,2,0)</f>
        <v>Projektingenieur 8 (Bau)</v>
      </c>
      <c r="DF46" s="249"/>
      <c r="DG46" s="251">
        <v>771</v>
      </c>
      <c r="DH46" s="251">
        <f>VLOOKUP($DG46,Funktionsbezeichnungen,3,0)</f>
        <v>7</v>
      </c>
      <c r="DI46" s="252" t="str">
        <f>VLOOKUP($DG46,Funktionsbezeichnungen,2,0)</f>
        <v>Projektingenieur 7 (Bau)</v>
      </c>
      <c r="DN46" s="338">
        <f t="shared" si="18"/>
        <v>9648</v>
      </c>
      <c r="DO46" s="340">
        <v>2</v>
      </c>
      <c r="DP46" s="338">
        <v>3</v>
      </c>
      <c r="DQ46" s="338" t="s">
        <v>951</v>
      </c>
      <c r="ES46" s="400">
        <v>4299</v>
      </c>
      <c r="ET46" s="338" t="s">
        <v>105</v>
      </c>
    </row>
    <row r="47" spans="1:150" s="338" customFormat="1" ht="15.75" x14ac:dyDescent="0.25">
      <c r="A47" s="319"/>
      <c r="B47" s="319"/>
      <c r="C47" s="319">
        <f t="shared" si="0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17">
        <v>1976</v>
      </c>
      <c r="U47" s="277" t="s">
        <v>1069</v>
      </c>
      <c r="V47" s="17">
        <v>2004</v>
      </c>
      <c r="W47" s="278" t="s">
        <v>1151</v>
      </c>
      <c r="X47" s="138">
        <v>2011</v>
      </c>
      <c r="Y47" s="287"/>
      <c r="Z47" s="28" t="s">
        <v>1152</v>
      </c>
      <c r="AA47" s="284">
        <f t="shared" si="1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373</v>
      </c>
      <c r="AG47" s="398"/>
      <c r="CJ47" s="409" t="str">
        <f t="shared" si="19"/>
        <v>anders</v>
      </c>
      <c r="CK47" s="338" t="str">
        <f t="shared" si="2"/>
        <v>Titz Markus</v>
      </c>
      <c r="CM47" s="340">
        <f t="shared" si="3"/>
        <v>14</v>
      </c>
      <c r="CN47" s="338" t="str">
        <f t="shared" si="4"/>
        <v xml:space="preserve"> C/B 2)</v>
      </c>
      <c r="CO47" s="303" t="str">
        <f t="shared" si="46"/>
        <v>C</v>
      </c>
      <c r="CP47" s="400">
        <v>4912</v>
      </c>
      <c r="CQ47" s="250">
        <v>773</v>
      </c>
      <c r="CR47" s="251">
        <f t="shared" si="32"/>
        <v>9</v>
      </c>
      <c r="CS47" s="252" t="str">
        <f t="shared" si="33"/>
        <v>Projektingenieur 9 (Bau)</v>
      </c>
      <c r="CT47" s="250">
        <v>772</v>
      </c>
      <c r="CU47" s="251">
        <f t="shared" si="42"/>
        <v>8</v>
      </c>
      <c r="CV47" s="252" t="str">
        <f t="shared" si="43"/>
        <v>Projektingenieur 8 (Bau)</v>
      </c>
      <c r="CW47" s="250"/>
      <c r="CX47" s="251"/>
      <c r="CY47" s="252"/>
      <c r="CZ47" s="250"/>
      <c r="DA47" s="251"/>
      <c r="DB47" s="252"/>
      <c r="DC47" s="250"/>
      <c r="DD47" s="251"/>
      <c r="DE47" s="252"/>
      <c r="DF47" s="249"/>
      <c r="DG47" s="251"/>
      <c r="DH47" s="251"/>
      <c r="DI47" s="252"/>
      <c r="DN47" s="338">
        <f t="shared" si="18"/>
        <v>4912</v>
      </c>
      <c r="DO47" s="340">
        <v>2</v>
      </c>
      <c r="DP47" s="338">
        <v>3</v>
      </c>
      <c r="DQ47" s="338" t="s">
        <v>951</v>
      </c>
      <c r="ES47" s="400">
        <v>4345</v>
      </c>
      <c r="ET47" s="338" t="s">
        <v>105</v>
      </c>
    </row>
    <row r="48" spans="1:150" s="338" customFormat="1" ht="15.75" x14ac:dyDescent="0.25">
      <c r="A48" s="319"/>
      <c r="B48" s="319">
        <v>1</v>
      </c>
      <c r="C48" s="319">
        <f t="shared" si="0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17">
        <v>1980</v>
      </c>
      <c r="U48" s="277" t="s">
        <v>1068</v>
      </c>
      <c r="V48" s="17">
        <v>2005</v>
      </c>
      <c r="W48" s="278"/>
      <c r="X48" s="138"/>
      <c r="Y48" s="287"/>
      <c r="Z48" s="28"/>
      <c r="AA48" s="284">
        <f t="shared" si="1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98"/>
      <c r="CJ48" s="409" t="str">
        <f t="shared" si="19"/>
        <v>anders</v>
      </c>
      <c r="CK48" s="338" t="str">
        <f t="shared" si="2"/>
        <v>Penning Rebecca</v>
      </c>
      <c r="CM48" s="338">
        <f t="shared" si="3"/>
        <v>13</v>
      </c>
      <c r="CN48" s="338" t="str">
        <f t="shared" si="4"/>
        <v xml:space="preserve"> C/B 2)</v>
      </c>
      <c r="CO48" s="303" t="str">
        <f t="shared" si="46"/>
        <v>C</v>
      </c>
      <c r="CP48" s="400">
        <v>4353</v>
      </c>
      <c r="CQ48" s="250">
        <v>773</v>
      </c>
      <c r="CR48" s="251">
        <f t="shared" si="32"/>
        <v>9</v>
      </c>
      <c r="CS48" s="252" t="str">
        <f t="shared" si="33"/>
        <v>Projektingenieur 9 (Bau)</v>
      </c>
      <c r="CT48" s="250">
        <v>772</v>
      </c>
      <c r="CU48" s="251">
        <f t="shared" si="42"/>
        <v>8</v>
      </c>
      <c r="CV48" s="252" t="str">
        <f t="shared" si="43"/>
        <v>Projektingenieur 8 (Bau)</v>
      </c>
      <c r="CW48" s="250">
        <v>772</v>
      </c>
      <c r="CX48" s="251">
        <f>VLOOKUP($CW48,Funktionsbezeichnungen,3,0)</f>
        <v>8</v>
      </c>
      <c r="CY48" s="252" t="str">
        <f>VLOOKUP($CW48,Funktionsbezeichnungen,2,0)</f>
        <v>Projektingenieur 8 (Bau)</v>
      </c>
      <c r="CZ48" s="250">
        <v>772</v>
      </c>
      <c r="DA48" s="251">
        <f>VLOOKUP($CZ48,Funktionsbezeichnungen,3,0)</f>
        <v>8</v>
      </c>
      <c r="DB48" s="252" t="str">
        <f>VLOOKUP($CZ48,Funktionsbezeichnungen,2,0)</f>
        <v>Projektingenieur 8 (Bau)</v>
      </c>
      <c r="DC48" s="250">
        <v>771</v>
      </c>
      <c r="DD48" s="251">
        <f>VLOOKUP($DC48,Funktionsbezeichnungen,3,0)</f>
        <v>7</v>
      </c>
      <c r="DE48" s="252" t="str">
        <f>VLOOKUP($DC48,Funktionsbezeichnungen,2,0)</f>
        <v>Projektingenieur 7 (Bau)</v>
      </c>
      <c r="DF48" s="249"/>
      <c r="DG48" s="251">
        <v>771</v>
      </c>
      <c r="DH48" s="251">
        <f>VLOOKUP($DG48,Funktionsbezeichnungen,3,0)</f>
        <v>7</v>
      </c>
      <c r="DI48" s="252" t="str">
        <f>VLOOKUP($DG48,Funktionsbezeichnungen,2,0)</f>
        <v>Projektingenieur 7 (Bau)</v>
      </c>
      <c r="DN48" s="338">
        <f t="shared" si="18"/>
        <v>4353</v>
      </c>
      <c r="DO48" s="340">
        <v>2</v>
      </c>
      <c r="DP48" s="338">
        <v>3</v>
      </c>
      <c r="DQ48" s="341" t="s">
        <v>968</v>
      </c>
      <c r="ES48" s="400">
        <v>9648</v>
      </c>
      <c r="ET48" s="338" t="s">
        <v>105</v>
      </c>
    </row>
    <row r="49" spans="1:150" s="338" customFormat="1" ht="15.75" x14ac:dyDescent="0.25">
      <c r="A49" s="319"/>
      <c r="B49" s="319"/>
      <c r="C49" s="319">
        <f t="shared" si="0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17">
        <v>1976</v>
      </c>
      <c r="U49" s="277" t="s">
        <v>1551</v>
      </c>
      <c r="V49" s="17">
        <v>2005</v>
      </c>
      <c r="W49" s="278"/>
      <c r="X49" s="138"/>
      <c r="Y49" s="287"/>
      <c r="Z49" s="28"/>
      <c r="AA49" s="284">
        <f t="shared" si="1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98"/>
      <c r="CJ49" s="409" t="str">
        <f t="shared" si="19"/>
        <v>anders</v>
      </c>
      <c r="CK49" s="338" t="str">
        <f t="shared" si="2"/>
        <v>Dick David</v>
      </c>
      <c r="CM49" s="338">
        <f t="shared" si="3"/>
        <v>13</v>
      </c>
      <c r="CN49" s="338" t="str">
        <f t="shared" si="4"/>
        <v xml:space="preserve"> C/B 2)</v>
      </c>
      <c r="CO49" s="303" t="str">
        <f t="shared" si="46"/>
        <v>C</v>
      </c>
      <c r="CP49" s="400">
        <v>4909</v>
      </c>
      <c r="CQ49" s="250">
        <v>773</v>
      </c>
      <c r="CR49" s="251">
        <f t="shared" si="32"/>
        <v>9</v>
      </c>
      <c r="CS49" s="252" t="str">
        <f t="shared" si="33"/>
        <v>Projektingenieur 9 (Bau)</v>
      </c>
      <c r="CT49" s="250">
        <v>772</v>
      </c>
      <c r="CU49" s="251">
        <f t="shared" si="42"/>
        <v>8</v>
      </c>
      <c r="CV49" s="252" t="str">
        <f t="shared" si="43"/>
        <v>Projektingenieur 8 (Bau)</v>
      </c>
      <c r="CW49" s="250"/>
      <c r="CX49" s="251"/>
      <c r="CY49" s="252"/>
      <c r="CZ49" s="250"/>
      <c r="DA49" s="251"/>
      <c r="DB49" s="252"/>
      <c r="DC49" s="250"/>
      <c r="DD49" s="251"/>
      <c r="DE49" s="252"/>
      <c r="DF49" s="249"/>
      <c r="DG49" s="251"/>
      <c r="DH49" s="251"/>
      <c r="DI49" s="252"/>
      <c r="DN49" s="338">
        <f t="shared" si="18"/>
        <v>4909</v>
      </c>
      <c r="DO49" s="340">
        <v>2</v>
      </c>
      <c r="DP49" s="338">
        <v>3</v>
      </c>
      <c r="DQ49" s="338" t="s">
        <v>952</v>
      </c>
      <c r="ES49" s="400">
        <v>4912</v>
      </c>
      <c r="ET49" s="338" t="s">
        <v>105</v>
      </c>
    </row>
    <row r="50" spans="1:150" s="338" customFormat="1" ht="15.75" x14ac:dyDescent="0.25">
      <c r="A50" s="319"/>
      <c r="B50" s="319"/>
      <c r="C50" s="319">
        <f t="shared" si="0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17">
        <v>1980</v>
      </c>
      <c r="U50" s="277" t="s">
        <v>1063</v>
      </c>
      <c r="V50" s="17">
        <v>2006</v>
      </c>
      <c r="W50" s="278"/>
      <c r="X50" s="138"/>
      <c r="Y50" s="287"/>
      <c r="Z50" s="28"/>
      <c r="AA50" s="284">
        <f t="shared" si="1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98"/>
      <c r="CJ50" s="409" t="str">
        <f t="shared" si="19"/>
        <v>anders</v>
      </c>
      <c r="CK50" s="338" t="str">
        <f t="shared" si="2"/>
        <v>Akdeniz Veysel</v>
      </c>
      <c r="CM50" s="340">
        <f t="shared" si="3"/>
        <v>12</v>
      </c>
      <c r="CN50" s="338" t="str">
        <f t="shared" si="4"/>
        <v xml:space="preserve"> C/B 2)</v>
      </c>
      <c r="CO50" s="303" t="str">
        <f t="shared" si="46"/>
        <v>C</v>
      </c>
      <c r="CP50" s="400">
        <v>4293</v>
      </c>
      <c r="CQ50" s="250">
        <v>773</v>
      </c>
      <c r="CR50" s="251">
        <f t="shared" si="32"/>
        <v>9</v>
      </c>
      <c r="CS50" s="252" t="str">
        <f t="shared" si="33"/>
        <v>Projektingenieur 9 (Bau)</v>
      </c>
      <c r="CT50" s="250">
        <v>772</v>
      </c>
      <c r="CU50" s="251">
        <f t="shared" si="42"/>
        <v>8</v>
      </c>
      <c r="CV50" s="252" t="str">
        <f t="shared" si="43"/>
        <v>Projektingenieur 8 (Bau)</v>
      </c>
      <c r="CW50" s="250">
        <v>772</v>
      </c>
      <c r="CX50" s="251">
        <f>VLOOKUP($CW50,Funktionsbezeichnungen,3,0)</f>
        <v>8</v>
      </c>
      <c r="CY50" s="252" t="str">
        <f>VLOOKUP($CW50,Funktionsbezeichnungen,2,0)</f>
        <v>Projektingenieur 8 (Bau)</v>
      </c>
      <c r="CZ50" s="250">
        <v>772</v>
      </c>
      <c r="DA50" s="251">
        <f>VLOOKUP($CZ50,Funktionsbezeichnungen,3,0)</f>
        <v>8</v>
      </c>
      <c r="DB50" s="252" t="str">
        <f>VLOOKUP($CZ50,Funktionsbezeichnungen,2,0)</f>
        <v>Projektingenieur 8 (Bau)</v>
      </c>
      <c r="DC50" s="250">
        <v>772</v>
      </c>
      <c r="DD50" s="251">
        <f>VLOOKUP($DC50,Funktionsbezeichnungen,3,0)</f>
        <v>8</v>
      </c>
      <c r="DE50" s="252" t="str">
        <f>VLOOKUP($DC50,Funktionsbezeichnungen,2,0)</f>
        <v>Projektingenieur 8 (Bau)</v>
      </c>
      <c r="DF50" s="249"/>
      <c r="DG50" s="251">
        <v>771</v>
      </c>
      <c r="DH50" s="251">
        <f>VLOOKUP($DG50,Funktionsbezeichnungen,3,0)</f>
        <v>7</v>
      </c>
      <c r="DI50" s="252" t="str">
        <f>VLOOKUP($DG50,Funktionsbezeichnungen,2,0)</f>
        <v>Projektingenieur 7 (Bau)</v>
      </c>
      <c r="DN50" s="338">
        <f t="shared" si="18"/>
        <v>4293</v>
      </c>
      <c r="DO50" s="340">
        <v>2</v>
      </c>
      <c r="DP50" s="338">
        <v>3</v>
      </c>
      <c r="DQ50" s="338" t="s">
        <v>951</v>
      </c>
      <c r="ES50" s="400">
        <v>4909</v>
      </c>
      <c r="ET50" s="338" t="s">
        <v>105</v>
      </c>
    </row>
    <row r="51" spans="1:150" s="338" customFormat="1" ht="15.75" x14ac:dyDescent="0.25">
      <c r="A51" s="319"/>
      <c r="B51" s="319"/>
      <c r="C51" s="319">
        <f t="shared" si="0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17">
        <v>1983</v>
      </c>
      <c r="U51" s="277" t="s">
        <v>1063</v>
      </c>
      <c r="V51" s="17">
        <v>2007</v>
      </c>
      <c r="W51" s="278" t="s">
        <v>1060</v>
      </c>
      <c r="X51" s="138">
        <v>2008</v>
      </c>
      <c r="Y51" s="287"/>
      <c r="Z51" s="28"/>
      <c r="AA51" s="284">
        <f t="shared" si="1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98"/>
      <c r="CJ51" s="409" t="str">
        <f t="shared" si="19"/>
        <v>anders</v>
      </c>
      <c r="CK51" s="338" t="str">
        <f t="shared" si="2"/>
        <v>Noordam Philipp</v>
      </c>
      <c r="CM51" s="340">
        <f t="shared" si="3"/>
        <v>11</v>
      </c>
      <c r="CN51" s="338" t="str">
        <f t="shared" si="4"/>
        <v xml:space="preserve"> C/B 2)</v>
      </c>
      <c r="CO51" s="303" t="str">
        <f t="shared" si="46"/>
        <v>C</v>
      </c>
      <c r="CP51" s="400">
        <v>4312</v>
      </c>
      <c r="CQ51" s="250">
        <v>773</v>
      </c>
      <c r="CR51" s="251">
        <f t="shared" si="32"/>
        <v>9</v>
      </c>
      <c r="CS51" s="252" t="str">
        <f t="shared" si="33"/>
        <v>Projektingenieur 9 (Bau)</v>
      </c>
      <c r="CT51" s="250">
        <v>772</v>
      </c>
      <c r="CU51" s="251">
        <f>VLOOKUP($CT51,Funktionsbezeichnungen,3,0)</f>
        <v>8</v>
      </c>
      <c r="CV51" s="252" t="str">
        <f>VLOOKUP($CT51,Funktionsbezeichnungen,2,0)</f>
        <v>Projektingenieur 8 (Bau)</v>
      </c>
      <c r="CW51" s="250">
        <v>772</v>
      </c>
      <c r="CX51" s="251">
        <f>VLOOKUP($CW51,Funktionsbezeichnungen,3,0)</f>
        <v>8</v>
      </c>
      <c r="CY51" s="252" t="str">
        <f>VLOOKUP($CW51,Funktionsbezeichnungen,2,0)</f>
        <v>Projektingenieur 8 (Bau)</v>
      </c>
      <c r="CZ51" s="250"/>
      <c r="DA51" s="251"/>
      <c r="DB51" s="252"/>
      <c r="DC51" s="250"/>
      <c r="DD51" s="251"/>
      <c r="DE51" s="252"/>
      <c r="DF51" s="249"/>
      <c r="DG51" s="251"/>
      <c r="DH51" s="251"/>
      <c r="DI51" s="252"/>
      <c r="DN51" s="338">
        <f t="shared" si="18"/>
        <v>4312</v>
      </c>
      <c r="DO51" s="340">
        <v>2</v>
      </c>
      <c r="DP51" s="338">
        <v>2</v>
      </c>
      <c r="DQ51" s="338" t="s">
        <v>951</v>
      </c>
      <c r="ES51" s="400">
        <v>4353</v>
      </c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17">
        <v>1954</v>
      </c>
      <c r="U52" s="277" t="s">
        <v>195</v>
      </c>
      <c r="V52" s="17">
        <v>1976</v>
      </c>
      <c r="W52" s="278"/>
      <c r="X52" s="138"/>
      <c r="Y52" s="287"/>
      <c r="Z52" s="28" t="s">
        <v>547</v>
      </c>
      <c r="AA52" s="284">
        <f t="shared" si="1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98"/>
      <c r="CJ52" s="338" t="str">
        <f>IF(CN52=CO52,"","anders")</f>
        <v/>
      </c>
      <c r="CK52" s="338" t="str">
        <f t="shared" si="2"/>
        <v>Buser Edi</v>
      </c>
      <c r="CM52" s="338">
        <f t="shared" si="3"/>
        <v>42</v>
      </c>
      <c r="CN52" s="338" t="str">
        <f t="shared" si="4"/>
        <v>C</v>
      </c>
      <c r="CO52" s="303" t="str">
        <f t="shared" si="46"/>
        <v>C</v>
      </c>
      <c r="CP52" s="400">
        <v>3160</v>
      </c>
      <c r="CQ52" s="250">
        <v>772</v>
      </c>
      <c r="CR52" s="251">
        <f t="shared" si="32"/>
        <v>8</v>
      </c>
      <c r="CS52" s="252" t="str">
        <f t="shared" si="33"/>
        <v>Projektingenieur 8 (Bau)</v>
      </c>
      <c r="CT52" s="250">
        <v>772</v>
      </c>
      <c r="CU52" s="251">
        <f>VLOOKUP($CT52,Funktionsbezeichnungen,3,0)</f>
        <v>8</v>
      </c>
      <c r="CV52" s="252" t="str">
        <f>VLOOKUP($CT52,Funktionsbezeichnungen,2,0)</f>
        <v>Projektingenieur 8 (Bau)</v>
      </c>
      <c r="CW52" s="250">
        <v>772</v>
      </c>
      <c r="CX52" s="251">
        <f>VLOOKUP($CW52,Funktionsbezeichnungen,3,0)</f>
        <v>8</v>
      </c>
      <c r="CY52" s="252" t="str">
        <f>VLOOKUP($CW52,Funktionsbezeichnungen,2,0)</f>
        <v>Projektingenieur 8 (Bau)</v>
      </c>
      <c r="CZ52" s="250">
        <v>772</v>
      </c>
      <c r="DA52" s="251">
        <f>VLOOKUP($CZ52,Funktionsbezeichnungen,3,0)</f>
        <v>8</v>
      </c>
      <c r="DB52" s="252" t="str">
        <f>VLOOKUP($CZ52,Funktionsbezeichnungen,2,0)</f>
        <v>Projektingenieur 8 (Bau)</v>
      </c>
      <c r="DC52" s="250">
        <v>772</v>
      </c>
      <c r="DD52" s="251">
        <f>VLOOKUP($DC52,Funktionsbezeichnungen,3,0)</f>
        <v>8</v>
      </c>
      <c r="DE52" s="252" t="str">
        <f>VLOOKUP($DC52,Funktionsbezeichnungen,2,0)</f>
        <v>Projektingenieur 8 (Bau)</v>
      </c>
      <c r="DF52" s="249"/>
      <c r="DG52" s="251">
        <v>772</v>
      </c>
      <c r="DH52" s="251">
        <f>VLOOKUP($DG52,Funktionsbezeichnungen,3,0)</f>
        <v>8</v>
      </c>
      <c r="DI52" s="252" t="str">
        <f>VLOOKUP($DG52,Funktionsbezeichnungen,2,0)</f>
        <v>Projektingenieur 8 (Bau)</v>
      </c>
      <c r="DN52" s="338">
        <f>+CP52</f>
        <v>3160</v>
      </c>
      <c r="DO52" s="340">
        <v>2</v>
      </c>
      <c r="DP52" s="338">
        <v>3</v>
      </c>
      <c r="DQ52" s="338" t="s">
        <v>951</v>
      </c>
      <c r="ES52" s="400">
        <v>4293</v>
      </c>
      <c r="ET52" s="338" t="s">
        <v>105</v>
      </c>
    </row>
    <row r="53" spans="1:150" s="338" customFormat="1" ht="27" x14ac:dyDescent="0.25">
      <c r="A53" s="319"/>
      <c r="B53" s="319"/>
      <c r="C53" s="319">
        <f t="shared" si="0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17">
        <v>1975</v>
      </c>
      <c r="U53" s="277" t="s">
        <v>562</v>
      </c>
      <c r="V53" s="17">
        <v>2004</v>
      </c>
      <c r="W53" s="278"/>
      <c r="X53" s="138"/>
      <c r="Y53" s="287"/>
      <c r="Z53" s="28" t="s">
        <v>564</v>
      </c>
      <c r="AA53" s="284">
        <f t="shared" si="1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98"/>
      <c r="CJ53" s="338" t="str">
        <f t="shared" si="19"/>
        <v/>
      </c>
      <c r="CK53" s="338" t="str">
        <f t="shared" si="2"/>
        <v>That Pueng</v>
      </c>
      <c r="CM53" s="338">
        <f t="shared" si="3"/>
        <v>14</v>
      </c>
      <c r="CN53" s="338" t="str">
        <f t="shared" si="4"/>
        <v>C</v>
      </c>
      <c r="CO53" s="303" t="str">
        <f t="shared" si="46"/>
        <v>C</v>
      </c>
      <c r="CP53" s="400">
        <v>4345</v>
      </c>
      <c r="CQ53" s="250" t="s">
        <v>711</v>
      </c>
      <c r="CR53" s="251"/>
      <c r="CS53" s="252"/>
      <c r="CT53" s="250" t="s">
        <v>711</v>
      </c>
      <c r="CU53" s="251"/>
      <c r="CV53" s="252"/>
      <c r="CW53" s="250">
        <v>782</v>
      </c>
      <c r="CX53" s="251">
        <f>VLOOKUP($CW53,Funktionsbezeichnungen,3,0)</f>
        <v>8</v>
      </c>
      <c r="CY53" s="252" t="str">
        <f>VLOOKUP($CW53,Funktionsbezeichnungen,2,0)</f>
        <v>Projektingenieur 8 (Umwelt)</v>
      </c>
      <c r="CZ53" s="250">
        <v>782</v>
      </c>
      <c r="DA53" s="251">
        <f>VLOOKUP($CZ53,Funktionsbezeichnungen,3,0)</f>
        <v>8</v>
      </c>
      <c r="DB53" s="252" t="str">
        <f>VLOOKUP($CZ53,Funktionsbezeichnungen,2,0)</f>
        <v>Projektingenieur 8 (Umwelt)</v>
      </c>
      <c r="DC53" s="250">
        <v>782</v>
      </c>
      <c r="DD53" s="251">
        <f>VLOOKUP($DC53,Funktionsbezeichnungen,3,0)</f>
        <v>8</v>
      </c>
      <c r="DE53" s="252" t="str">
        <f>VLOOKUP($DC53,Funktionsbezeichnungen,2,0)</f>
        <v>Projektingenieur 8 (Umwelt)</v>
      </c>
      <c r="DF53" s="249"/>
      <c r="DG53" s="251">
        <v>781</v>
      </c>
      <c r="DH53" s="251">
        <f>VLOOKUP($DG53,Funktionsbezeichnungen,3,0)</f>
        <v>7</v>
      </c>
      <c r="DI53" s="252" t="str">
        <f>VLOOKUP($DG53,Funktionsbezeichnungen,2,0)</f>
        <v>Projektingenieur 7 (Umwelt)</v>
      </c>
      <c r="DN53" s="338">
        <f>+CP53</f>
        <v>4345</v>
      </c>
      <c r="DO53" s="340">
        <v>1</v>
      </c>
      <c r="DP53" s="338">
        <v>2</v>
      </c>
      <c r="DQ53" s="338" t="s">
        <v>952</v>
      </c>
      <c r="ES53" s="400">
        <v>4312</v>
      </c>
      <c r="ET53" s="338" t="s">
        <v>105</v>
      </c>
    </row>
    <row r="54" spans="1:150" s="338" customFormat="1" x14ac:dyDescent="0.25">
      <c r="A54" s="319"/>
      <c r="B54" s="319">
        <v>1</v>
      </c>
      <c r="C54" s="319">
        <f t="shared" si="0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17">
        <v>1981</v>
      </c>
      <c r="U54" s="277" t="s">
        <v>1063</v>
      </c>
      <c r="V54" s="17">
        <v>2005</v>
      </c>
      <c r="W54" s="278"/>
      <c r="X54" s="138"/>
      <c r="Y54" s="287"/>
      <c r="Z54" s="28"/>
      <c r="AA54" s="284">
        <f t="shared" si="1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98"/>
      <c r="CJ54" s="399" t="e">
        <f t="shared" si="19"/>
        <v>#N/A</v>
      </c>
      <c r="CK54" s="339" t="str">
        <f t="shared" si="2"/>
        <v>Mendoza Maria del Mar</v>
      </c>
      <c r="CM54" s="340">
        <f t="shared" si="3"/>
        <v>13</v>
      </c>
      <c r="CN54" s="340" t="str">
        <f t="shared" si="4"/>
        <v>C</v>
      </c>
      <c r="CO54" s="303" t="e">
        <f t="shared" si="46"/>
        <v>#N/A</v>
      </c>
      <c r="CP54" s="257">
        <v>4326</v>
      </c>
      <c r="CQ54" s="250">
        <v>772</v>
      </c>
      <c r="CR54" s="251">
        <f t="shared" ref="CR54:CR86" si="47">VLOOKUP($CQ54,Funktionsbezeichnungen,3,0)</f>
        <v>8</v>
      </c>
      <c r="CS54" s="252" t="str">
        <f t="shared" ref="CS54:CS86" si="48">VLOOKUP($CQ54,Funktionsbezeichnungen,2,0)</f>
        <v>Projektingenieur 8 (Bau)</v>
      </c>
      <c r="CT54" s="250"/>
      <c r="CU54" s="251"/>
      <c r="CV54" s="252"/>
      <c r="CW54" s="250"/>
      <c r="CX54" s="251"/>
      <c r="CY54" s="252"/>
      <c r="CZ54" s="250"/>
      <c r="DA54" s="251"/>
      <c r="DB54" s="252"/>
      <c r="DC54" s="250"/>
      <c r="DD54" s="251"/>
      <c r="DE54" s="252"/>
      <c r="DF54" s="249"/>
      <c r="DG54" s="251"/>
      <c r="DH54" s="251"/>
      <c r="DI54" s="252"/>
      <c r="DN54" s="338">
        <f>+CP54</f>
        <v>4326</v>
      </c>
      <c r="DO54" s="340">
        <v>2</v>
      </c>
      <c r="DP54" s="338">
        <v>3</v>
      </c>
      <c r="DQ54" s="338" t="s">
        <v>951</v>
      </c>
      <c r="ES54" s="400">
        <v>9677</v>
      </c>
      <c r="ET54" s="338" t="s">
        <v>105</v>
      </c>
    </row>
    <row r="55" spans="1:150" s="338" customFormat="1" ht="27" x14ac:dyDescent="0.25">
      <c r="A55" s="319"/>
      <c r="B55" s="319"/>
      <c r="C55" s="319">
        <f t="shared" si="0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17">
        <v>1983</v>
      </c>
      <c r="U55" s="277" t="s">
        <v>1076</v>
      </c>
      <c r="V55" s="17">
        <v>2008</v>
      </c>
      <c r="W55" s="278" t="s">
        <v>1505</v>
      </c>
      <c r="X55" s="138">
        <v>2009</v>
      </c>
      <c r="Y55" s="287"/>
      <c r="Z55" s="28" t="s">
        <v>1023</v>
      </c>
      <c r="AA55" s="284">
        <f t="shared" si="1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98"/>
      <c r="CJ55" s="338" t="str">
        <f t="shared" si="19"/>
        <v/>
      </c>
      <c r="CK55" s="338" t="str">
        <f t="shared" si="2"/>
        <v>Wieland Manuel</v>
      </c>
      <c r="CM55" s="340">
        <f t="shared" si="3"/>
        <v>10</v>
      </c>
      <c r="CN55" s="338" t="str">
        <f t="shared" si="4"/>
        <v>C</v>
      </c>
      <c r="CO55" s="303" t="str">
        <f t="shared" si="46"/>
        <v>C</v>
      </c>
      <c r="CP55" s="400">
        <v>9698</v>
      </c>
      <c r="CQ55" s="250">
        <v>772</v>
      </c>
      <c r="CR55" s="251">
        <f t="shared" si="47"/>
        <v>8</v>
      </c>
      <c r="CS55" s="252" t="str">
        <f t="shared" si="48"/>
        <v>Projektingenieur 8 (Bau)</v>
      </c>
      <c r="CT55" s="250">
        <v>772</v>
      </c>
      <c r="CU55" s="251">
        <f>VLOOKUP($CT55,Funktionsbezeichnungen,3,0)</f>
        <v>8</v>
      </c>
      <c r="CV55" s="252" t="str">
        <f>VLOOKUP($CT55,Funktionsbezeichnungen,2,0)</f>
        <v>Projektingenieur 8 (Bau)</v>
      </c>
      <c r="CW55" s="250">
        <v>772</v>
      </c>
      <c r="CX55" s="251">
        <f>VLOOKUP($CW55,Funktionsbezeichnungen,3,0)</f>
        <v>8</v>
      </c>
      <c r="CY55" s="252" t="str">
        <f>VLOOKUP($CW55,Funktionsbezeichnungen,2,0)</f>
        <v>Projektingenieur 8 (Bau)</v>
      </c>
      <c r="CZ55" s="250">
        <v>771</v>
      </c>
      <c r="DA55" s="251">
        <f>VLOOKUP($CZ55,Funktionsbezeichnungen,3,0)</f>
        <v>7</v>
      </c>
      <c r="DB55" s="252" t="str">
        <f>VLOOKUP($CZ55,Funktionsbezeichnungen,2,0)</f>
        <v>Projektingenieur 7 (Bau)</v>
      </c>
      <c r="DC55" s="250">
        <v>771</v>
      </c>
      <c r="DD55" s="251">
        <f>VLOOKUP($DC55,Funktionsbezeichnungen,3,0)</f>
        <v>7</v>
      </c>
      <c r="DE55" s="252" t="str">
        <f>VLOOKUP($DC55,Funktionsbezeichnungen,2,0)</f>
        <v>Projektingenieur 7 (Bau)</v>
      </c>
      <c r="DF55" s="249"/>
      <c r="DG55" s="251">
        <v>771</v>
      </c>
      <c r="DH55" s="251">
        <f>VLOOKUP($DG55,Funktionsbezeichnungen,3,0)</f>
        <v>7</v>
      </c>
      <c r="DI55" s="252" t="str">
        <f>VLOOKUP($DG55,Funktionsbezeichnungen,2,0)</f>
        <v>Projektingenieur 7 (Bau)</v>
      </c>
      <c r="DN55" s="338">
        <f t="shared" si="18"/>
        <v>9698</v>
      </c>
      <c r="DO55" s="340">
        <v>2</v>
      </c>
      <c r="DP55" s="338">
        <v>2</v>
      </c>
      <c r="DQ55" s="338" t="s">
        <v>951</v>
      </c>
      <c r="ES55" s="400">
        <v>9698</v>
      </c>
      <c r="ET55" s="338" t="s">
        <v>105</v>
      </c>
    </row>
    <row r="56" spans="1:150" s="338" customFormat="1" x14ac:dyDescent="0.25">
      <c r="A56" s="319"/>
      <c r="B56" s="319"/>
      <c r="C56" s="319">
        <f t="shared" si="0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17">
        <v>1983</v>
      </c>
      <c r="U56" s="277" t="s">
        <v>1556</v>
      </c>
      <c r="V56" s="17">
        <v>2008</v>
      </c>
      <c r="W56" s="278"/>
      <c r="X56" s="138"/>
      <c r="Y56" s="287"/>
      <c r="Z56" s="28"/>
      <c r="AA56" s="284">
        <f t="shared" si="1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373</v>
      </c>
      <c r="AG56" s="398"/>
      <c r="CJ56" s="399" t="str">
        <f t="shared" si="19"/>
        <v>anders</v>
      </c>
      <c r="CK56" s="338" t="str">
        <f t="shared" si="2"/>
        <v>Skucek Axel</v>
      </c>
      <c r="CM56" s="340">
        <f t="shared" si="3"/>
        <v>10</v>
      </c>
      <c r="CN56" s="340" t="str">
        <f t="shared" si="4"/>
        <v>C</v>
      </c>
      <c r="CO56" s="303" t="str">
        <f t="shared" si="46"/>
        <v>D</v>
      </c>
      <c r="CP56" s="400">
        <v>4322</v>
      </c>
      <c r="CQ56" s="250">
        <v>772</v>
      </c>
      <c r="CR56" s="251">
        <f t="shared" si="47"/>
        <v>8</v>
      </c>
      <c r="CS56" s="252" t="str">
        <f t="shared" si="48"/>
        <v>Projektingenieur 8 (Bau)</v>
      </c>
      <c r="CT56" s="250"/>
      <c r="CU56" s="251"/>
      <c r="CV56" s="252"/>
      <c r="CW56" s="250"/>
      <c r="CX56" s="251"/>
      <c r="CY56" s="252"/>
      <c r="CZ56" s="250"/>
      <c r="DA56" s="251"/>
      <c r="DB56" s="252"/>
      <c r="DC56" s="250"/>
      <c r="DD56" s="251"/>
      <c r="DE56" s="252"/>
      <c r="DF56" s="249"/>
      <c r="DG56" s="251"/>
      <c r="DH56" s="251"/>
      <c r="DI56" s="252"/>
      <c r="DN56" s="338">
        <f t="shared" si="18"/>
        <v>4322</v>
      </c>
      <c r="DO56" s="340">
        <v>2</v>
      </c>
      <c r="DP56" s="338">
        <v>3</v>
      </c>
      <c r="DQ56" s="338" t="s">
        <v>951</v>
      </c>
      <c r="ES56" s="400">
        <v>4311</v>
      </c>
      <c r="ET56" s="338" t="s">
        <v>105</v>
      </c>
    </row>
    <row r="57" spans="1:150" s="338" customFormat="1" x14ac:dyDescent="0.25">
      <c r="A57" s="319"/>
      <c r="B57" s="319"/>
      <c r="C57" s="319">
        <f t="shared" si="0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17">
        <v>1985</v>
      </c>
      <c r="U57" s="277" t="s">
        <v>1552</v>
      </c>
      <c r="V57" s="17">
        <v>2008</v>
      </c>
      <c r="W57" s="278" t="s">
        <v>1181</v>
      </c>
      <c r="X57" s="138">
        <v>2013</v>
      </c>
      <c r="Y57" s="287"/>
      <c r="Z57" s="28" t="s">
        <v>1023</v>
      </c>
      <c r="AA57" s="284">
        <f t="shared" si="1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98"/>
      <c r="CJ57" s="338" t="str">
        <f t="shared" si="19"/>
        <v/>
      </c>
      <c r="CK57" s="338" t="str">
        <f t="shared" si="2"/>
        <v>Imesch Reto</v>
      </c>
      <c r="CM57" s="340">
        <f t="shared" si="3"/>
        <v>10</v>
      </c>
      <c r="CN57" s="338" t="str">
        <f t="shared" si="4"/>
        <v>C</v>
      </c>
      <c r="CO57" s="303" t="str">
        <f t="shared" si="46"/>
        <v>C</v>
      </c>
      <c r="CP57" s="400">
        <v>9677</v>
      </c>
      <c r="CQ57" s="250">
        <v>772</v>
      </c>
      <c r="CR57" s="251">
        <f t="shared" si="47"/>
        <v>8</v>
      </c>
      <c r="CS57" s="252" t="str">
        <f t="shared" si="48"/>
        <v>Projektingenieur 8 (Bau)</v>
      </c>
      <c r="CT57" s="250">
        <v>772</v>
      </c>
      <c r="CU57" s="251">
        <f t="shared" ref="CU57:CU65" si="49">VLOOKUP($CT57,Funktionsbezeichnungen,3,0)</f>
        <v>8</v>
      </c>
      <c r="CV57" s="252" t="str">
        <f t="shared" ref="CV57:CV65" si="50">VLOOKUP($CT57,Funktionsbezeichnungen,2,0)</f>
        <v>Projektingenieur 8 (Bau)</v>
      </c>
      <c r="CW57" s="250">
        <v>772</v>
      </c>
      <c r="CX57" s="251">
        <f>VLOOKUP($CW57,Funktionsbezeichnungen,3,0)</f>
        <v>8</v>
      </c>
      <c r="CY57" s="252" t="str">
        <f>VLOOKUP($CW57,Funktionsbezeichnungen,2,0)</f>
        <v>Projektingenieur 8 (Bau)</v>
      </c>
      <c r="CZ57" s="250">
        <v>772</v>
      </c>
      <c r="DA57" s="251">
        <f>VLOOKUP($CZ57,Funktionsbezeichnungen,3,0)</f>
        <v>8</v>
      </c>
      <c r="DB57" s="252" t="str">
        <f>VLOOKUP($CZ57,Funktionsbezeichnungen,2,0)</f>
        <v>Projektingenieur 8 (Bau)</v>
      </c>
      <c r="DC57" s="250">
        <v>771</v>
      </c>
      <c r="DD57" s="251">
        <f>VLOOKUP($DC57,Funktionsbezeichnungen,3,0)</f>
        <v>7</v>
      </c>
      <c r="DE57" s="252" t="str">
        <f>VLOOKUP($DC57,Funktionsbezeichnungen,2,0)</f>
        <v>Projektingenieur 7 (Bau)</v>
      </c>
      <c r="DF57" s="249"/>
      <c r="DG57" s="251">
        <v>771</v>
      </c>
      <c r="DH57" s="251">
        <f>VLOOKUP($DG57,Funktionsbezeichnungen,3,0)</f>
        <v>7</v>
      </c>
      <c r="DI57" s="252" t="str">
        <f>VLOOKUP($DG57,Funktionsbezeichnungen,2,0)</f>
        <v>Projektingenieur 7 (Bau)</v>
      </c>
      <c r="DN57" s="338">
        <f t="shared" si="18"/>
        <v>9677</v>
      </c>
      <c r="DO57" s="340">
        <v>2</v>
      </c>
      <c r="DP57" s="338">
        <v>3</v>
      </c>
      <c r="DQ57" s="338" t="s">
        <v>951</v>
      </c>
      <c r="ES57" s="400">
        <v>8565</v>
      </c>
      <c r="ET57" s="338" t="s">
        <v>105</v>
      </c>
    </row>
    <row r="58" spans="1:150" s="338" customFormat="1" ht="27" x14ac:dyDescent="0.25">
      <c r="A58" s="319"/>
      <c r="B58" s="319"/>
      <c r="C58" s="319" t="str">
        <f t="shared" si="0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17">
        <v>1972</v>
      </c>
      <c r="U58" s="277" t="s">
        <v>1007</v>
      </c>
      <c r="V58" s="17">
        <v>2009</v>
      </c>
      <c r="W58" s="278" t="s">
        <v>1066</v>
      </c>
      <c r="X58" s="138">
        <v>2012</v>
      </c>
      <c r="Y58" s="287"/>
      <c r="Z58" s="28" t="s">
        <v>1180</v>
      </c>
      <c r="AA58" s="284">
        <f t="shared" si="1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98"/>
      <c r="CJ58" s="338" t="str">
        <f t="shared" si="19"/>
        <v/>
      </c>
      <c r="CK58" s="338" t="str">
        <f t="shared" si="2"/>
        <v>Baschong Clemens</v>
      </c>
      <c r="CM58" s="340">
        <f t="shared" si="3"/>
        <v>9</v>
      </c>
      <c r="CN58" s="338" t="str">
        <f t="shared" si="4"/>
        <v>C</v>
      </c>
      <c r="CO58" s="303" t="str">
        <f t="shared" si="46"/>
        <v>C</v>
      </c>
      <c r="CP58" s="400">
        <v>4311</v>
      </c>
      <c r="CQ58" s="250">
        <v>782</v>
      </c>
      <c r="CR58" s="251">
        <f t="shared" si="47"/>
        <v>8</v>
      </c>
      <c r="CS58" s="252" t="str">
        <f t="shared" si="48"/>
        <v>Projektingenieur 8 (Umwelt)</v>
      </c>
      <c r="CT58" s="250">
        <v>782</v>
      </c>
      <c r="CU58" s="251">
        <f t="shared" si="49"/>
        <v>8</v>
      </c>
      <c r="CV58" s="252" t="str">
        <f t="shared" si="50"/>
        <v>Projektingenieur 8 (Umwelt)</v>
      </c>
      <c r="CW58" s="250">
        <v>782</v>
      </c>
      <c r="CX58" s="251">
        <f>VLOOKUP($CW58,Funktionsbezeichnungen,3,0)</f>
        <v>8</v>
      </c>
      <c r="CY58" s="252" t="str">
        <f>VLOOKUP($CW58,Funktionsbezeichnungen,2,0)</f>
        <v>Projektingenieur 8 (Umwelt)</v>
      </c>
      <c r="CZ58" s="250"/>
      <c r="DA58" s="251"/>
      <c r="DB58" s="252"/>
      <c r="DC58" s="250"/>
      <c r="DD58" s="251"/>
      <c r="DE58" s="252"/>
      <c r="DF58" s="249"/>
      <c r="DG58" s="251"/>
      <c r="DH58" s="251"/>
      <c r="DI58" s="252"/>
      <c r="DN58" s="338">
        <f t="shared" si="18"/>
        <v>4311</v>
      </c>
      <c r="DO58" s="340">
        <v>2</v>
      </c>
      <c r="DP58" s="338">
        <v>2</v>
      </c>
      <c r="DQ58" s="338" t="s">
        <v>952</v>
      </c>
      <c r="ES58" s="400">
        <v>8569</v>
      </c>
      <c r="ET58" s="338" t="s">
        <v>105</v>
      </c>
    </row>
    <row r="59" spans="1:150" s="338" customFormat="1" x14ac:dyDescent="0.25">
      <c r="A59" s="319"/>
      <c r="B59" s="319"/>
      <c r="C59" s="319" t="str">
        <f t="shared" si="0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17">
        <v>1984</v>
      </c>
      <c r="U59" s="277" t="s">
        <v>1552</v>
      </c>
      <c r="V59" s="17">
        <v>2009</v>
      </c>
      <c r="W59" s="278"/>
      <c r="X59" s="138"/>
      <c r="Y59" s="287"/>
      <c r="Z59" s="28"/>
      <c r="AA59" s="284">
        <f t="shared" si="1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98"/>
      <c r="CJ59" s="338" t="str">
        <f t="shared" si="19"/>
        <v/>
      </c>
      <c r="CK59" s="338" t="str">
        <f t="shared" si="2"/>
        <v>Jung Roman</v>
      </c>
      <c r="CM59" s="340">
        <f t="shared" si="3"/>
        <v>9</v>
      </c>
      <c r="CN59" s="338" t="str">
        <f t="shared" si="4"/>
        <v>C</v>
      </c>
      <c r="CO59" s="303" t="str">
        <f t="shared" si="46"/>
        <v>C</v>
      </c>
      <c r="CP59" s="400">
        <v>8565</v>
      </c>
      <c r="CQ59" s="250">
        <v>772</v>
      </c>
      <c r="CR59" s="251">
        <f t="shared" si="47"/>
        <v>8</v>
      </c>
      <c r="CS59" s="252" t="str">
        <f t="shared" si="48"/>
        <v>Projektingenieur 8 (Bau)</v>
      </c>
      <c r="CT59" s="250">
        <v>772</v>
      </c>
      <c r="CU59" s="251">
        <f t="shared" si="49"/>
        <v>8</v>
      </c>
      <c r="CV59" s="252" t="str">
        <f t="shared" si="50"/>
        <v>Projektingenieur 8 (Bau)</v>
      </c>
      <c r="CW59" s="250">
        <v>772</v>
      </c>
      <c r="CX59" s="251">
        <f>VLOOKUP($CW59,Funktionsbezeichnungen,3,0)</f>
        <v>8</v>
      </c>
      <c r="CY59" s="252" t="str">
        <f>VLOOKUP($CW59,Funktionsbezeichnungen,2,0)</f>
        <v>Projektingenieur 8 (Bau)</v>
      </c>
      <c r="CZ59" s="250">
        <v>771</v>
      </c>
      <c r="DA59" s="251">
        <f>VLOOKUP($CZ59,Funktionsbezeichnungen,3,0)</f>
        <v>7</v>
      </c>
      <c r="DB59" s="252" t="str">
        <f>VLOOKUP($CZ59,Funktionsbezeichnungen,2,0)</f>
        <v>Projektingenieur 7 (Bau)</v>
      </c>
      <c r="DC59" s="250">
        <v>771</v>
      </c>
      <c r="DD59" s="251">
        <f>VLOOKUP($DC59,Funktionsbezeichnungen,3,0)</f>
        <v>7</v>
      </c>
      <c r="DE59" s="252" t="str">
        <f>VLOOKUP($DC59,Funktionsbezeichnungen,2,0)</f>
        <v>Projektingenieur 7 (Bau)</v>
      </c>
      <c r="DF59" s="249"/>
      <c r="DG59" s="251">
        <v>771</v>
      </c>
      <c r="DH59" s="251">
        <f>VLOOKUP($DG59,Funktionsbezeichnungen,3,0)</f>
        <v>7</v>
      </c>
      <c r="DI59" s="252" t="str">
        <f>VLOOKUP($DG59,Funktionsbezeichnungen,2,0)</f>
        <v>Projektingenieur 7 (Bau)</v>
      </c>
      <c r="DN59" s="338">
        <f t="shared" si="18"/>
        <v>8565</v>
      </c>
      <c r="DO59" s="340">
        <v>2</v>
      </c>
      <c r="DP59" s="338">
        <v>3</v>
      </c>
      <c r="DQ59" s="338" t="s">
        <v>951</v>
      </c>
      <c r="ES59" s="400">
        <v>4906</v>
      </c>
      <c r="ET59" s="338" t="s">
        <v>105</v>
      </c>
    </row>
    <row r="60" spans="1:150" s="338" customFormat="1" x14ac:dyDescent="0.25">
      <c r="A60" s="319"/>
      <c r="B60" s="319"/>
      <c r="C60" s="319" t="str">
        <f t="shared" si="0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17">
        <v>1986</v>
      </c>
      <c r="U60" s="277" t="s">
        <v>1191</v>
      </c>
      <c r="V60" s="17">
        <v>2010</v>
      </c>
      <c r="W60" s="278"/>
      <c r="X60" s="138"/>
      <c r="Y60" s="287"/>
      <c r="Z60" s="28"/>
      <c r="AA60" s="284">
        <f t="shared" si="1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98"/>
      <c r="CJ60" s="338" t="e">
        <f t="shared" si="19"/>
        <v>#N/A</v>
      </c>
      <c r="CK60" s="338" t="str">
        <f t="shared" si="2"/>
        <v>Berzi Patrick</v>
      </c>
      <c r="CM60" s="340">
        <f t="shared" si="3"/>
        <v>8</v>
      </c>
      <c r="CN60" s="340" t="str">
        <f t="shared" si="4"/>
        <v>C</v>
      </c>
      <c r="CO60" s="303" t="e">
        <f t="shared" si="46"/>
        <v>#N/A</v>
      </c>
      <c r="CP60" s="400">
        <v>4911</v>
      </c>
      <c r="CQ60" s="250">
        <v>772</v>
      </c>
      <c r="CR60" s="251">
        <f t="shared" si="47"/>
        <v>8</v>
      </c>
      <c r="CS60" s="252" t="str">
        <f t="shared" si="48"/>
        <v>Projektingenieur 8 (Bau)</v>
      </c>
      <c r="CT60" s="250">
        <v>772</v>
      </c>
      <c r="CU60" s="251">
        <f t="shared" si="49"/>
        <v>8</v>
      </c>
      <c r="CV60" s="252" t="str">
        <f t="shared" si="50"/>
        <v>Projektingenieur 8 (Bau)</v>
      </c>
      <c r="CW60" s="250"/>
      <c r="CX60" s="251"/>
      <c r="CY60" s="252"/>
      <c r="CZ60" s="250"/>
      <c r="DA60" s="251"/>
      <c r="DB60" s="252"/>
      <c r="DC60" s="250"/>
      <c r="DD60" s="251"/>
      <c r="DE60" s="252"/>
      <c r="DF60" s="249"/>
      <c r="DG60" s="251"/>
      <c r="DH60" s="251"/>
      <c r="DI60" s="252"/>
      <c r="DN60" s="338">
        <f t="shared" si="18"/>
        <v>4911</v>
      </c>
      <c r="DO60" s="340">
        <v>2</v>
      </c>
      <c r="DP60" s="338">
        <v>3</v>
      </c>
      <c r="DQ60" s="338" t="s">
        <v>951</v>
      </c>
      <c r="ES60" s="400">
        <v>7706</v>
      </c>
      <c r="ET60" s="340" t="s">
        <v>105</v>
      </c>
    </row>
    <row r="61" spans="1:150" s="338" customFormat="1" x14ac:dyDescent="0.25">
      <c r="A61" s="319"/>
      <c r="B61" s="319">
        <v>1</v>
      </c>
      <c r="C61" s="319" t="str">
        <f t="shared" si="0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17">
        <v>1986</v>
      </c>
      <c r="U61" s="277" t="s">
        <v>1552</v>
      </c>
      <c r="V61" s="17">
        <v>2010</v>
      </c>
      <c r="W61" s="278"/>
      <c r="X61" s="138"/>
      <c r="Y61" s="287"/>
      <c r="Z61" s="28"/>
      <c r="AA61" s="284">
        <f t="shared" si="1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98"/>
      <c r="CJ61" s="338" t="str">
        <f t="shared" si="19"/>
        <v/>
      </c>
      <c r="CK61" s="338" t="str">
        <f t="shared" si="2"/>
        <v>Bianchi Emmanuelle</v>
      </c>
      <c r="CM61" s="340">
        <f t="shared" si="3"/>
        <v>8</v>
      </c>
      <c r="CN61" s="340" t="str">
        <f t="shared" si="4"/>
        <v>C</v>
      </c>
      <c r="CO61" s="303" t="str">
        <f t="shared" si="46"/>
        <v>C</v>
      </c>
      <c r="CP61" s="400">
        <v>7706</v>
      </c>
      <c r="CQ61" s="250">
        <v>772</v>
      </c>
      <c r="CR61" s="251">
        <f t="shared" si="47"/>
        <v>8</v>
      </c>
      <c r="CS61" s="252" t="str">
        <f t="shared" si="48"/>
        <v>Projektingenieur 8 (Bau)</v>
      </c>
      <c r="CT61" s="250">
        <v>772</v>
      </c>
      <c r="CU61" s="251">
        <f t="shared" si="49"/>
        <v>8</v>
      </c>
      <c r="CV61" s="252" t="str">
        <f t="shared" si="50"/>
        <v>Projektingenieur 8 (Bau)</v>
      </c>
      <c r="CW61" s="250">
        <v>772</v>
      </c>
      <c r="CX61" s="251">
        <f>VLOOKUP($CW61,Funktionsbezeichnungen,3,0)</f>
        <v>8</v>
      </c>
      <c r="CY61" s="252" t="str">
        <f>VLOOKUP($CW61,Funktionsbezeichnungen,2,0)</f>
        <v>Projektingenieur 8 (Bau)</v>
      </c>
      <c r="CZ61" s="250">
        <v>771</v>
      </c>
      <c r="DA61" s="251">
        <f>VLOOKUP($CZ61,Funktionsbezeichnungen,3,0)</f>
        <v>7</v>
      </c>
      <c r="DB61" s="252" t="str">
        <f>VLOOKUP($CZ61,Funktionsbezeichnungen,2,0)</f>
        <v>Projektingenieur 7 (Bau)</v>
      </c>
      <c r="DC61" s="250">
        <v>770</v>
      </c>
      <c r="DD61" s="251">
        <f>VLOOKUP($DC61,Funktionsbezeichnungen,3,0)</f>
        <v>6</v>
      </c>
      <c r="DE61" s="252" t="str">
        <f>VLOOKUP($DC61,Funktionsbezeichnungen,2,0)</f>
        <v>Vorstufe Projektingenieur (Bau)</v>
      </c>
      <c r="DF61" s="249"/>
      <c r="DG61" s="251">
        <v>771</v>
      </c>
      <c r="DH61" s="251">
        <f>VLOOKUP($DG61,Funktionsbezeichnungen,3,0)</f>
        <v>7</v>
      </c>
      <c r="DI61" s="252" t="str">
        <f>VLOOKUP($DG61,Funktionsbezeichnungen,2,0)</f>
        <v>Projektingenieur 7 (Bau)</v>
      </c>
      <c r="DN61" s="338">
        <f t="shared" si="18"/>
        <v>7706</v>
      </c>
      <c r="DO61" s="340">
        <v>2</v>
      </c>
      <c r="DP61" s="338">
        <v>3</v>
      </c>
      <c r="DQ61" s="338" t="s">
        <v>951</v>
      </c>
      <c r="ES61" s="400">
        <v>4901</v>
      </c>
      <c r="ET61" s="340" t="s">
        <v>105</v>
      </c>
    </row>
    <row r="62" spans="1:150" s="338" customFormat="1" x14ac:dyDescent="0.25">
      <c r="A62" s="319"/>
      <c r="B62" s="319">
        <v>1</v>
      </c>
      <c r="C62" s="319" t="str">
        <f t="shared" si="0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17">
        <v>1981</v>
      </c>
      <c r="U62" s="277" t="s">
        <v>1552</v>
      </c>
      <c r="V62" s="17">
        <v>2010</v>
      </c>
      <c r="W62" s="278"/>
      <c r="X62" s="138"/>
      <c r="Y62" s="287"/>
      <c r="Z62" s="28"/>
      <c r="AA62" s="284">
        <f t="shared" si="1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98"/>
      <c r="CJ62" s="338" t="str">
        <f t="shared" si="19"/>
        <v/>
      </c>
      <c r="CK62" s="338" t="str">
        <f t="shared" si="2"/>
        <v>Kanagasabai Manoja</v>
      </c>
      <c r="CM62" s="340">
        <f t="shared" si="3"/>
        <v>8</v>
      </c>
      <c r="CN62" s="340" t="str">
        <f t="shared" si="4"/>
        <v>C</v>
      </c>
      <c r="CO62" s="303" t="str">
        <f t="shared" si="46"/>
        <v>C</v>
      </c>
      <c r="CP62" s="400">
        <v>4910</v>
      </c>
      <c r="CQ62" s="250">
        <v>772</v>
      </c>
      <c r="CR62" s="251">
        <f t="shared" si="47"/>
        <v>8</v>
      </c>
      <c r="CS62" s="252" t="str">
        <f t="shared" si="48"/>
        <v>Projektingenieur 8 (Bau)</v>
      </c>
      <c r="CT62" s="250">
        <v>772</v>
      </c>
      <c r="CU62" s="251">
        <f t="shared" si="49"/>
        <v>8</v>
      </c>
      <c r="CV62" s="252" t="str">
        <f t="shared" si="50"/>
        <v>Projektingenieur 8 (Bau)</v>
      </c>
      <c r="CW62" s="250"/>
      <c r="CX62" s="251"/>
      <c r="CY62" s="252"/>
      <c r="CZ62" s="250">
        <v>771</v>
      </c>
      <c r="DA62" s="251">
        <f>VLOOKUP($CZ62,Funktionsbezeichnungen,3,0)</f>
        <v>7</v>
      </c>
      <c r="DB62" s="252" t="str">
        <f>VLOOKUP($CZ62,Funktionsbezeichnungen,2,0)</f>
        <v>Projektingenieur 7 (Bau)</v>
      </c>
      <c r="DC62" s="250">
        <v>770</v>
      </c>
      <c r="DD62" s="251">
        <f>VLOOKUP($DC62,Funktionsbezeichnungen,3,0)</f>
        <v>6</v>
      </c>
      <c r="DE62" s="252" t="str">
        <f>VLOOKUP($DC62,Funktionsbezeichnungen,2,0)</f>
        <v>Vorstufe Projektingenieur (Bau)</v>
      </c>
      <c r="DF62" s="249"/>
      <c r="DG62" s="251">
        <v>771</v>
      </c>
      <c r="DH62" s="251">
        <f>VLOOKUP($DG62,Funktionsbezeichnungen,3,0)</f>
        <v>7</v>
      </c>
      <c r="DI62" s="252" t="str">
        <f>VLOOKUP($DG62,Funktionsbezeichnungen,2,0)</f>
        <v>Projektingenieur 7 (Bau)</v>
      </c>
      <c r="DN62" s="338">
        <f t="shared" si="18"/>
        <v>4910</v>
      </c>
      <c r="DO62" s="340">
        <v>2</v>
      </c>
      <c r="DP62" s="338">
        <v>3</v>
      </c>
      <c r="DQ62" s="338" t="s">
        <v>951</v>
      </c>
      <c r="ES62" s="400">
        <v>4910</v>
      </c>
      <c r="ET62" s="340" t="s">
        <v>105</v>
      </c>
    </row>
    <row r="63" spans="1:150" s="338" customFormat="1" x14ac:dyDescent="0.25">
      <c r="A63" s="319"/>
      <c r="B63" s="319"/>
      <c r="C63" s="319" t="str">
        <f t="shared" si="0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17">
        <v>1984</v>
      </c>
      <c r="U63" s="277" t="s">
        <v>1552</v>
      </c>
      <c r="V63" s="17">
        <v>2010</v>
      </c>
      <c r="W63" s="278"/>
      <c r="X63" s="138"/>
      <c r="Y63" s="287"/>
      <c r="Z63" s="28"/>
      <c r="AA63" s="284">
        <f t="shared" si="1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373</v>
      </c>
      <c r="AG63" s="398"/>
      <c r="CJ63" s="338" t="str">
        <f t="shared" si="19"/>
        <v/>
      </c>
      <c r="CK63" s="338" t="str">
        <f t="shared" si="2"/>
        <v>Indermitte Martin</v>
      </c>
      <c r="CM63" s="340">
        <f t="shared" si="3"/>
        <v>8</v>
      </c>
      <c r="CN63" s="340" t="str">
        <f t="shared" si="4"/>
        <v>C</v>
      </c>
      <c r="CO63" s="303" t="str">
        <f t="shared" si="46"/>
        <v>C</v>
      </c>
      <c r="CP63" s="400">
        <v>4901</v>
      </c>
      <c r="CQ63" s="250">
        <v>772</v>
      </c>
      <c r="CR63" s="251">
        <f t="shared" si="47"/>
        <v>8</v>
      </c>
      <c r="CS63" s="252" t="str">
        <f t="shared" si="48"/>
        <v>Projektingenieur 8 (Bau)</v>
      </c>
      <c r="CT63" s="250">
        <v>772</v>
      </c>
      <c r="CU63" s="251">
        <f t="shared" si="49"/>
        <v>8</v>
      </c>
      <c r="CV63" s="252" t="str">
        <f t="shared" si="50"/>
        <v>Projektingenieur 8 (Bau)</v>
      </c>
      <c r="CW63" s="250">
        <v>772</v>
      </c>
      <c r="CX63" s="251">
        <f>VLOOKUP($CW63,Funktionsbezeichnungen,3,0)</f>
        <v>8</v>
      </c>
      <c r="CY63" s="252" t="str">
        <f>VLOOKUP($CW63,Funktionsbezeichnungen,2,0)</f>
        <v>Projektingenieur 8 (Bau)</v>
      </c>
      <c r="CZ63" s="250">
        <v>771</v>
      </c>
      <c r="DA63" s="251">
        <f>VLOOKUP($CZ63,Funktionsbezeichnungen,3,0)</f>
        <v>7</v>
      </c>
      <c r="DB63" s="252" t="str">
        <f>VLOOKUP($CZ63,Funktionsbezeichnungen,2,0)</f>
        <v>Projektingenieur 7 (Bau)</v>
      </c>
      <c r="DC63" s="250">
        <v>770</v>
      </c>
      <c r="DD63" s="251">
        <f>VLOOKUP($DC63,Funktionsbezeichnungen,3,0)</f>
        <v>6</v>
      </c>
      <c r="DE63" s="252" t="str">
        <f>VLOOKUP($DC63,Funktionsbezeichnungen,2,0)</f>
        <v>Vorstufe Projektingenieur (Bau)</v>
      </c>
      <c r="DF63" s="249"/>
      <c r="DG63" s="251">
        <v>771</v>
      </c>
      <c r="DH63" s="251">
        <f>VLOOKUP($DG63,Funktionsbezeichnungen,3,0)</f>
        <v>7</v>
      </c>
      <c r="DI63" s="252" t="str">
        <f>VLOOKUP($DG63,Funktionsbezeichnungen,2,0)</f>
        <v>Projektingenieur 7 (Bau)</v>
      </c>
      <c r="DN63" s="338">
        <f t="shared" si="18"/>
        <v>4901</v>
      </c>
      <c r="DO63" s="340">
        <v>2</v>
      </c>
      <c r="DP63" s="338">
        <v>3</v>
      </c>
      <c r="DQ63" s="338" t="s">
        <v>951</v>
      </c>
      <c r="ES63" s="400">
        <v>4356</v>
      </c>
      <c r="ET63" s="340" t="s">
        <v>121</v>
      </c>
    </row>
    <row r="64" spans="1:150" s="338" customFormat="1" x14ac:dyDescent="0.25">
      <c r="A64" s="319"/>
      <c r="B64" s="319"/>
      <c r="C64" s="319" t="str">
        <f t="shared" si="0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17">
        <v>1985</v>
      </c>
      <c r="U64" s="277" t="s">
        <v>1552</v>
      </c>
      <c r="V64" s="17">
        <v>2011</v>
      </c>
      <c r="W64" s="278"/>
      <c r="X64" s="138"/>
      <c r="Y64" s="287"/>
      <c r="Z64" s="28"/>
      <c r="AA64" s="284">
        <f t="shared" si="1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373</v>
      </c>
      <c r="AG64" s="398"/>
      <c r="CJ64" s="399" t="str">
        <f>IF(CN64=CO64,"","anders")</f>
        <v>anders</v>
      </c>
      <c r="CK64" s="338" t="str">
        <f t="shared" si="2"/>
        <v>Brem Jakob</v>
      </c>
      <c r="CM64" s="340">
        <f t="shared" si="3"/>
        <v>7</v>
      </c>
      <c r="CN64" s="340" t="str">
        <f t="shared" si="4"/>
        <v>C</v>
      </c>
      <c r="CO64" s="303" t="str">
        <f t="shared" si="46"/>
        <v>D</v>
      </c>
      <c r="CP64" s="400">
        <v>4356</v>
      </c>
      <c r="CQ64" s="250">
        <v>772</v>
      </c>
      <c r="CR64" s="251">
        <f t="shared" si="47"/>
        <v>8</v>
      </c>
      <c r="CS64" s="252" t="str">
        <f t="shared" si="48"/>
        <v>Projektingenieur 8 (Bau)</v>
      </c>
      <c r="CT64" s="250">
        <v>772</v>
      </c>
      <c r="CU64" s="251">
        <f t="shared" si="49"/>
        <v>8</v>
      </c>
      <c r="CV64" s="252" t="str">
        <f t="shared" si="50"/>
        <v>Projektingenieur 8 (Bau)</v>
      </c>
      <c r="CW64" s="250"/>
      <c r="CX64" s="251"/>
      <c r="CY64" s="252"/>
      <c r="CZ64" s="250"/>
      <c r="DA64" s="251"/>
      <c r="DB64" s="252"/>
      <c r="DC64" s="250"/>
      <c r="DD64" s="251"/>
      <c r="DE64" s="252"/>
      <c r="DF64" s="249"/>
      <c r="DG64" s="251"/>
      <c r="DH64" s="251"/>
      <c r="DI64" s="252"/>
      <c r="DN64" s="338">
        <f t="shared" si="18"/>
        <v>4356</v>
      </c>
      <c r="DO64" s="340">
        <v>2</v>
      </c>
      <c r="DP64" s="338">
        <v>3</v>
      </c>
      <c r="DQ64" s="338" t="s">
        <v>951</v>
      </c>
      <c r="ES64" s="400">
        <v>4907</v>
      </c>
      <c r="ET64" s="340" t="s">
        <v>121</v>
      </c>
    </row>
    <row r="65" spans="1:150" s="338" customFormat="1" x14ac:dyDescent="0.25">
      <c r="A65" s="319"/>
      <c r="B65" s="319"/>
      <c r="C65" s="319" t="str">
        <f t="shared" si="0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17">
        <v>1987</v>
      </c>
      <c r="U65" s="277" t="s">
        <v>1552</v>
      </c>
      <c r="V65" s="17">
        <v>2011</v>
      </c>
      <c r="W65" s="278"/>
      <c r="X65" s="138"/>
      <c r="Y65" s="287"/>
      <c r="Z65" s="28"/>
      <c r="AA65" s="284">
        <f t="shared" si="1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373</v>
      </c>
      <c r="AG65" s="398"/>
      <c r="CJ65" s="399" t="str">
        <f t="shared" si="19"/>
        <v>anders</v>
      </c>
      <c r="CK65" s="338" t="str">
        <f t="shared" si="2"/>
        <v>Bürgin Johannes</v>
      </c>
      <c r="CM65" s="340">
        <f t="shared" si="3"/>
        <v>7</v>
      </c>
      <c r="CN65" s="340" t="str">
        <f t="shared" si="4"/>
        <v>C</v>
      </c>
      <c r="CO65" s="303" t="str">
        <f t="shared" si="46"/>
        <v>D</v>
      </c>
      <c r="CP65" s="400">
        <v>4907</v>
      </c>
      <c r="CQ65" s="250">
        <v>772</v>
      </c>
      <c r="CR65" s="251">
        <f t="shared" si="47"/>
        <v>8</v>
      </c>
      <c r="CS65" s="252" t="str">
        <f t="shared" si="48"/>
        <v>Projektingenieur 8 (Bau)</v>
      </c>
      <c r="CT65" s="250">
        <v>772</v>
      </c>
      <c r="CU65" s="251">
        <f t="shared" si="49"/>
        <v>8</v>
      </c>
      <c r="CV65" s="252" t="str">
        <f t="shared" si="50"/>
        <v>Projektingenieur 8 (Bau)</v>
      </c>
      <c r="CW65" s="250">
        <v>771</v>
      </c>
      <c r="CX65" s="251">
        <f t="shared" ref="CX65:CX104" si="51">VLOOKUP($CW65,Funktionsbezeichnungen,3,0)</f>
        <v>7</v>
      </c>
      <c r="CY65" s="252" t="str">
        <f t="shared" ref="CY65:CY104" si="52">VLOOKUP($CW65,Funktionsbezeichnungen,2,0)</f>
        <v>Projektingenieur 7 (Bau)</v>
      </c>
      <c r="CZ65" s="250"/>
      <c r="DA65" s="251"/>
      <c r="DB65" s="252"/>
      <c r="DC65" s="250"/>
      <c r="DD65" s="251"/>
      <c r="DE65" s="252"/>
      <c r="DF65" s="249"/>
      <c r="DG65" s="251"/>
      <c r="DH65" s="251"/>
      <c r="DI65" s="252"/>
      <c r="DN65" s="338">
        <f t="shared" si="18"/>
        <v>4907</v>
      </c>
      <c r="DO65" s="340">
        <v>2</v>
      </c>
      <c r="DP65" s="338">
        <v>3</v>
      </c>
      <c r="DQ65" s="338" t="s">
        <v>951</v>
      </c>
      <c r="ES65" s="400">
        <v>4308</v>
      </c>
      <c r="ET65" s="340" t="s">
        <v>121</v>
      </c>
    </row>
    <row r="66" spans="1:150" s="338" customFormat="1" x14ac:dyDescent="0.25">
      <c r="A66" s="319"/>
      <c r="B66" s="319"/>
      <c r="C66" s="319" t="str">
        <f t="shared" si="0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17">
        <v>1976</v>
      </c>
      <c r="U66" s="277" t="s">
        <v>1252</v>
      </c>
      <c r="V66" s="17">
        <v>2012</v>
      </c>
      <c r="W66" s="278"/>
      <c r="X66" s="138"/>
      <c r="Y66" s="287"/>
      <c r="Z66" s="28"/>
      <c r="AA66" s="284">
        <f t="shared" si="1"/>
        <v>6</v>
      </c>
      <c r="AB66" s="25" t="s">
        <v>1600</v>
      </c>
      <c r="AC66" s="290">
        <v>2017</v>
      </c>
      <c r="AD66" s="21" t="s">
        <v>105</v>
      </c>
      <c r="AE66" s="304"/>
      <c r="AF66" s="16" t="s">
        <v>1247</v>
      </c>
      <c r="AG66" s="398"/>
      <c r="CJ66" s="399" t="e">
        <f t="shared" si="19"/>
        <v>#N/A</v>
      </c>
      <c r="CK66" s="339" t="str">
        <f t="shared" si="2"/>
        <v>Armando Martin</v>
      </c>
      <c r="CL66" s="339"/>
      <c r="CM66" s="410">
        <f t="shared" si="3"/>
        <v>6</v>
      </c>
      <c r="CN66" s="410" t="str">
        <f t="shared" si="4"/>
        <v>C</v>
      </c>
      <c r="CO66" s="303" t="e">
        <f t="shared" si="46"/>
        <v>#N/A</v>
      </c>
      <c r="CP66" s="257">
        <v>4324</v>
      </c>
      <c r="CQ66" s="250">
        <v>542</v>
      </c>
      <c r="CR66" s="251">
        <f t="shared" si="47"/>
        <v>7</v>
      </c>
      <c r="CS66" s="252" t="str">
        <f t="shared" si="48"/>
        <v>Technischer Sachbearbeiter 7</v>
      </c>
      <c r="CT66" s="250"/>
      <c r="CU66" s="251"/>
      <c r="CV66" s="252"/>
      <c r="CW66" s="250"/>
      <c r="CX66" s="251"/>
      <c r="CY66" s="252"/>
      <c r="CZ66" s="250"/>
      <c r="DA66" s="251"/>
      <c r="DB66" s="252"/>
      <c r="DC66" s="250"/>
      <c r="DD66" s="251"/>
      <c r="DE66" s="252"/>
      <c r="DF66" s="249"/>
      <c r="DG66" s="251"/>
      <c r="DH66" s="251"/>
      <c r="DI66" s="252"/>
      <c r="DN66" s="338">
        <f>+CP66</f>
        <v>4324</v>
      </c>
      <c r="DO66" s="340">
        <v>2</v>
      </c>
      <c r="DP66" s="338">
        <v>3</v>
      </c>
      <c r="DQ66" s="338" t="s">
        <v>951</v>
      </c>
      <c r="ES66" s="400">
        <v>4310</v>
      </c>
      <c r="ET66" s="340" t="s">
        <v>121</v>
      </c>
    </row>
    <row r="67" spans="1:150" s="338" customFormat="1" x14ac:dyDescent="0.25">
      <c r="A67" s="319"/>
      <c r="B67" s="319"/>
      <c r="C67" s="319" t="str">
        <f t="shared" si="0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17">
        <v>1987</v>
      </c>
      <c r="U67" s="277" t="s">
        <v>1552</v>
      </c>
      <c r="V67" s="395">
        <v>2012</v>
      </c>
      <c r="W67" s="278"/>
      <c r="X67" s="138"/>
      <c r="Y67" s="287"/>
      <c r="Z67" s="28"/>
      <c r="AA67" s="284">
        <f t="shared" si="1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373</v>
      </c>
      <c r="AG67" s="398"/>
      <c r="CJ67" s="399" t="str">
        <f t="shared" si="19"/>
        <v>anders</v>
      </c>
      <c r="CK67" s="338" t="str">
        <f t="shared" si="2"/>
        <v>Frei Lukas</v>
      </c>
      <c r="CM67" s="340">
        <f t="shared" si="3"/>
        <v>6</v>
      </c>
      <c r="CN67" s="340" t="str">
        <f t="shared" si="4"/>
        <v>C</v>
      </c>
      <c r="CO67" s="303" t="str">
        <f t="shared" si="46"/>
        <v>D</v>
      </c>
      <c r="CP67" s="400">
        <v>4308</v>
      </c>
      <c r="CQ67" s="250">
        <v>772</v>
      </c>
      <c r="CR67" s="251">
        <f t="shared" si="47"/>
        <v>8</v>
      </c>
      <c r="CS67" s="252" t="str">
        <f t="shared" si="48"/>
        <v>Projektingenieur 8 (Bau)</v>
      </c>
      <c r="CT67" s="250">
        <v>772</v>
      </c>
      <c r="CU67" s="251">
        <f>VLOOKUP($CT67,Funktionsbezeichnungen,3,0)</f>
        <v>8</v>
      </c>
      <c r="CV67" s="252" t="str">
        <f>VLOOKUP($CT67,Funktionsbezeichnungen,2,0)</f>
        <v>Projektingenieur 8 (Bau)</v>
      </c>
      <c r="CW67" s="250">
        <v>771</v>
      </c>
      <c r="CX67" s="251">
        <f>VLOOKUP($CW67,Funktionsbezeichnungen,3,0)</f>
        <v>7</v>
      </c>
      <c r="CY67" s="252" t="str">
        <f>VLOOKUP($CW67,Funktionsbezeichnungen,2,0)</f>
        <v>Projektingenieur 7 (Bau)</v>
      </c>
      <c r="CZ67" s="250"/>
      <c r="DA67" s="251"/>
      <c r="DB67" s="252"/>
      <c r="DC67" s="250"/>
      <c r="DD67" s="251"/>
      <c r="DE67" s="252"/>
      <c r="DF67" s="249"/>
      <c r="DG67" s="251"/>
      <c r="DH67" s="251"/>
      <c r="DI67" s="252"/>
      <c r="DN67" s="338">
        <f>+CP67</f>
        <v>4308</v>
      </c>
      <c r="DO67" s="340">
        <v>2</v>
      </c>
      <c r="DP67" s="338">
        <v>3</v>
      </c>
      <c r="DQ67" s="338" t="s">
        <v>951</v>
      </c>
      <c r="ES67" s="400">
        <v>8579</v>
      </c>
      <c r="ET67" s="340" t="s">
        <v>121</v>
      </c>
    </row>
    <row r="68" spans="1:150" s="338" customFormat="1" x14ac:dyDescent="0.25">
      <c r="A68" s="319"/>
      <c r="B68" s="319"/>
      <c r="C68" s="319" t="str">
        <f t="shared" si="0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17">
        <v>1987</v>
      </c>
      <c r="U68" s="277" t="s">
        <v>1552</v>
      </c>
      <c r="V68" s="17">
        <v>2012</v>
      </c>
      <c r="W68" s="278" t="s">
        <v>1182</v>
      </c>
      <c r="X68" s="138">
        <v>2015</v>
      </c>
      <c r="Y68" s="287"/>
      <c r="Z68" s="28" t="s">
        <v>91</v>
      </c>
      <c r="AA68" s="284">
        <f t="shared" si="1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98"/>
      <c r="CJ68" s="399" t="str">
        <f t="shared" si="19"/>
        <v>anders</v>
      </c>
      <c r="CK68" s="338" t="str">
        <f t="shared" si="2"/>
        <v>D'Arco Marcel</v>
      </c>
      <c r="CM68" s="340">
        <f t="shared" si="3"/>
        <v>6</v>
      </c>
      <c r="CN68" s="340" t="str">
        <f t="shared" si="4"/>
        <v>C</v>
      </c>
      <c r="CO68" s="303" t="str">
        <f t="shared" ref="CO68:CO99" si="53">VLOOKUP(CP68,Kategorie,2,0)</f>
        <v>D</v>
      </c>
      <c r="CP68" s="400">
        <v>4310</v>
      </c>
      <c r="CQ68" s="250">
        <v>772</v>
      </c>
      <c r="CR68" s="251">
        <f t="shared" si="47"/>
        <v>8</v>
      </c>
      <c r="CS68" s="252" t="str">
        <f t="shared" si="48"/>
        <v>Projektingenieur 8 (Bau)</v>
      </c>
      <c r="CT68" s="250">
        <v>772</v>
      </c>
      <c r="CU68" s="251">
        <f>VLOOKUP($CT68,Funktionsbezeichnungen,3,0)</f>
        <v>8</v>
      </c>
      <c r="CV68" s="252" t="str">
        <f>VLOOKUP($CT68,Funktionsbezeichnungen,2,0)</f>
        <v>Projektingenieur 8 (Bau)</v>
      </c>
      <c r="CW68" s="250">
        <v>771</v>
      </c>
      <c r="CX68" s="251">
        <f>VLOOKUP($CW68,Funktionsbezeichnungen,3,0)</f>
        <v>7</v>
      </c>
      <c r="CY68" s="252" t="str">
        <f>VLOOKUP($CW68,Funktionsbezeichnungen,2,0)</f>
        <v>Projektingenieur 7 (Bau)</v>
      </c>
      <c r="CZ68" s="250"/>
      <c r="DA68" s="251"/>
      <c r="DB68" s="252"/>
      <c r="DC68" s="250"/>
      <c r="DD68" s="251"/>
      <c r="DE68" s="252"/>
      <c r="DF68" s="249"/>
      <c r="DG68" s="251"/>
      <c r="DH68" s="251"/>
      <c r="DI68" s="252"/>
      <c r="DN68" s="338">
        <f>+CP68</f>
        <v>4310</v>
      </c>
      <c r="DO68" s="340">
        <v>2</v>
      </c>
      <c r="DP68" s="338">
        <v>3</v>
      </c>
      <c r="DQ68" s="338" t="s">
        <v>951</v>
      </c>
      <c r="ES68" s="400">
        <v>4322</v>
      </c>
      <c r="ET68" s="340" t="s">
        <v>121</v>
      </c>
    </row>
    <row r="69" spans="1:150" s="338" customFormat="1" x14ac:dyDescent="0.25">
      <c r="A69" s="319"/>
      <c r="B69" s="319"/>
      <c r="C69" s="319" t="str">
        <f t="shared" ref="C69:C134" si="54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17">
        <v>1975</v>
      </c>
      <c r="U69" s="277" t="s">
        <v>1552</v>
      </c>
      <c r="V69" s="17">
        <v>2010</v>
      </c>
      <c r="W69" s="278"/>
      <c r="X69" s="138"/>
      <c r="Y69" s="287"/>
      <c r="Z69" s="28"/>
      <c r="AA69" s="284">
        <f t="shared" ref="AA69:AA134" si="55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98"/>
      <c r="CJ69" s="399" t="e">
        <f t="shared" si="19"/>
        <v>#N/A</v>
      </c>
      <c r="CK69" s="411" t="str">
        <f t="shared" ref="CK69:CK86" si="56">+S69</f>
        <v>Said Ari</v>
      </c>
      <c r="CM69" s="340">
        <f t="shared" ref="CM69:CM86" si="57">+AA69</f>
        <v>8</v>
      </c>
      <c r="CN69" s="340" t="str">
        <f t="shared" ref="CN69:CN134" si="58">+AD69</f>
        <v>D</v>
      </c>
      <c r="CO69" s="303" t="e">
        <f t="shared" si="53"/>
        <v>#N/A</v>
      </c>
      <c r="CP69" s="412">
        <v>4333</v>
      </c>
      <c r="CQ69" s="250">
        <v>772</v>
      </c>
      <c r="CR69" s="251">
        <f t="shared" si="47"/>
        <v>8</v>
      </c>
      <c r="CS69" s="252" t="str">
        <f t="shared" si="48"/>
        <v>Projektingenieur 8 (Bau)</v>
      </c>
      <c r="CT69" s="250"/>
      <c r="CU69" s="251"/>
      <c r="CV69" s="252"/>
      <c r="CW69" s="250"/>
      <c r="CX69" s="251"/>
      <c r="CY69" s="252"/>
      <c r="CZ69" s="250"/>
      <c r="DA69" s="251"/>
      <c r="DB69" s="252"/>
      <c r="DC69" s="250"/>
      <c r="DD69" s="251"/>
      <c r="DE69" s="252"/>
      <c r="DF69" s="249"/>
      <c r="DG69" s="251"/>
      <c r="DH69" s="251"/>
      <c r="DI69" s="252"/>
      <c r="DN69" s="338">
        <f t="shared" si="18"/>
        <v>4333</v>
      </c>
      <c r="DO69" s="340">
        <v>2</v>
      </c>
      <c r="DP69" s="338">
        <v>3</v>
      </c>
      <c r="DQ69" s="338" t="s">
        <v>951</v>
      </c>
      <c r="ES69" s="400">
        <v>4308</v>
      </c>
      <c r="ET69" s="340" t="s">
        <v>121</v>
      </c>
    </row>
    <row r="70" spans="1:150" s="338" customFormat="1" x14ac:dyDescent="0.25">
      <c r="A70" s="319"/>
      <c r="B70" s="319">
        <v>1</v>
      </c>
      <c r="C70" s="319" t="str">
        <f t="shared" si="54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17">
        <v>1980</v>
      </c>
      <c r="U70" s="277" t="s">
        <v>1515</v>
      </c>
      <c r="V70" s="17">
        <v>2002</v>
      </c>
      <c r="W70" s="278" t="s">
        <v>1552</v>
      </c>
      <c r="X70" s="138">
        <v>2013</v>
      </c>
      <c r="Y70" s="389" t="s">
        <v>1547</v>
      </c>
      <c r="Z70" s="28"/>
      <c r="AA70" s="284">
        <f t="shared" si="55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98"/>
      <c r="CJ70" s="338" t="str">
        <f t="shared" si="19"/>
        <v/>
      </c>
      <c r="CK70" s="338" t="str">
        <f t="shared" si="56"/>
        <v>Hochuli Antonina</v>
      </c>
      <c r="CM70" s="340">
        <f t="shared" si="57"/>
        <v>5</v>
      </c>
      <c r="CN70" s="340" t="str">
        <f t="shared" si="58"/>
        <v>D</v>
      </c>
      <c r="CO70" s="303" t="str">
        <f t="shared" si="53"/>
        <v>D</v>
      </c>
      <c r="CP70" s="400">
        <v>8579</v>
      </c>
      <c r="CQ70" s="250">
        <v>771</v>
      </c>
      <c r="CR70" s="251">
        <f t="shared" si="47"/>
        <v>7</v>
      </c>
      <c r="CS70" s="252" t="str">
        <f t="shared" si="48"/>
        <v>Projektingenieur 7 (Bau)</v>
      </c>
      <c r="CT70" s="250">
        <v>771</v>
      </c>
      <c r="CU70" s="251">
        <f>VLOOKUP($CT70,Funktionsbezeichnungen,3,0)</f>
        <v>7</v>
      </c>
      <c r="CV70" s="252" t="str">
        <f>VLOOKUP($CT70,Funktionsbezeichnungen,2,0)</f>
        <v>Projektingenieur 7 (Bau)</v>
      </c>
      <c r="CW70" s="250">
        <v>770</v>
      </c>
      <c r="CX70" s="251">
        <f t="shared" si="51"/>
        <v>6</v>
      </c>
      <c r="CY70" s="252" t="str">
        <f t="shared" si="52"/>
        <v>Vorstufe Projektingenieur (Bau)</v>
      </c>
      <c r="CZ70" s="250"/>
      <c r="DA70" s="251"/>
      <c r="DB70" s="252"/>
      <c r="DC70" s="250"/>
      <c r="DD70" s="251"/>
      <c r="DE70" s="252"/>
      <c r="DF70" s="249"/>
      <c r="DG70" s="251"/>
      <c r="DH70" s="251"/>
      <c r="DI70" s="252"/>
      <c r="DN70" s="338">
        <f t="shared" si="18"/>
        <v>8579</v>
      </c>
      <c r="DO70" s="340">
        <v>2</v>
      </c>
      <c r="DP70" s="338">
        <v>3</v>
      </c>
      <c r="DQ70" s="338" t="s">
        <v>951</v>
      </c>
      <c r="ES70" s="400">
        <v>4313</v>
      </c>
      <c r="ET70" s="340" t="s">
        <v>121</v>
      </c>
    </row>
    <row r="71" spans="1:150" s="338" customFormat="1" x14ac:dyDescent="0.25">
      <c r="A71" s="319"/>
      <c r="B71" s="319"/>
      <c r="C71" s="319" t="str">
        <f t="shared" si="54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17">
        <v>1987</v>
      </c>
      <c r="U71" s="277" t="s">
        <v>1302</v>
      </c>
      <c r="V71" s="17">
        <v>2013</v>
      </c>
      <c r="W71" s="278"/>
      <c r="X71" s="138"/>
      <c r="Y71" s="287"/>
      <c r="Z71" s="28"/>
      <c r="AA71" s="284">
        <f t="shared" si="55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98"/>
      <c r="CJ71" s="338" t="e">
        <f t="shared" ref="CJ71:CJ136" si="59">IF(CN71=CO71,"","anders")</f>
        <v>#N/A</v>
      </c>
      <c r="CK71" s="338" t="str">
        <f t="shared" si="56"/>
        <v>Meisch Raoul</v>
      </c>
      <c r="CM71" s="340">
        <f t="shared" si="57"/>
        <v>5</v>
      </c>
      <c r="CN71" s="340" t="str">
        <f t="shared" si="58"/>
        <v>D</v>
      </c>
      <c r="CO71" s="303" t="e">
        <f t="shared" si="53"/>
        <v>#N/A</v>
      </c>
      <c r="CP71" s="400">
        <v>4315</v>
      </c>
      <c r="CQ71" s="250">
        <v>771</v>
      </c>
      <c r="CR71" s="251">
        <f t="shared" si="47"/>
        <v>7</v>
      </c>
      <c r="CS71" s="252" t="str">
        <f t="shared" si="48"/>
        <v>Projektingenieur 7 (Bau)</v>
      </c>
      <c r="CT71" s="250">
        <v>771</v>
      </c>
      <c r="CU71" s="251">
        <f>VLOOKUP($CT71,Funktionsbezeichnungen,3,0)</f>
        <v>7</v>
      </c>
      <c r="CV71" s="252" t="str">
        <f>VLOOKUP($CT71,Funktionsbezeichnungen,2,0)</f>
        <v>Projektingenieur 7 (Bau)</v>
      </c>
      <c r="CW71" s="250"/>
      <c r="CX71" s="251"/>
      <c r="CY71" s="252"/>
      <c r="CZ71" s="250"/>
      <c r="DA71" s="251"/>
      <c r="DB71" s="252"/>
      <c r="DC71" s="250"/>
      <c r="DD71" s="251"/>
      <c r="DE71" s="252"/>
      <c r="DF71" s="249"/>
      <c r="DG71" s="251"/>
      <c r="DH71" s="251"/>
      <c r="DI71" s="252"/>
      <c r="DN71" s="338">
        <f t="shared" ref="DN71:DN140" si="60">+CP71</f>
        <v>4315</v>
      </c>
      <c r="DO71" s="340">
        <v>2</v>
      </c>
      <c r="DP71" s="338">
        <v>3</v>
      </c>
      <c r="DQ71" s="338" t="s">
        <v>951</v>
      </c>
      <c r="ES71" s="400">
        <v>4318</v>
      </c>
      <c r="ET71" s="340" t="s">
        <v>121</v>
      </c>
    </row>
    <row r="72" spans="1:150" s="338" customFormat="1" x14ac:dyDescent="0.25">
      <c r="A72" s="319"/>
      <c r="B72" s="319">
        <v>1</v>
      </c>
      <c r="C72" s="319" t="str">
        <f t="shared" si="54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1597</v>
      </c>
      <c r="R72" s="110" t="s">
        <v>1514</v>
      </c>
      <c r="S72" s="20" t="s">
        <v>1596</v>
      </c>
      <c r="T72" s="17">
        <v>1989</v>
      </c>
      <c r="U72" s="277" t="s">
        <v>1552</v>
      </c>
      <c r="V72" s="17">
        <v>2013</v>
      </c>
      <c r="W72" s="278"/>
      <c r="X72" s="138"/>
      <c r="Y72" s="287"/>
      <c r="Z72" s="28" t="s">
        <v>1510</v>
      </c>
      <c r="AA72" s="284">
        <f t="shared" si="55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373</v>
      </c>
      <c r="AG72" s="398"/>
      <c r="CJ72" s="338" t="str">
        <f t="shared" si="59"/>
        <v/>
      </c>
      <c r="CK72" s="338" t="str">
        <f t="shared" si="56"/>
        <v>Tsoulfas Jessica</v>
      </c>
      <c r="CM72" s="340">
        <f t="shared" si="57"/>
        <v>5</v>
      </c>
      <c r="CN72" s="340" t="str">
        <f t="shared" si="58"/>
        <v>D</v>
      </c>
      <c r="CO72" s="303" t="str">
        <f t="shared" si="53"/>
        <v>D</v>
      </c>
      <c r="CP72" s="400">
        <v>4313</v>
      </c>
      <c r="CQ72" s="250">
        <v>771</v>
      </c>
      <c r="CR72" s="251">
        <f t="shared" si="47"/>
        <v>7</v>
      </c>
      <c r="CS72" s="252" t="str">
        <f t="shared" si="48"/>
        <v>Projektingenieur 7 (Bau)</v>
      </c>
      <c r="CT72" s="250">
        <v>771</v>
      </c>
      <c r="CU72" s="251">
        <f>VLOOKUP($CT72,Funktionsbezeichnungen,3,0)</f>
        <v>7</v>
      </c>
      <c r="CV72" s="252" t="str">
        <f>VLOOKUP($CT72,Funktionsbezeichnungen,2,0)</f>
        <v>Projektingenieur 7 (Bau)</v>
      </c>
      <c r="CW72" s="250">
        <v>770</v>
      </c>
      <c r="CX72" s="251">
        <f t="shared" si="51"/>
        <v>6</v>
      </c>
      <c r="CY72" s="252" t="str">
        <f t="shared" si="52"/>
        <v>Vorstufe Projektingenieur (Bau)</v>
      </c>
      <c r="CZ72" s="250"/>
      <c r="DA72" s="251"/>
      <c r="DB72" s="252"/>
      <c r="DC72" s="250"/>
      <c r="DD72" s="251"/>
      <c r="DE72" s="252"/>
      <c r="DF72" s="249"/>
      <c r="DG72" s="251"/>
      <c r="DH72" s="251"/>
      <c r="DI72" s="252"/>
      <c r="DN72" s="338">
        <f t="shared" si="60"/>
        <v>4313</v>
      </c>
      <c r="DO72" s="340">
        <v>2</v>
      </c>
      <c r="DP72" s="338">
        <v>3</v>
      </c>
      <c r="DQ72" s="338" t="s">
        <v>951</v>
      </c>
      <c r="ES72" s="400">
        <v>4319</v>
      </c>
      <c r="ET72" s="340" t="s">
        <v>121</v>
      </c>
    </row>
    <row r="73" spans="1:150" s="338" customFormat="1" x14ac:dyDescent="0.25">
      <c r="A73" s="319"/>
      <c r="B73" s="319"/>
      <c r="C73" s="319" t="str">
        <f t="shared" si="54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17">
        <v>1986</v>
      </c>
      <c r="U73" s="277" t="s">
        <v>1549</v>
      </c>
      <c r="V73" s="17">
        <v>2011</v>
      </c>
      <c r="W73" s="278" t="s">
        <v>1552</v>
      </c>
      <c r="X73" s="138">
        <v>2015</v>
      </c>
      <c r="Y73" s="389" t="s">
        <v>1547</v>
      </c>
      <c r="Z73" s="28"/>
      <c r="AA73" s="284">
        <f t="shared" si="55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98"/>
      <c r="CJ73" s="338" t="str">
        <f t="shared" si="59"/>
        <v/>
      </c>
      <c r="CK73" s="338" t="str">
        <f t="shared" si="56"/>
        <v>Völlmin Daniel</v>
      </c>
      <c r="CM73" s="340">
        <f t="shared" si="57"/>
        <v>3</v>
      </c>
      <c r="CN73" s="340" t="str">
        <f t="shared" si="58"/>
        <v>D</v>
      </c>
      <c r="CO73" s="303" t="str">
        <f t="shared" si="53"/>
        <v>D</v>
      </c>
      <c r="CP73" s="400">
        <v>4319</v>
      </c>
      <c r="CQ73" s="250">
        <v>771</v>
      </c>
      <c r="CR73" s="251">
        <f t="shared" si="47"/>
        <v>7</v>
      </c>
      <c r="CS73" s="252" t="str">
        <f t="shared" si="48"/>
        <v>Projektingenieur 7 (Bau)</v>
      </c>
      <c r="CT73" s="250">
        <v>771</v>
      </c>
      <c r="CU73" s="251">
        <f>VLOOKUP($CT73,Funktionsbezeichnungen,3,0)</f>
        <v>7</v>
      </c>
      <c r="CV73" s="252" t="str">
        <f>VLOOKUP($CT73,Funktionsbezeichnungen,2,0)</f>
        <v>Projektingenieur 7 (Bau)</v>
      </c>
      <c r="CW73" s="250"/>
      <c r="CX73" s="251"/>
      <c r="CY73" s="252"/>
      <c r="CZ73" s="250"/>
      <c r="DA73" s="251"/>
      <c r="DB73" s="252"/>
      <c r="DC73" s="250"/>
      <c r="DD73" s="251"/>
      <c r="DE73" s="252"/>
      <c r="DF73" s="249"/>
      <c r="DG73" s="251"/>
      <c r="DH73" s="251"/>
      <c r="DI73" s="252"/>
      <c r="DN73" s="338">
        <f t="shared" si="60"/>
        <v>4319</v>
      </c>
      <c r="DO73" s="340">
        <v>2</v>
      </c>
      <c r="DP73" s="338">
        <v>3</v>
      </c>
      <c r="DQ73" s="338" t="s">
        <v>951</v>
      </c>
      <c r="ES73" s="400">
        <v>3211</v>
      </c>
      <c r="ET73" s="338" t="s">
        <v>105</v>
      </c>
    </row>
    <row r="74" spans="1:150" s="338" customFormat="1" x14ac:dyDescent="0.25">
      <c r="A74" s="319"/>
      <c r="B74" s="319"/>
      <c r="C74" s="319" t="str">
        <f t="shared" si="54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17">
        <v>1988</v>
      </c>
      <c r="U74" s="277" t="s">
        <v>1553</v>
      </c>
      <c r="V74" s="17">
        <v>2016</v>
      </c>
      <c r="W74" s="278"/>
      <c r="X74" s="138"/>
      <c r="Y74" s="287"/>
      <c r="Z74" s="28"/>
      <c r="AA74" s="284">
        <f t="shared" si="55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98"/>
      <c r="CJ74" s="338" t="e">
        <f t="shared" si="59"/>
        <v>#N/A</v>
      </c>
      <c r="CK74" s="338" t="str">
        <f t="shared" si="56"/>
        <v>Burger Stefan</v>
      </c>
      <c r="CM74" s="338">
        <f t="shared" si="57"/>
        <v>2</v>
      </c>
      <c r="CN74" s="338" t="str">
        <f t="shared" si="58"/>
        <v>D</v>
      </c>
      <c r="CO74" s="303" t="e">
        <f t="shared" si="53"/>
        <v>#N/A</v>
      </c>
      <c r="CP74" s="400">
        <v>9748</v>
      </c>
      <c r="CQ74" s="250">
        <v>771</v>
      </c>
      <c r="CR74" s="251">
        <f t="shared" si="47"/>
        <v>7</v>
      </c>
      <c r="CS74" s="252" t="str">
        <f t="shared" si="48"/>
        <v>Projektingenieur 7 (Bau)</v>
      </c>
      <c r="CT74" s="250">
        <v>771</v>
      </c>
      <c r="CU74" s="251">
        <f>VLOOKUP($CT74,Funktionsbezeichnungen,3,0)</f>
        <v>7</v>
      </c>
      <c r="CV74" s="252" t="str">
        <f>VLOOKUP($CT74,Funktionsbezeichnungen,2,0)</f>
        <v>Projektingenieur 7 (Bau)</v>
      </c>
      <c r="CW74" s="250"/>
      <c r="CX74" s="251"/>
      <c r="CY74" s="252"/>
      <c r="CZ74" s="250"/>
      <c r="DA74" s="251"/>
      <c r="DB74" s="252"/>
      <c r="DC74" s="250"/>
      <c r="DD74" s="251"/>
      <c r="DE74" s="252"/>
      <c r="DF74" s="249"/>
      <c r="DG74" s="250"/>
      <c r="DH74" s="251"/>
      <c r="DI74" s="252"/>
      <c r="DN74" s="338">
        <f t="shared" si="60"/>
        <v>9748</v>
      </c>
      <c r="DO74" s="340">
        <v>2</v>
      </c>
      <c r="DP74" s="338">
        <v>3</v>
      </c>
      <c r="DQ74" s="341" t="s">
        <v>951</v>
      </c>
      <c r="ES74" s="400">
        <v>6622</v>
      </c>
      <c r="ET74" s="338" t="s">
        <v>105</v>
      </c>
    </row>
    <row r="75" spans="1:150" s="338" customFormat="1" x14ac:dyDescent="0.25">
      <c r="A75" s="319"/>
      <c r="B75" s="319"/>
      <c r="C75" s="319" t="str">
        <f t="shared" si="54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17">
        <v>1984</v>
      </c>
      <c r="U75" s="277" t="s">
        <v>1216</v>
      </c>
      <c r="V75" s="17">
        <v>2016</v>
      </c>
      <c r="W75" s="278"/>
      <c r="X75" s="138"/>
      <c r="Y75" s="287"/>
      <c r="Z75" s="28"/>
      <c r="AA75" s="284">
        <f t="shared" si="55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98"/>
      <c r="CJ75" s="399" t="e">
        <f t="shared" si="59"/>
        <v>#N/A</v>
      </c>
      <c r="CK75" s="339" t="str">
        <f t="shared" si="56"/>
        <v>Aleinikov Dimitri</v>
      </c>
      <c r="CM75" s="338">
        <f t="shared" si="57"/>
        <v>2</v>
      </c>
      <c r="CN75" s="338" t="str">
        <f t="shared" si="58"/>
        <v>D</v>
      </c>
      <c r="CO75" s="303" t="e">
        <f t="shared" si="53"/>
        <v>#N/A</v>
      </c>
      <c r="CP75" s="257">
        <v>4327</v>
      </c>
      <c r="CQ75" s="250">
        <v>771</v>
      </c>
      <c r="CR75" s="251">
        <f t="shared" si="47"/>
        <v>7</v>
      </c>
      <c r="CS75" s="252" t="str">
        <f t="shared" si="48"/>
        <v>Projektingenieur 7 (Bau)</v>
      </c>
      <c r="CT75" s="250"/>
      <c r="CU75" s="251"/>
      <c r="CV75" s="252"/>
      <c r="CW75" s="250"/>
      <c r="CX75" s="251"/>
      <c r="CY75" s="252"/>
      <c r="CZ75" s="250"/>
      <c r="DA75" s="251"/>
      <c r="DB75" s="252"/>
      <c r="DC75" s="250"/>
      <c r="DD75" s="251"/>
      <c r="DE75" s="252"/>
      <c r="DF75" s="249"/>
      <c r="DG75" s="250"/>
      <c r="DH75" s="251"/>
      <c r="DI75" s="252"/>
      <c r="DN75" s="338">
        <f t="shared" si="60"/>
        <v>4327</v>
      </c>
      <c r="DO75" s="340">
        <v>2</v>
      </c>
      <c r="DP75" s="338">
        <v>3</v>
      </c>
      <c r="DQ75" s="341" t="s">
        <v>951</v>
      </c>
      <c r="ES75" s="400">
        <v>7622</v>
      </c>
      <c r="ET75" s="338" t="s">
        <v>105</v>
      </c>
    </row>
    <row r="76" spans="1:150" s="338" customFormat="1" x14ac:dyDescent="0.25">
      <c r="A76" s="319"/>
      <c r="B76" s="319"/>
      <c r="C76" s="319" t="str">
        <f t="shared" si="54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17">
        <v>1990</v>
      </c>
      <c r="U76" s="277" t="s">
        <v>1216</v>
      </c>
      <c r="V76" s="17">
        <v>2017</v>
      </c>
      <c r="W76" s="278"/>
      <c r="X76" s="138"/>
      <c r="Y76" s="287"/>
      <c r="Z76" s="28" t="s">
        <v>1511</v>
      </c>
      <c r="AA76" s="284">
        <f t="shared" si="55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98"/>
      <c r="CJ76" s="399" t="e">
        <f t="shared" si="59"/>
        <v>#N/A</v>
      </c>
      <c r="CK76" s="339" t="str">
        <f t="shared" si="56"/>
        <v>Lüthi Tobias</v>
      </c>
      <c r="CM76" s="338">
        <f t="shared" si="57"/>
        <v>1</v>
      </c>
      <c r="CN76" s="338" t="str">
        <f t="shared" si="58"/>
        <v>D</v>
      </c>
      <c r="CO76" s="303" t="e">
        <f t="shared" si="53"/>
        <v>#N/A</v>
      </c>
      <c r="CP76" s="257">
        <v>8580</v>
      </c>
      <c r="CQ76" s="250">
        <v>771</v>
      </c>
      <c r="CR76" s="251">
        <f t="shared" si="47"/>
        <v>7</v>
      </c>
      <c r="CS76" s="252" t="str">
        <f t="shared" si="48"/>
        <v>Projektingenieur 7 (Bau)</v>
      </c>
      <c r="CT76" s="250"/>
      <c r="CU76" s="251"/>
      <c r="CV76" s="252"/>
      <c r="CW76" s="250"/>
      <c r="CX76" s="251"/>
      <c r="CY76" s="252"/>
      <c r="CZ76" s="250"/>
      <c r="DA76" s="251"/>
      <c r="DB76" s="252"/>
      <c r="DC76" s="250"/>
      <c r="DD76" s="251"/>
      <c r="DE76" s="252"/>
      <c r="DF76" s="249"/>
      <c r="DG76" s="250"/>
      <c r="DH76" s="251"/>
      <c r="DI76" s="252"/>
      <c r="DN76" s="338">
        <f t="shared" si="60"/>
        <v>8580</v>
      </c>
      <c r="DO76" s="340">
        <v>2</v>
      </c>
      <c r="DP76" s="338">
        <v>3</v>
      </c>
      <c r="DQ76" s="341" t="s">
        <v>951</v>
      </c>
      <c r="ES76" s="400">
        <v>9658</v>
      </c>
      <c r="ET76" s="338" t="s">
        <v>105</v>
      </c>
    </row>
    <row r="77" spans="1:150" s="338" customFormat="1" x14ac:dyDescent="0.25">
      <c r="A77" s="319"/>
      <c r="B77" s="319">
        <v>1</v>
      </c>
      <c r="C77" s="319" t="str">
        <f t="shared" si="54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17">
        <v>1990</v>
      </c>
      <c r="U77" s="277" t="s">
        <v>1273</v>
      </c>
      <c r="V77" s="17">
        <v>2017</v>
      </c>
      <c r="W77" s="278"/>
      <c r="X77" s="138"/>
      <c r="Y77" s="287"/>
      <c r="Z77" s="28" t="s">
        <v>106</v>
      </c>
      <c r="AA77" s="284">
        <f t="shared" si="55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98"/>
      <c r="CJ77" s="399" t="e">
        <f t="shared" si="59"/>
        <v>#N/A</v>
      </c>
      <c r="CK77" s="339" t="str">
        <f t="shared" si="56"/>
        <v>Schilliger Raphaela</v>
      </c>
      <c r="CM77" s="338">
        <f t="shared" si="57"/>
        <v>1</v>
      </c>
      <c r="CN77" s="338" t="str">
        <f t="shared" si="58"/>
        <v>D</v>
      </c>
      <c r="CO77" s="303" t="e">
        <f t="shared" si="53"/>
        <v>#N/A</v>
      </c>
      <c r="CP77" s="257">
        <v>4325</v>
      </c>
      <c r="CQ77" s="250">
        <v>781</v>
      </c>
      <c r="CR77" s="251">
        <f t="shared" si="47"/>
        <v>7</v>
      </c>
      <c r="CS77" s="252" t="str">
        <f t="shared" si="48"/>
        <v>Projektingenieur 7 (Umwelt)</v>
      </c>
      <c r="CT77" s="250"/>
      <c r="CU77" s="251"/>
      <c r="CV77" s="252"/>
      <c r="CW77" s="250"/>
      <c r="CX77" s="251"/>
      <c r="CY77" s="252"/>
      <c r="CZ77" s="250"/>
      <c r="DA77" s="251"/>
      <c r="DB77" s="252"/>
      <c r="DC77" s="250"/>
      <c r="DD77" s="251"/>
      <c r="DE77" s="252"/>
      <c r="DF77" s="249"/>
      <c r="DG77" s="250"/>
      <c r="DH77" s="251"/>
      <c r="DI77" s="252"/>
      <c r="DN77" s="338">
        <f t="shared" si="60"/>
        <v>4325</v>
      </c>
      <c r="DO77" s="340">
        <v>2</v>
      </c>
      <c r="DP77" s="338">
        <v>3</v>
      </c>
      <c r="DQ77" s="341" t="s">
        <v>951</v>
      </c>
      <c r="ES77" s="400">
        <v>4249</v>
      </c>
      <c r="ET77" s="338" t="s">
        <v>1322</v>
      </c>
    </row>
    <row r="78" spans="1:150" s="338" customFormat="1" x14ac:dyDescent="0.25">
      <c r="A78" s="319"/>
      <c r="B78" s="319"/>
      <c r="C78" s="319" t="str">
        <f t="shared" si="54"/>
        <v/>
      </c>
      <c r="D78" s="320"/>
      <c r="E78" s="320">
        <v>1</v>
      </c>
      <c r="F78" s="321"/>
      <c r="G78" s="57"/>
      <c r="H78" s="57"/>
      <c r="I78" s="321"/>
      <c r="J78" s="57"/>
      <c r="K78" s="321"/>
      <c r="L78" s="321"/>
      <c r="M78" s="321"/>
      <c r="N78" s="322"/>
      <c r="O78" s="322"/>
      <c r="P78" s="109" t="s">
        <v>1301</v>
      </c>
      <c r="Q78" s="110" t="s">
        <v>1595</v>
      </c>
      <c r="R78" s="110" t="s">
        <v>1514</v>
      </c>
      <c r="S78" s="20" t="s">
        <v>1594</v>
      </c>
      <c r="T78" s="17">
        <v>1991</v>
      </c>
      <c r="U78" s="277" t="s">
        <v>1552</v>
      </c>
      <c r="V78" s="17">
        <v>2016</v>
      </c>
      <c r="W78" s="278" t="s">
        <v>1182</v>
      </c>
      <c r="X78" s="138">
        <v>2018</v>
      </c>
      <c r="Y78" s="287"/>
      <c r="Z78" s="28"/>
      <c r="AA78" s="284">
        <f t="shared" si="55"/>
        <v>2</v>
      </c>
      <c r="AB78" s="25" t="s">
        <v>698</v>
      </c>
      <c r="AC78" s="290">
        <v>2018</v>
      </c>
      <c r="AD78" s="21" t="s">
        <v>121</v>
      </c>
      <c r="AE78" s="304"/>
      <c r="AF78" s="16" t="s">
        <v>375</v>
      </c>
      <c r="AG78" s="398"/>
      <c r="CJ78" s="399"/>
      <c r="CK78" s="339" t="str">
        <f t="shared" si="56"/>
        <v>Schwendener Marvin</v>
      </c>
      <c r="CN78" s="338" t="str">
        <f t="shared" si="58"/>
        <v>D</v>
      </c>
      <c r="CO78" s="303"/>
      <c r="CP78" s="257"/>
      <c r="CQ78" s="250"/>
      <c r="CR78" s="251"/>
      <c r="CS78" s="252"/>
      <c r="CT78" s="250"/>
      <c r="CU78" s="251"/>
      <c r="CV78" s="252"/>
      <c r="CW78" s="250"/>
      <c r="CX78" s="251"/>
      <c r="CY78" s="252"/>
      <c r="CZ78" s="250"/>
      <c r="DA78" s="251"/>
      <c r="DB78" s="252"/>
      <c r="DC78" s="250"/>
      <c r="DD78" s="251"/>
      <c r="DE78" s="252"/>
      <c r="DF78" s="249"/>
      <c r="DG78" s="250"/>
      <c r="DH78" s="251"/>
      <c r="DI78" s="252"/>
      <c r="DO78" s="340"/>
      <c r="DQ78" s="341"/>
      <c r="ES78" s="400"/>
    </row>
    <row r="79" spans="1:150" s="338" customFormat="1" x14ac:dyDescent="0.25">
      <c r="A79" s="319"/>
      <c r="B79" s="319"/>
      <c r="C79" s="319">
        <f t="shared" si="54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>
        <v>1</v>
      </c>
      <c r="O79" s="322"/>
      <c r="P79" s="109" t="s">
        <v>358</v>
      </c>
      <c r="Q79" s="110" t="s">
        <v>1125</v>
      </c>
      <c r="R79" s="110" t="s">
        <v>928</v>
      </c>
      <c r="S79" s="20" t="s">
        <v>1126</v>
      </c>
      <c r="T79" s="17">
        <v>1954</v>
      </c>
      <c r="U79" s="277" t="s">
        <v>126</v>
      </c>
      <c r="V79" s="17">
        <v>1973</v>
      </c>
      <c r="W79" s="278" t="s">
        <v>1127</v>
      </c>
      <c r="X79" s="138">
        <v>1979</v>
      </c>
      <c r="Y79" s="287"/>
      <c r="Z79" s="28"/>
      <c r="AA79" s="284">
        <f t="shared" si="55"/>
        <v>45</v>
      </c>
      <c r="AB79" s="25" t="s">
        <v>110</v>
      </c>
      <c r="AC79" s="290">
        <v>2015</v>
      </c>
      <c r="AD79" s="21" t="s">
        <v>105</v>
      </c>
      <c r="AE79" s="304"/>
      <c r="AF79" s="285" t="s">
        <v>1078</v>
      </c>
      <c r="AG79" s="398"/>
      <c r="CJ79" s="338" t="str">
        <f t="shared" si="59"/>
        <v/>
      </c>
      <c r="CK79" s="338" t="str">
        <f t="shared" si="56"/>
        <v>Reber Erich</v>
      </c>
      <c r="CM79" s="338">
        <f t="shared" si="57"/>
        <v>45</v>
      </c>
      <c r="CN79" s="338" t="str">
        <f t="shared" si="58"/>
        <v>C</v>
      </c>
      <c r="CO79" s="303" t="str">
        <f t="shared" si="53"/>
        <v>C</v>
      </c>
      <c r="CP79" s="400">
        <v>3211</v>
      </c>
      <c r="CQ79" s="250">
        <v>772</v>
      </c>
      <c r="CR79" s="251">
        <f t="shared" si="47"/>
        <v>8</v>
      </c>
      <c r="CS79" s="252" t="str">
        <f t="shared" si="48"/>
        <v>Projektingenieur 8 (Bau)</v>
      </c>
      <c r="CT79" s="250">
        <v>772</v>
      </c>
      <c r="CU79" s="251">
        <f>VLOOKUP($CT79,Funktionsbezeichnungen,3,0)</f>
        <v>8</v>
      </c>
      <c r="CV79" s="252" t="str">
        <f>VLOOKUP($CT79,Funktionsbezeichnungen,2,0)</f>
        <v>Projektingenieur 8 (Bau)</v>
      </c>
      <c r="CW79" s="250"/>
      <c r="CX79" s="251"/>
      <c r="CY79" s="252"/>
      <c r="CZ79" s="250"/>
      <c r="DA79" s="251"/>
      <c r="DB79" s="252"/>
      <c r="DC79" s="250"/>
      <c r="DD79" s="251"/>
      <c r="DE79" s="252"/>
      <c r="DF79" s="249"/>
      <c r="DG79" s="250"/>
      <c r="DH79" s="251"/>
      <c r="DI79" s="252"/>
      <c r="DN79" s="338">
        <f t="shared" si="60"/>
        <v>3211</v>
      </c>
      <c r="DO79" s="340">
        <v>6</v>
      </c>
      <c r="DP79" s="338">
        <v>0</v>
      </c>
      <c r="DQ79" s="341" t="s">
        <v>968</v>
      </c>
      <c r="ES79" s="400">
        <v>4250</v>
      </c>
      <c r="ET79" s="338" t="s">
        <v>1322</v>
      </c>
    </row>
    <row r="80" spans="1:150" s="338" customFormat="1" ht="15.75" x14ac:dyDescent="0.25">
      <c r="A80" s="319"/>
      <c r="B80" s="319"/>
      <c r="C80" s="319">
        <f t="shared" si="54"/>
        <v>1</v>
      </c>
      <c r="D80" s="320"/>
      <c r="E80" s="320"/>
      <c r="F80" s="321"/>
      <c r="G80" s="57"/>
      <c r="H80" s="57">
        <v>1</v>
      </c>
      <c r="I80" s="321">
        <v>1</v>
      </c>
      <c r="J80" s="57"/>
      <c r="K80" s="321"/>
      <c r="L80" s="321"/>
      <c r="M80" s="321"/>
      <c r="N80" s="322"/>
      <c r="O80" s="322"/>
      <c r="P80" s="109" t="s">
        <v>1303</v>
      </c>
      <c r="Q80" s="110" t="s">
        <v>477</v>
      </c>
      <c r="R80" s="110" t="s">
        <v>928</v>
      </c>
      <c r="S80" s="20" t="s">
        <v>134</v>
      </c>
      <c r="T80" s="17">
        <v>1954</v>
      </c>
      <c r="U80" s="277" t="s">
        <v>126</v>
      </c>
      <c r="V80" s="17">
        <v>1974</v>
      </c>
      <c r="W80" s="278"/>
      <c r="X80" s="138"/>
      <c r="Y80" s="287"/>
      <c r="Z80" s="28" t="s">
        <v>135</v>
      </c>
      <c r="AA80" s="284">
        <f t="shared" si="55"/>
        <v>44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98"/>
      <c r="CJ80" s="338" t="str">
        <f>IF(CN80=CO80,"","anders")</f>
        <v/>
      </c>
      <c r="CK80" s="338" t="str">
        <f t="shared" si="56"/>
        <v>Imesch Robert</v>
      </c>
      <c r="CM80" s="338">
        <f t="shared" si="57"/>
        <v>44</v>
      </c>
      <c r="CN80" s="338" t="str">
        <f t="shared" si="58"/>
        <v xml:space="preserve"> D/C 2)</v>
      </c>
      <c r="CO80" s="303" t="str">
        <f>VLOOKUP(CP80,Kategorie,2,0)</f>
        <v xml:space="preserve"> D/C 2)</v>
      </c>
      <c r="CP80" s="400">
        <v>4249</v>
      </c>
      <c r="CQ80" s="250">
        <v>772</v>
      </c>
      <c r="CR80" s="251">
        <f t="shared" si="47"/>
        <v>8</v>
      </c>
      <c r="CS80" s="252" t="str">
        <f t="shared" si="48"/>
        <v>Projektingenieur 8 (Bau)</v>
      </c>
      <c r="CT80" s="250">
        <v>772</v>
      </c>
      <c r="CU80" s="251">
        <f>VLOOKUP($CT80,Funktionsbezeichnungen,3,0)</f>
        <v>8</v>
      </c>
      <c r="CV80" s="252" t="str">
        <f>VLOOKUP($CT80,Funktionsbezeichnungen,2,0)</f>
        <v>Projektingenieur 8 (Bau)</v>
      </c>
      <c r="CW80" s="250">
        <v>772</v>
      </c>
      <c r="CX80" s="251">
        <f>VLOOKUP($CW80,Funktionsbezeichnungen,3,0)</f>
        <v>8</v>
      </c>
      <c r="CY80" s="252" t="str">
        <f>VLOOKUP($CW80,Funktionsbezeichnungen,2,0)</f>
        <v>Projektingenieur 8 (Bau)</v>
      </c>
      <c r="CZ80" s="250">
        <v>772</v>
      </c>
      <c r="DA80" s="251">
        <f>VLOOKUP($CZ80,Funktionsbezeichnungen,3,0)</f>
        <v>8</v>
      </c>
      <c r="DB80" s="252" t="str">
        <f>VLOOKUP($CZ80,Funktionsbezeichnungen,2,0)</f>
        <v>Projektingenieur 8 (Bau)</v>
      </c>
      <c r="DC80" s="250">
        <v>772</v>
      </c>
      <c r="DD80" s="251">
        <f>VLOOKUP($DC80,Funktionsbezeichnungen,3,0)</f>
        <v>8</v>
      </c>
      <c r="DE80" s="252" t="str">
        <f>VLOOKUP($DC80,Funktionsbezeichnungen,2,0)</f>
        <v>Projektingenieur 8 (Bau)</v>
      </c>
      <c r="DF80" s="249"/>
      <c r="DG80" s="251">
        <v>772</v>
      </c>
      <c r="DH80" s="251">
        <f>VLOOKUP($DG80,Funktionsbezeichnungen,3,0)</f>
        <v>8</v>
      </c>
      <c r="DI80" s="252" t="str">
        <f>VLOOKUP($DG80,Funktionsbezeichnungen,2,0)</f>
        <v>Projektingenieur 8 (Bau)</v>
      </c>
      <c r="DN80" s="338">
        <f>+CP80</f>
        <v>4249</v>
      </c>
      <c r="DO80" s="340">
        <v>6</v>
      </c>
      <c r="DP80" s="338">
        <v>0</v>
      </c>
      <c r="DQ80" s="341" t="s">
        <v>968</v>
      </c>
      <c r="ES80" s="400">
        <v>5630</v>
      </c>
      <c r="ET80" s="338" t="s">
        <v>121</v>
      </c>
    </row>
    <row r="81" spans="1:150" s="338" customFormat="1" ht="15.75" x14ac:dyDescent="0.25">
      <c r="A81" s="319"/>
      <c r="B81" s="319"/>
      <c r="C81" s="319">
        <f t="shared" si="54"/>
        <v>1</v>
      </c>
      <c r="D81" s="320"/>
      <c r="E81" s="320"/>
      <c r="F81" s="321"/>
      <c r="G81" s="57"/>
      <c r="H81" s="57">
        <v>1</v>
      </c>
      <c r="I81" s="321">
        <v>1</v>
      </c>
      <c r="J81" s="57">
        <v>1</v>
      </c>
      <c r="K81" s="321"/>
      <c r="L81" s="321"/>
      <c r="M81" s="321"/>
      <c r="N81" s="322"/>
      <c r="O81" s="322"/>
      <c r="P81" s="109" t="s">
        <v>1303</v>
      </c>
      <c r="Q81" s="110" t="s">
        <v>478</v>
      </c>
      <c r="R81" s="110" t="s">
        <v>928</v>
      </c>
      <c r="S81" s="20" t="s">
        <v>136</v>
      </c>
      <c r="T81" s="17">
        <v>1955</v>
      </c>
      <c r="U81" s="277" t="s">
        <v>126</v>
      </c>
      <c r="V81" s="17">
        <v>1975</v>
      </c>
      <c r="W81" s="278"/>
      <c r="X81" s="138"/>
      <c r="Y81" s="287"/>
      <c r="Z81" s="28" t="s">
        <v>135</v>
      </c>
      <c r="AA81" s="284">
        <f t="shared" si="55"/>
        <v>43</v>
      </c>
      <c r="AB81" s="25" t="s">
        <v>110</v>
      </c>
      <c r="AC81" s="290">
        <v>1996</v>
      </c>
      <c r="AD81" s="21" t="s">
        <v>1040</v>
      </c>
      <c r="AE81" s="304"/>
      <c r="AF81" s="16" t="s">
        <v>404</v>
      </c>
      <c r="AG81" s="398"/>
      <c r="CJ81" s="338" t="str">
        <f>IF(CN81=CO81,"","anders")</f>
        <v/>
      </c>
      <c r="CK81" s="338" t="str">
        <f t="shared" si="56"/>
        <v>Flückiger Hans Peter</v>
      </c>
      <c r="CM81" s="338">
        <f t="shared" si="57"/>
        <v>43</v>
      </c>
      <c r="CN81" s="338" t="str">
        <f t="shared" si="58"/>
        <v xml:space="preserve"> D/C 2)</v>
      </c>
      <c r="CO81" s="303" t="str">
        <f>VLOOKUP(CP81,Kategorie,2,0)</f>
        <v xml:space="preserve"> D/C 2)</v>
      </c>
      <c r="CP81" s="400">
        <v>4250</v>
      </c>
      <c r="CQ81" s="250">
        <v>772</v>
      </c>
      <c r="CR81" s="251">
        <f t="shared" si="47"/>
        <v>8</v>
      </c>
      <c r="CS81" s="252" t="str">
        <f t="shared" si="48"/>
        <v>Projektingenieur 8 (Bau)</v>
      </c>
      <c r="CT81" s="250">
        <v>772</v>
      </c>
      <c r="CU81" s="251">
        <f>VLOOKUP($CT81,Funktionsbezeichnungen,3,0)</f>
        <v>8</v>
      </c>
      <c r="CV81" s="252" t="str">
        <f>VLOOKUP($CT81,Funktionsbezeichnungen,2,0)</f>
        <v>Projektingenieur 8 (Bau)</v>
      </c>
      <c r="CW81" s="250">
        <v>772</v>
      </c>
      <c r="CX81" s="251">
        <f>VLOOKUP($CW81,Funktionsbezeichnungen,3,0)</f>
        <v>8</v>
      </c>
      <c r="CY81" s="252" t="str">
        <f>VLOOKUP($CW81,Funktionsbezeichnungen,2,0)</f>
        <v>Projektingenieur 8 (Bau)</v>
      </c>
      <c r="CZ81" s="250">
        <v>772</v>
      </c>
      <c r="DA81" s="251">
        <f>VLOOKUP($CZ81,Funktionsbezeichnungen,3,0)</f>
        <v>8</v>
      </c>
      <c r="DB81" s="252" t="str">
        <f>VLOOKUP($CZ81,Funktionsbezeichnungen,2,0)</f>
        <v>Projektingenieur 8 (Bau)</v>
      </c>
      <c r="DC81" s="250">
        <v>772</v>
      </c>
      <c r="DD81" s="251">
        <f>VLOOKUP($DC81,Funktionsbezeichnungen,3,0)</f>
        <v>8</v>
      </c>
      <c r="DE81" s="252" t="str">
        <f>VLOOKUP($DC81,Funktionsbezeichnungen,2,0)</f>
        <v>Projektingenieur 8 (Bau)</v>
      </c>
      <c r="DF81" s="249"/>
      <c r="DG81" s="251">
        <v>772</v>
      </c>
      <c r="DH81" s="251">
        <f>VLOOKUP($DG81,Funktionsbezeichnungen,3,0)</f>
        <v>8</v>
      </c>
      <c r="DI81" s="252" t="str">
        <f>VLOOKUP($DG81,Funktionsbezeichnungen,2,0)</f>
        <v>Projektingenieur 8 (Bau)</v>
      </c>
      <c r="DN81" s="338">
        <f>+CP81</f>
        <v>4250</v>
      </c>
      <c r="DO81" s="340">
        <v>6</v>
      </c>
      <c r="DP81" s="338">
        <v>0</v>
      </c>
      <c r="DQ81" s="341" t="s">
        <v>968</v>
      </c>
      <c r="ES81" s="400">
        <v>7641</v>
      </c>
      <c r="ET81" s="338" t="s">
        <v>121</v>
      </c>
    </row>
    <row r="82" spans="1:150" s="338" customFormat="1" x14ac:dyDescent="0.25">
      <c r="A82" s="319"/>
      <c r="B82" s="319"/>
      <c r="C82" s="319">
        <f t="shared" si="54"/>
        <v>1</v>
      </c>
      <c r="D82" s="320"/>
      <c r="E82" s="320"/>
      <c r="F82" s="321"/>
      <c r="G82" s="57"/>
      <c r="H82" s="57"/>
      <c r="I82" s="321">
        <v>1</v>
      </c>
      <c r="J82" s="57"/>
      <c r="K82" s="321"/>
      <c r="L82" s="321"/>
      <c r="M82" s="321"/>
      <c r="N82" s="322"/>
      <c r="O82" s="322"/>
      <c r="P82" s="109" t="s">
        <v>361</v>
      </c>
      <c r="Q82" s="110" t="s">
        <v>476</v>
      </c>
      <c r="R82" s="110" t="s">
        <v>928</v>
      </c>
      <c r="S82" s="29" t="s">
        <v>127</v>
      </c>
      <c r="T82" s="17">
        <v>1956</v>
      </c>
      <c r="U82" s="277" t="s">
        <v>126</v>
      </c>
      <c r="V82" s="17">
        <v>1976</v>
      </c>
      <c r="W82" s="278"/>
      <c r="X82" s="138"/>
      <c r="Y82" s="287"/>
      <c r="Z82" s="28" t="s">
        <v>242</v>
      </c>
      <c r="AA82" s="284">
        <f t="shared" si="55"/>
        <v>42</v>
      </c>
      <c r="AB82" s="25" t="s">
        <v>686</v>
      </c>
      <c r="AC82" s="290">
        <v>1973</v>
      </c>
      <c r="AD82" s="21" t="s">
        <v>105</v>
      </c>
      <c r="AE82" s="304"/>
      <c r="AF82" s="16" t="s">
        <v>423</v>
      </c>
      <c r="AG82" s="398"/>
      <c r="CJ82" s="338" t="str">
        <f t="shared" si="59"/>
        <v/>
      </c>
      <c r="CK82" s="338" t="str">
        <f t="shared" si="56"/>
        <v>Aebi Roger</v>
      </c>
      <c r="CM82" s="338">
        <f t="shared" si="57"/>
        <v>42</v>
      </c>
      <c r="CN82" s="338" t="str">
        <f t="shared" si="58"/>
        <v>C</v>
      </c>
      <c r="CO82" s="303" t="str">
        <f t="shared" si="53"/>
        <v>C</v>
      </c>
      <c r="CP82" s="400">
        <v>6622</v>
      </c>
      <c r="CQ82" s="250">
        <v>772</v>
      </c>
      <c r="CR82" s="251">
        <f t="shared" si="47"/>
        <v>8</v>
      </c>
      <c r="CS82" s="252" t="str">
        <f t="shared" si="48"/>
        <v>Projektingenieur 8 (Bau)</v>
      </c>
      <c r="CT82" s="250">
        <v>772</v>
      </c>
      <c r="CU82" s="251">
        <f>VLOOKUP($CT82,Funktionsbezeichnungen,3,0)</f>
        <v>8</v>
      </c>
      <c r="CV82" s="252" t="str">
        <f>VLOOKUP($CT82,Funktionsbezeichnungen,2,0)</f>
        <v>Projektingenieur 8 (Bau)</v>
      </c>
      <c r="CW82" s="250">
        <v>772</v>
      </c>
      <c r="CX82" s="251">
        <f t="shared" si="51"/>
        <v>8</v>
      </c>
      <c r="CY82" s="252" t="str">
        <f t="shared" si="52"/>
        <v>Projektingenieur 8 (Bau)</v>
      </c>
      <c r="CZ82" s="250">
        <v>772</v>
      </c>
      <c r="DA82" s="251">
        <f t="shared" ref="DA82:DA110" si="61">VLOOKUP($CZ82,Funktionsbezeichnungen,3,0)</f>
        <v>8</v>
      </c>
      <c r="DB82" s="252" t="str">
        <f t="shared" ref="DB82:DB110" si="62">VLOOKUP($CZ82,Funktionsbezeichnungen,2,0)</f>
        <v>Projektingenieur 8 (Bau)</v>
      </c>
      <c r="DC82" s="250">
        <v>772</v>
      </c>
      <c r="DD82" s="251">
        <f t="shared" ref="DD82:DD112" si="63">VLOOKUP($DC82,Funktionsbezeichnungen,3,0)</f>
        <v>8</v>
      </c>
      <c r="DE82" s="252" t="str">
        <f t="shared" ref="DE82:DE112" si="64">VLOOKUP($DC82,Funktionsbezeichnungen,2,0)</f>
        <v>Projektingenieur 8 (Bau)</v>
      </c>
      <c r="DF82" s="249"/>
      <c r="DG82" s="251">
        <v>772</v>
      </c>
      <c r="DH82" s="251">
        <f t="shared" ref="DH82:DH110" si="65">VLOOKUP($DG82,Funktionsbezeichnungen,3,0)</f>
        <v>8</v>
      </c>
      <c r="DI82" s="252" t="str">
        <f t="shared" ref="DI82:DI110" si="66">VLOOKUP($DG82,Funktionsbezeichnungen,2,0)</f>
        <v>Projektingenieur 8 (Bau)</v>
      </c>
      <c r="DN82" s="338">
        <f t="shared" si="60"/>
        <v>6622</v>
      </c>
      <c r="DO82" s="340">
        <v>6</v>
      </c>
      <c r="DP82" s="338">
        <v>0</v>
      </c>
      <c r="DQ82" s="341" t="s">
        <v>969</v>
      </c>
      <c r="ES82" s="400">
        <v>6765</v>
      </c>
      <c r="ET82" s="338" t="s">
        <v>121</v>
      </c>
    </row>
    <row r="83" spans="1:150" s="338" customFormat="1" x14ac:dyDescent="0.25">
      <c r="A83" s="319"/>
      <c r="B83" s="319"/>
      <c r="C83" s="319">
        <f t="shared" si="54"/>
        <v>1</v>
      </c>
      <c r="D83" s="320"/>
      <c r="E83" s="320"/>
      <c r="F83" s="321"/>
      <c r="G83" s="57"/>
      <c r="H83" s="57">
        <v>1</v>
      </c>
      <c r="I83" s="321">
        <v>1</v>
      </c>
      <c r="J83" s="57"/>
      <c r="K83" s="321"/>
      <c r="L83" s="321"/>
      <c r="M83" s="321"/>
      <c r="N83" s="322"/>
      <c r="O83" s="322"/>
      <c r="P83" s="109" t="s">
        <v>358</v>
      </c>
      <c r="Q83" s="110" t="s">
        <v>486</v>
      </c>
      <c r="R83" s="110" t="s">
        <v>928</v>
      </c>
      <c r="S83" s="20" t="s">
        <v>138</v>
      </c>
      <c r="T83" s="17">
        <v>1964</v>
      </c>
      <c r="U83" s="277" t="s">
        <v>126</v>
      </c>
      <c r="V83" s="17">
        <v>1985</v>
      </c>
      <c r="W83" s="278"/>
      <c r="X83" s="138"/>
      <c r="Y83" s="287"/>
      <c r="Z83" s="28" t="s">
        <v>203</v>
      </c>
      <c r="AA83" s="284">
        <f t="shared" si="55"/>
        <v>33</v>
      </c>
      <c r="AB83" s="25" t="s">
        <v>110</v>
      </c>
      <c r="AC83" s="290">
        <v>1985</v>
      </c>
      <c r="AD83" s="21" t="s">
        <v>105</v>
      </c>
      <c r="AE83" s="304"/>
      <c r="AF83" s="16" t="s">
        <v>376</v>
      </c>
      <c r="AG83" s="398"/>
      <c r="CJ83" s="338" t="str">
        <f t="shared" si="59"/>
        <v/>
      </c>
      <c r="CK83" s="338" t="str">
        <f t="shared" si="56"/>
        <v>Oehen Beat</v>
      </c>
      <c r="CM83" s="338">
        <f t="shared" si="57"/>
        <v>33</v>
      </c>
      <c r="CN83" s="338" t="str">
        <f t="shared" si="58"/>
        <v>C</v>
      </c>
      <c r="CO83" s="303" t="str">
        <f t="shared" si="53"/>
        <v>C</v>
      </c>
      <c r="CP83" s="400">
        <v>7622</v>
      </c>
      <c r="CQ83" s="250">
        <v>772</v>
      </c>
      <c r="CR83" s="251">
        <f t="shared" si="47"/>
        <v>8</v>
      </c>
      <c r="CS83" s="252" t="str">
        <f t="shared" si="48"/>
        <v>Projektingenieur 8 (Bau)</v>
      </c>
      <c r="CT83" s="250">
        <v>772</v>
      </c>
      <c r="CU83" s="251">
        <f t="shared" ref="CU83:CU113" si="67">VLOOKUP($CT83,Funktionsbezeichnungen,3,0)</f>
        <v>8</v>
      </c>
      <c r="CV83" s="252" t="str">
        <f t="shared" ref="CV83:CV113" si="68">VLOOKUP($CT83,Funktionsbezeichnungen,2,0)</f>
        <v>Projektingenieur 8 (Bau)</v>
      </c>
      <c r="CW83" s="250">
        <v>772</v>
      </c>
      <c r="CX83" s="251">
        <f t="shared" si="51"/>
        <v>8</v>
      </c>
      <c r="CY83" s="252" t="str">
        <f t="shared" si="52"/>
        <v>Projektingenieur 8 (Bau)</v>
      </c>
      <c r="CZ83" s="250">
        <v>772</v>
      </c>
      <c r="DA83" s="251">
        <f t="shared" si="61"/>
        <v>8</v>
      </c>
      <c r="DB83" s="252" t="str">
        <f t="shared" si="62"/>
        <v>Projektingenieur 8 (Bau)</v>
      </c>
      <c r="DC83" s="250">
        <v>772</v>
      </c>
      <c r="DD83" s="251">
        <f t="shared" si="63"/>
        <v>8</v>
      </c>
      <c r="DE83" s="252" t="str">
        <f t="shared" si="64"/>
        <v>Projektingenieur 8 (Bau)</v>
      </c>
      <c r="DF83" s="249"/>
      <c r="DG83" s="250">
        <v>772</v>
      </c>
      <c r="DH83" s="251">
        <f t="shared" si="65"/>
        <v>8</v>
      </c>
      <c r="DI83" s="252" t="str">
        <f t="shared" si="66"/>
        <v>Projektingenieur 8 (Bau)</v>
      </c>
      <c r="DN83" s="338">
        <f t="shared" si="60"/>
        <v>7622</v>
      </c>
      <c r="DO83" s="340">
        <v>6</v>
      </c>
      <c r="DP83" s="338">
        <v>0</v>
      </c>
      <c r="DQ83" s="341" t="s">
        <v>968</v>
      </c>
      <c r="ES83" s="400">
        <v>5631</v>
      </c>
      <c r="ET83" s="338" t="s">
        <v>121</v>
      </c>
    </row>
    <row r="84" spans="1:150" s="338" customFormat="1" ht="27" x14ac:dyDescent="0.25">
      <c r="A84" s="319"/>
      <c r="B84" s="319"/>
      <c r="C84" s="319" t="str">
        <f t="shared" si="54"/>
        <v/>
      </c>
      <c r="D84" s="320"/>
      <c r="E84" s="320">
        <v>1</v>
      </c>
      <c r="F84" s="321"/>
      <c r="G84" s="57"/>
      <c r="H84" s="57">
        <v>1</v>
      </c>
      <c r="I84" s="321"/>
      <c r="J84" s="57"/>
      <c r="K84" s="321"/>
      <c r="L84" s="321"/>
      <c r="M84" s="321"/>
      <c r="N84" s="322"/>
      <c r="O84" s="322"/>
      <c r="P84" s="109" t="s">
        <v>1301</v>
      </c>
      <c r="Q84" s="110" t="s">
        <v>1258</v>
      </c>
      <c r="R84" s="110" t="s">
        <v>928</v>
      </c>
      <c r="S84" s="27" t="s">
        <v>1259</v>
      </c>
      <c r="T84" s="17">
        <v>1972</v>
      </c>
      <c r="U84" s="277" t="s">
        <v>1260</v>
      </c>
      <c r="V84" s="17">
        <v>2009</v>
      </c>
      <c r="W84" s="278"/>
      <c r="X84" s="138"/>
      <c r="Y84" s="287"/>
      <c r="Z84" s="25"/>
      <c r="AA84" s="284">
        <f t="shared" si="55"/>
        <v>9</v>
      </c>
      <c r="AB84" s="287" t="s">
        <v>1261</v>
      </c>
      <c r="AC84" s="21">
        <v>2017</v>
      </c>
      <c r="AD84" s="21" t="s">
        <v>105</v>
      </c>
      <c r="AE84" s="304"/>
      <c r="AF84" s="288" t="s">
        <v>376</v>
      </c>
      <c r="AG84" s="398"/>
      <c r="CJ84" s="399" t="e">
        <f>IF(CN84=CO84,"","anders")</f>
        <v>#N/A</v>
      </c>
      <c r="CK84" s="339" t="str">
        <f t="shared" si="56"/>
        <v>Hagmann Andreas</v>
      </c>
      <c r="CM84" s="338">
        <f t="shared" si="57"/>
        <v>9</v>
      </c>
      <c r="CN84" s="338" t="str">
        <f t="shared" si="58"/>
        <v>C</v>
      </c>
      <c r="CO84" s="303" t="e">
        <f>VLOOKUP(CP84,Kategorie,2,0)</f>
        <v>#N/A</v>
      </c>
      <c r="CP84" s="257">
        <v>3216</v>
      </c>
      <c r="CQ84" s="250">
        <v>772</v>
      </c>
      <c r="CR84" s="251">
        <f t="shared" si="47"/>
        <v>8</v>
      </c>
      <c r="CS84" s="252" t="str">
        <f t="shared" si="48"/>
        <v>Projektingenieur 8 (Bau)</v>
      </c>
      <c r="CT84" s="250"/>
      <c r="CU84" s="251"/>
      <c r="CV84" s="252"/>
      <c r="CW84" s="250"/>
      <c r="CX84" s="251"/>
      <c r="CY84" s="252"/>
      <c r="CZ84" s="250"/>
      <c r="DA84" s="251"/>
      <c r="DB84" s="252"/>
      <c r="DC84" s="250"/>
      <c r="DD84" s="251"/>
      <c r="DE84" s="252"/>
      <c r="DF84" s="249"/>
      <c r="DG84" s="250"/>
      <c r="DH84" s="251"/>
      <c r="DI84" s="252"/>
      <c r="DN84" s="338">
        <f>+CP84</f>
        <v>3216</v>
      </c>
      <c r="DO84" s="340">
        <v>6</v>
      </c>
      <c r="DP84" s="338">
        <v>0</v>
      </c>
      <c r="DQ84" s="341" t="s">
        <v>968</v>
      </c>
      <c r="ES84" s="400">
        <v>4354</v>
      </c>
      <c r="ET84" s="338" t="s">
        <v>121</v>
      </c>
    </row>
    <row r="85" spans="1:150" s="338" customFormat="1" x14ac:dyDescent="0.25">
      <c r="A85" s="319"/>
      <c r="B85" s="319"/>
      <c r="C85" s="319">
        <f t="shared" si="54"/>
        <v>1</v>
      </c>
      <c r="D85" s="320"/>
      <c r="E85" s="320"/>
      <c r="F85" s="321"/>
      <c r="G85" s="57"/>
      <c r="H85" s="57">
        <v>1</v>
      </c>
      <c r="I85" s="321">
        <v>1</v>
      </c>
      <c r="J85" s="57"/>
      <c r="K85" s="321"/>
      <c r="L85" s="321"/>
      <c r="M85" s="321"/>
      <c r="N85" s="322"/>
      <c r="O85" s="322"/>
      <c r="P85" s="109" t="s">
        <v>358</v>
      </c>
      <c r="Q85" s="110" t="s">
        <v>494</v>
      </c>
      <c r="R85" s="110" t="s">
        <v>928</v>
      </c>
      <c r="S85" s="27" t="s">
        <v>178</v>
      </c>
      <c r="T85" s="17">
        <v>1978</v>
      </c>
      <c r="U85" s="277" t="s">
        <v>235</v>
      </c>
      <c r="V85" s="17">
        <v>2001</v>
      </c>
      <c r="W85" s="278"/>
      <c r="X85" s="138"/>
      <c r="Y85" s="287"/>
      <c r="Z85" s="25" t="s">
        <v>289</v>
      </c>
      <c r="AA85" s="284">
        <f t="shared" si="55"/>
        <v>17</v>
      </c>
      <c r="AB85" s="25" t="s">
        <v>110</v>
      </c>
      <c r="AC85" s="290">
        <v>2002</v>
      </c>
      <c r="AD85" s="21" t="s">
        <v>105</v>
      </c>
      <c r="AE85" s="304"/>
      <c r="AF85" s="16" t="s">
        <v>376</v>
      </c>
      <c r="AG85" s="398"/>
      <c r="CJ85" s="338" t="str">
        <f t="shared" si="59"/>
        <v/>
      </c>
      <c r="CK85" s="338" t="str">
        <f t="shared" si="56"/>
        <v>Thalmann Patric</v>
      </c>
      <c r="CM85" s="338">
        <f t="shared" si="57"/>
        <v>17</v>
      </c>
      <c r="CN85" s="338" t="str">
        <f t="shared" si="58"/>
        <v>C</v>
      </c>
      <c r="CO85" s="303" t="str">
        <f t="shared" si="53"/>
        <v>C</v>
      </c>
      <c r="CP85" s="400">
        <v>9658</v>
      </c>
      <c r="CQ85" s="250">
        <v>772</v>
      </c>
      <c r="CR85" s="251">
        <f t="shared" si="47"/>
        <v>8</v>
      </c>
      <c r="CS85" s="252" t="str">
        <f t="shared" si="48"/>
        <v>Projektingenieur 8 (Bau)</v>
      </c>
      <c r="CT85" s="250">
        <v>772</v>
      </c>
      <c r="CU85" s="251">
        <f t="shared" si="67"/>
        <v>8</v>
      </c>
      <c r="CV85" s="252" t="str">
        <f t="shared" si="68"/>
        <v>Projektingenieur 8 (Bau)</v>
      </c>
      <c r="CW85" s="250">
        <v>772</v>
      </c>
      <c r="CX85" s="251">
        <f>VLOOKUP($CW85,Funktionsbezeichnungen,3,0)</f>
        <v>8</v>
      </c>
      <c r="CY85" s="252" t="str">
        <f>VLOOKUP($CW85,Funktionsbezeichnungen,2,0)</f>
        <v>Projektingenieur 8 (Bau)</v>
      </c>
      <c r="CZ85" s="250">
        <v>771</v>
      </c>
      <c r="DA85" s="251">
        <f>VLOOKUP($CZ85,Funktionsbezeichnungen,3,0)</f>
        <v>7</v>
      </c>
      <c r="DB85" s="252" t="str">
        <f>VLOOKUP($CZ85,Funktionsbezeichnungen,2,0)</f>
        <v>Projektingenieur 7 (Bau)</v>
      </c>
      <c r="DC85" s="250">
        <v>771</v>
      </c>
      <c r="DD85" s="251">
        <f>VLOOKUP($DC85,Funktionsbezeichnungen,3,0)</f>
        <v>7</v>
      </c>
      <c r="DE85" s="252" t="str">
        <f>VLOOKUP($DC85,Funktionsbezeichnungen,2,0)</f>
        <v>Projektingenieur 7 (Bau)</v>
      </c>
      <c r="DF85" s="249"/>
      <c r="DG85" s="250">
        <v>771</v>
      </c>
      <c r="DH85" s="251">
        <f>VLOOKUP($DG85,Funktionsbezeichnungen,3,0)</f>
        <v>7</v>
      </c>
      <c r="DI85" s="252" t="str">
        <f>VLOOKUP($DG85,Funktionsbezeichnungen,2,0)</f>
        <v>Projektingenieur 7 (Bau)</v>
      </c>
      <c r="DN85" s="338">
        <f t="shared" si="60"/>
        <v>9658</v>
      </c>
      <c r="DO85" s="340">
        <v>6</v>
      </c>
      <c r="DP85" s="338">
        <v>0</v>
      </c>
      <c r="DQ85" s="341" t="s">
        <v>968</v>
      </c>
      <c r="ES85" s="400">
        <v>6659</v>
      </c>
      <c r="ET85" s="338" t="s">
        <v>121</v>
      </c>
    </row>
    <row r="86" spans="1:150" s="338" customFormat="1" ht="27" x14ac:dyDescent="0.25">
      <c r="A86" s="319"/>
      <c r="B86" s="319"/>
      <c r="C86" s="319">
        <f t="shared" si="54"/>
        <v>1</v>
      </c>
      <c r="D86" s="320"/>
      <c r="E86" s="320">
        <v>1</v>
      </c>
      <c r="F86" s="321"/>
      <c r="G86" s="57"/>
      <c r="H86" s="57"/>
      <c r="I86" s="321"/>
      <c r="J86" s="57"/>
      <c r="K86" s="321"/>
      <c r="L86" s="321"/>
      <c r="M86" s="321"/>
      <c r="N86" s="322"/>
      <c r="O86" s="322"/>
      <c r="P86" s="109" t="s">
        <v>358</v>
      </c>
      <c r="Q86" s="110" t="s">
        <v>617</v>
      </c>
      <c r="R86" s="110" t="s">
        <v>928</v>
      </c>
      <c r="S86" s="27" t="s">
        <v>618</v>
      </c>
      <c r="T86" s="17">
        <v>1985</v>
      </c>
      <c r="U86" s="277" t="s">
        <v>235</v>
      </c>
      <c r="V86" s="17">
        <v>2006</v>
      </c>
      <c r="W86" s="277" t="s">
        <v>1555</v>
      </c>
      <c r="X86" s="138">
        <v>2015</v>
      </c>
      <c r="Y86" s="389"/>
      <c r="Z86" s="25"/>
      <c r="AA86" s="284">
        <f t="shared" si="55"/>
        <v>12</v>
      </c>
      <c r="AB86" s="287" t="s">
        <v>110</v>
      </c>
      <c r="AC86" s="21">
        <v>2010</v>
      </c>
      <c r="AD86" s="21" t="s">
        <v>121</v>
      </c>
      <c r="AE86" s="304"/>
      <c r="AF86" s="288" t="s">
        <v>376</v>
      </c>
      <c r="AG86" s="398"/>
      <c r="CJ86" s="338" t="str">
        <f t="shared" si="59"/>
        <v/>
      </c>
      <c r="CK86" s="338" t="str">
        <f t="shared" si="56"/>
        <v>Zeltner Viktor</v>
      </c>
      <c r="CM86" s="338">
        <f t="shared" si="57"/>
        <v>12</v>
      </c>
      <c r="CN86" s="338" t="str">
        <f t="shared" si="58"/>
        <v>D</v>
      </c>
      <c r="CO86" s="303" t="str">
        <f t="shared" si="53"/>
        <v>D</v>
      </c>
      <c r="CP86" s="400">
        <v>6765</v>
      </c>
      <c r="CQ86" s="250">
        <v>771</v>
      </c>
      <c r="CR86" s="251">
        <f t="shared" si="47"/>
        <v>7</v>
      </c>
      <c r="CS86" s="252" t="str">
        <f t="shared" si="48"/>
        <v>Projektingenieur 7 (Bau)</v>
      </c>
      <c r="CT86" s="250">
        <v>771</v>
      </c>
      <c r="CU86" s="251">
        <f t="shared" si="67"/>
        <v>7</v>
      </c>
      <c r="CV86" s="252" t="str">
        <f t="shared" si="68"/>
        <v>Projektingenieur 7 (Bau)</v>
      </c>
      <c r="CW86" s="250">
        <v>771</v>
      </c>
      <c r="CX86" s="251">
        <f>VLOOKUP($CW86,Funktionsbezeichnungen,3,0)</f>
        <v>7</v>
      </c>
      <c r="CY86" s="252" t="str">
        <f>VLOOKUP($CW86,Funktionsbezeichnungen,2,0)</f>
        <v>Projektingenieur 7 (Bau)</v>
      </c>
      <c r="CZ86" s="250">
        <v>733</v>
      </c>
      <c r="DA86" s="251">
        <f>VLOOKUP($CZ86,Funktionsbezeichnungen,3,0)</f>
        <v>6</v>
      </c>
      <c r="DB86" s="252" t="str">
        <f>VLOOKUP($CZ86,Funktionsbezeichnungen,2,0)</f>
        <v>Konstrukteur 6 / -planer 6 / Gruppenchef 6</v>
      </c>
      <c r="DC86" s="250">
        <v>732</v>
      </c>
      <c r="DD86" s="251">
        <f>VLOOKUP($DC86,Funktionsbezeichnungen,3,0)</f>
        <v>5</v>
      </c>
      <c r="DE86" s="252" t="str">
        <f>VLOOKUP($DC86,Funktionsbezeichnungen,2,0)</f>
        <v>Konstrukteur 5 / -planer 5</v>
      </c>
      <c r="DF86" s="249"/>
      <c r="DG86" s="251">
        <v>732</v>
      </c>
      <c r="DH86" s="251">
        <f>VLOOKUP($DG86,Funktionsbezeichnungen,3,0)</f>
        <v>5</v>
      </c>
      <c r="DI86" s="252" t="str">
        <f>VLOOKUP($DG86,Funktionsbezeichnungen,2,0)</f>
        <v>Konstrukteur 5 / -planer 5</v>
      </c>
      <c r="DN86" s="338">
        <f t="shared" si="60"/>
        <v>6765</v>
      </c>
      <c r="DO86" s="340">
        <v>6</v>
      </c>
      <c r="DP86" s="338">
        <v>0</v>
      </c>
      <c r="DQ86" s="338" t="s">
        <v>964</v>
      </c>
      <c r="ES86" s="400">
        <v>6741</v>
      </c>
      <c r="ET86" s="338" t="s">
        <v>121</v>
      </c>
    </row>
    <row r="87" spans="1:150" s="339" customFormat="1" x14ac:dyDescent="0.25">
      <c r="A87" s="319"/>
      <c r="B87" s="319"/>
      <c r="C87" s="319" t="str">
        <f t="shared" si="54"/>
        <v/>
      </c>
      <c r="D87" s="320"/>
      <c r="E87" s="320"/>
      <c r="F87" s="321">
        <v>1</v>
      </c>
      <c r="G87" s="57"/>
      <c r="H87" s="57">
        <v>1</v>
      </c>
      <c r="I87" s="321"/>
      <c r="J87" s="57"/>
      <c r="K87" s="321"/>
      <c r="L87" s="321"/>
      <c r="M87" s="321"/>
      <c r="N87" s="322"/>
      <c r="O87" s="322"/>
      <c r="P87" s="109" t="s">
        <v>1301</v>
      </c>
      <c r="Q87" s="110" t="s">
        <v>1528</v>
      </c>
      <c r="R87" s="110" t="s">
        <v>928</v>
      </c>
      <c r="S87" s="27" t="s">
        <v>1529</v>
      </c>
      <c r="T87" s="17">
        <v>1989</v>
      </c>
      <c r="U87" s="277" t="s">
        <v>1531</v>
      </c>
      <c r="V87" s="17">
        <v>2008</v>
      </c>
      <c r="W87" s="277" t="s">
        <v>1530</v>
      </c>
      <c r="X87" s="138">
        <v>2014</v>
      </c>
      <c r="Y87" s="389" t="s">
        <v>1547</v>
      </c>
      <c r="Z87" s="25"/>
      <c r="AA87" s="284">
        <f t="shared" si="55"/>
        <v>4</v>
      </c>
      <c r="AB87" s="287" t="s">
        <v>110</v>
      </c>
      <c r="AC87" s="21">
        <v>2018</v>
      </c>
      <c r="AD87" s="21" t="s">
        <v>121</v>
      </c>
      <c r="AE87" s="364"/>
      <c r="AF87" s="288" t="s">
        <v>376</v>
      </c>
      <c r="AG87" s="413"/>
      <c r="CN87" s="339" t="str">
        <f t="shared" si="58"/>
        <v>D</v>
      </c>
      <c r="CO87" s="414"/>
      <c r="CP87" s="257"/>
      <c r="CQ87" s="415"/>
      <c r="CR87" s="416"/>
      <c r="CS87" s="417"/>
      <c r="CT87" s="415"/>
      <c r="CU87" s="416"/>
      <c r="CV87" s="417"/>
      <c r="CW87" s="415"/>
      <c r="CX87" s="416"/>
      <c r="CY87" s="417"/>
      <c r="CZ87" s="415"/>
      <c r="DA87" s="416"/>
      <c r="DB87" s="417"/>
      <c r="DC87" s="415"/>
      <c r="DD87" s="416"/>
      <c r="DE87" s="417"/>
      <c r="DF87" s="418"/>
      <c r="DG87" s="416"/>
      <c r="DH87" s="416"/>
      <c r="DI87" s="417"/>
      <c r="DO87" s="410"/>
      <c r="ES87" s="257"/>
    </row>
    <row r="88" spans="1:150" s="338" customFormat="1" x14ac:dyDescent="0.25">
      <c r="A88" s="319"/>
      <c r="B88" s="319"/>
      <c r="C88" s="319">
        <f t="shared" si="54"/>
        <v>1</v>
      </c>
      <c r="D88" s="320"/>
      <c r="E88" s="320"/>
      <c r="F88" s="321"/>
      <c r="G88" s="57"/>
      <c r="H88" s="57"/>
      <c r="I88" s="321">
        <v>1</v>
      </c>
      <c r="J88" s="57">
        <v>1</v>
      </c>
      <c r="K88" s="321"/>
      <c r="L88" s="321"/>
      <c r="M88" s="321"/>
      <c r="N88" s="322"/>
      <c r="O88" s="322"/>
      <c r="P88" s="109" t="s">
        <v>358</v>
      </c>
      <c r="Q88" s="110" t="s">
        <v>482</v>
      </c>
      <c r="R88" s="110" t="s">
        <v>928</v>
      </c>
      <c r="S88" s="27" t="s">
        <v>1557</v>
      </c>
      <c r="T88" s="17">
        <v>1956</v>
      </c>
      <c r="U88" s="277" t="s">
        <v>126</v>
      </c>
      <c r="V88" s="17">
        <v>1973</v>
      </c>
      <c r="W88" s="277"/>
      <c r="X88" s="138"/>
      <c r="Y88" s="389"/>
      <c r="Z88" s="25"/>
      <c r="AA88" s="284">
        <f t="shared" si="55"/>
        <v>45</v>
      </c>
      <c r="AB88" s="287" t="s">
        <v>1588</v>
      </c>
      <c r="AC88" s="21">
        <v>2004</v>
      </c>
      <c r="AD88" s="21" t="s">
        <v>121</v>
      </c>
      <c r="AE88" s="304"/>
      <c r="AF88" s="16" t="s">
        <v>377</v>
      </c>
      <c r="AG88" s="398"/>
      <c r="CJ88" s="338" t="str">
        <f t="shared" si="59"/>
        <v/>
      </c>
      <c r="CK88" s="338" t="str">
        <f t="shared" ref="CK88:CK152" si="69">+S88</f>
        <v>Allemann Bertrand</v>
      </c>
      <c r="CM88" s="338">
        <f t="shared" ref="CM88:CM142" si="70">+AA88</f>
        <v>45</v>
      </c>
      <c r="CN88" s="338" t="str">
        <f t="shared" si="58"/>
        <v>D</v>
      </c>
      <c r="CO88" s="303" t="str">
        <f t="shared" si="53"/>
        <v>D</v>
      </c>
      <c r="CP88" s="400">
        <v>5631</v>
      </c>
      <c r="CQ88" s="250">
        <v>741</v>
      </c>
      <c r="CR88" s="251">
        <f t="shared" ref="CR88:CR116" si="71">VLOOKUP($CQ88,Funktionsbezeichnungen,3,0)</f>
        <v>7</v>
      </c>
      <c r="CS88" s="252" t="str">
        <f t="shared" ref="CS88:CS116" si="72">VLOOKUP($CQ88,Funktionsbezeichnungen,2,0)</f>
        <v>Konstrukteur 7 / Fachplaner 7 / Gruppenchef 7</v>
      </c>
      <c r="CT88" s="250">
        <v>741</v>
      </c>
      <c r="CU88" s="251">
        <f t="shared" si="67"/>
        <v>7</v>
      </c>
      <c r="CV88" s="252" t="str">
        <f t="shared" si="68"/>
        <v>Konstrukteur 7 / Fachplaner 7 / Gruppenchef 7</v>
      </c>
      <c r="CW88" s="250">
        <v>741</v>
      </c>
      <c r="CX88" s="251">
        <f t="shared" si="51"/>
        <v>7</v>
      </c>
      <c r="CY88" s="252" t="str">
        <f t="shared" si="52"/>
        <v>Konstrukteur 7 / Fachplaner 7 / Gruppenchef 7</v>
      </c>
      <c r="CZ88" s="250">
        <v>741</v>
      </c>
      <c r="DA88" s="251">
        <f t="shared" si="61"/>
        <v>7</v>
      </c>
      <c r="DB88" s="252" t="str">
        <f t="shared" si="62"/>
        <v>Konstrukteur 7 / Fachplaner 7 / Gruppenchef 7</v>
      </c>
      <c r="DC88" s="250">
        <v>741</v>
      </c>
      <c r="DD88" s="251">
        <f t="shared" si="63"/>
        <v>7</v>
      </c>
      <c r="DE88" s="252" t="str">
        <f t="shared" si="64"/>
        <v>Konstrukteur 7 / Fachplaner 7 / Gruppenchef 7</v>
      </c>
      <c r="DF88" s="249"/>
      <c r="DG88" s="251">
        <v>742</v>
      </c>
      <c r="DH88" s="251">
        <f t="shared" si="65"/>
        <v>8</v>
      </c>
      <c r="DI88" s="252" t="str">
        <f t="shared" si="66"/>
        <v>Konstrukteur 8 / Fachplaner 8 / Gruppenchef 8</v>
      </c>
      <c r="DN88" s="338">
        <f t="shared" si="60"/>
        <v>5631</v>
      </c>
      <c r="DO88" s="340">
        <v>6</v>
      </c>
      <c r="DP88" s="338">
        <v>0</v>
      </c>
      <c r="DQ88" s="338" t="s">
        <v>965</v>
      </c>
      <c r="ES88" s="400">
        <v>9618</v>
      </c>
      <c r="ET88" s="338" t="s">
        <v>121</v>
      </c>
    </row>
    <row r="89" spans="1:150" s="338" customFormat="1" x14ac:dyDescent="0.25">
      <c r="A89" s="319"/>
      <c r="B89" s="319"/>
      <c r="C89" s="319">
        <f t="shared" si="54"/>
        <v>1</v>
      </c>
      <c r="D89" s="320"/>
      <c r="E89" s="320"/>
      <c r="F89" s="321"/>
      <c r="G89" s="57"/>
      <c r="H89" s="57"/>
      <c r="I89" s="321">
        <v>1</v>
      </c>
      <c r="J89" s="57"/>
      <c r="K89" s="321"/>
      <c r="L89" s="321"/>
      <c r="M89" s="321"/>
      <c r="N89" s="322"/>
      <c r="O89" s="322"/>
      <c r="P89" s="109" t="s">
        <v>361</v>
      </c>
      <c r="Q89" s="110" t="s">
        <v>491</v>
      </c>
      <c r="R89" s="110" t="s">
        <v>928</v>
      </c>
      <c r="S89" s="27" t="s">
        <v>140</v>
      </c>
      <c r="T89" s="17">
        <v>1955</v>
      </c>
      <c r="U89" s="277" t="s">
        <v>126</v>
      </c>
      <c r="V89" s="17">
        <v>1973</v>
      </c>
      <c r="W89" s="278"/>
      <c r="X89" s="138"/>
      <c r="Y89" s="287"/>
      <c r="Z89" s="28"/>
      <c r="AA89" s="284">
        <f t="shared" si="55"/>
        <v>45</v>
      </c>
      <c r="AB89" s="25" t="s">
        <v>1588</v>
      </c>
      <c r="AC89" s="290">
        <v>1980</v>
      </c>
      <c r="AD89" s="21" t="s">
        <v>121</v>
      </c>
      <c r="AE89" s="304"/>
      <c r="AF89" s="289" t="s">
        <v>377</v>
      </c>
      <c r="AG89" s="398"/>
      <c r="CJ89" s="399" t="str">
        <f t="shared" si="59"/>
        <v>anders</v>
      </c>
      <c r="CK89" s="338" t="str">
        <f t="shared" si="69"/>
        <v>Wespiser Charles</v>
      </c>
      <c r="CM89" s="338">
        <f t="shared" si="70"/>
        <v>45</v>
      </c>
      <c r="CN89" s="338" t="str">
        <f t="shared" si="58"/>
        <v>D</v>
      </c>
      <c r="CO89" s="303" t="str">
        <f t="shared" si="53"/>
        <v xml:space="preserve"> E/D </v>
      </c>
      <c r="CP89" s="400">
        <v>5545</v>
      </c>
      <c r="CQ89" s="250">
        <v>741</v>
      </c>
      <c r="CR89" s="251">
        <f t="shared" si="71"/>
        <v>7</v>
      </c>
      <c r="CS89" s="252" t="str">
        <f t="shared" si="72"/>
        <v>Konstrukteur 7 / Fachplaner 7 / Gruppenchef 7</v>
      </c>
      <c r="CT89" s="250">
        <v>741</v>
      </c>
      <c r="CU89" s="251">
        <f>VLOOKUP($CT89,Funktionsbezeichnungen,3,0)</f>
        <v>7</v>
      </c>
      <c r="CV89" s="252" t="str">
        <f>VLOOKUP($CT89,Funktionsbezeichnungen,2,0)</f>
        <v>Konstrukteur 7 / Fachplaner 7 / Gruppenchef 7</v>
      </c>
      <c r="CW89" s="250">
        <v>741</v>
      </c>
      <c r="CX89" s="251">
        <f>VLOOKUP($CW89,Funktionsbezeichnungen,3,0)</f>
        <v>7</v>
      </c>
      <c r="CY89" s="252" t="str">
        <f>VLOOKUP($CW89,Funktionsbezeichnungen,2,0)</f>
        <v>Konstrukteur 7 / Fachplaner 7 / Gruppenchef 7</v>
      </c>
      <c r="CZ89" s="250">
        <v>741</v>
      </c>
      <c r="DA89" s="251">
        <f>VLOOKUP($CZ89,Funktionsbezeichnungen,3,0)</f>
        <v>7</v>
      </c>
      <c r="DB89" s="252" t="str">
        <f>VLOOKUP($CZ89,Funktionsbezeichnungen,2,0)</f>
        <v>Konstrukteur 7 / Fachplaner 7 / Gruppenchef 7</v>
      </c>
      <c r="DC89" s="250">
        <v>741</v>
      </c>
      <c r="DD89" s="251">
        <f>VLOOKUP($DC89,Funktionsbezeichnungen,3,0)</f>
        <v>7</v>
      </c>
      <c r="DE89" s="252" t="str">
        <f>VLOOKUP($DC89,Funktionsbezeichnungen,2,0)</f>
        <v>Konstrukteur 7 / Fachplaner 7 / Gruppenchef 7</v>
      </c>
      <c r="DF89" s="249"/>
      <c r="DG89" s="250">
        <v>741</v>
      </c>
      <c r="DH89" s="251">
        <f>VLOOKUP($DG89,Funktionsbezeichnungen,3,0)</f>
        <v>7</v>
      </c>
      <c r="DI89" s="252" t="str">
        <f>VLOOKUP($DG89,Funktionsbezeichnungen,2,0)</f>
        <v>Konstrukteur 7 / Fachplaner 7 / Gruppenchef 7</v>
      </c>
      <c r="DN89" s="338">
        <f>+CP89</f>
        <v>5545</v>
      </c>
      <c r="DO89" s="340">
        <v>6</v>
      </c>
      <c r="DP89" s="338">
        <v>0</v>
      </c>
      <c r="DQ89" s="338" t="s">
        <v>965</v>
      </c>
      <c r="ES89" s="400">
        <v>9623</v>
      </c>
      <c r="ET89" s="338" t="s">
        <v>121</v>
      </c>
    </row>
    <row r="90" spans="1:150" s="338" customFormat="1" x14ac:dyDescent="0.25">
      <c r="A90" s="319"/>
      <c r="B90" s="319"/>
      <c r="C90" s="319">
        <f t="shared" si="54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1301</v>
      </c>
      <c r="Q90" s="110" t="s">
        <v>483</v>
      </c>
      <c r="R90" s="110" t="s">
        <v>928</v>
      </c>
      <c r="S90" s="20" t="s">
        <v>137</v>
      </c>
      <c r="T90" s="17">
        <v>1958</v>
      </c>
      <c r="U90" s="277" t="s">
        <v>126</v>
      </c>
      <c r="V90" s="17">
        <v>1977</v>
      </c>
      <c r="W90" s="278"/>
      <c r="X90" s="138"/>
      <c r="Y90" s="287"/>
      <c r="Z90" s="28"/>
      <c r="AA90" s="284">
        <f t="shared" si="55"/>
        <v>41</v>
      </c>
      <c r="AB90" s="25" t="s">
        <v>1588</v>
      </c>
      <c r="AC90" s="290">
        <v>1974</v>
      </c>
      <c r="AD90" s="21" t="s">
        <v>121</v>
      </c>
      <c r="AE90" s="304"/>
      <c r="AF90" s="16" t="s">
        <v>377</v>
      </c>
      <c r="AG90" s="398"/>
      <c r="CJ90" s="338" t="e">
        <f t="shared" si="59"/>
        <v>#N/A</v>
      </c>
      <c r="CK90" s="338" t="str">
        <f t="shared" si="69"/>
        <v>Lenherr Paul</v>
      </c>
      <c r="CM90" s="338">
        <f t="shared" si="70"/>
        <v>41</v>
      </c>
      <c r="CN90" s="338" t="str">
        <f t="shared" si="58"/>
        <v>D</v>
      </c>
      <c r="CO90" s="303" t="e">
        <f t="shared" si="53"/>
        <v>#N/A</v>
      </c>
      <c r="CP90" s="400">
        <v>6628</v>
      </c>
      <c r="CQ90" s="250">
        <v>741</v>
      </c>
      <c r="CR90" s="251">
        <f t="shared" si="71"/>
        <v>7</v>
      </c>
      <c r="CS90" s="252" t="str">
        <f t="shared" si="72"/>
        <v>Konstrukteur 7 / Fachplaner 7 / Gruppenchef 7</v>
      </c>
      <c r="CT90" s="250">
        <v>741</v>
      </c>
      <c r="CU90" s="251">
        <f t="shared" si="67"/>
        <v>7</v>
      </c>
      <c r="CV90" s="252" t="str">
        <f t="shared" si="68"/>
        <v>Konstrukteur 7 / Fachplaner 7 / Gruppenchef 7</v>
      </c>
      <c r="CW90" s="250">
        <v>741</v>
      </c>
      <c r="CX90" s="251">
        <f t="shared" si="51"/>
        <v>7</v>
      </c>
      <c r="CY90" s="252" t="str">
        <f t="shared" si="52"/>
        <v>Konstrukteur 7 / Fachplaner 7 / Gruppenchef 7</v>
      </c>
      <c r="CZ90" s="250">
        <v>741</v>
      </c>
      <c r="DA90" s="251">
        <f t="shared" si="61"/>
        <v>7</v>
      </c>
      <c r="DB90" s="252" t="str">
        <f t="shared" si="62"/>
        <v>Konstrukteur 7 / Fachplaner 7 / Gruppenchef 7</v>
      </c>
      <c r="DC90" s="250">
        <v>741</v>
      </c>
      <c r="DD90" s="251">
        <f t="shared" si="63"/>
        <v>7</v>
      </c>
      <c r="DE90" s="252" t="str">
        <f t="shared" si="64"/>
        <v>Konstrukteur 7 / Fachplaner 7 / Gruppenchef 7</v>
      </c>
      <c r="DF90" s="249"/>
      <c r="DG90" s="251">
        <v>742</v>
      </c>
      <c r="DH90" s="251">
        <f t="shared" si="65"/>
        <v>8</v>
      </c>
      <c r="DI90" s="252" t="str">
        <f t="shared" si="66"/>
        <v>Konstrukteur 8 / Fachplaner 8 / Gruppenchef 8</v>
      </c>
      <c r="DN90" s="338">
        <f t="shared" si="60"/>
        <v>6628</v>
      </c>
      <c r="DO90" s="340">
        <v>6</v>
      </c>
      <c r="DP90" s="338">
        <v>0</v>
      </c>
      <c r="DQ90" s="338" t="s">
        <v>965</v>
      </c>
      <c r="ES90" s="400">
        <v>4346</v>
      </c>
      <c r="ET90" s="338" t="s">
        <v>121</v>
      </c>
    </row>
    <row r="91" spans="1:150" s="338" customFormat="1" x14ac:dyDescent="0.25">
      <c r="A91" s="319"/>
      <c r="B91" s="319"/>
      <c r="C91" s="319">
        <f t="shared" si="54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358</v>
      </c>
      <c r="Q91" s="110" t="s">
        <v>484</v>
      </c>
      <c r="R91" s="110" t="s">
        <v>928</v>
      </c>
      <c r="S91" s="20" t="s">
        <v>271</v>
      </c>
      <c r="T91" s="17">
        <v>1958</v>
      </c>
      <c r="U91" s="277" t="s">
        <v>126</v>
      </c>
      <c r="V91" s="17">
        <v>1978</v>
      </c>
      <c r="W91" s="278"/>
      <c r="X91" s="138"/>
      <c r="Y91" s="287"/>
      <c r="Z91" s="28"/>
      <c r="AA91" s="284">
        <f t="shared" si="55"/>
        <v>40</v>
      </c>
      <c r="AB91" s="25" t="s">
        <v>1589</v>
      </c>
      <c r="AC91" s="290">
        <v>1993</v>
      </c>
      <c r="AD91" s="21" t="s">
        <v>121</v>
      </c>
      <c r="AE91" s="304"/>
      <c r="AF91" s="16" t="s">
        <v>377</v>
      </c>
      <c r="AG91" s="398"/>
      <c r="CJ91" s="338" t="str">
        <f t="shared" si="59"/>
        <v/>
      </c>
      <c r="CK91" s="338" t="str">
        <f t="shared" si="69"/>
        <v>von Schallen Urs</v>
      </c>
      <c r="CM91" s="338">
        <f t="shared" si="70"/>
        <v>40</v>
      </c>
      <c r="CN91" s="338" t="str">
        <f t="shared" si="58"/>
        <v>D</v>
      </c>
      <c r="CO91" s="303" t="str">
        <f t="shared" si="53"/>
        <v>D</v>
      </c>
      <c r="CP91" s="400">
        <v>6659</v>
      </c>
      <c r="CQ91" s="250">
        <v>742</v>
      </c>
      <c r="CR91" s="251">
        <f t="shared" si="71"/>
        <v>8</v>
      </c>
      <c r="CS91" s="252" t="str">
        <f t="shared" si="72"/>
        <v>Konstrukteur 8 / Fachplaner 8 / Gruppenchef 8</v>
      </c>
      <c r="CT91" s="250">
        <v>742</v>
      </c>
      <c r="CU91" s="251">
        <f t="shared" si="67"/>
        <v>8</v>
      </c>
      <c r="CV91" s="252" t="str">
        <f t="shared" si="68"/>
        <v>Konstrukteur 8 / Fachplaner 8 / Gruppenchef 8</v>
      </c>
      <c r="CW91" s="250">
        <v>742</v>
      </c>
      <c r="CX91" s="251">
        <f t="shared" si="51"/>
        <v>8</v>
      </c>
      <c r="CY91" s="252" t="str">
        <f t="shared" si="52"/>
        <v>Konstrukteur 8 / Fachplaner 8 / Gruppenchef 8</v>
      </c>
      <c r="CZ91" s="250">
        <v>742</v>
      </c>
      <c r="DA91" s="251">
        <f t="shared" si="61"/>
        <v>8</v>
      </c>
      <c r="DB91" s="252" t="str">
        <f t="shared" si="62"/>
        <v>Konstrukteur 8 / Fachplaner 8 / Gruppenchef 8</v>
      </c>
      <c r="DC91" s="250">
        <v>742</v>
      </c>
      <c r="DD91" s="251">
        <f t="shared" si="63"/>
        <v>8</v>
      </c>
      <c r="DE91" s="252" t="str">
        <f t="shared" si="64"/>
        <v>Konstrukteur 8 / Fachplaner 8 / Gruppenchef 8</v>
      </c>
      <c r="DF91" s="249"/>
      <c r="DG91" s="251">
        <v>742</v>
      </c>
      <c r="DH91" s="251">
        <f t="shared" si="65"/>
        <v>8</v>
      </c>
      <c r="DI91" s="252" t="str">
        <f t="shared" si="66"/>
        <v>Konstrukteur 8 / Fachplaner 8 / Gruppenchef 8</v>
      </c>
      <c r="DN91" s="338">
        <f t="shared" si="60"/>
        <v>6659</v>
      </c>
      <c r="DO91" s="340">
        <v>6</v>
      </c>
      <c r="DP91" s="338">
        <v>0</v>
      </c>
      <c r="DQ91" s="338" t="s">
        <v>966</v>
      </c>
      <c r="ES91" s="400">
        <v>9654</v>
      </c>
      <c r="ET91" s="338" t="s">
        <v>121</v>
      </c>
    </row>
    <row r="92" spans="1:150" s="338" customFormat="1" x14ac:dyDescent="0.25">
      <c r="A92" s="319"/>
      <c r="B92" s="319"/>
      <c r="C92" s="319">
        <f t="shared" si="54"/>
        <v>1</v>
      </c>
      <c r="D92" s="320"/>
      <c r="E92" s="320"/>
      <c r="F92" s="321"/>
      <c r="G92" s="57"/>
      <c r="H92" s="57"/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632</v>
      </c>
      <c r="R92" s="110" t="s">
        <v>928</v>
      </c>
      <c r="S92" s="20" t="s">
        <v>633</v>
      </c>
      <c r="T92" s="17">
        <v>1958</v>
      </c>
      <c r="U92" s="277" t="s">
        <v>634</v>
      </c>
      <c r="V92" s="17">
        <v>1980</v>
      </c>
      <c r="W92" s="278"/>
      <c r="X92" s="138"/>
      <c r="Y92" s="287"/>
      <c r="Z92" s="28"/>
      <c r="AA92" s="284">
        <f t="shared" si="55"/>
        <v>38</v>
      </c>
      <c r="AB92" s="25" t="s">
        <v>107</v>
      </c>
      <c r="AC92" s="290">
        <v>2010</v>
      </c>
      <c r="AD92" s="21" t="s">
        <v>121</v>
      </c>
      <c r="AE92" s="304"/>
      <c r="AF92" s="289" t="s">
        <v>1098</v>
      </c>
      <c r="AG92" s="398"/>
      <c r="CJ92" s="338" t="str">
        <f t="shared" si="59"/>
        <v/>
      </c>
      <c r="CK92" s="338" t="str">
        <f t="shared" si="69"/>
        <v>Schneider Martin</v>
      </c>
      <c r="CM92" s="338">
        <f t="shared" si="70"/>
        <v>38</v>
      </c>
      <c r="CN92" s="338" t="str">
        <f t="shared" si="58"/>
        <v>D</v>
      </c>
      <c r="CO92" s="303" t="str">
        <f t="shared" si="53"/>
        <v>D</v>
      </c>
      <c r="CP92" s="400">
        <v>4354</v>
      </c>
      <c r="CQ92" s="250">
        <v>741</v>
      </c>
      <c r="CR92" s="251">
        <f t="shared" si="71"/>
        <v>7</v>
      </c>
      <c r="CS92" s="252" t="str">
        <f t="shared" si="72"/>
        <v>Konstrukteur 7 / Fachplaner 7 / Gruppenchef 7</v>
      </c>
      <c r="CT92" s="250">
        <v>741</v>
      </c>
      <c r="CU92" s="251">
        <f t="shared" si="67"/>
        <v>7</v>
      </c>
      <c r="CV92" s="252" t="str">
        <f t="shared" si="68"/>
        <v>Konstrukteur 7 / Fachplaner 7 / Gruppenchef 7</v>
      </c>
      <c r="CW92" s="250">
        <v>741</v>
      </c>
      <c r="CX92" s="251">
        <f t="shared" si="51"/>
        <v>7</v>
      </c>
      <c r="CY92" s="252" t="str">
        <f t="shared" si="52"/>
        <v>Konstrukteur 7 / Fachplaner 7 / Gruppenchef 7</v>
      </c>
      <c r="CZ92" s="250">
        <v>741</v>
      </c>
      <c r="DA92" s="251">
        <f t="shared" si="61"/>
        <v>7</v>
      </c>
      <c r="DB92" s="252" t="str">
        <f t="shared" si="62"/>
        <v>Konstrukteur 7 / Fachplaner 7 / Gruppenchef 7</v>
      </c>
      <c r="DC92" s="250">
        <v>741</v>
      </c>
      <c r="DD92" s="251">
        <f t="shared" si="63"/>
        <v>7</v>
      </c>
      <c r="DE92" s="252" t="str">
        <f t="shared" si="64"/>
        <v>Konstrukteur 7 / Fachplaner 7 / Gruppenchef 7</v>
      </c>
      <c r="DF92" s="249"/>
      <c r="DG92" s="251">
        <v>742</v>
      </c>
      <c r="DH92" s="251">
        <f t="shared" si="65"/>
        <v>8</v>
      </c>
      <c r="DI92" s="252" t="str">
        <f t="shared" si="66"/>
        <v>Konstrukteur 8 / Fachplaner 8 / Gruppenchef 8</v>
      </c>
      <c r="DN92" s="338">
        <f t="shared" si="60"/>
        <v>4354</v>
      </c>
      <c r="DO92" s="340">
        <v>6</v>
      </c>
      <c r="DP92" s="338">
        <v>0</v>
      </c>
      <c r="DQ92" s="341" t="s">
        <v>970</v>
      </c>
      <c r="ES92" s="400">
        <v>9660</v>
      </c>
      <c r="ET92" s="338" t="s">
        <v>121</v>
      </c>
    </row>
    <row r="93" spans="1:150" s="338" customFormat="1" x14ac:dyDescent="0.25">
      <c r="A93" s="319"/>
      <c r="B93" s="319"/>
      <c r="C93" s="319">
        <f t="shared" si="54"/>
        <v>1</v>
      </c>
      <c r="D93" s="320"/>
      <c r="E93" s="320"/>
      <c r="F93" s="321"/>
      <c r="G93" s="57"/>
      <c r="H93" s="57">
        <v>1</v>
      </c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359</v>
      </c>
      <c r="Q93" s="110" t="s">
        <v>485</v>
      </c>
      <c r="R93" s="110" t="s">
        <v>928</v>
      </c>
      <c r="S93" s="20" t="s">
        <v>261</v>
      </c>
      <c r="T93" s="17">
        <v>1959</v>
      </c>
      <c r="U93" s="277" t="s">
        <v>126</v>
      </c>
      <c r="V93" s="17">
        <v>1981</v>
      </c>
      <c r="W93" s="278"/>
      <c r="X93" s="138"/>
      <c r="Y93" s="287"/>
      <c r="Z93" s="28" t="s">
        <v>941</v>
      </c>
      <c r="AA93" s="284">
        <f t="shared" si="55"/>
        <v>37</v>
      </c>
      <c r="AB93" s="25" t="s">
        <v>1590</v>
      </c>
      <c r="AC93" s="290">
        <v>2004</v>
      </c>
      <c r="AD93" s="21" t="s">
        <v>121</v>
      </c>
      <c r="AE93" s="304"/>
      <c r="AF93" s="289" t="s">
        <v>1099</v>
      </c>
      <c r="AG93" s="398"/>
      <c r="CJ93" s="338" t="str">
        <f t="shared" si="59"/>
        <v/>
      </c>
      <c r="CK93" s="338" t="str">
        <f t="shared" si="69"/>
        <v>Ortlieb Hans-Rudi</v>
      </c>
      <c r="CM93" s="338">
        <f t="shared" si="70"/>
        <v>37</v>
      </c>
      <c r="CN93" s="338" t="str">
        <f t="shared" si="58"/>
        <v>D</v>
      </c>
      <c r="CO93" s="303" t="str">
        <f t="shared" si="53"/>
        <v>D</v>
      </c>
      <c r="CP93" s="400">
        <v>5630</v>
      </c>
      <c r="CQ93" s="250">
        <v>771</v>
      </c>
      <c r="CR93" s="251">
        <f t="shared" si="71"/>
        <v>7</v>
      </c>
      <c r="CS93" s="252" t="str">
        <f t="shared" si="72"/>
        <v>Projektingenieur 7 (Bau)</v>
      </c>
      <c r="CT93" s="250">
        <v>771</v>
      </c>
      <c r="CU93" s="251">
        <f t="shared" si="67"/>
        <v>7</v>
      </c>
      <c r="CV93" s="252" t="str">
        <f t="shared" si="68"/>
        <v>Projektingenieur 7 (Bau)</v>
      </c>
      <c r="CW93" s="250">
        <v>771</v>
      </c>
      <c r="CX93" s="251">
        <f t="shared" si="51"/>
        <v>7</v>
      </c>
      <c r="CY93" s="252" t="str">
        <f t="shared" si="52"/>
        <v>Projektingenieur 7 (Bau)</v>
      </c>
      <c r="CZ93" s="250">
        <v>771</v>
      </c>
      <c r="DA93" s="251">
        <f t="shared" si="61"/>
        <v>7</v>
      </c>
      <c r="DB93" s="252" t="str">
        <f t="shared" si="62"/>
        <v>Projektingenieur 7 (Bau)</v>
      </c>
      <c r="DC93" s="250">
        <v>741</v>
      </c>
      <c r="DD93" s="251">
        <f t="shared" si="63"/>
        <v>7</v>
      </c>
      <c r="DE93" s="252" t="str">
        <f t="shared" si="64"/>
        <v>Konstrukteur 7 / Fachplaner 7 / Gruppenchef 7</v>
      </c>
      <c r="DF93" s="249"/>
      <c r="DG93" s="251">
        <v>742</v>
      </c>
      <c r="DH93" s="251">
        <f t="shared" si="65"/>
        <v>8</v>
      </c>
      <c r="DI93" s="252" t="str">
        <f t="shared" si="66"/>
        <v>Konstrukteur 8 / Fachplaner 8 / Gruppenchef 8</v>
      </c>
      <c r="DN93" s="338">
        <f t="shared" si="60"/>
        <v>5630</v>
      </c>
      <c r="DO93" s="340">
        <v>6</v>
      </c>
      <c r="DP93" s="338">
        <v>0</v>
      </c>
      <c r="DQ93" s="341" t="s">
        <v>968</v>
      </c>
      <c r="ES93" s="400">
        <v>5545</v>
      </c>
      <c r="ET93" s="338" t="s">
        <v>1042</v>
      </c>
    </row>
    <row r="94" spans="1:150" s="338" customFormat="1" x14ac:dyDescent="0.25">
      <c r="A94" s="319"/>
      <c r="B94" s="319"/>
      <c r="C94" s="319">
        <f t="shared" si="54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358</v>
      </c>
      <c r="Q94" s="110" t="s">
        <v>1309</v>
      </c>
      <c r="R94" s="110" t="s">
        <v>928</v>
      </c>
      <c r="S94" s="20" t="s">
        <v>1310</v>
      </c>
      <c r="T94" s="17">
        <v>1961</v>
      </c>
      <c r="U94" s="277" t="s">
        <v>126</v>
      </c>
      <c r="V94" s="17">
        <v>1985</v>
      </c>
      <c r="W94" s="278"/>
      <c r="X94" s="138"/>
      <c r="Y94" s="287"/>
      <c r="Z94" s="28" t="s">
        <v>1224</v>
      </c>
      <c r="AA94" s="284">
        <f t="shared" si="55"/>
        <v>33</v>
      </c>
      <c r="AB94" s="25" t="s">
        <v>1588</v>
      </c>
      <c r="AC94" s="290">
        <v>2018</v>
      </c>
      <c r="AD94" s="21" t="s">
        <v>121</v>
      </c>
      <c r="AE94" s="304"/>
      <c r="AF94" s="16" t="s">
        <v>420</v>
      </c>
      <c r="AG94" s="398"/>
      <c r="CJ94" s="409" t="e">
        <f t="shared" si="59"/>
        <v>#N/A</v>
      </c>
      <c r="CK94" s="339" t="str">
        <f t="shared" si="69"/>
        <v>Di Maria Marcello</v>
      </c>
      <c r="CM94" s="338">
        <f t="shared" si="70"/>
        <v>33</v>
      </c>
      <c r="CN94" s="338" t="str">
        <f t="shared" si="58"/>
        <v>D</v>
      </c>
      <c r="CO94" s="303" t="e">
        <f t="shared" si="53"/>
        <v>#N/A</v>
      </c>
      <c r="CP94" s="257">
        <v>8585</v>
      </c>
      <c r="CQ94" s="250">
        <v>742</v>
      </c>
      <c r="CR94" s="251">
        <f t="shared" si="71"/>
        <v>8</v>
      </c>
      <c r="CS94" s="252" t="str">
        <f t="shared" si="72"/>
        <v>Konstrukteur 8 / Fachplaner 8 / Gruppenchef 8</v>
      </c>
      <c r="CT94" s="250"/>
      <c r="CU94" s="251"/>
      <c r="CV94" s="252"/>
      <c r="CW94" s="250"/>
      <c r="CX94" s="251"/>
      <c r="CY94" s="252"/>
      <c r="CZ94" s="250"/>
      <c r="DA94" s="251"/>
      <c r="DB94" s="252"/>
      <c r="DC94" s="250"/>
      <c r="DD94" s="251"/>
      <c r="DE94" s="252"/>
      <c r="DF94" s="249"/>
      <c r="DG94" s="250"/>
      <c r="DH94" s="251"/>
      <c r="DI94" s="252"/>
      <c r="DN94" s="338">
        <f t="shared" si="60"/>
        <v>8585</v>
      </c>
      <c r="DO94" s="340">
        <v>6</v>
      </c>
      <c r="DP94" s="338">
        <v>0</v>
      </c>
      <c r="DQ94" s="338" t="s">
        <v>965</v>
      </c>
      <c r="ES94" s="400">
        <v>7637</v>
      </c>
      <c r="ET94" s="338" t="s">
        <v>1042</v>
      </c>
    </row>
    <row r="95" spans="1:150" s="338" customFormat="1" x14ac:dyDescent="0.25">
      <c r="A95" s="319"/>
      <c r="B95" s="319"/>
      <c r="C95" s="319">
        <f t="shared" si="54"/>
        <v>1</v>
      </c>
      <c r="D95" s="320"/>
      <c r="E95" s="320"/>
      <c r="F95" s="321"/>
      <c r="G95" s="57"/>
      <c r="H95" s="57"/>
      <c r="I95" s="321">
        <v>1</v>
      </c>
      <c r="J95" s="57">
        <v>1</v>
      </c>
      <c r="K95" s="321"/>
      <c r="L95" s="321"/>
      <c r="M95" s="321"/>
      <c r="N95" s="322"/>
      <c r="O95" s="322"/>
      <c r="P95" s="109" t="s">
        <v>1140</v>
      </c>
      <c r="Q95" s="110" t="s">
        <v>487</v>
      </c>
      <c r="R95" s="110" t="s">
        <v>928</v>
      </c>
      <c r="S95" s="20" t="s">
        <v>1573</v>
      </c>
      <c r="T95" s="17">
        <v>1970</v>
      </c>
      <c r="U95" s="277" t="s">
        <v>126</v>
      </c>
      <c r="V95" s="17">
        <v>1988</v>
      </c>
      <c r="W95" s="278" t="s">
        <v>1215</v>
      </c>
      <c r="X95" s="138">
        <v>2017</v>
      </c>
      <c r="Y95" s="287"/>
      <c r="Z95" s="28" t="s">
        <v>1224</v>
      </c>
      <c r="AA95" s="284">
        <f t="shared" si="55"/>
        <v>30</v>
      </c>
      <c r="AB95" s="25" t="s">
        <v>1545</v>
      </c>
      <c r="AC95" s="290">
        <v>1990</v>
      </c>
      <c r="AD95" s="21" t="s">
        <v>121</v>
      </c>
      <c r="AE95" s="304"/>
      <c r="AF95" s="16" t="s">
        <v>1602</v>
      </c>
      <c r="AG95" s="398"/>
      <c r="CJ95" s="338" t="str">
        <f t="shared" si="59"/>
        <v/>
      </c>
      <c r="CK95" s="338" t="str">
        <f t="shared" si="69"/>
        <v>Bucher Olivier</v>
      </c>
      <c r="CM95" s="338">
        <f t="shared" si="70"/>
        <v>30</v>
      </c>
      <c r="CN95" s="338" t="str">
        <f t="shared" si="58"/>
        <v>D</v>
      </c>
      <c r="CO95" s="303" t="str">
        <f t="shared" si="53"/>
        <v>D</v>
      </c>
      <c r="CP95" s="400">
        <v>7641</v>
      </c>
      <c r="CQ95" s="250">
        <v>741</v>
      </c>
      <c r="CR95" s="251">
        <f t="shared" si="71"/>
        <v>7</v>
      </c>
      <c r="CS95" s="252" t="str">
        <f t="shared" si="72"/>
        <v>Konstrukteur 7 / Fachplaner 7 / Gruppenchef 7</v>
      </c>
      <c r="CT95" s="250">
        <v>741</v>
      </c>
      <c r="CU95" s="251">
        <f t="shared" si="67"/>
        <v>7</v>
      </c>
      <c r="CV95" s="252" t="str">
        <f t="shared" si="68"/>
        <v>Konstrukteur 7 / Fachplaner 7 / Gruppenchef 7</v>
      </c>
      <c r="CW95" s="250">
        <v>741</v>
      </c>
      <c r="CX95" s="251">
        <f t="shared" si="51"/>
        <v>7</v>
      </c>
      <c r="CY95" s="252" t="str">
        <f t="shared" si="52"/>
        <v>Konstrukteur 7 / Fachplaner 7 / Gruppenchef 7</v>
      </c>
      <c r="CZ95" s="250">
        <v>741</v>
      </c>
      <c r="DA95" s="251">
        <f t="shared" si="61"/>
        <v>7</v>
      </c>
      <c r="DB95" s="252" t="str">
        <f t="shared" si="62"/>
        <v>Konstrukteur 7 / Fachplaner 7 / Gruppenchef 7</v>
      </c>
      <c r="DC95" s="250">
        <v>741</v>
      </c>
      <c r="DD95" s="251">
        <f t="shared" si="63"/>
        <v>7</v>
      </c>
      <c r="DE95" s="252" t="str">
        <f t="shared" si="64"/>
        <v>Konstrukteur 7 / Fachplaner 7 / Gruppenchef 7</v>
      </c>
      <c r="DF95" s="249"/>
      <c r="DG95" s="250">
        <v>742</v>
      </c>
      <c r="DH95" s="251">
        <f t="shared" si="65"/>
        <v>8</v>
      </c>
      <c r="DI95" s="252" t="str">
        <f t="shared" si="66"/>
        <v>Konstrukteur 8 / Fachplaner 8 / Gruppenchef 8</v>
      </c>
      <c r="DN95" s="338">
        <f t="shared" si="60"/>
        <v>7641</v>
      </c>
      <c r="DO95" s="340">
        <v>6</v>
      </c>
      <c r="DP95" s="338">
        <v>0</v>
      </c>
      <c r="DQ95" s="338" t="s">
        <v>965</v>
      </c>
      <c r="ES95" s="400">
        <v>5639</v>
      </c>
      <c r="ET95" s="338" t="s">
        <v>142</v>
      </c>
    </row>
    <row r="96" spans="1:150" s="338" customFormat="1" x14ac:dyDescent="0.25">
      <c r="A96" s="319"/>
      <c r="B96" s="319"/>
      <c r="C96" s="319">
        <f t="shared" si="54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488</v>
      </c>
      <c r="R96" s="110" t="s">
        <v>928</v>
      </c>
      <c r="S96" s="20" t="s">
        <v>144</v>
      </c>
      <c r="T96" s="17">
        <v>1968</v>
      </c>
      <c r="U96" s="277" t="s">
        <v>126</v>
      </c>
      <c r="V96" s="17">
        <v>1989</v>
      </c>
      <c r="W96" s="278"/>
      <c r="X96" s="138"/>
      <c r="Y96" s="287"/>
      <c r="Z96" s="28" t="s">
        <v>940</v>
      </c>
      <c r="AA96" s="284">
        <f t="shared" si="55"/>
        <v>29</v>
      </c>
      <c r="AB96" s="25" t="s">
        <v>939</v>
      </c>
      <c r="AC96" s="290">
        <v>1994</v>
      </c>
      <c r="AD96" s="21" t="s">
        <v>121</v>
      </c>
      <c r="AE96" s="304"/>
      <c r="AF96" s="16" t="s">
        <v>375</v>
      </c>
      <c r="AG96" s="398"/>
      <c r="CJ96" s="338" t="str">
        <f t="shared" si="59"/>
        <v/>
      </c>
      <c r="CK96" s="338" t="str">
        <f t="shared" si="69"/>
        <v>Hagen Stefan</v>
      </c>
      <c r="CM96" s="338">
        <f t="shared" si="70"/>
        <v>29</v>
      </c>
      <c r="CN96" s="338" t="str">
        <f t="shared" si="58"/>
        <v>D</v>
      </c>
      <c r="CO96" s="303" t="str">
        <f t="shared" si="53"/>
        <v>D</v>
      </c>
      <c r="CP96" s="400">
        <v>6741</v>
      </c>
      <c r="CQ96" s="250">
        <v>741</v>
      </c>
      <c r="CR96" s="251">
        <f t="shared" si="71"/>
        <v>7</v>
      </c>
      <c r="CS96" s="252" t="str">
        <f t="shared" si="72"/>
        <v>Konstrukteur 7 / Fachplaner 7 / Gruppenchef 7</v>
      </c>
      <c r="CT96" s="250">
        <v>741</v>
      </c>
      <c r="CU96" s="251">
        <f t="shared" si="67"/>
        <v>7</v>
      </c>
      <c r="CV96" s="252" t="str">
        <f t="shared" si="68"/>
        <v>Konstrukteur 7 / Fachplaner 7 / Gruppenchef 7</v>
      </c>
      <c r="CW96" s="250">
        <v>741</v>
      </c>
      <c r="CX96" s="251">
        <f t="shared" si="51"/>
        <v>7</v>
      </c>
      <c r="CY96" s="252" t="str">
        <f t="shared" si="52"/>
        <v>Konstrukteur 7 / Fachplaner 7 / Gruppenchef 7</v>
      </c>
      <c r="CZ96" s="250">
        <v>741</v>
      </c>
      <c r="DA96" s="251">
        <f t="shared" si="61"/>
        <v>7</v>
      </c>
      <c r="DB96" s="252" t="str">
        <f t="shared" si="62"/>
        <v>Konstrukteur 7 / Fachplaner 7 / Gruppenchef 7</v>
      </c>
      <c r="DC96" s="250">
        <v>741</v>
      </c>
      <c r="DD96" s="251">
        <f t="shared" si="63"/>
        <v>7</v>
      </c>
      <c r="DE96" s="252" t="str">
        <f t="shared" si="64"/>
        <v>Konstrukteur 7 / Fachplaner 7 / Gruppenchef 7</v>
      </c>
      <c r="DF96" s="249"/>
      <c r="DG96" s="250">
        <v>742</v>
      </c>
      <c r="DH96" s="251">
        <f t="shared" si="65"/>
        <v>8</v>
      </c>
      <c r="DI96" s="252" t="str">
        <f t="shared" si="66"/>
        <v>Konstrukteur 8 / Fachplaner 8 / Gruppenchef 8</v>
      </c>
      <c r="DN96" s="338">
        <f t="shared" si="60"/>
        <v>6741</v>
      </c>
      <c r="DO96" s="340">
        <v>6</v>
      </c>
      <c r="DP96" s="338">
        <v>0</v>
      </c>
      <c r="DQ96" s="338" t="s">
        <v>965</v>
      </c>
      <c r="ES96" s="400">
        <v>5636</v>
      </c>
      <c r="ET96" s="338" t="s">
        <v>142</v>
      </c>
    </row>
    <row r="97" spans="1:150" s="338" customFormat="1" x14ac:dyDescent="0.25">
      <c r="A97" s="319"/>
      <c r="B97" s="319">
        <v>1</v>
      </c>
      <c r="C97" s="319">
        <f t="shared" si="54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361</v>
      </c>
      <c r="Q97" s="110" t="s">
        <v>492</v>
      </c>
      <c r="R97" s="110" t="s">
        <v>928</v>
      </c>
      <c r="S97" s="20" t="s">
        <v>143</v>
      </c>
      <c r="T97" s="17">
        <v>1968</v>
      </c>
      <c r="U97" s="277" t="s">
        <v>128</v>
      </c>
      <c r="V97" s="17">
        <v>1989</v>
      </c>
      <c r="W97" s="278"/>
      <c r="X97" s="138"/>
      <c r="Y97" s="287"/>
      <c r="Z97" s="28"/>
      <c r="AA97" s="284">
        <f t="shared" si="55"/>
        <v>29</v>
      </c>
      <c r="AB97" s="25" t="s">
        <v>1587</v>
      </c>
      <c r="AC97" s="290">
        <v>1989</v>
      </c>
      <c r="AD97" s="21" t="s">
        <v>121</v>
      </c>
      <c r="AE97" s="304"/>
      <c r="AF97" s="289" t="s">
        <v>377</v>
      </c>
      <c r="AG97" s="398"/>
      <c r="CJ97" s="399" t="str">
        <f t="shared" si="59"/>
        <v>anders</v>
      </c>
      <c r="CK97" s="338" t="str">
        <f t="shared" si="69"/>
        <v>Nicolosi Lucia</v>
      </c>
      <c r="CM97" s="338">
        <f t="shared" si="70"/>
        <v>29</v>
      </c>
      <c r="CN97" s="338" t="str">
        <f t="shared" si="58"/>
        <v>D</v>
      </c>
      <c r="CO97" s="303" t="str">
        <f t="shared" si="53"/>
        <v xml:space="preserve"> E/D </v>
      </c>
      <c r="CP97" s="400">
        <v>7637</v>
      </c>
      <c r="CQ97" s="250">
        <v>741</v>
      </c>
      <c r="CR97" s="251">
        <f t="shared" si="71"/>
        <v>7</v>
      </c>
      <c r="CS97" s="252" t="str">
        <f t="shared" si="72"/>
        <v>Konstrukteur 7 / Fachplaner 7 / Gruppenchef 7</v>
      </c>
      <c r="CT97" s="250">
        <v>741</v>
      </c>
      <c r="CU97" s="251">
        <f>VLOOKUP($CT97,Funktionsbezeichnungen,3,0)</f>
        <v>7</v>
      </c>
      <c r="CV97" s="252" t="str">
        <f>VLOOKUP($CT97,Funktionsbezeichnungen,2,0)</f>
        <v>Konstrukteur 7 / Fachplaner 7 / Gruppenchef 7</v>
      </c>
      <c r="CW97" s="250">
        <v>741</v>
      </c>
      <c r="CX97" s="251">
        <f>VLOOKUP($CW97,Funktionsbezeichnungen,3,0)</f>
        <v>7</v>
      </c>
      <c r="CY97" s="252" t="str">
        <f>VLOOKUP($CW97,Funktionsbezeichnungen,2,0)</f>
        <v>Konstrukteur 7 / Fachplaner 7 / Gruppenchef 7</v>
      </c>
      <c r="CZ97" s="250">
        <v>741</v>
      </c>
      <c r="DA97" s="251">
        <f>VLOOKUP($CZ97,Funktionsbezeichnungen,3,0)</f>
        <v>7</v>
      </c>
      <c r="DB97" s="252" t="str">
        <f>VLOOKUP($CZ97,Funktionsbezeichnungen,2,0)</f>
        <v>Konstrukteur 7 / Fachplaner 7 / Gruppenchef 7</v>
      </c>
      <c r="DC97" s="250">
        <v>741</v>
      </c>
      <c r="DD97" s="251">
        <f>VLOOKUP($DC97,Funktionsbezeichnungen,3,0)</f>
        <v>7</v>
      </c>
      <c r="DE97" s="252" t="str">
        <f>VLOOKUP($DC97,Funktionsbezeichnungen,2,0)</f>
        <v>Konstrukteur 7 / Fachplaner 7 / Gruppenchef 7</v>
      </c>
      <c r="DF97" s="249"/>
      <c r="DG97" s="250">
        <v>741</v>
      </c>
      <c r="DH97" s="251">
        <f>VLOOKUP($DG97,Funktionsbezeichnungen,3,0)</f>
        <v>7</v>
      </c>
      <c r="DI97" s="252" t="str">
        <f>VLOOKUP($DG97,Funktionsbezeichnungen,2,0)</f>
        <v>Konstrukteur 7 / Fachplaner 7 / Gruppenchef 7</v>
      </c>
      <c r="DN97" s="338">
        <f>+CP97</f>
        <v>7637</v>
      </c>
      <c r="DO97" s="340">
        <v>6</v>
      </c>
      <c r="DP97" s="338">
        <v>0</v>
      </c>
      <c r="DQ97" s="338" t="s">
        <v>965</v>
      </c>
      <c r="ES97" s="400">
        <v>9661</v>
      </c>
      <c r="ET97" s="338" t="s">
        <v>142</v>
      </c>
    </row>
    <row r="98" spans="1:150" s="338" customFormat="1" x14ac:dyDescent="0.25">
      <c r="A98" s="319"/>
      <c r="B98" s="319"/>
      <c r="C98" s="319">
        <f t="shared" si="54"/>
        <v>1</v>
      </c>
      <c r="D98" s="320"/>
      <c r="E98" s="320"/>
      <c r="F98" s="321"/>
      <c r="G98" s="57"/>
      <c r="H98" s="57"/>
      <c r="I98" s="321">
        <v>1</v>
      </c>
      <c r="J98" s="57"/>
      <c r="K98" s="321"/>
      <c r="L98" s="321"/>
      <c r="M98" s="321"/>
      <c r="N98" s="322"/>
      <c r="O98" s="322"/>
      <c r="P98" s="109" t="s">
        <v>359</v>
      </c>
      <c r="Q98" s="110" t="s">
        <v>489</v>
      </c>
      <c r="R98" s="110" t="s">
        <v>928</v>
      </c>
      <c r="S98" s="20" t="s">
        <v>146</v>
      </c>
      <c r="T98" s="17">
        <v>1970</v>
      </c>
      <c r="U98" s="277" t="s">
        <v>126</v>
      </c>
      <c r="V98" s="17">
        <v>1991</v>
      </c>
      <c r="W98" s="278"/>
      <c r="X98" s="138"/>
      <c r="Y98" s="287"/>
      <c r="Z98" s="28"/>
      <c r="AA98" s="284">
        <f t="shared" si="55"/>
        <v>27</v>
      </c>
      <c r="AB98" s="25" t="s">
        <v>1588</v>
      </c>
      <c r="AC98" s="290">
        <v>1987</v>
      </c>
      <c r="AD98" s="21" t="s">
        <v>121</v>
      </c>
      <c r="AE98" s="304"/>
      <c r="AF98" s="16" t="s">
        <v>394</v>
      </c>
      <c r="AG98" s="398"/>
      <c r="CJ98" s="338" t="str">
        <f t="shared" si="59"/>
        <v/>
      </c>
      <c r="CK98" s="338" t="str">
        <f t="shared" si="69"/>
        <v>Hardmeyer Christian</v>
      </c>
      <c r="CM98" s="338">
        <f t="shared" si="70"/>
        <v>27</v>
      </c>
      <c r="CN98" s="338" t="str">
        <f t="shared" si="58"/>
        <v>D</v>
      </c>
      <c r="CO98" s="303" t="str">
        <f t="shared" si="53"/>
        <v>D</v>
      </c>
      <c r="CP98" s="400">
        <v>9618</v>
      </c>
      <c r="CQ98" s="250">
        <v>741</v>
      </c>
      <c r="CR98" s="251">
        <f t="shared" si="71"/>
        <v>7</v>
      </c>
      <c r="CS98" s="252" t="str">
        <f t="shared" si="72"/>
        <v>Konstrukteur 7 / Fachplaner 7 / Gruppenchef 7</v>
      </c>
      <c r="CT98" s="250">
        <v>741</v>
      </c>
      <c r="CU98" s="251">
        <f t="shared" si="67"/>
        <v>7</v>
      </c>
      <c r="CV98" s="252" t="str">
        <f t="shared" si="68"/>
        <v>Konstrukteur 7 / Fachplaner 7 / Gruppenchef 7</v>
      </c>
      <c r="CW98" s="250">
        <v>741</v>
      </c>
      <c r="CX98" s="251">
        <f t="shared" si="51"/>
        <v>7</v>
      </c>
      <c r="CY98" s="252" t="str">
        <f t="shared" si="52"/>
        <v>Konstrukteur 7 / Fachplaner 7 / Gruppenchef 7</v>
      </c>
      <c r="CZ98" s="250">
        <v>741</v>
      </c>
      <c r="DA98" s="251">
        <f t="shared" si="61"/>
        <v>7</v>
      </c>
      <c r="DB98" s="252" t="str">
        <f t="shared" si="62"/>
        <v>Konstrukteur 7 / Fachplaner 7 / Gruppenchef 7</v>
      </c>
      <c r="DC98" s="250">
        <v>741</v>
      </c>
      <c r="DD98" s="251">
        <f t="shared" si="63"/>
        <v>7</v>
      </c>
      <c r="DE98" s="252" t="str">
        <f t="shared" si="64"/>
        <v>Konstrukteur 7 / Fachplaner 7 / Gruppenchef 7</v>
      </c>
      <c r="DF98" s="249"/>
      <c r="DG98" s="250">
        <v>742</v>
      </c>
      <c r="DH98" s="251">
        <f t="shared" si="65"/>
        <v>8</v>
      </c>
      <c r="DI98" s="252" t="str">
        <f t="shared" si="66"/>
        <v>Konstrukteur 8 / Fachplaner 8 / Gruppenchef 8</v>
      </c>
      <c r="DN98" s="338">
        <f t="shared" si="60"/>
        <v>9618</v>
      </c>
      <c r="DO98" s="340">
        <v>6</v>
      </c>
      <c r="DP98" s="338">
        <v>0</v>
      </c>
      <c r="DQ98" s="338" t="s">
        <v>965</v>
      </c>
      <c r="ES98" s="400">
        <v>9664</v>
      </c>
      <c r="ET98" s="338" t="s">
        <v>142</v>
      </c>
    </row>
    <row r="99" spans="1:150" s="338" customFormat="1" x14ac:dyDescent="0.25">
      <c r="A99" s="319"/>
      <c r="B99" s="319"/>
      <c r="C99" s="319">
        <f t="shared" si="54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490</v>
      </c>
      <c r="R99" s="110" t="s">
        <v>928</v>
      </c>
      <c r="S99" s="20" t="s">
        <v>1574</v>
      </c>
      <c r="T99" s="17">
        <v>1970</v>
      </c>
      <c r="U99" s="277" t="s">
        <v>126</v>
      </c>
      <c r="V99" s="17">
        <v>1992</v>
      </c>
      <c r="W99" s="278"/>
      <c r="X99" s="138"/>
      <c r="Y99" s="287"/>
      <c r="Z99" s="28"/>
      <c r="AA99" s="284">
        <f t="shared" si="55"/>
        <v>26</v>
      </c>
      <c r="AB99" s="25" t="s">
        <v>1588</v>
      </c>
      <c r="AC99" s="290">
        <v>1988</v>
      </c>
      <c r="AD99" s="21" t="s">
        <v>121</v>
      </c>
      <c r="AE99" s="304"/>
      <c r="AF99" s="16" t="s">
        <v>421</v>
      </c>
      <c r="AG99" s="398"/>
      <c r="CJ99" s="338" t="str">
        <f t="shared" si="59"/>
        <v/>
      </c>
      <c r="CK99" s="338" t="str">
        <f t="shared" si="69"/>
        <v>Wira Stéphane</v>
      </c>
      <c r="CM99" s="338">
        <f t="shared" si="70"/>
        <v>26</v>
      </c>
      <c r="CN99" s="338" t="str">
        <f t="shared" si="58"/>
        <v>D</v>
      </c>
      <c r="CO99" s="303" t="str">
        <f t="shared" si="53"/>
        <v>D</v>
      </c>
      <c r="CP99" s="400">
        <v>9623</v>
      </c>
      <c r="CQ99" s="250">
        <v>742</v>
      </c>
      <c r="CR99" s="251">
        <f t="shared" si="71"/>
        <v>8</v>
      </c>
      <c r="CS99" s="252" t="str">
        <f t="shared" si="72"/>
        <v>Konstrukteur 8 / Fachplaner 8 / Gruppenchef 8</v>
      </c>
      <c r="CT99" s="250">
        <v>742</v>
      </c>
      <c r="CU99" s="251">
        <f t="shared" si="67"/>
        <v>8</v>
      </c>
      <c r="CV99" s="252" t="str">
        <f t="shared" si="68"/>
        <v>Konstrukteur 8 / Fachplaner 8 / Gruppenchef 8</v>
      </c>
      <c r="CW99" s="250">
        <v>742</v>
      </c>
      <c r="CX99" s="251">
        <f t="shared" si="51"/>
        <v>8</v>
      </c>
      <c r="CY99" s="252" t="str">
        <f t="shared" si="52"/>
        <v>Konstrukteur 8 / Fachplaner 8 / Gruppenchef 8</v>
      </c>
      <c r="CZ99" s="250">
        <v>742</v>
      </c>
      <c r="DA99" s="251">
        <f t="shared" si="61"/>
        <v>8</v>
      </c>
      <c r="DB99" s="252" t="str">
        <f t="shared" si="62"/>
        <v>Konstrukteur 8 / Fachplaner 8 / Gruppenchef 8</v>
      </c>
      <c r="DC99" s="250">
        <v>742</v>
      </c>
      <c r="DD99" s="251">
        <f t="shared" si="63"/>
        <v>8</v>
      </c>
      <c r="DE99" s="252" t="str">
        <f t="shared" si="64"/>
        <v>Konstrukteur 8 / Fachplaner 8 / Gruppenchef 8</v>
      </c>
      <c r="DF99" s="249"/>
      <c r="DG99" s="250">
        <v>742</v>
      </c>
      <c r="DH99" s="251">
        <f t="shared" si="65"/>
        <v>8</v>
      </c>
      <c r="DI99" s="252" t="str">
        <f t="shared" si="66"/>
        <v>Konstrukteur 8 / Fachplaner 8 / Gruppenchef 8</v>
      </c>
      <c r="DN99" s="338">
        <f t="shared" si="60"/>
        <v>9623</v>
      </c>
      <c r="DO99" s="340">
        <v>6</v>
      </c>
      <c r="DP99" s="338">
        <v>0</v>
      </c>
      <c r="DQ99" s="338" t="s">
        <v>975</v>
      </c>
      <c r="ES99" s="400">
        <v>9688</v>
      </c>
      <c r="ET99" s="338" t="s">
        <v>142</v>
      </c>
    </row>
    <row r="100" spans="1:150" s="338" customFormat="1" x14ac:dyDescent="0.25">
      <c r="A100" s="319"/>
      <c r="B100" s="319"/>
      <c r="C100" s="319">
        <f t="shared" si="54"/>
        <v>1</v>
      </c>
      <c r="D100" s="320"/>
      <c r="E100" s="320"/>
      <c r="F100" s="321"/>
      <c r="G100" s="57"/>
      <c r="H100" s="57"/>
      <c r="I100" s="321">
        <v>1</v>
      </c>
      <c r="J100" s="57">
        <v>1</v>
      </c>
      <c r="K100" s="321"/>
      <c r="L100" s="321"/>
      <c r="M100" s="321"/>
      <c r="N100" s="322"/>
      <c r="O100" s="322"/>
      <c r="P100" s="109" t="s">
        <v>1301</v>
      </c>
      <c r="Q100" s="110" t="s">
        <v>568</v>
      </c>
      <c r="R100" s="110" t="s">
        <v>928</v>
      </c>
      <c r="S100" s="20" t="s">
        <v>569</v>
      </c>
      <c r="T100" s="17">
        <v>1973</v>
      </c>
      <c r="U100" s="277" t="s">
        <v>126</v>
      </c>
      <c r="V100" s="17">
        <v>1993</v>
      </c>
      <c r="W100" s="278"/>
      <c r="X100" s="138"/>
      <c r="Y100" s="287"/>
      <c r="Z100" s="28"/>
      <c r="AA100" s="284">
        <f t="shared" si="55"/>
        <v>25</v>
      </c>
      <c r="AB100" s="25" t="s">
        <v>1588</v>
      </c>
      <c r="AC100" s="290">
        <v>2009</v>
      </c>
      <c r="AD100" s="21" t="s">
        <v>121</v>
      </c>
      <c r="AE100" s="304"/>
      <c r="AF100" s="16" t="s">
        <v>377</v>
      </c>
      <c r="AG100" s="398"/>
      <c r="CJ100" s="338" t="str">
        <f t="shared" si="59"/>
        <v/>
      </c>
      <c r="CK100" s="338" t="str">
        <f t="shared" si="69"/>
        <v>Heiniger Christoph</v>
      </c>
      <c r="CM100" s="338">
        <f t="shared" si="70"/>
        <v>25</v>
      </c>
      <c r="CN100" s="338" t="str">
        <f t="shared" si="58"/>
        <v>D</v>
      </c>
      <c r="CO100" s="303" t="str">
        <f t="shared" ref="CO100:CO131" si="73">VLOOKUP(CP100,Kategorie,2,0)</f>
        <v>D</v>
      </c>
      <c r="CP100" s="400">
        <v>4346</v>
      </c>
      <c r="CQ100" s="250">
        <v>741</v>
      </c>
      <c r="CR100" s="251">
        <f t="shared" si="71"/>
        <v>7</v>
      </c>
      <c r="CS100" s="252" t="str">
        <f t="shared" si="72"/>
        <v>Konstrukteur 7 / Fachplaner 7 / Gruppenchef 7</v>
      </c>
      <c r="CT100" s="250">
        <v>741</v>
      </c>
      <c r="CU100" s="251">
        <f t="shared" si="67"/>
        <v>7</v>
      </c>
      <c r="CV100" s="252" t="str">
        <f t="shared" si="68"/>
        <v>Konstrukteur 7 / Fachplaner 7 / Gruppenchef 7</v>
      </c>
      <c r="CW100" s="250">
        <v>741</v>
      </c>
      <c r="CX100" s="251">
        <f t="shared" si="51"/>
        <v>7</v>
      </c>
      <c r="CY100" s="252" t="str">
        <f t="shared" si="52"/>
        <v>Konstrukteur 7 / Fachplaner 7 / Gruppenchef 7</v>
      </c>
      <c r="CZ100" s="250">
        <v>741</v>
      </c>
      <c r="DA100" s="251">
        <f t="shared" si="61"/>
        <v>7</v>
      </c>
      <c r="DB100" s="252" t="str">
        <f t="shared" si="62"/>
        <v>Konstrukteur 7 / Fachplaner 7 / Gruppenchef 7</v>
      </c>
      <c r="DC100" s="250">
        <v>741</v>
      </c>
      <c r="DD100" s="251">
        <f t="shared" si="63"/>
        <v>7</v>
      </c>
      <c r="DE100" s="252" t="str">
        <f t="shared" si="64"/>
        <v>Konstrukteur 7 / Fachplaner 7 / Gruppenchef 7</v>
      </c>
      <c r="DF100" s="249"/>
      <c r="DG100" s="250">
        <v>742</v>
      </c>
      <c r="DH100" s="251">
        <f t="shared" si="65"/>
        <v>8</v>
      </c>
      <c r="DI100" s="252" t="str">
        <f t="shared" si="66"/>
        <v>Konstrukteur 8 / Fachplaner 8 / Gruppenchef 8</v>
      </c>
      <c r="DN100" s="338">
        <f t="shared" si="60"/>
        <v>4346</v>
      </c>
      <c r="DO100" s="340">
        <v>6</v>
      </c>
      <c r="DP100" s="338">
        <v>0</v>
      </c>
      <c r="DQ100" s="338" t="s">
        <v>965</v>
      </c>
      <c r="ES100" s="400">
        <v>9687</v>
      </c>
      <c r="ET100" s="338" t="s">
        <v>142</v>
      </c>
    </row>
    <row r="101" spans="1:150" s="338" customFormat="1" x14ac:dyDescent="0.25">
      <c r="A101" s="319"/>
      <c r="B101" s="319"/>
      <c r="C101" s="319">
        <f t="shared" si="54"/>
        <v>1</v>
      </c>
      <c r="D101" s="320"/>
      <c r="E101" s="320"/>
      <c r="F101" s="321"/>
      <c r="G101" s="57"/>
      <c r="H101" s="57"/>
      <c r="I101" s="321">
        <v>1</v>
      </c>
      <c r="J101" s="57"/>
      <c r="K101" s="321"/>
      <c r="L101" s="321"/>
      <c r="M101" s="321"/>
      <c r="N101" s="322"/>
      <c r="O101" s="322"/>
      <c r="P101" s="109" t="s">
        <v>358</v>
      </c>
      <c r="Q101" s="110" t="s">
        <v>558</v>
      </c>
      <c r="R101" s="110" t="s">
        <v>928</v>
      </c>
      <c r="S101" s="20" t="s">
        <v>1575</v>
      </c>
      <c r="T101" s="17">
        <v>1973</v>
      </c>
      <c r="U101" s="277" t="s">
        <v>560</v>
      </c>
      <c r="V101" s="17">
        <v>1994</v>
      </c>
      <c r="W101" s="278"/>
      <c r="X101" s="138"/>
      <c r="Y101" s="287"/>
      <c r="Z101" s="28"/>
      <c r="AA101" s="284">
        <f t="shared" si="55"/>
        <v>24</v>
      </c>
      <c r="AB101" s="25" t="s">
        <v>235</v>
      </c>
      <c r="AC101" s="290">
        <v>2009</v>
      </c>
      <c r="AD101" s="21" t="s">
        <v>121</v>
      </c>
      <c r="AE101" s="304"/>
      <c r="AF101" s="289" t="s">
        <v>378</v>
      </c>
      <c r="AG101" s="398"/>
      <c r="CJ101" s="399" t="str">
        <f t="shared" si="59"/>
        <v>anders</v>
      </c>
      <c r="CK101" s="338" t="str">
        <f t="shared" si="69"/>
        <v>Enderlen Francis</v>
      </c>
      <c r="CM101" s="338">
        <f t="shared" si="70"/>
        <v>24</v>
      </c>
      <c r="CN101" s="338" t="str">
        <f t="shared" si="58"/>
        <v>D</v>
      </c>
      <c r="CO101" s="303" t="str">
        <f t="shared" si="73"/>
        <v>E</v>
      </c>
      <c r="CP101" s="400">
        <v>5636</v>
      </c>
      <c r="CQ101" s="250">
        <v>741</v>
      </c>
      <c r="CR101" s="251">
        <f t="shared" si="71"/>
        <v>7</v>
      </c>
      <c r="CS101" s="252" t="str">
        <f t="shared" si="72"/>
        <v>Konstrukteur 7 / Fachplaner 7 / Gruppenchef 7</v>
      </c>
      <c r="CT101" s="250">
        <v>741</v>
      </c>
      <c r="CU101" s="251">
        <f>VLOOKUP($CT101,Funktionsbezeichnungen,3,0)</f>
        <v>7</v>
      </c>
      <c r="CV101" s="252" t="str">
        <f>VLOOKUP($CT101,Funktionsbezeichnungen,2,0)</f>
        <v>Konstrukteur 7 / Fachplaner 7 / Gruppenchef 7</v>
      </c>
      <c r="CW101" s="250">
        <v>741</v>
      </c>
      <c r="CX101" s="251">
        <f>VLOOKUP($CW101,Funktionsbezeichnungen,3,0)</f>
        <v>7</v>
      </c>
      <c r="CY101" s="252" t="str">
        <f>VLOOKUP($CW101,Funktionsbezeichnungen,2,0)</f>
        <v>Konstrukteur 7 / Fachplaner 7 / Gruppenchef 7</v>
      </c>
      <c r="CZ101" s="250">
        <v>741</v>
      </c>
      <c r="DA101" s="251">
        <f>VLOOKUP($CZ101,Funktionsbezeichnungen,3,0)</f>
        <v>7</v>
      </c>
      <c r="DB101" s="252" t="str">
        <f>VLOOKUP($CZ101,Funktionsbezeichnungen,2,0)</f>
        <v>Konstrukteur 7 / Fachplaner 7 / Gruppenchef 7</v>
      </c>
      <c r="DC101" s="250">
        <v>741</v>
      </c>
      <c r="DD101" s="251">
        <f>VLOOKUP($DC101,Funktionsbezeichnungen,3,0)</f>
        <v>7</v>
      </c>
      <c r="DE101" s="252" t="str">
        <f>VLOOKUP($DC101,Funktionsbezeichnungen,2,0)</f>
        <v>Konstrukteur 7 / Fachplaner 7 / Gruppenchef 7</v>
      </c>
      <c r="DF101" s="249"/>
      <c r="DG101" s="250">
        <v>741</v>
      </c>
      <c r="DH101" s="251">
        <f>VLOOKUP($DG101,Funktionsbezeichnungen,3,0)</f>
        <v>7</v>
      </c>
      <c r="DI101" s="252" t="str">
        <f>VLOOKUP($DG101,Funktionsbezeichnungen,2,0)</f>
        <v>Konstrukteur 7 / Fachplaner 7 / Gruppenchef 7</v>
      </c>
      <c r="DN101" s="338">
        <f>+CP101</f>
        <v>5636</v>
      </c>
      <c r="DO101" s="340">
        <v>6</v>
      </c>
      <c r="DP101" s="338">
        <v>0</v>
      </c>
      <c r="DQ101" s="338" t="s">
        <v>965</v>
      </c>
      <c r="ES101" s="400">
        <v>7702</v>
      </c>
      <c r="ET101" s="338" t="s">
        <v>142</v>
      </c>
    </row>
    <row r="102" spans="1:150" s="338" customFormat="1" x14ac:dyDescent="0.25">
      <c r="A102" s="319"/>
      <c r="B102" s="319"/>
      <c r="C102" s="319">
        <f t="shared" si="54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493</v>
      </c>
      <c r="R102" s="110" t="s">
        <v>928</v>
      </c>
      <c r="S102" s="20" t="s">
        <v>1576</v>
      </c>
      <c r="T102" s="17">
        <v>1976</v>
      </c>
      <c r="U102" s="277" t="s">
        <v>126</v>
      </c>
      <c r="V102" s="17">
        <v>1998</v>
      </c>
      <c r="W102" s="278"/>
      <c r="X102" s="138"/>
      <c r="Y102" s="287"/>
      <c r="Z102" s="28"/>
      <c r="AA102" s="284">
        <f t="shared" si="55"/>
        <v>20</v>
      </c>
      <c r="AB102" s="25" t="s">
        <v>1588</v>
      </c>
      <c r="AC102" s="290">
        <v>2007</v>
      </c>
      <c r="AD102" s="21" t="s">
        <v>121</v>
      </c>
      <c r="AE102" s="304"/>
      <c r="AF102" s="16" t="s">
        <v>377</v>
      </c>
      <c r="AG102" s="398"/>
      <c r="CJ102" s="338" t="str">
        <f t="shared" si="59"/>
        <v/>
      </c>
      <c r="CK102" s="338" t="str">
        <f t="shared" si="69"/>
        <v>Humbel Sven Christian</v>
      </c>
      <c r="CM102" s="338">
        <f t="shared" si="70"/>
        <v>20</v>
      </c>
      <c r="CN102" s="338" t="str">
        <f t="shared" si="58"/>
        <v>D</v>
      </c>
      <c r="CO102" s="303" t="str">
        <f t="shared" si="73"/>
        <v>D</v>
      </c>
      <c r="CP102" s="400">
        <v>9654</v>
      </c>
      <c r="CQ102" s="250">
        <v>741</v>
      </c>
      <c r="CR102" s="251">
        <f t="shared" si="71"/>
        <v>7</v>
      </c>
      <c r="CS102" s="252" t="str">
        <f t="shared" si="72"/>
        <v>Konstrukteur 7 / Fachplaner 7 / Gruppenchef 7</v>
      </c>
      <c r="CT102" s="250">
        <v>741</v>
      </c>
      <c r="CU102" s="251">
        <f t="shared" si="67"/>
        <v>7</v>
      </c>
      <c r="CV102" s="252" t="str">
        <f t="shared" si="68"/>
        <v>Konstrukteur 7 / Fachplaner 7 / Gruppenchef 7</v>
      </c>
      <c r="CW102" s="250">
        <v>741</v>
      </c>
      <c r="CX102" s="251">
        <f t="shared" si="51"/>
        <v>7</v>
      </c>
      <c r="CY102" s="252" t="str">
        <f t="shared" si="52"/>
        <v>Konstrukteur 7 / Fachplaner 7 / Gruppenchef 7</v>
      </c>
      <c r="CZ102" s="250">
        <v>741</v>
      </c>
      <c r="DA102" s="251">
        <f t="shared" si="61"/>
        <v>7</v>
      </c>
      <c r="DB102" s="252" t="str">
        <f t="shared" si="62"/>
        <v>Konstrukteur 7 / Fachplaner 7 / Gruppenchef 7</v>
      </c>
      <c r="DC102" s="250">
        <v>741</v>
      </c>
      <c r="DD102" s="251">
        <f t="shared" si="63"/>
        <v>7</v>
      </c>
      <c r="DE102" s="252" t="str">
        <f t="shared" si="64"/>
        <v>Konstrukteur 7 / Fachplaner 7 / Gruppenchef 7</v>
      </c>
      <c r="DF102" s="249"/>
      <c r="DG102" s="250">
        <v>742</v>
      </c>
      <c r="DH102" s="251">
        <f t="shared" si="65"/>
        <v>8</v>
      </c>
      <c r="DI102" s="252" t="str">
        <f t="shared" si="66"/>
        <v>Konstrukteur 8 / Fachplaner 8 / Gruppenchef 8</v>
      </c>
      <c r="DN102" s="338">
        <f t="shared" si="60"/>
        <v>9654</v>
      </c>
      <c r="DO102" s="340">
        <v>6</v>
      </c>
      <c r="DP102" s="338">
        <v>0</v>
      </c>
      <c r="DQ102" s="338" t="s">
        <v>965</v>
      </c>
      <c r="ES102" s="257">
        <v>5641</v>
      </c>
      <c r="ET102" s="338" t="s">
        <v>142</v>
      </c>
    </row>
    <row r="103" spans="1:150" s="338" customFormat="1" x14ac:dyDescent="0.25">
      <c r="A103" s="319"/>
      <c r="B103" s="319"/>
      <c r="C103" s="319">
        <f t="shared" si="54"/>
        <v>1</v>
      </c>
      <c r="D103" s="320"/>
      <c r="E103" s="320"/>
      <c r="F103" s="321"/>
      <c r="G103" s="57"/>
      <c r="H103" s="57"/>
      <c r="I103" s="321">
        <v>1</v>
      </c>
      <c r="J103" s="57">
        <v>1</v>
      </c>
      <c r="K103" s="321"/>
      <c r="L103" s="321"/>
      <c r="M103" s="321"/>
      <c r="N103" s="322"/>
      <c r="O103" s="322"/>
      <c r="P103" s="109" t="s">
        <v>1301</v>
      </c>
      <c r="Q103" s="110" t="s">
        <v>1274</v>
      </c>
      <c r="R103" s="110" t="s">
        <v>928</v>
      </c>
      <c r="S103" s="20" t="s">
        <v>1275</v>
      </c>
      <c r="T103" s="17">
        <v>1960</v>
      </c>
      <c r="U103" s="277" t="s">
        <v>1276</v>
      </c>
      <c r="V103" s="17">
        <v>2001</v>
      </c>
      <c r="W103" s="278"/>
      <c r="X103" s="138"/>
      <c r="Y103" s="287"/>
      <c r="Z103" s="28"/>
      <c r="AA103" s="284">
        <f t="shared" si="55"/>
        <v>17</v>
      </c>
      <c r="AB103" s="25" t="s">
        <v>1588</v>
      </c>
      <c r="AC103" s="290">
        <v>2017</v>
      </c>
      <c r="AD103" s="21" t="s">
        <v>121</v>
      </c>
      <c r="AE103" s="304"/>
      <c r="AF103" s="16" t="s">
        <v>377</v>
      </c>
      <c r="AG103" s="398"/>
      <c r="CJ103" s="399" t="e">
        <f t="shared" si="59"/>
        <v>#N/A</v>
      </c>
      <c r="CK103" s="339" t="str">
        <f t="shared" si="69"/>
        <v>Widrig Daniel</v>
      </c>
      <c r="CL103" s="339"/>
      <c r="CM103" s="339">
        <f t="shared" si="70"/>
        <v>17</v>
      </c>
      <c r="CN103" s="339" t="str">
        <f t="shared" si="58"/>
        <v>D</v>
      </c>
      <c r="CO103" s="303" t="e">
        <f t="shared" si="73"/>
        <v>#N/A</v>
      </c>
      <c r="CP103" s="257">
        <v>7711</v>
      </c>
      <c r="CQ103" s="250">
        <v>741</v>
      </c>
      <c r="CR103" s="251">
        <f t="shared" si="71"/>
        <v>7</v>
      </c>
      <c r="CS103" s="252" t="str">
        <f t="shared" si="72"/>
        <v>Konstrukteur 7 / Fachplaner 7 / Gruppenchef 7</v>
      </c>
      <c r="CT103" s="250"/>
      <c r="CU103" s="251"/>
      <c r="CV103" s="252"/>
      <c r="CW103" s="250"/>
      <c r="CX103" s="251"/>
      <c r="CY103" s="252"/>
      <c r="CZ103" s="250"/>
      <c r="DA103" s="251"/>
      <c r="DB103" s="252"/>
      <c r="DC103" s="250"/>
      <c r="DD103" s="251"/>
      <c r="DE103" s="252"/>
      <c r="DF103" s="249"/>
      <c r="DG103" s="251"/>
      <c r="DH103" s="251"/>
      <c r="DI103" s="252"/>
      <c r="DN103" s="338">
        <f>+CP103</f>
        <v>7711</v>
      </c>
      <c r="DO103" s="340">
        <v>6</v>
      </c>
      <c r="DP103" s="338">
        <v>0</v>
      </c>
      <c r="DQ103" s="338" t="s">
        <v>965</v>
      </c>
      <c r="ES103" s="400">
        <v>9701</v>
      </c>
      <c r="ET103" s="338" t="s">
        <v>142</v>
      </c>
    </row>
    <row r="104" spans="1:150" s="338" customFormat="1" x14ac:dyDescent="0.25">
      <c r="A104" s="319"/>
      <c r="B104" s="319"/>
      <c r="C104" s="319">
        <f t="shared" si="54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361</v>
      </c>
      <c r="Q104" s="110" t="s">
        <v>497</v>
      </c>
      <c r="R104" s="110" t="s">
        <v>928</v>
      </c>
      <c r="S104" s="20" t="s">
        <v>179</v>
      </c>
      <c r="T104" s="17">
        <v>1982</v>
      </c>
      <c r="U104" s="277" t="s">
        <v>235</v>
      </c>
      <c r="V104" s="17">
        <v>2002</v>
      </c>
      <c r="W104" s="278"/>
      <c r="X104" s="138"/>
      <c r="Y104" s="287"/>
      <c r="Z104" s="25"/>
      <c r="AA104" s="284">
        <f t="shared" si="55"/>
        <v>16</v>
      </c>
      <c r="AB104" s="25" t="s">
        <v>1588</v>
      </c>
      <c r="AC104" s="290">
        <v>2002</v>
      </c>
      <c r="AD104" s="21" t="s">
        <v>121</v>
      </c>
      <c r="AE104" s="304"/>
      <c r="AF104" s="289" t="s">
        <v>1601</v>
      </c>
      <c r="AG104" s="398"/>
      <c r="CJ104" s="338" t="str">
        <f t="shared" si="59"/>
        <v/>
      </c>
      <c r="CK104" s="338" t="str">
        <f t="shared" si="69"/>
        <v>Delmas Marc</v>
      </c>
      <c r="CM104" s="338">
        <f t="shared" si="70"/>
        <v>16</v>
      </c>
      <c r="CN104" s="338" t="str">
        <f t="shared" si="58"/>
        <v>D</v>
      </c>
      <c r="CO104" s="303" t="str">
        <f t="shared" si="73"/>
        <v>D</v>
      </c>
      <c r="CP104" s="400">
        <v>9660</v>
      </c>
      <c r="CQ104" s="250">
        <v>742</v>
      </c>
      <c r="CR104" s="251">
        <f t="shared" si="71"/>
        <v>8</v>
      </c>
      <c r="CS104" s="252" t="str">
        <f t="shared" si="72"/>
        <v>Konstrukteur 8 / Fachplaner 8 / Gruppenchef 8</v>
      </c>
      <c r="CT104" s="250">
        <v>742</v>
      </c>
      <c r="CU104" s="251">
        <f t="shared" si="67"/>
        <v>8</v>
      </c>
      <c r="CV104" s="252" t="str">
        <f t="shared" si="68"/>
        <v>Konstrukteur 8 / Fachplaner 8 / Gruppenchef 8</v>
      </c>
      <c r="CW104" s="250">
        <v>742</v>
      </c>
      <c r="CX104" s="251">
        <f t="shared" si="51"/>
        <v>8</v>
      </c>
      <c r="CY104" s="252" t="str">
        <f t="shared" si="52"/>
        <v>Konstrukteur 8 / Fachplaner 8 / Gruppenchef 8</v>
      </c>
      <c r="CZ104" s="250">
        <v>741</v>
      </c>
      <c r="DA104" s="251">
        <f t="shared" si="61"/>
        <v>7</v>
      </c>
      <c r="DB104" s="252" t="str">
        <f t="shared" si="62"/>
        <v>Konstrukteur 7 / Fachplaner 7 / Gruppenchef 7</v>
      </c>
      <c r="DC104" s="250">
        <v>733</v>
      </c>
      <c r="DD104" s="251">
        <f t="shared" si="63"/>
        <v>6</v>
      </c>
      <c r="DE104" s="252" t="str">
        <f t="shared" si="64"/>
        <v>Konstrukteur 6 / -planer 6 / Gruppenchef 6</v>
      </c>
      <c r="DF104" s="249"/>
      <c r="DG104" s="250">
        <v>733</v>
      </c>
      <c r="DH104" s="250">
        <f t="shared" si="65"/>
        <v>6</v>
      </c>
      <c r="DI104" s="252" t="str">
        <f t="shared" si="66"/>
        <v>Konstrukteur 6 / -planer 6 / Gruppenchef 6</v>
      </c>
      <c r="DN104" s="338">
        <f t="shared" si="60"/>
        <v>9660</v>
      </c>
      <c r="DO104" s="340">
        <v>6</v>
      </c>
      <c r="DP104" s="338">
        <v>0</v>
      </c>
      <c r="DQ104" s="338" t="s">
        <v>965</v>
      </c>
      <c r="ES104" s="400">
        <v>9733</v>
      </c>
      <c r="ET104" s="338" t="s">
        <v>147</v>
      </c>
    </row>
    <row r="105" spans="1:150" s="338" customFormat="1" x14ac:dyDescent="0.25">
      <c r="A105" s="319"/>
      <c r="B105" s="319">
        <v>1</v>
      </c>
      <c r="C105" s="319">
        <f t="shared" si="54"/>
        <v>1</v>
      </c>
      <c r="D105" s="320"/>
      <c r="E105" s="320"/>
      <c r="F105" s="321"/>
      <c r="G105" s="57"/>
      <c r="H105" s="57"/>
      <c r="I105" s="321">
        <v>1</v>
      </c>
      <c r="J105" s="57"/>
      <c r="K105" s="321"/>
      <c r="L105" s="321"/>
      <c r="M105" s="321"/>
      <c r="N105" s="322"/>
      <c r="O105" s="322"/>
      <c r="P105" s="109" t="s">
        <v>358</v>
      </c>
      <c r="Q105" s="110" t="s">
        <v>1116</v>
      </c>
      <c r="R105" s="110" t="s">
        <v>928</v>
      </c>
      <c r="S105" s="20" t="s">
        <v>1117</v>
      </c>
      <c r="T105" s="17">
        <v>1981</v>
      </c>
      <c r="U105" s="277" t="s">
        <v>239</v>
      </c>
      <c r="V105" s="17">
        <v>2002</v>
      </c>
      <c r="W105" s="278"/>
      <c r="X105" s="138"/>
      <c r="Y105" s="287"/>
      <c r="Z105" s="28"/>
      <c r="AA105" s="284">
        <f t="shared" si="55"/>
        <v>16</v>
      </c>
      <c r="AB105" s="25" t="s">
        <v>239</v>
      </c>
      <c r="AC105" s="290">
        <v>2015</v>
      </c>
      <c r="AD105" s="21" t="s">
        <v>121</v>
      </c>
      <c r="AE105" s="304"/>
      <c r="AF105" s="289" t="s">
        <v>378</v>
      </c>
      <c r="AG105" s="398"/>
      <c r="CJ105" s="409" t="str">
        <f t="shared" si="59"/>
        <v>anders</v>
      </c>
      <c r="CK105" s="338" t="str">
        <f t="shared" si="69"/>
        <v>Iten Vanessa</v>
      </c>
      <c r="CL105" s="419"/>
      <c r="CM105" s="338">
        <f t="shared" si="70"/>
        <v>16</v>
      </c>
      <c r="CN105" s="338" t="str">
        <f t="shared" si="58"/>
        <v>D</v>
      </c>
      <c r="CO105" s="303" t="str">
        <f t="shared" si="73"/>
        <v>E</v>
      </c>
      <c r="CP105" s="400">
        <v>9661</v>
      </c>
      <c r="CQ105" s="250">
        <v>741</v>
      </c>
      <c r="CR105" s="251">
        <f t="shared" si="71"/>
        <v>7</v>
      </c>
      <c r="CS105" s="252" t="str">
        <f t="shared" si="72"/>
        <v>Konstrukteur 7 / Fachplaner 7 / Gruppenchef 7</v>
      </c>
      <c r="CT105" s="250">
        <v>733</v>
      </c>
      <c r="CU105" s="251">
        <f>VLOOKUP($CT105,Funktionsbezeichnungen,3,0)</f>
        <v>6</v>
      </c>
      <c r="CV105" s="252" t="str">
        <f>VLOOKUP($CT105,Funktionsbezeichnungen,2,0)</f>
        <v>Konstrukteur 6 / -planer 6 / Gruppenchef 6</v>
      </c>
      <c r="CW105" s="250"/>
      <c r="CX105" s="251"/>
      <c r="CY105" s="252"/>
      <c r="CZ105" s="250"/>
      <c r="DA105" s="251"/>
      <c r="DB105" s="252"/>
      <c r="DC105" s="250"/>
      <c r="DD105" s="251"/>
      <c r="DE105" s="252"/>
      <c r="DF105" s="249"/>
      <c r="DG105" s="250"/>
      <c r="DH105" s="251"/>
      <c r="DI105" s="252"/>
      <c r="DN105" s="338">
        <f>+CP105</f>
        <v>9661</v>
      </c>
      <c r="DO105" s="340">
        <v>6</v>
      </c>
      <c r="DP105" s="338">
        <v>0</v>
      </c>
      <c r="DQ105" s="338" t="s">
        <v>965</v>
      </c>
      <c r="ES105" s="400">
        <v>9715</v>
      </c>
      <c r="ET105" s="338" t="s">
        <v>147</v>
      </c>
    </row>
    <row r="106" spans="1:150" s="338" customFormat="1" x14ac:dyDescent="0.25">
      <c r="A106" s="319"/>
      <c r="B106" s="319">
        <v>1</v>
      </c>
      <c r="C106" s="319" t="str">
        <f t="shared" si="54"/>
        <v/>
      </c>
      <c r="D106" s="320"/>
      <c r="E106" s="320">
        <v>1</v>
      </c>
      <c r="F106" s="321"/>
      <c r="G106" s="57"/>
      <c r="H106" s="57"/>
      <c r="I106" s="321"/>
      <c r="J106" s="57"/>
      <c r="K106" s="321"/>
      <c r="L106" s="321"/>
      <c r="M106" s="321"/>
      <c r="N106" s="322"/>
      <c r="O106" s="322"/>
      <c r="P106" s="109" t="s">
        <v>359</v>
      </c>
      <c r="Q106" s="110" t="s">
        <v>1183</v>
      </c>
      <c r="R106" s="110" t="s">
        <v>928</v>
      </c>
      <c r="S106" s="20" t="s">
        <v>1184</v>
      </c>
      <c r="T106" s="17">
        <v>1982</v>
      </c>
      <c r="U106" s="277" t="s">
        <v>239</v>
      </c>
      <c r="V106" s="17">
        <v>2007</v>
      </c>
      <c r="W106" s="278" t="s">
        <v>1185</v>
      </c>
      <c r="X106" s="138">
        <v>2012</v>
      </c>
      <c r="Y106" s="389" t="s">
        <v>1547</v>
      </c>
      <c r="Z106" s="28"/>
      <c r="AA106" s="284">
        <f t="shared" si="55"/>
        <v>6</v>
      </c>
      <c r="AB106" s="25" t="s">
        <v>1564</v>
      </c>
      <c r="AC106" s="290">
        <v>2016</v>
      </c>
      <c r="AD106" s="21" t="s">
        <v>121</v>
      </c>
      <c r="AE106" s="304"/>
      <c r="AF106" s="289" t="s">
        <v>377</v>
      </c>
      <c r="AG106" s="398"/>
      <c r="CJ106" s="399" t="str">
        <f t="shared" si="59"/>
        <v>anders</v>
      </c>
      <c r="CK106" s="338" t="str">
        <f t="shared" si="69"/>
        <v>Schaub Anja</v>
      </c>
      <c r="CM106" s="338">
        <f t="shared" si="70"/>
        <v>6</v>
      </c>
      <c r="CN106" s="338" t="str">
        <f t="shared" si="58"/>
        <v>D</v>
      </c>
      <c r="CO106" s="303" t="str">
        <f t="shared" si="73"/>
        <v>E</v>
      </c>
      <c r="CP106" s="400">
        <v>9664</v>
      </c>
      <c r="CQ106" s="250">
        <v>748</v>
      </c>
      <c r="CR106" s="251">
        <f t="shared" si="71"/>
        <v>6</v>
      </c>
      <c r="CS106" s="252" t="str">
        <f t="shared" si="72"/>
        <v>Geomatiker 6</v>
      </c>
      <c r="CT106" s="250">
        <v>733</v>
      </c>
      <c r="CU106" s="251">
        <f>VLOOKUP($CT106,Funktionsbezeichnungen,3,0)</f>
        <v>6</v>
      </c>
      <c r="CV106" s="252" t="str">
        <f>VLOOKUP($CT106,Funktionsbezeichnungen,2,0)</f>
        <v>Konstrukteur 6 / -planer 6 / Gruppenchef 6</v>
      </c>
      <c r="CW106" s="250"/>
      <c r="CX106" s="251"/>
      <c r="CY106" s="252"/>
      <c r="CZ106" s="250"/>
      <c r="DA106" s="251"/>
      <c r="DB106" s="252"/>
      <c r="DC106" s="250"/>
      <c r="DD106" s="251"/>
      <c r="DE106" s="252"/>
      <c r="DF106" s="249"/>
      <c r="DG106" s="250"/>
      <c r="DH106" s="251"/>
      <c r="DI106" s="252"/>
      <c r="DN106" s="338">
        <f>+CP106</f>
        <v>9664</v>
      </c>
      <c r="DO106" s="340">
        <v>6</v>
      </c>
      <c r="DP106" s="338">
        <v>0</v>
      </c>
      <c r="DQ106" s="338" t="s">
        <v>965</v>
      </c>
      <c r="ES106" s="400">
        <v>9726</v>
      </c>
      <c r="ET106" s="338" t="s">
        <v>147</v>
      </c>
    </row>
    <row r="107" spans="1:150" s="338" customFormat="1" x14ac:dyDescent="0.25">
      <c r="A107" s="319"/>
      <c r="B107" s="319">
        <v>1</v>
      </c>
      <c r="C107" s="319">
        <f t="shared" si="54"/>
        <v>1</v>
      </c>
      <c r="D107" s="320"/>
      <c r="E107" s="320"/>
      <c r="F107" s="321"/>
      <c r="G107" s="57"/>
      <c r="H107" s="57"/>
      <c r="I107" s="321">
        <v>1</v>
      </c>
      <c r="J107" s="57">
        <v>1</v>
      </c>
      <c r="K107" s="321"/>
      <c r="L107" s="321"/>
      <c r="M107" s="321"/>
      <c r="N107" s="322"/>
      <c r="O107" s="322"/>
      <c r="P107" s="109" t="s">
        <v>1303</v>
      </c>
      <c r="Q107" s="110" t="s">
        <v>1584</v>
      </c>
      <c r="R107" s="110" t="s">
        <v>928</v>
      </c>
      <c r="S107" s="20" t="s">
        <v>1585</v>
      </c>
      <c r="T107" s="17">
        <v>1983</v>
      </c>
      <c r="U107" s="277" t="s">
        <v>1586</v>
      </c>
      <c r="V107" s="17">
        <v>2003</v>
      </c>
      <c r="W107" s="278"/>
      <c r="X107" s="138"/>
      <c r="Y107" s="389"/>
      <c r="Z107" s="28"/>
      <c r="AA107" s="284">
        <f t="shared" si="55"/>
        <v>15</v>
      </c>
      <c r="AB107" s="25" t="s">
        <v>1587</v>
      </c>
      <c r="AC107" s="290">
        <v>2018</v>
      </c>
      <c r="AD107" s="21" t="s">
        <v>121</v>
      </c>
      <c r="AE107" s="304"/>
      <c r="AF107" s="289" t="s">
        <v>378</v>
      </c>
      <c r="AG107" s="398"/>
      <c r="CJ107" s="399"/>
      <c r="CK107" s="338" t="str">
        <f t="shared" si="69"/>
        <v>Meyer Ramona</v>
      </c>
      <c r="CN107" s="338" t="str">
        <f t="shared" si="58"/>
        <v>D</v>
      </c>
      <c r="CO107" s="303"/>
      <c r="CP107" s="400"/>
      <c r="CQ107" s="250"/>
      <c r="CR107" s="251"/>
      <c r="CS107" s="252"/>
      <c r="CT107" s="250"/>
      <c r="CU107" s="251"/>
      <c r="CV107" s="252"/>
      <c r="CW107" s="250"/>
      <c r="CX107" s="251"/>
      <c r="CY107" s="252"/>
      <c r="CZ107" s="250"/>
      <c r="DA107" s="251"/>
      <c r="DB107" s="252"/>
      <c r="DC107" s="250"/>
      <c r="DD107" s="251"/>
      <c r="DE107" s="252"/>
      <c r="DF107" s="249"/>
      <c r="DG107" s="250"/>
      <c r="DH107" s="251"/>
      <c r="DI107" s="252"/>
      <c r="DO107" s="340"/>
      <c r="ES107" s="400"/>
    </row>
    <row r="108" spans="1:150" s="338" customFormat="1" x14ac:dyDescent="0.25">
      <c r="A108" s="319"/>
      <c r="B108" s="319"/>
      <c r="C108" s="319">
        <f t="shared" si="54"/>
        <v>1</v>
      </c>
      <c r="D108" s="320"/>
      <c r="E108" s="320"/>
      <c r="F108" s="320"/>
      <c r="G108" s="319"/>
      <c r="H108" s="319"/>
      <c r="I108" s="320">
        <v>1</v>
      </c>
      <c r="J108" s="319"/>
      <c r="K108" s="320"/>
      <c r="L108" s="320"/>
      <c r="M108" s="320"/>
      <c r="N108" s="343"/>
      <c r="O108" s="343"/>
      <c r="P108" s="126" t="s">
        <v>1303</v>
      </c>
      <c r="Q108" s="110" t="s">
        <v>499</v>
      </c>
      <c r="R108" s="110" t="s">
        <v>928</v>
      </c>
      <c r="S108" s="20" t="s">
        <v>250</v>
      </c>
      <c r="T108" s="17">
        <v>1987</v>
      </c>
      <c r="U108" s="277" t="s">
        <v>235</v>
      </c>
      <c r="V108" s="17">
        <v>2007</v>
      </c>
      <c r="W108" s="278"/>
      <c r="X108" s="138"/>
      <c r="Y108" s="287"/>
      <c r="Z108" s="25"/>
      <c r="AA108" s="284">
        <f t="shared" si="55"/>
        <v>11</v>
      </c>
      <c r="AB108" s="25" t="s">
        <v>1588</v>
      </c>
      <c r="AC108" s="290">
        <v>2008</v>
      </c>
      <c r="AD108" s="21" t="s">
        <v>121</v>
      </c>
      <c r="AE108" s="304"/>
      <c r="AF108" s="16" t="s">
        <v>420</v>
      </c>
      <c r="AG108" s="398"/>
      <c r="CJ108" s="399" t="str">
        <f t="shared" si="59"/>
        <v>anders</v>
      </c>
      <c r="CK108" s="338" t="str">
        <f t="shared" si="69"/>
        <v>Wernli Sebastian</v>
      </c>
      <c r="CM108" s="338">
        <f t="shared" si="70"/>
        <v>11</v>
      </c>
      <c r="CN108" s="338" t="str">
        <f t="shared" si="58"/>
        <v>D</v>
      </c>
      <c r="CO108" s="303" t="str">
        <f t="shared" si="73"/>
        <v>E</v>
      </c>
      <c r="CP108" s="400">
        <v>9687</v>
      </c>
      <c r="CQ108" s="250">
        <v>741</v>
      </c>
      <c r="CR108" s="251">
        <f t="shared" si="71"/>
        <v>7</v>
      </c>
      <c r="CS108" s="252" t="str">
        <f t="shared" si="72"/>
        <v>Konstrukteur 7 / Fachplaner 7 / Gruppenchef 7</v>
      </c>
      <c r="CT108" s="250">
        <v>733</v>
      </c>
      <c r="CU108" s="251">
        <f>VLOOKUP($CT108,Funktionsbezeichnungen,3,0)</f>
        <v>6</v>
      </c>
      <c r="CV108" s="252" t="str">
        <f>VLOOKUP($CT108,Funktionsbezeichnungen,2,0)</f>
        <v>Konstrukteur 6 / -planer 6 / Gruppenchef 6</v>
      </c>
      <c r="CW108" s="250">
        <v>733</v>
      </c>
      <c r="CX108" s="251">
        <f>VLOOKUP($CW108,Funktionsbezeichnungen,3,0)</f>
        <v>6</v>
      </c>
      <c r="CY108" s="252" t="str">
        <f>VLOOKUP($CW108,Funktionsbezeichnungen,2,0)</f>
        <v>Konstrukteur 6 / -planer 6 / Gruppenchef 6</v>
      </c>
      <c r="CZ108" s="250">
        <v>732</v>
      </c>
      <c r="DA108" s="251">
        <f>VLOOKUP($CZ108,Funktionsbezeichnungen,3,0)</f>
        <v>5</v>
      </c>
      <c r="DB108" s="252" t="str">
        <f>VLOOKUP($CZ108,Funktionsbezeichnungen,2,0)</f>
        <v>Konstrukteur 5 / -planer 5</v>
      </c>
      <c r="DC108" s="250">
        <v>732</v>
      </c>
      <c r="DD108" s="251">
        <f>VLOOKUP($DC108,Funktionsbezeichnungen,3,0)</f>
        <v>5</v>
      </c>
      <c r="DE108" s="252" t="str">
        <f>VLOOKUP($DC108,Funktionsbezeichnungen,2,0)</f>
        <v>Konstrukteur 5 / -planer 5</v>
      </c>
      <c r="DF108" s="249"/>
      <c r="DG108" s="251">
        <v>732</v>
      </c>
      <c r="DH108" s="251">
        <f>VLOOKUP($DG108,Funktionsbezeichnungen,3,0)</f>
        <v>5</v>
      </c>
      <c r="DI108" s="252" t="str">
        <f>VLOOKUP($DG108,Funktionsbezeichnungen,2,0)</f>
        <v>Konstrukteur 5 / -planer 5</v>
      </c>
      <c r="DN108" s="338">
        <f>+CP108</f>
        <v>9687</v>
      </c>
      <c r="DO108" s="340">
        <v>6</v>
      </c>
      <c r="DP108" s="338">
        <v>0</v>
      </c>
      <c r="DQ108" s="338" t="s">
        <v>964</v>
      </c>
      <c r="ES108" s="257">
        <v>9740</v>
      </c>
      <c r="ET108" s="338" t="s">
        <v>149</v>
      </c>
    </row>
    <row r="109" spans="1:150" s="338" customFormat="1" ht="27" x14ac:dyDescent="0.25">
      <c r="A109" s="319"/>
      <c r="B109" s="319"/>
      <c r="C109" s="319" t="str">
        <f t="shared" si="54"/>
        <v/>
      </c>
      <c r="D109" s="320"/>
      <c r="E109" s="320">
        <v>1</v>
      </c>
      <c r="F109" s="321"/>
      <c r="G109" s="57"/>
      <c r="H109" s="57"/>
      <c r="I109" s="321"/>
      <c r="J109" s="57">
        <v>1</v>
      </c>
      <c r="K109" s="321"/>
      <c r="L109" s="321"/>
      <c r="M109" s="321"/>
      <c r="N109" s="322"/>
      <c r="O109" s="344"/>
      <c r="P109" s="326" t="s">
        <v>1301</v>
      </c>
      <c r="Q109" s="345" t="s">
        <v>1200</v>
      </c>
      <c r="R109" s="345" t="s">
        <v>928</v>
      </c>
      <c r="S109" s="20" t="s">
        <v>1201</v>
      </c>
      <c r="T109" s="17">
        <v>1985</v>
      </c>
      <c r="U109" s="278" t="s">
        <v>1554</v>
      </c>
      <c r="V109" s="17">
        <v>2009</v>
      </c>
      <c r="W109" s="375"/>
      <c r="X109" s="138"/>
      <c r="Y109" s="287"/>
      <c r="Z109" s="290"/>
      <c r="AA109" s="284">
        <f t="shared" si="55"/>
        <v>9</v>
      </c>
      <c r="AB109" s="25" t="s">
        <v>1588</v>
      </c>
      <c r="AC109" s="290">
        <v>2016</v>
      </c>
      <c r="AD109" s="21" t="s">
        <v>121</v>
      </c>
      <c r="AE109" s="304"/>
      <c r="AF109" s="291" t="s">
        <v>377</v>
      </c>
      <c r="AG109" s="398"/>
      <c r="CJ109" s="399" t="str">
        <f t="shared" si="59"/>
        <v>anders</v>
      </c>
      <c r="CK109" s="339" t="str">
        <f t="shared" si="69"/>
        <v>Grabherr Mathieu</v>
      </c>
      <c r="CM109" s="338">
        <f t="shared" si="70"/>
        <v>9</v>
      </c>
      <c r="CN109" s="338" t="str">
        <f t="shared" si="58"/>
        <v>D</v>
      </c>
      <c r="CO109" s="303" t="str">
        <f t="shared" si="73"/>
        <v>E</v>
      </c>
      <c r="CP109" s="257">
        <v>5641</v>
      </c>
      <c r="CQ109" s="250">
        <v>741</v>
      </c>
      <c r="CR109" s="251">
        <f t="shared" si="71"/>
        <v>7</v>
      </c>
      <c r="CS109" s="252" t="str">
        <f t="shared" si="72"/>
        <v>Konstrukteur 7 / Fachplaner 7 / Gruppenchef 7</v>
      </c>
      <c r="CT109" s="250"/>
      <c r="CU109" s="251"/>
      <c r="CV109" s="252"/>
      <c r="CW109" s="250"/>
      <c r="CX109" s="251"/>
      <c r="CY109" s="252"/>
      <c r="CZ109" s="250"/>
      <c r="DA109" s="251"/>
      <c r="DB109" s="252"/>
      <c r="DC109" s="251"/>
      <c r="DD109" s="251"/>
      <c r="DE109" s="252"/>
      <c r="DG109" s="251"/>
      <c r="DH109" s="251"/>
      <c r="DI109" s="252"/>
      <c r="DN109" s="338">
        <f>+CP109</f>
        <v>5641</v>
      </c>
      <c r="DO109" s="340">
        <v>6</v>
      </c>
      <c r="DP109" s="338">
        <v>0</v>
      </c>
      <c r="DQ109" s="338" t="s">
        <v>965</v>
      </c>
      <c r="ES109" s="400">
        <v>6753</v>
      </c>
      <c r="ET109" s="338" t="s">
        <v>105</v>
      </c>
    </row>
    <row r="110" spans="1:150" s="338" customFormat="1" x14ac:dyDescent="0.25">
      <c r="A110" s="319"/>
      <c r="B110" s="319"/>
      <c r="C110" s="319">
        <f t="shared" si="54"/>
        <v>1</v>
      </c>
      <c r="D110" s="320"/>
      <c r="E110" s="320"/>
      <c r="F110" s="321"/>
      <c r="G110" s="57"/>
      <c r="H110" s="57"/>
      <c r="I110" s="321">
        <v>1</v>
      </c>
      <c r="J110" s="57"/>
      <c r="K110" s="321"/>
      <c r="L110" s="321"/>
      <c r="M110" s="321"/>
      <c r="N110" s="322"/>
      <c r="O110" s="322"/>
      <c r="P110" s="109" t="s">
        <v>358</v>
      </c>
      <c r="Q110" s="110" t="s">
        <v>652</v>
      </c>
      <c r="R110" s="110" t="s">
        <v>928</v>
      </c>
      <c r="S110" s="20" t="s">
        <v>651</v>
      </c>
      <c r="T110" s="17">
        <v>1967</v>
      </c>
      <c r="U110" s="277" t="s">
        <v>653</v>
      </c>
      <c r="V110" s="17">
        <v>1988</v>
      </c>
      <c r="W110" s="278"/>
      <c r="X110" s="138"/>
      <c r="Y110" s="287"/>
      <c r="Z110" s="28"/>
      <c r="AA110" s="284">
        <f t="shared" si="55"/>
        <v>30</v>
      </c>
      <c r="AB110" s="25" t="s">
        <v>653</v>
      </c>
      <c r="AC110" s="290">
        <v>2011</v>
      </c>
      <c r="AD110" s="21" t="s">
        <v>142</v>
      </c>
      <c r="AE110" s="304"/>
      <c r="AF110" s="289" t="s">
        <v>378</v>
      </c>
      <c r="AG110" s="398"/>
      <c r="CJ110" s="338" t="str">
        <f t="shared" si="59"/>
        <v/>
      </c>
      <c r="CK110" s="338" t="str">
        <f t="shared" si="69"/>
        <v>Dettwiler Markus</v>
      </c>
      <c r="CM110" s="338">
        <f t="shared" si="70"/>
        <v>30</v>
      </c>
      <c r="CN110" s="338" t="str">
        <f t="shared" si="58"/>
        <v>E</v>
      </c>
      <c r="CO110" s="303" t="str">
        <f t="shared" si="73"/>
        <v>E</v>
      </c>
      <c r="CP110" s="400">
        <v>5639</v>
      </c>
      <c r="CQ110" s="250">
        <v>741</v>
      </c>
      <c r="CR110" s="251">
        <f t="shared" si="71"/>
        <v>7</v>
      </c>
      <c r="CS110" s="252" t="str">
        <f t="shared" si="72"/>
        <v>Konstrukteur 7 / Fachplaner 7 / Gruppenchef 7</v>
      </c>
      <c r="CT110" s="250">
        <v>741</v>
      </c>
      <c r="CU110" s="251">
        <f t="shared" si="67"/>
        <v>7</v>
      </c>
      <c r="CV110" s="252" t="str">
        <f t="shared" si="68"/>
        <v>Konstrukteur 7 / Fachplaner 7 / Gruppenchef 7</v>
      </c>
      <c r="CW110" s="250">
        <v>741</v>
      </c>
      <c r="CX110" s="251">
        <f t="shared" ref="CX110:CX134" si="74">VLOOKUP($CW110,Funktionsbezeichnungen,3,0)</f>
        <v>7</v>
      </c>
      <c r="CY110" s="252" t="str">
        <f t="shared" ref="CY110:CY134" si="75">VLOOKUP($CW110,Funktionsbezeichnungen,2,0)</f>
        <v>Konstrukteur 7 / Fachplaner 7 / Gruppenchef 7</v>
      </c>
      <c r="CZ110" s="250">
        <v>741</v>
      </c>
      <c r="DA110" s="251">
        <f t="shared" si="61"/>
        <v>7</v>
      </c>
      <c r="DB110" s="252" t="str">
        <f t="shared" si="62"/>
        <v>Konstrukteur 7 / Fachplaner 7 / Gruppenchef 7</v>
      </c>
      <c r="DC110" s="250">
        <v>741</v>
      </c>
      <c r="DD110" s="251">
        <f t="shared" si="63"/>
        <v>7</v>
      </c>
      <c r="DE110" s="252" t="str">
        <f t="shared" si="64"/>
        <v>Konstrukteur 7 / Fachplaner 7 / Gruppenchef 7</v>
      </c>
      <c r="DF110" s="249"/>
      <c r="DG110" s="250">
        <v>741</v>
      </c>
      <c r="DH110" s="251">
        <f t="shared" si="65"/>
        <v>7</v>
      </c>
      <c r="DI110" s="252" t="str">
        <f t="shared" si="66"/>
        <v>Konstrukteur 7 / Fachplaner 7 / Gruppenchef 7</v>
      </c>
      <c r="DN110" s="338">
        <f t="shared" si="60"/>
        <v>5639</v>
      </c>
      <c r="DO110" s="340">
        <v>6</v>
      </c>
      <c r="DP110" s="338">
        <v>0</v>
      </c>
      <c r="DQ110" s="338" t="s">
        <v>965</v>
      </c>
      <c r="ES110" s="400">
        <v>4266</v>
      </c>
      <c r="ET110" s="338" t="s">
        <v>121</v>
      </c>
    </row>
    <row r="111" spans="1:150" s="338" customFormat="1" x14ac:dyDescent="0.25">
      <c r="A111" s="319"/>
      <c r="B111" s="319"/>
      <c r="C111" s="319">
        <f t="shared" si="54"/>
        <v>1</v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358</v>
      </c>
      <c r="Q111" s="110" t="s">
        <v>556</v>
      </c>
      <c r="R111" s="110" t="s">
        <v>928</v>
      </c>
      <c r="S111" s="20" t="s">
        <v>557</v>
      </c>
      <c r="T111" s="17">
        <v>1987</v>
      </c>
      <c r="U111" s="277" t="s">
        <v>235</v>
      </c>
      <c r="V111" s="17">
        <v>2008</v>
      </c>
      <c r="W111" s="278"/>
      <c r="X111" s="138"/>
      <c r="Y111" s="287"/>
      <c r="Z111" s="25"/>
      <c r="AA111" s="284">
        <f t="shared" si="55"/>
        <v>10</v>
      </c>
      <c r="AB111" s="25" t="s">
        <v>235</v>
      </c>
      <c r="AC111" s="290">
        <v>2014</v>
      </c>
      <c r="AD111" s="21" t="s">
        <v>142</v>
      </c>
      <c r="AE111" s="304"/>
      <c r="AF111" s="16" t="s">
        <v>378</v>
      </c>
      <c r="AG111" s="398"/>
      <c r="CJ111" s="338" t="str">
        <f t="shared" si="59"/>
        <v/>
      </c>
      <c r="CK111" s="338" t="str">
        <f t="shared" si="69"/>
        <v>Breiter Michael</v>
      </c>
      <c r="CM111" s="338">
        <f t="shared" si="70"/>
        <v>10</v>
      </c>
      <c r="CN111" s="338" t="str">
        <f t="shared" si="58"/>
        <v>E</v>
      </c>
      <c r="CO111" s="303" t="str">
        <f t="shared" si="73"/>
        <v>E</v>
      </c>
      <c r="CP111" s="400">
        <v>7702</v>
      </c>
      <c r="CQ111" s="250">
        <v>733</v>
      </c>
      <c r="CR111" s="251">
        <f t="shared" si="71"/>
        <v>6</v>
      </c>
      <c r="CS111" s="252" t="str">
        <f t="shared" si="72"/>
        <v>Konstrukteur 6 / -planer 6 / Gruppenchef 6</v>
      </c>
      <c r="CT111" s="250">
        <v>733</v>
      </c>
      <c r="CU111" s="251">
        <f t="shared" si="67"/>
        <v>6</v>
      </c>
      <c r="CV111" s="252" t="str">
        <f t="shared" si="68"/>
        <v>Konstrukteur 6 / -planer 6 / Gruppenchef 6</v>
      </c>
      <c r="CW111" s="250"/>
      <c r="CX111" s="251"/>
      <c r="CY111" s="252"/>
      <c r="CZ111" s="250">
        <v>732</v>
      </c>
      <c r="DA111" s="251">
        <f>VLOOKUP($CZ111,Funktionsbezeichnungen,3,0)</f>
        <v>5</v>
      </c>
      <c r="DB111" s="252" t="str">
        <f>VLOOKUP($CZ111,Funktionsbezeichnungen,2,0)</f>
        <v>Konstrukteur 5 / -planer 5</v>
      </c>
      <c r="DC111" s="251">
        <v>732</v>
      </c>
      <c r="DD111" s="251">
        <f>VLOOKUP($DC111,Funktionsbezeichnungen,3,0)</f>
        <v>5</v>
      </c>
      <c r="DE111" s="252" t="str">
        <f>VLOOKUP($DC111,Funktionsbezeichnungen,2,0)</f>
        <v>Konstrukteur 5 / -planer 5</v>
      </c>
      <c r="DG111" s="251">
        <v>732</v>
      </c>
      <c r="DH111" s="251">
        <f t="shared" ref="DH111:DH131" si="76">VLOOKUP($DG111,Funktionsbezeichnungen,3,0)</f>
        <v>5</v>
      </c>
      <c r="DI111" s="252" t="str">
        <f t="shared" ref="DI111:DI131" si="77">VLOOKUP($DG111,Funktionsbezeichnungen,2,0)</f>
        <v>Konstrukteur 5 / -planer 5</v>
      </c>
      <c r="DN111" s="338">
        <f t="shared" si="60"/>
        <v>7702</v>
      </c>
      <c r="DO111" s="340">
        <v>6</v>
      </c>
      <c r="DP111" s="338">
        <v>0</v>
      </c>
      <c r="DQ111" s="338" t="s">
        <v>964</v>
      </c>
      <c r="ES111" s="400">
        <v>4216</v>
      </c>
      <c r="ET111" s="338" t="s">
        <v>121</v>
      </c>
    </row>
    <row r="112" spans="1:150" s="338" customFormat="1" x14ac:dyDescent="0.25">
      <c r="A112" s="319"/>
      <c r="B112" s="319"/>
      <c r="C112" s="319" t="str">
        <f t="shared" si="54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1140</v>
      </c>
      <c r="Q112" s="110" t="s">
        <v>524</v>
      </c>
      <c r="R112" s="110" t="s">
        <v>928</v>
      </c>
      <c r="S112" s="20" t="s">
        <v>283</v>
      </c>
      <c r="T112" s="17">
        <v>1988</v>
      </c>
      <c r="U112" s="277" t="s">
        <v>235</v>
      </c>
      <c r="V112" s="17">
        <v>2010</v>
      </c>
      <c r="W112" s="278"/>
      <c r="X112" s="138"/>
      <c r="Y112" s="287"/>
      <c r="Z112" s="25"/>
      <c r="AA112" s="284">
        <f t="shared" si="55"/>
        <v>8</v>
      </c>
      <c r="AB112" s="25" t="s">
        <v>235</v>
      </c>
      <c r="AC112" s="290">
        <v>2010</v>
      </c>
      <c r="AD112" s="21" t="s">
        <v>142</v>
      </c>
      <c r="AE112" s="304"/>
      <c r="AF112" s="16" t="s">
        <v>378</v>
      </c>
      <c r="AG112" s="398"/>
      <c r="CJ112" s="338" t="str">
        <f t="shared" si="59"/>
        <v/>
      </c>
      <c r="CK112" s="338" t="str">
        <f t="shared" si="69"/>
        <v>Niederberger Benjamin</v>
      </c>
      <c r="CM112" s="338">
        <f t="shared" si="70"/>
        <v>8</v>
      </c>
      <c r="CN112" s="338" t="str">
        <f t="shared" si="58"/>
        <v>E</v>
      </c>
      <c r="CO112" s="303" t="str">
        <f t="shared" si="73"/>
        <v>E</v>
      </c>
      <c r="CP112" s="400">
        <v>9701</v>
      </c>
      <c r="CQ112" s="250">
        <v>733</v>
      </c>
      <c r="CR112" s="251">
        <f t="shared" si="71"/>
        <v>6</v>
      </c>
      <c r="CS112" s="252" t="str">
        <f t="shared" si="72"/>
        <v>Konstrukteur 6 / -planer 6 / Gruppenchef 6</v>
      </c>
      <c r="CT112" s="250">
        <v>733</v>
      </c>
      <c r="CU112" s="251">
        <f t="shared" si="67"/>
        <v>6</v>
      </c>
      <c r="CV112" s="252" t="str">
        <f t="shared" si="68"/>
        <v>Konstrukteur 6 / -planer 6 / Gruppenchef 6</v>
      </c>
      <c r="CW112" s="250">
        <v>732</v>
      </c>
      <c r="CX112" s="251">
        <f t="shared" si="74"/>
        <v>5</v>
      </c>
      <c r="CY112" s="252" t="str">
        <f t="shared" si="75"/>
        <v>Konstrukteur 5 / -planer 5</v>
      </c>
      <c r="CZ112" s="250">
        <v>731</v>
      </c>
      <c r="DA112" s="251">
        <f t="shared" ref="DA112:DA131" si="78">VLOOKUP($CZ112,Funktionsbezeichnungen,3,0)</f>
        <v>4</v>
      </c>
      <c r="DB112" s="252" t="str">
        <f t="shared" ref="DB112:DB131" si="79">VLOOKUP($CZ112,Funktionsbezeichnungen,2,0)</f>
        <v>Konstrukteur 4 / -planer 4</v>
      </c>
      <c r="DC112" s="250">
        <v>731</v>
      </c>
      <c r="DD112" s="251">
        <f t="shared" si="63"/>
        <v>4</v>
      </c>
      <c r="DE112" s="252" t="str">
        <f t="shared" si="64"/>
        <v>Konstrukteur 4 / -planer 4</v>
      </c>
      <c r="DF112" s="249"/>
      <c r="DG112" s="251">
        <v>731</v>
      </c>
      <c r="DH112" s="251">
        <f t="shared" si="76"/>
        <v>4</v>
      </c>
      <c r="DI112" s="252" t="str">
        <f t="shared" si="77"/>
        <v>Konstrukteur 4 / -planer 4</v>
      </c>
      <c r="DN112" s="338">
        <f t="shared" si="60"/>
        <v>9701</v>
      </c>
      <c r="DO112" s="340">
        <v>6</v>
      </c>
      <c r="DP112" s="338">
        <v>0</v>
      </c>
      <c r="DQ112" s="338" t="s">
        <v>964</v>
      </c>
      <c r="ES112" s="400">
        <v>4320</v>
      </c>
      <c r="ET112" s="338" t="s">
        <v>121</v>
      </c>
    </row>
    <row r="113" spans="1:150" s="338" customFormat="1" x14ac:dyDescent="0.25">
      <c r="A113" s="319"/>
      <c r="B113" s="319"/>
      <c r="C113" s="319" t="str">
        <f t="shared" si="54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359</v>
      </c>
      <c r="Q113" s="110" t="s">
        <v>594</v>
      </c>
      <c r="R113" s="110" t="s">
        <v>928</v>
      </c>
      <c r="S113" s="20" t="s">
        <v>595</v>
      </c>
      <c r="T113" s="17">
        <v>1992</v>
      </c>
      <c r="U113" s="277" t="s">
        <v>235</v>
      </c>
      <c r="V113" s="17">
        <v>2013</v>
      </c>
      <c r="W113" s="278"/>
      <c r="X113" s="138"/>
      <c r="Y113" s="287"/>
      <c r="Z113" s="25"/>
      <c r="AA113" s="284">
        <f t="shared" si="55"/>
        <v>5</v>
      </c>
      <c r="AB113" s="25" t="s">
        <v>235</v>
      </c>
      <c r="AC113" s="290">
        <v>2013</v>
      </c>
      <c r="AD113" s="21" t="s">
        <v>147</v>
      </c>
      <c r="AE113" s="304"/>
      <c r="AF113" s="16" t="s">
        <v>378</v>
      </c>
      <c r="AG113" s="398"/>
      <c r="CJ113" s="338" t="str">
        <f t="shared" si="59"/>
        <v/>
      </c>
      <c r="CK113" s="338" t="str">
        <f t="shared" si="69"/>
        <v>Schär Cedric</v>
      </c>
      <c r="CM113" s="338">
        <f t="shared" si="70"/>
        <v>5</v>
      </c>
      <c r="CN113" s="338" t="str">
        <f t="shared" si="58"/>
        <v>F</v>
      </c>
      <c r="CO113" s="303" t="str">
        <f t="shared" si="73"/>
        <v>F</v>
      </c>
      <c r="CP113" s="400">
        <v>9715</v>
      </c>
      <c r="CQ113" s="250">
        <v>732</v>
      </c>
      <c r="CR113" s="251">
        <f t="shared" si="71"/>
        <v>5</v>
      </c>
      <c r="CS113" s="252" t="str">
        <f t="shared" si="72"/>
        <v>Konstrukteur 5 / -planer 5</v>
      </c>
      <c r="CT113" s="250">
        <v>732</v>
      </c>
      <c r="CU113" s="251">
        <f t="shared" si="67"/>
        <v>5</v>
      </c>
      <c r="CV113" s="252" t="str">
        <f t="shared" si="68"/>
        <v>Konstrukteur 5 / -planer 5</v>
      </c>
      <c r="CW113" s="250">
        <v>731</v>
      </c>
      <c r="CX113" s="251">
        <f t="shared" si="74"/>
        <v>4</v>
      </c>
      <c r="CY113" s="252" t="str">
        <f t="shared" si="75"/>
        <v>Konstrukteur 4 / -planer 4</v>
      </c>
      <c r="CZ113" s="250"/>
      <c r="DA113" s="251"/>
      <c r="DB113" s="252"/>
      <c r="DC113" s="250"/>
      <c r="DD113" s="251"/>
      <c r="DE113" s="252"/>
      <c r="DF113" s="249"/>
      <c r="DG113" s="251">
        <v>731</v>
      </c>
      <c r="DH113" s="251">
        <f t="shared" si="76"/>
        <v>4</v>
      </c>
      <c r="DI113" s="252" t="str">
        <f t="shared" si="77"/>
        <v>Konstrukteur 4 / -planer 4</v>
      </c>
      <c r="DN113" s="338">
        <f t="shared" si="60"/>
        <v>9715</v>
      </c>
      <c r="DO113" s="340">
        <v>6</v>
      </c>
      <c r="DP113" s="338">
        <v>0</v>
      </c>
      <c r="DQ113" s="338" t="s">
        <v>964</v>
      </c>
      <c r="ES113" s="400">
        <v>5581</v>
      </c>
      <c r="ET113" s="338" t="s">
        <v>121</v>
      </c>
    </row>
    <row r="114" spans="1:150" s="338" customFormat="1" x14ac:dyDescent="0.25">
      <c r="A114" s="319"/>
      <c r="B114" s="319"/>
      <c r="C114" s="319" t="str">
        <f t="shared" si="54"/>
        <v/>
      </c>
      <c r="D114" s="320"/>
      <c r="E114" s="320"/>
      <c r="F114" s="320"/>
      <c r="G114" s="319"/>
      <c r="H114" s="319"/>
      <c r="I114" s="320">
        <v>1</v>
      </c>
      <c r="J114" s="319"/>
      <c r="K114" s="320"/>
      <c r="L114" s="320"/>
      <c r="M114" s="320"/>
      <c r="N114" s="343"/>
      <c r="O114" s="343"/>
      <c r="P114" s="126" t="s">
        <v>359</v>
      </c>
      <c r="Q114" s="110" t="s">
        <v>903</v>
      </c>
      <c r="R114" s="110" t="s">
        <v>928</v>
      </c>
      <c r="S114" s="20" t="s">
        <v>900</v>
      </c>
      <c r="T114" s="17">
        <v>1996</v>
      </c>
      <c r="U114" s="277" t="s">
        <v>235</v>
      </c>
      <c r="V114" s="17">
        <v>2016</v>
      </c>
      <c r="W114" s="278"/>
      <c r="X114" s="138"/>
      <c r="Y114" s="287"/>
      <c r="Z114" s="25"/>
      <c r="AA114" s="284">
        <f t="shared" si="55"/>
        <v>2</v>
      </c>
      <c r="AB114" s="25" t="s">
        <v>235</v>
      </c>
      <c r="AC114" s="290">
        <v>2016</v>
      </c>
      <c r="AD114" s="21" t="s">
        <v>147</v>
      </c>
      <c r="AE114" s="304"/>
      <c r="AF114" s="16" t="s">
        <v>378</v>
      </c>
      <c r="AG114" s="398"/>
      <c r="CJ114" s="399" t="str">
        <f t="shared" si="59"/>
        <v>anders</v>
      </c>
      <c r="CK114" s="339" t="str">
        <f t="shared" si="69"/>
        <v>Boschung Jan</v>
      </c>
      <c r="CM114" s="338">
        <f t="shared" si="70"/>
        <v>2</v>
      </c>
      <c r="CN114" s="338" t="str">
        <f t="shared" si="58"/>
        <v>F</v>
      </c>
      <c r="CO114" s="303" t="str">
        <f t="shared" si="73"/>
        <v>G</v>
      </c>
      <c r="CP114" s="400">
        <v>9740</v>
      </c>
      <c r="CQ114" s="250">
        <v>731</v>
      </c>
      <c r="CR114" s="251">
        <f t="shared" si="71"/>
        <v>4</v>
      </c>
      <c r="CS114" s="252" t="str">
        <f t="shared" si="72"/>
        <v>Konstrukteur 4 / -planer 4</v>
      </c>
      <c r="CT114" s="250"/>
      <c r="CU114" s="251"/>
      <c r="CV114" s="252" t="e">
        <f t="shared" ref="CV114:CV142" si="80">VLOOKUP($CT114,Funktionsbezeichnungen,2,0)</f>
        <v>#N/A</v>
      </c>
      <c r="CW114" s="250"/>
      <c r="CX114" s="251"/>
      <c r="CY114" s="252"/>
      <c r="CZ114" s="250"/>
      <c r="DA114" s="251"/>
      <c r="DB114" s="252"/>
      <c r="DC114" s="250"/>
      <c r="DD114" s="251"/>
      <c r="DE114" s="252"/>
      <c r="DF114" s="249"/>
      <c r="DG114" s="251"/>
      <c r="DH114" s="251"/>
      <c r="DI114" s="252"/>
      <c r="DN114" s="338">
        <f t="shared" si="60"/>
        <v>9740</v>
      </c>
      <c r="DO114" s="340">
        <v>8</v>
      </c>
      <c r="DP114" s="338">
        <v>0</v>
      </c>
      <c r="DQ114" s="341" t="s">
        <v>976</v>
      </c>
      <c r="ES114" s="400">
        <v>4352</v>
      </c>
      <c r="ET114" s="338" t="s">
        <v>121</v>
      </c>
    </row>
    <row r="115" spans="1:150" s="338" customFormat="1" x14ac:dyDescent="0.25">
      <c r="A115" s="319"/>
      <c r="B115" s="319"/>
      <c r="C115" s="319" t="str">
        <f t="shared" si="54"/>
        <v/>
      </c>
      <c r="D115" s="320"/>
      <c r="E115" s="320"/>
      <c r="F115" s="320"/>
      <c r="G115" s="319"/>
      <c r="H115" s="319"/>
      <c r="I115" s="320">
        <v>1</v>
      </c>
      <c r="J115" s="319"/>
      <c r="K115" s="320"/>
      <c r="L115" s="320"/>
      <c r="M115" s="320"/>
      <c r="N115" s="343"/>
      <c r="O115" s="343"/>
      <c r="P115" s="126" t="s">
        <v>361</v>
      </c>
      <c r="Q115" s="110" t="s">
        <v>1012</v>
      </c>
      <c r="R115" s="110" t="s">
        <v>928</v>
      </c>
      <c r="S115" s="20" t="s">
        <v>1085</v>
      </c>
      <c r="T115" s="17">
        <v>1997</v>
      </c>
      <c r="U115" s="277" t="s">
        <v>235</v>
      </c>
      <c r="V115" s="17">
        <v>2017</v>
      </c>
      <c r="W115" s="278"/>
      <c r="X115" s="138"/>
      <c r="Y115" s="287"/>
      <c r="Z115" s="25"/>
      <c r="AA115" s="284">
        <f t="shared" si="55"/>
        <v>1</v>
      </c>
      <c r="AB115" s="25" t="s">
        <v>235</v>
      </c>
      <c r="AC115" s="290">
        <v>2017</v>
      </c>
      <c r="AD115" s="21" t="s">
        <v>147</v>
      </c>
      <c r="AE115" s="304"/>
      <c r="AF115" s="16" t="s">
        <v>378</v>
      </c>
      <c r="AG115" s="398"/>
      <c r="CJ115" s="399" t="e">
        <f t="shared" si="59"/>
        <v>#N/A</v>
      </c>
      <c r="CK115" s="339" t="str">
        <f t="shared" si="69"/>
        <v>Stucki Tizian</v>
      </c>
      <c r="CM115" s="338">
        <f t="shared" si="70"/>
        <v>1</v>
      </c>
      <c r="CN115" s="338" t="str">
        <f t="shared" si="58"/>
        <v>F</v>
      </c>
      <c r="CO115" s="303" t="e">
        <f t="shared" si="73"/>
        <v>#N/A</v>
      </c>
      <c r="CP115" s="257">
        <v>9743</v>
      </c>
      <c r="CQ115" s="250">
        <v>731</v>
      </c>
      <c r="CR115" s="251">
        <f t="shared" si="71"/>
        <v>4</v>
      </c>
      <c r="CS115" s="252" t="str">
        <f t="shared" si="72"/>
        <v>Konstrukteur 4 / -planer 4</v>
      </c>
      <c r="CT115" s="250"/>
      <c r="CU115" s="251"/>
      <c r="CV115" s="252"/>
      <c r="CW115" s="250"/>
      <c r="CX115" s="251"/>
      <c r="CY115" s="252"/>
      <c r="CZ115" s="250"/>
      <c r="DA115" s="251"/>
      <c r="DB115" s="252"/>
      <c r="DC115" s="250"/>
      <c r="DD115" s="251"/>
      <c r="DE115" s="252"/>
      <c r="DF115" s="249"/>
      <c r="DG115" s="251"/>
      <c r="DH115" s="251"/>
      <c r="DI115" s="252"/>
      <c r="DN115" s="338">
        <f t="shared" si="60"/>
        <v>9743</v>
      </c>
      <c r="DO115" s="340">
        <v>8</v>
      </c>
      <c r="DP115" s="338">
        <v>0</v>
      </c>
      <c r="DQ115" s="341" t="s">
        <v>976</v>
      </c>
      <c r="ES115" s="400">
        <v>5604</v>
      </c>
      <c r="ET115" s="338" t="s">
        <v>121</v>
      </c>
    </row>
    <row r="116" spans="1:150" s="338" customFormat="1" ht="40.5" x14ac:dyDescent="0.25">
      <c r="A116" s="319"/>
      <c r="B116" s="319"/>
      <c r="C116" s="319">
        <f t="shared" si="54"/>
        <v>1</v>
      </c>
      <c r="D116" s="320"/>
      <c r="E116" s="320"/>
      <c r="F116" s="320"/>
      <c r="G116" s="319"/>
      <c r="H116" s="319"/>
      <c r="I116" s="320"/>
      <c r="J116" s="319"/>
      <c r="K116" s="320"/>
      <c r="L116" s="320">
        <v>1</v>
      </c>
      <c r="M116" s="320"/>
      <c r="N116" s="343"/>
      <c r="O116" s="343"/>
      <c r="P116" s="126" t="s">
        <v>357</v>
      </c>
      <c r="Q116" s="110" t="s">
        <v>504</v>
      </c>
      <c r="R116" s="110" t="s">
        <v>369</v>
      </c>
      <c r="S116" s="27" t="s">
        <v>157</v>
      </c>
      <c r="T116" s="17">
        <v>1976</v>
      </c>
      <c r="U116" s="27" t="s">
        <v>320</v>
      </c>
      <c r="V116" s="17">
        <v>2002</v>
      </c>
      <c r="W116" s="278" t="s">
        <v>321</v>
      </c>
      <c r="X116" s="138">
        <v>2005</v>
      </c>
      <c r="Y116" s="389" t="s">
        <v>1547</v>
      </c>
      <c r="Z116" s="28"/>
      <c r="AA116" s="284">
        <f t="shared" si="55"/>
        <v>13</v>
      </c>
      <c r="AB116" s="25" t="s">
        <v>1520</v>
      </c>
      <c r="AC116" s="290">
        <v>1997</v>
      </c>
      <c r="AD116" s="21" t="s">
        <v>105</v>
      </c>
      <c r="AE116" s="304"/>
      <c r="AF116" s="16" t="s">
        <v>455</v>
      </c>
      <c r="AG116" s="398"/>
      <c r="CJ116" s="338" t="str">
        <f t="shared" si="59"/>
        <v/>
      </c>
      <c r="CK116" s="338" t="str">
        <f t="shared" si="69"/>
        <v>Kiefer Patrick</v>
      </c>
      <c r="CM116" s="338">
        <f t="shared" si="70"/>
        <v>13</v>
      </c>
      <c r="CN116" s="338" t="str">
        <f t="shared" si="58"/>
        <v>C</v>
      </c>
      <c r="CO116" s="303" t="str">
        <f t="shared" si="73"/>
        <v>C</v>
      </c>
      <c r="CP116" s="400">
        <v>6753</v>
      </c>
      <c r="CQ116" s="250">
        <v>223</v>
      </c>
      <c r="CR116" s="251">
        <f t="shared" si="71"/>
        <v>10</v>
      </c>
      <c r="CS116" s="252" t="str">
        <f t="shared" si="72"/>
        <v>Finanz-Fachspezialist / Controller 10</v>
      </c>
      <c r="CT116" s="250">
        <v>223</v>
      </c>
      <c r="CU116" s="251">
        <f t="shared" ref="CU116:CU142" si="81">VLOOKUP($CT116,Funktionsbezeichnungen,3,0)</f>
        <v>10</v>
      </c>
      <c r="CV116" s="252" t="str">
        <f t="shared" si="80"/>
        <v>Finanz-Fachspezialist / Controller 10</v>
      </c>
      <c r="CW116" s="250">
        <v>223</v>
      </c>
      <c r="CX116" s="251">
        <f>VLOOKUP($CW116,Funktionsbezeichnungen,3,0)</f>
        <v>10</v>
      </c>
      <c r="CY116" s="252" t="str">
        <f>VLOOKUP($CW116,Funktionsbezeichnungen,2,0)</f>
        <v>Finanz-Fachspezialist / Controller 10</v>
      </c>
      <c r="CZ116" s="250">
        <v>223</v>
      </c>
      <c r="DA116" s="251">
        <f>VLOOKUP($CZ116,Funktionsbezeichnungen,3,0)</f>
        <v>10</v>
      </c>
      <c r="DB116" s="252" t="str">
        <f>VLOOKUP($CZ116,Funktionsbezeichnungen,2,0)</f>
        <v>Finanz-Fachspezialist / Controller 10</v>
      </c>
      <c r="DC116" s="250">
        <v>223</v>
      </c>
      <c r="DD116" s="251">
        <f>VLOOKUP($DC116,Funktionsbezeichnungen,3,0)</f>
        <v>10</v>
      </c>
      <c r="DE116" s="252" t="str">
        <f>VLOOKUP($DC116,Funktionsbezeichnungen,2,0)</f>
        <v>Finanz-Fachspezialist / Controller 10</v>
      </c>
      <c r="DF116" s="249"/>
      <c r="DG116" s="250">
        <v>223</v>
      </c>
      <c r="DH116" s="251">
        <f>VLOOKUP($DG116,Funktionsbezeichnungen,3,0)</f>
        <v>10</v>
      </c>
      <c r="DI116" s="252" t="str">
        <f>VLOOKUP($DG116,Funktionsbezeichnungen,2,0)</f>
        <v>Finanz-Fachspezialist / Controller 10</v>
      </c>
      <c r="DN116" s="338">
        <f t="shared" si="60"/>
        <v>6753</v>
      </c>
      <c r="DO116" s="340">
        <v>3</v>
      </c>
      <c r="DP116" s="338">
        <v>0</v>
      </c>
      <c r="DQ116" s="341" t="s">
        <v>972</v>
      </c>
      <c r="ES116" s="400">
        <v>8655</v>
      </c>
      <c r="ET116" s="338" t="s">
        <v>121</v>
      </c>
    </row>
    <row r="117" spans="1:150" s="338" customFormat="1" x14ac:dyDescent="0.25">
      <c r="A117" s="319"/>
      <c r="B117" s="319">
        <v>1</v>
      </c>
      <c r="C117" s="319">
        <f t="shared" si="54"/>
        <v>1</v>
      </c>
      <c r="D117" s="320"/>
      <c r="E117" s="320"/>
      <c r="F117" s="320"/>
      <c r="G117" s="319"/>
      <c r="H117" s="319"/>
      <c r="I117" s="320"/>
      <c r="J117" s="319"/>
      <c r="K117" s="320"/>
      <c r="L117" s="320">
        <v>1</v>
      </c>
      <c r="M117" s="320"/>
      <c r="N117" s="343">
        <v>1</v>
      </c>
      <c r="O117" s="343"/>
      <c r="P117" s="126" t="s">
        <v>359</v>
      </c>
      <c r="Q117" s="110" t="s">
        <v>500</v>
      </c>
      <c r="R117" s="110" t="s">
        <v>369</v>
      </c>
      <c r="S117" s="27" t="s">
        <v>152</v>
      </c>
      <c r="T117" s="17">
        <v>1952</v>
      </c>
      <c r="U117" s="277" t="s">
        <v>151</v>
      </c>
      <c r="V117" s="17">
        <v>1971</v>
      </c>
      <c r="W117" s="278"/>
      <c r="X117" s="138"/>
      <c r="Y117" s="287"/>
      <c r="Z117" s="25"/>
      <c r="AA117" s="284">
        <f t="shared" si="55"/>
        <v>47</v>
      </c>
      <c r="AB117" s="25" t="s">
        <v>696</v>
      </c>
      <c r="AC117" s="290">
        <v>1996</v>
      </c>
      <c r="AD117" s="21" t="s">
        <v>121</v>
      </c>
      <c r="AE117" s="304"/>
      <c r="AF117" s="285" t="s">
        <v>1078</v>
      </c>
      <c r="AG117" s="398"/>
      <c r="CJ117" s="338" t="e">
        <f t="shared" si="59"/>
        <v>#N/A</v>
      </c>
      <c r="CK117" s="338" t="str">
        <f t="shared" si="69"/>
        <v>Meister Christine</v>
      </c>
      <c r="CM117" s="338">
        <f t="shared" si="70"/>
        <v>47</v>
      </c>
      <c r="CN117" s="338" t="str">
        <f t="shared" si="58"/>
        <v>D</v>
      </c>
      <c r="CO117" s="303" t="e">
        <f t="shared" si="73"/>
        <v>#N/A</v>
      </c>
      <c r="CP117" s="400">
        <v>4245</v>
      </c>
      <c r="CQ117" s="250">
        <v>134</v>
      </c>
      <c r="CR117" s="251">
        <f t="shared" ref="CR117:CR142" si="82">VLOOKUP($CQ117,Funktionsbezeichnungen,3,0)</f>
        <v>7</v>
      </c>
      <c r="CS117" s="252" t="str">
        <f t="shared" ref="CS117:CS142" si="83">VLOOKUP($CQ117,Funktionsbezeichnungen,2,0)</f>
        <v>Kaufmännischer Mitarbeiter 7 / Gruppenchef 7</v>
      </c>
      <c r="CT117" s="250">
        <v>134</v>
      </c>
      <c r="CU117" s="251">
        <f t="shared" si="81"/>
        <v>7</v>
      </c>
      <c r="CV117" s="252" t="str">
        <f t="shared" si="80"/>
        <v>Kaufmännischer Mitarbeiter 7 / Gruppenchef 7</v>
      </c>
      <c r="CW117" s="250">
        <v>134</v>
      </c>
      <c r="CX117" s="251">
        <f t="shared" si="74"/>
        <v>7</v>
      </c>
      <c r="CY117" s="252" t="str">
        <f t="shared" si="75"/>
        <v>Kaufmännischer Mitarbeiter 7 / Gruppenchef 7</v>
      </c>
      <c r="CZ117" s="250">
        <v>134</v>
      </c>
      <c r="DA117" s="251">
        <f t="shared" si="78"/>
        <v>7</v>
      </c>
      <c r="DB117" s="252" t="str">
        <f t="shared" si="79"/>
        <v>Kaufmännischer Mitarbeiter 7 / Gruppenchef 7</v>
      </c>
      <c r="DC117" s="250">
        <v>134</v>
      </c>
      <c r="DD117" s="251">
        <f t="shared" ref="DD117:DD131" si="84">VLOOKUP($DC117,Funktionsbezeichnungen,3,0)</f>
        <v>7</v>
      </c>
      <c r="DE117" s="252" t="str">
        <f t="shared" ref="DE117:DE131" si="85">VLOOKUP($DC117,Funktionsbezeichnungen,2,0)</f>
        <v>Kaufmännischer Mitarbeiter 7 / Gruppenchef 7</v>
      </c>
      <c r="DF117" s="249"/>
      <c r="DG117" s="250">
        <v>134</v>
      </c>
      <c r="DH117" s="251">
        <f t="shared" si="76"/>
        <v>7</v>
      </c>
      <c r="DI117" s="252" t="str">
        <f t="shared" si="77"/>
        <v>Kaufmännischer Mitarbeiter 7 / Gruppenchef 7</v>
      </c>
      <c r="DN117" s="338">
        <f t="shared" si="60"/>
        <v>4245</v>
      </c>
      <c r="DO117" s="340">
        <v>6</v>
      </c>
      <c r="DP117" s="338">
        <v>0</v>
      </c>
      <c r="DQ117" s="338" t="s">
        <v>955</v>
      </c>
      <c r="ES117" s="400">
        <v>5637</v>
      </c>
      <c r="ET117" s="338" t="s">
        <v>142</v>
      </c>
    </row>
    <row r="118" spans="1:150" s="338" customFormat="1" x14ac:dyDescent="0.25">
      <c r="A118" s="319"/>
      <c r="B118" s="319">
        <v>1</v>
      </c>
      <c r="C118" s="319">
        <f t="shared" si="54"/>
        <v>1</v>
      </c>
      <c r="D118" s="320"/>
      <c r="E118" s="320"/>
      <c r="F118" s="321"/>
      <c r="G118" s="57"/>
      <c r="H118" s="57"/>
      <c r="I118" s="321"/>
      <c r="J118" s="57"/>
      <c r="K118" s="321"/>
      <c r="L118" s="321">
        <v>1</v>
      </c>
      <c r="M118" s="321"/>
      <c r="N118" s="322"/>
      <c r="O118" s="322"/>
      <c r="P118" s="109" t="s">
        <v>357</v>
      </c>
      <c r="Q118" s="110" t="s">
        <v>501</v>
      </c>
      <c r="R118" s="110" t="s">
        <v>369</v>
      </c>
      <c r="S118" s="20" t="s">
        <v>207</v>
      </c>
      <c r="T118" s="17">
        <v>1954</v>
      </c>
      <c r="U118" s="277" t="s">
        <v>210</v>
      </c>
      <c r="V118" s="17">
        <v>1971</v>
      </c>
      <c r="W118" s="278"/>
      <c r="X118" s="138"/>
      <c r="Y118" s="287"/>
      <c r="Z118" s="28"/>
      <c r="AA118" s="284">
        <f t="shared" si="55"/>
        <v>47</v>
      </c>
      <c r="AB118" s="25" t="s">
        <v>209</v>
      </c>
      <c r="AC118" s="290">
        <v>2001</v>
      </c>
      <c r="AD118" s="21" t="s">
        <v>121</v>
      </c>
      <c r="AE118" s="304"/>
      <c r="AF118" s="16" t="s">
        <v>453</v>
      </c>
      <c r="AG118" s="398"/>
      <c r="CJ118" s="338" t="str">
        <f t="shared" si="59"/>
        <v/>
      </c>
      <c r="CK118" s="338" t="str">
        <f t="shared" si="69"/>
        <v>Derezynski Françoise</v>
      </c>
      <c r="CM118" s="338">
        <f t="shared" si="70"/>
        <v>47</v>
      </c>
      <c r="CN118" s="338" t="str">
        <f t="shared" si="58"/>
        <v>D</v>
      </c>
      <c r="CO118" s="303" t="str">
        <f t="shared" si="73"/>
        <v>D</v>
      </c>
      <c r="CP118" s="400">
        <v>4266</v>
      </c>
      <c r="CQ118" s="250">
        <v>141</v>
      </c>
      <c r="CR118" s="251">
        <f t="shared" si="82"/>
        <v>8</v>
      </c>
      <c r="CS118" s="252" t="str">
        <f t="shared" si="83"/>
        <v>Kaufmännischer Fachspezialist 8</v>
      </c>
      <c r="CT118" s="250">
        <v>141</v>
      </c>
      <c r="CU118" s="251">
        <f t="shared" si="81"/>
        <v>8</v>
      </c>
      <c r="CV118" s="252" t="str">
        <f t="shared" si="80"/>
        <v>Kaufmännischer Fachspezialist 8</v>
      </c>
      <c r="CW118" s="250">
        <v>141</v>
      </c>
      <c r="CX118" s="251">
        <f>VLOOKUP($CW118,Funktionsbezeichnungen,3,0)</f>
        <v>8</v>
      </c>
      <c r="CY118" s="252" t="str">
        <f>VLOOKUP($CW118,Funktionsbezeichnungen,2,0)</f>
        <v>Kaufmännischer Fachspezialist 8</v>
      </c>
      <c r="CZ118" s="250">
        <v>134</v>
      </c>
      <c r="DA118" s="251">
        <f>VLOOKUP($CZ118,Funktionsbezeichnungen,3,0)</f>
        <v>7</v>
      </c>
      <c r="DB118" s="252" t="str">
        <f>VLOOKUP($CZ118,Funktionsbezeichnungen,2,0)</f>
        <v>Kaufmännischer Mitarbeiter 7 / Gruppenchef 7</v>
      </c>
      <c r="DC118" s="250">
        <v>134</v>
      </c>
      <c r="DD118" s="251">
        <f>VLOOKUP($DC118,Funktionsbezeichnungen,3,0)</f>
        <v>7</v>
      </c>
      <c r="DE118" s="252" t="str">
        <f>VLOOKUP($DC118,Funktionsbezeichnungen,2,0)</f>
        <v>Kaufmännischer Mitarbeiter 7 / Gruppenchef 7</v>
      </c>
      <c r="DF118" s="249"/>
      <c r="DG118" s="250">
        <v>134</v>
      </c>
      <c r="DH118" s="251">
        <f>VLOOKUP($DG118,Funktionsbezeichnungen,3,0)</f>
        <v>7</v>
      </c>
      <c r="DI118" s="252" t="str">
        <f>VLOOKUP($DG118,Funktionsbezeichnungen,2,0)</f>
        <v>Kaufmännischer Mitarbeiter 7 / Gruppenchef 7</v>
      </c>
      <c r="DN118" s="338">
        <f t="shared" si="60"/>
        <v>4266</v>
      </c>
      <c r="DO118" s="340">
        <v>6</v>
      </c>
      <c r="DP118" s="338">
        <v>0</v>
      </c>
      <c r="DQ118" s="341" t="s">
        <v>955</v>
      </c>
      <c r="ES118" s="400">
        <v>5629</v>
      </c>
      <c r="ET118" s="338" t="s">
        <v>142</v>
      </c>
    </row>
    <row r="119" spans="1:150" s="338" customFormat="1" x14ac:dyDescent="0.25">
      <c r="A119" s="319"/>
      <c r="B119" s="319">
        <v>1</v>
      </c>
      <c r="C119" s="319">
        <f t="shared" si="54"/>
        <v>1</v>
      </c>
      <c r="D119" s="320"/>
      <c r="E119" s="320"/>
      <c r="F119" s="321"/>
      <c r="G119" s="57"/>
      <c r="H119" s="57"/>
      <c r="I119" s="321"/>
      <c r="J119" s="57"/>
      <c r="K119" s="321"/>
      <c r="L119" s="321">
        <v>1</v>
      </c>
      <c r="M119" s="321"/>
      <c r="N119" s="322"/>
      <c r="O119" s="322"/>
      <c r="P119" s="109" t="s">
        <v>357</v>
      </c>
      <c r="Q119" s="110" t="s">
        <v>502</v>
      </c>
      <c r="R119" s="110" t="s">
        <v>369</v>
      </c>
      <c r="S119" s="20" t="s">
        <v>153</v>
      </c>
      <c r="T119" s="17">
        <v>1953</v>
      </c>
      <c r="U119" s="277" t="s">
        <v>215</v>
      </c>
      <c r="V119" s="17">
        <v>1977</v>
      </c>
      <c r="W119" s="278" t="s">
        <v>318</v>
      </c>
      <c r="X119" s="138">
        <v>2000</v>
      </c>
      <c r="Y119" s="389" t="s">
        <v>1547</v>
      </c>
      <c r="Z119" s="28" t="s">
        <v>319</v>
      </c>
      <c r="AA119" s="284">
        <f t="shared" si="55"/>
        <v>18</v>
      </c>
      <c r="AB119" s="25" t="s">
        <v>695</v>
      </c>
      <c r="AC119" s="290">
        <v>1994</v>
      </c>
      <c r="AD119" s="21" t="s">
        <v>121</v>
      </c>
      <c r="AE119" s="304"/>
      <c r="AF119" s="16" t="s">
        <v>456</v>
      </c>
      <c r="AG119" s="398"/>
      <c r="CJ119" s="338" t="str">
        <f t="shared" si="59"/>
        <v/>
      </c>
      <c r="CK119" s="338" t="str">
        <f t="shared" si="69"/>
        <v>Szirt Madeleine</v>
      </c>
      <c r="CM119" s="338">
        <f t="shared" si="70"/>
        <v>18</v>
      </c>
      <c r="CN119" s="338" t="str">
        <f t="shared" si="58"/>
        <v>D</v>
      </c>
      <c r="CO119" s="303" t="str">
        <f t="shared" si="73"/>
        <v>D</v>
      </c>
      <c r="CP119" s="400">
        <v>4216</v>
      </c>
      <c r="CQ119" s="250">
        <v>162</v>
      </c>
      <c r="CR119" s="251">
        <f t="shared" si="82"/>
        <v>9</v>
      </c>
      <c r="CS119" s="252" t="str">
        <f t="shared" si="83"/>
        <v>Personal-Fachspezialist 9</v>
      </c>
      <c r="CT119" s="250">
        <v>162</v>
      </c>
      <c r="CU119" s="251">
        <f t="shared" si="81"/>
        <v>9</v>
      </c>
      <c r="CV119" s="252" t="str">
        <f t="shared" si="80"/>
        <v>Personal-Fachspezialist 9</v>
      </c>
      <c r="CW119" s="250">
        <v>162</v>
      </c>
      <c r="CX119" s="251">
        <f>VLOOKUP($CW119,Funktionsbezeichnungen,3,0)</f>
        <v>9</v>
      </c>
      <c r="CY119" s="252" t="str">
        <f>VLOOKUP($CW119,Funktionsbezeichnungen,2,0)</f>
        <v>Personal-Fachspezialist 9</v>
      </c>
      <c r="CZ119" s="250">
        <v>162</v>
      </c>
      <c r="DA119" s="251">
        <f>VLOOKUP($CZ119,Funktionsbezeichnungen,3,0)</f>
        <v>9</v>
      </c>
      <c r="DB119" s="252" t="str">
        <f>VLOOKUP($CZ119,Funktionsbezeichnungen,2,0)</f>
        <v>Personal-Fachspezialist 9</v>
      </c>
      <c r="DC119" s="250">
        <v>162</v>
      </c>
      <c r="DD119" s="251">
        <f>VLOOKUP($DC119,Funktionsbezeichnungen,3,0)</f>
        <v>9</v>
      </c>
      <c r="DE119" s="252" t="str">
        <f>VLOOKUP($DC119,Funktionsbezeichnungen,2,0)</f>
        <v>Personal-Fachspezialist 9</v>
      </c>
      <c r="DF119" s="249"/>
      <c r="DG119" s="250">
        <v>162</v>
      </c>
      <c r="DH119" s="251">
        <f>VLOOKUP($DG119,Funktionsbezeichnungen,3,0)</f>
        <v>9</v>
      </c>
      <c r="DI119" s="252" t="str">
        <f>VLOOKUP($DG119,Funktionsbezeichnungen,2,0)</f>
        <v>Personal-Fachspezialist 9</v>
      </c>
      <c r="DN119" s="338">
        <f t="shared" si="60"/>
        <v>4216</v>
      </c>
      <c r="DO119" s="340">
        <v>3</v>
      </c>
      <c r="DP119" s="338">
        <v>0</v>
      </c>
      <c r="DQ119" s="341" t="s">
        <v>971</v>
      </c>
      <c r="ES119" s="400">
        <v>7700</v>
      </c>
      <c r="ET119" s="338" t="s">
        <v>142</v>
      </c>
    </row>
    <row r="120" spans="1:150" s="338" customFormat="1" x14ac:dyDescent="0.25">
      <c r="A120" s="319"/>
      <c r="B120" s="319">
        <v>1</v>
      </c>
      <c r="C120" s="319">
        <f t="shared" si="54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1155</v>
      </c>
      <c r="R120" s="110" t="s">
        <v>369</v>
      </c>
      <c r="S120" s="27" t="s">
        <v>1156</v>
      </c>
      <c r="T120" s="17">
        <v>1959</v>
      </c>
      <c r="U120" s="277" t="s">
        <v>151</v>
      </c>
      <c r="V120" s="17">
        <v>1977</v>
      </c>
      <c r="W120" s="278"/>
      <c r="X120" s="138"/>
      <c r="Y120" s="287"/>
      <c r="Z120" s="25"/>
      <c r="AA120" s="284">
        <f t="shared" si="55"/>
        <v>41</v>
      </c>
      <c r="AB120" s="25" t="s">
        <v>1157</v>
      </c>
      <c r="AC120" s="290">
        <v>2015</v>
      </c>
      <c r="AD120" s="21" t="s">
        <v>121</v>
      </c>
      <c r="AE120" s="304"/>
      <c r="AF120" s="16" t="s">
        <v>1158</v>
      </c>
      <c r="AG120" s="398"/>
      <c r="CJ120" s="338" t="str">
        <f t="shared" si="59"/>
        <v/>
      </c>
      <c r="CK120" s="338" t="str">
        <f t="shared" si="69"/>
        <v>Canetti Rosemarie</v>
      </c>
      <c r="CM120" s="338">
        <f t="shared" si="70"/>
        <v>41</v>
      </c>
      <c r="CN120" s="338" t="str">
        <f t="shared" si="58"/>
        <v>D</v>
      </c>
      <c r="CO120" s="303" t="str">
        <f t="shared" si="73"/>
        <v>D</v>
      </c>
      <c r="CP120" s="400">
        <v>4320</v>
      </c>
      <c r="CQ120" s="250">
        <v>134</v>
      </c>
      <c r="CR120" s="251">
        <f t="shared" si="82"/>
        <v>7</v>
      </c>
      <c r="CS120" s="252" t="str">
        <f t="shared" si="83"/>
        <v>Kaufmännischer Mitarbeiter 7 / Gruppenchef 7</v>
      </c>
      <c r="CT120" s="250">
        <v>134</v>
      </c>
      <c r="CU120" s="251">
        <f t="shared" si="81"/>
        <v>7</v>
      </c>
      <c r="CV120" s="252" t="str">
        <f t="shared" si="80"/>
        <v>Kaufmännischer Mitarbeiter 7 / Gruppenchef 7</v>
      </c>
      <c r="CW120" s="250"/>
      <c r="CX120" s="251"/>
      <c r="CY120" s="252"/>
      <c r="CZ120" s="250">
        <v>134</v>
      </c>
      <c r="DA120" s="251">
        <f t="shared" si="78"/>
        <v>7</v>
      </c>
      <c r="DB120" s="252" t="str">
        <f t="shared" si="79"/>
        <v>Kaufmännischer Mitarbeiter 7 / Gruppenchef 7</v>
      </c>
      <c r="DC120" s="250">
        <v>134</v>
      </c>
      <c r="DD120" s="251">
        <f t="shared" si="84"/>
        <v>7</v>
      </c>
      <c r="DE120" s="252" t="str">
        <f t="shared" si="85"/>
        <v>Kaufmännischer Mitarbeiter 7 / Gruppenchef 7</v>
      </c>
      <c r="DF120" s="249"/>
      <c r="DG120" s="250">
        <v>134</v>
      </c>
      <c r="DH120" s="251">
        <f t="shared" si="76"/>
        <v>7</v>
      </c>
      <c r="DI120" s="252" t="str">
        <f t="shared" si="77"/>
        <v>Kaufmännischer Mitarbeiter 7 / Gruppenchef 7</v>
      </c>
      <c r="DN120" s="338">
        <f t="shared" si="60"/>
        <v>4320</v>
      </c>
      <c r="DO120" s="340">
        <v>6</v>
      </c>
      <c r="DP120" s="338">
        <v>0</v>
      </c>
      <c r="DQ120" s="338" t="s">
        <v>955</v>
      </c>
      <c r="ES120" s="400">
        <v>6762</v>
      </c>
      <c r="ET120" s="338" t="s">
        <v>142</v>
      </c>
    </row>
    <row r="121" spans="1:150" s="338" customFormat="1" x14ac:dyDescent="0.25">
      <c r="A121" s="319"/>
      <c r="B121" s="319">
        <v>1</v>
      </c>
      <c r="C121" s="319">
        <f t="shared" si="54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1168</v>
      </c>
      <c r="R121" s="110" t="s">
        <v>369</v>
      </c>
      <c r="S121" s="27" t="s">
        <v>650</v>
      </c>
      <c r="T121" s="17">
        <v>1961</v>
      </c>
      <c r="U121" s="277" t="s">
        <v>155</v>
      </c>
      <c r="V121" s="17">
        <v>1982</v>
      </c>
      <c r="W121" s="278"/>
      <c r="X121" s="138"/>
      <c r="Y121" s="287"/>
      <c r="Z121" s="25" t="s">
        <v>323</v>
      </c>
      <c r="AA121" s="284">
        <f t="shared" si="55"/>
        <v>36</v>
      </c>
      <c r="AB121" s="25" t="s">
        <v>696</v>
      </c>
      <c r="AC121" s="290">
        <v>1990</v>
      </c>
      <c r="AD121" s="21" t="s">
        <v>121</v>
      </c>
      <c r="AE121" s="304"/>
      <c r="AF121" s="16" t="s">
        <v>425</v>
      </c>
      <c r="AG121" s="398"/>
      <c r="CJ121" s="338" t="str">
        <f t="shared" si="59"/>
        <v/>
      </c>
      <c r="CK121" s="338" t="str">
        <f t="shared" si="69"/>
        <v>Peier Doris</v>
      </c>
      <c r="CM121" s="338">
        <f t="shared" si="70"/>
        <v>36</v>
      </c>
      <c r="CN121" s="338" t="str">
        <f t="shared" si="58"/>
        <v>D</v>
      </c>
      <c r="CO121" s="303" t="str">
        <f t="shared" si="73"/>
        <v>D</v>
      </c>
      <c r="CP121" s="400">
        <v>5581</v>
      </c>
      <c r="CQ121" s="250">
        <v>134</v>
      </c>
      <c r="CR121" s="251">
        <f t="shared" si="82"/>
        <v>7</v>
      </c>
      <c r="CS121" s="252" t="str">
        <f t="shared" si="83"/>
        <v>Kaufmännischer Mitarbeiter 7 / Gruppenchef 7</v>
      </c>
      <c r="CT121" s="250">
        <v>134</v>
      </c>
      <c r="CU121" s="251">
        <f t="shared" si="81"/>
        <v>7</v>
      </c>
      <c r="CV121" s="252" t="str">
        <f t="shared" si="80"/>
        <v>Kaufmännischer Mitarbeiter 7 / Gruppenchef 7</v>
      </c>
      <c r="CW121" s="250">
        <v>134</v>
      </c>
      <c r="CX121" s="251">
        <f t="shared" si="74"/>
        <v>7</v>
      </c>
      <c r="CY121" s="252" t="str">
        <f t="shared" si="75"/>
        <v>Kaufmännischer Mitarbeiter 7 / Gruppenchef 7</v>
      </c>
      <c r="CZ121" s="250">
        <v>134</v>
      </c>
      <c r="DA121" s="251">
        <f t="shared" si="78"/>
        <v>7</v>
      </c>
      <c r="DB121" s="252" t="str">
        <f t="shared" si="79"/>
        <v>Kaufmännischer Mitarbeiter 7 / Gruppenchef 7</v>
      </c>
      <c r="DC121" s="250">
        <v>134</v>
      </c>
      <c r="DD121" s="251">
        <f t="shared" si="84"/>
        <v>7</v>
      </c>
      <c r="DE121" s="252" t="str">
        <f t="shared" si="85"/>
        <v>Kaufmännischer Mitarbeiter 7 / Gruppenchef 7</v>
      </c>
      <c r="DF121" s="249"/>
      <c r="DG121" s="250">
        <v>134</v>
      </c>
      <c r="DH121" s="251">
        <f t="shared" si="76"/>
        <v>7</v>
      </c>
      <c r="DI121" s="252" t="str">
        <f t="shared" si="77"/>
        <v>Kaufmännischer Mitarbeiter 7 / Gruppenchef 7</v>
      </c>
      <c r="DN121" s="338">
        <f t="shared" si="60"/>
        <v>5581</v>
      </c>
      <c r="DO121" s="340">
        <v>6</v>
      </c>
      <c r="DP121" s="338">
        <v>0</v>
      </c>
      <c r="DQ121" s="338" t="s">
        <v>955</v>
      </c>
      <c r="ES121" s="400">
        <v>4226</v>
      </c>
      <c r="ET121" s="338" t="s">
        <v>105</v>
      </c>
    </row>
    <row r="122" spans="1:150" s="338" customFormat="1" x14ac:dyDescent="0.25">
      <c r="A122" s="319"/>
      <c r="B122" s="319">
        <v>1</v>
      </c>
      <c r="C122" s="319">
        <f t="shared" si="54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359</v>
      </c>
      <c r="Q122" s="110" t="s">
        <v>607</v>
      </c>
      <c r="R122" s="110" t="s">
        <v>369</v>
      </c>
      <c r="S122" s="27" t="s">
        <v>608</v>
      </c>
      <c r="T122" s="17">
        <v>1966</v>
      </c>
      <c r="U122" s="277" t="s">
        <v>151</v>
      </c>
      <c r="V122" s="17">
        <v>1985</v>
      </c>
      <c r="W122" s="278"/>
      <c r="X122" s="138"/>
      <c r="Y122" s="287"/>
      <c r="Z122" s="25"/>
      <c r="AA122" s="284">
        <f t="shared" si="55"/>
        <v>33</v>
      </c>
      <c r="AB122" s="25" t="s">
        <v>696</v>
      </c>
      <c r="AC122" s="290">
        <v>2010</v>
      </c>
      <c r="AD122" s="21" t="s">
        <v>121</v>
      </c>
      <c r="AE122" s="304"/>
      <c r="AF122" s="16" t="s">
        <v>425</v>
      </c>
      <c r="AG122" s="398"/>
      <c r="CJ122" s="338" t="str">
        <f t="shared" si="59"/>
        <v/>
      </c>
      <c r="CK122" s="338" t="str">
        <f t="shared" si="69"/>
        <v>Beuret Agnès</v>
      </c>
      <c r="CM122" s="338">
        <f t="shared" si="70"/>
        <v>33</v>
      </c>
      <c r="CN122" s="338" t="str">
        <f t="shared" si="58"/>
        <v>D</v>
      </c>
      <c r="CO122" s="303" t="str">
        <f t="shared" si="73"/>
        <v>D</v>
      </c>
      <c r="CP122" s="400">
        <v>4352</v>
      </c>
      <c r="CQ122" s="250">
        <v>134</v>
      </c>
      <c r="CR122" s="251">
        <f t="shared" si="82"/>
        <v>7</v>
      </c>
      <c r="CS122" s="252" t="str">
        <f t="shared" si="83"/>
        <v>Kaufmännischer Mitarbeiter 7 / Gruppenchef 7</v>
      </c>
      <c r="CT122" s="250">
        <v>134</v>
      </c>
      <c r="CU122" s="251">
        <f t="shared" si="81"/>
        <v>7</v>
      </c>
      <c r="CV122" s="252" t="str">
        <f t="shared" si="80"/>
        <v>Kaufmännischer Mitarbeiter 7 / Gruppenchef 7</v>
      </c>
      <c r="CW122" s="250">
        <v>134</v>
      </c>
      <c r="CX122" s="251">
        <f t="shared" si="74"/>
        <v>7</v>
      </c>
      <c r="CY122" s="252" t="str">
        <f t="shared" si="75"/>
        <v>Kaufmännischer Mitarbeiter 7 / Gruppenchef 7</v>
      </c>
      <c r="CZ122" s="250">
        <v>134</v>
      </c>
      <c r="DA122" s="251">
        <f t="shared" si="78"/>
        <v>7</v>
      </c>
      <c r="DB122" s="252" t="str">
        <f t="shared" si="79"/>
        <v>Kaufmännischer Mitarbeiter 7 / Gruppenchef 7</v>
      </c>
      <c r="DC122" s="250">
        <v>134</v>
      </c>
      <c r="DD122" s="251">
        <f t="shared" si="84"/>
        <v>7</v>
      </c>
      <c r="DE122" s="252" t="str">
        <f t="shared" si="85"/>
        <v>Kaufmännischer Mitarbeiter 7 / Gruppenchef 7</v>
      </c>
      <c r="DF122" s="249"/>
      <c r="DG122" s="250">
        <v>134</v>
      </c>
      <c r="DH122" s="251">
        <f t="shared" si="76"/>
        <v>7</v>
      </c>
      <c r="DI122" s="252" t="str">
        <f t="shared" si="77"/>
        <v>Kaufmännischer Mitarbeiter 7 / Gruppenchef 7</v>
      </c>
      <c r="DN122" s="338">
        <f t="shared" si="60"/>
        <v>4352</v>
      </c>
      <c r="DO122" s="340">
        <v>6</v>
      </c>
      <c r="DP122" s="338">
        <v>0</v>
      </c>
      <c r="DQ122" s="338" t="s">
        <v>955</v>
      </c>
      <c r="ES122" s="400">
        <v>3203</v>
      </c>
      <c r="ET122" s="338" t="s">
        <v>105</v>
      </c>
    </row>
    <row r="123" spans="1:150" s="338" customFormat="1" x14ac:dyDescent="0.25">
      <c r="A123" s="319"/>
      <c r="B123" s="319">
        <v>1</v>
      </c>
      <c r="C123" s="319">
        <f t="shared" si="54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359</v>
      </c>
      <c r="Q123" s="110" t="s">
        <v>508</v>
      </c>
      <c r="R123" s="110" t="s">
        <v>369</v>
      </c>
      <c r="S123" s="27" t="s">
        <v>1577</v>
      </c>
      <c r="T123" s="17">
        <v>1970</v>
      </c>
      <c r="U123" s="277" t="s">
        <v>165</v>
      </c>
      <c r="V123" s="17">
        <v>1990</v>
      </c>
      <c r="W123" s="278"/>
      <c r="X123" s="138"/>
      <c r="Y123" s="287"/>
      <c r="Z123" s="25"/>
      <c r="AA123" s="284">
        <f t="shared" si="55"/>
        <v>28</v>
      </c>
      <c r="AB123" s="25" t="s">
        <v>696</v>
      </c>
      <c r="AC123" s="290">
        <v>1996</v>
      </c>
      <c r="AD123" s="21" t="s">
        <v>121</v>
      </c>
      <c r="AE123" s="304"/>
      <c r="AF123" s="16" t="s">
        <v>425</v>
      </c>
      <c r="AG123" s="398"/>
      <c r="CJ123" s="338" t="str">
        <f t="shared" si="59"/>
        <v/>
      </c>
      <c r="CK123" s="338" t="str">
        <f t="shared" si="69"/>
        <v>Weider Noëlle</v>
      </c>
      <c r="CM123" s="338">
        <f t="shared" si="70"/>
        <v>28</v>
      </c>
      <c r="CN123" s="338" t="str">
        <f t="shared" si="58"/>
        <v>D</v>
      </c>
      <c r="CO123" s="303" t="str">
        <f t="shared" si="73"/>
        <v>D</v>
      </c>
      <c r="CP123" s="400">
        <v>5604</v>
      </c>
      <c r="CQ123" s="250">
        <v>134</v>
      </c>
      <c r="CR123" s="251">
        <f t="shared" si="82"/>
        <v>7</v>
      </c>
      <c r="CS123" s="252" t="str">
        <f t="shared" si="83"/>
        <v>Kaufmännischer Mitarbeiter 7 / Gruppenchef 7</v>
      </c>
      <c r="CT123" s="250">
        <v>134</v>
      </c>
      <c r="CU123" s="251">
        <f t="shared" si="81"/>
        <v>7</v>
      </c>
      <c r="CV123" s="252" t="str">
        <f t="shared" si="80"/>
        <v>Kaufmännischer Mitarbeiter 7 / Gruppenchef 7</v>
      </c>
      <c r="CW123" s="250">
        <v>134</v>
      </c>
      <c r="CX123" s="251">
        <f t="shared" si="74"/>
        <v>7</v>
      </c>
      <c r="CY123" s="252" t="str">
        <f t="shared" si="75"/>
        <v>Kaufmännischer Mitarbeiter 7 / Gruppenchef 7</v>
      </c>
      <c r="CZ123" s="250">
        <v>134</v>
      </c>
      <c r="DA123" s="251">
        <f t="shared" si="78"/>
        <v>7</v>
      </c>
      <c r="DB123" s="252" t="str">
        <f t="shared" si="79"/>
        <v>Kaufmännischer Mitarbeiter 7 / Gruppenchef 7</v>
      </c>
      <c r="DC123" s="250">
        <v>134</v>
      </c>
      <c r="DD123" s="251">
        <f t="shared" si="84"/>
        <v>7</v>
      </c>
      <c r="DE123" s="252" t="str">
        <f t="shared" si="85"/>
        <v>Kaufmännischer Mitarbeiter 7 / Gruppenchef 7</v>
      </c>
      <c r="DF123" s="249"/>
      <c r="DG123" s="250">
        <v>134</v>
      </c>
      <c r="DH123" s="251">
        <f t="shared" si="76"/>
        <v>7</v>
      </c>
      <c r="DI123" s="252" t="str">
        <f t="shared" si="77"/>
        <v>Kaufmännischer Mitarbeiter 7 / Gruppenchef 7</v>
      </c>
      <c r="DN123" s="338">
        <f t="shared" si="60"/>
        <v>5604</v>
      </c>
      <c r="DO123" s="340">
        <v>6</v>
      </c>
      <c r="DP123" s="338">
        <v>0</v>
      </c>
      <c r="DQ123" s="338" t="s">
        <v>955</v>
      </c>
      <c r="ES123" s="400">
        <v>6755</v>
      </c>
      <c r="ET123" s="338" t="s">
        <v>121</v>
      </c>
    </row>
    <row r="124" spans="1:150" s="338" customFormat="1" ht="27" x14ac:dyDescent="0.25">
      <c r="A124" s="319"/>
      <c r="B124" s="319"/>
      <c r="C124" s="319">
        <f t="shared" si="54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509</v>
      </c>
      <c r="R124" s="110" t="s">
        <v>369</v>
      </c>
      <c r="S124" s="27" t="s">
        <v>244</v>
      </c>
      <c r="T124" s="17">
        <v>1976</v>
      </c>
      <c r="U124" s="27" t="s">
        <v>243</v>
      </c>
      <c r="V124" s="17">
        <v>2002</v>
      </c>
      <c r="W124" s="278"/>
      <c r="X124" s="138"/>
      <c r="Y124" s="287"/>
      <c r="Z124" s="25" t="s">
        <v>327</v>
      </c>
      <c r="AA124" s="284">
        <f t="shared" si="55"/>
        <v>16</v>
      </c>
      <c r="AB124" s="25" t="s">
        <v>326</v>
      </c>
      <c r="AC124" s="290">
        <v>2003</v>
      </c>
      <c r="AD124" s="21" t="s">
        <v>121</v>
      </c>
      <c r="AE124" s="304"/>
      <c r="AF124" s="16" t="s">
        <v>375</v>
      </c>
      <c r="AG124" s="398"/>
      <c r="CJ124" s="338" t="str">
        <f t="shared" si="59"/>
        <v/>
      </c>
      <c r="CK124" s="338" t="str">
        <f t="shared" si="69"/>
        <v>Fischer Michel</v>
      </c>
      <c r="CM124" s="338">
        <f t="shared" si="70"/>
        <v>16</v>
      </c>
      <c r="CN124" s="338" t="str">
        <f t="shared" si="58"/>
        <v>D</v>
      </c>
      <c r="CO124" s="303" t="str">
        <f t="shared" si="73"/>
        <v>D</v>
      </c>
      <c r="CP124" s="400">
        <v>8655</v>
      </c>
      <c r="CQ124" s="250">
        <v>542</v>
      </c>
      <c r="CR124" s="251">
        <f t="shared" si="82"/>
        <v>7</v>
      </c>
      <c r="CS124" s="252" t="str">
        <f t="shared" si="83"/>
        <v>Technischer Sachbearbeiter 7</v>
      </c>
      <c r="CT124" s="250">
        <v>542</v>
      </c>
      <c r="CU124" s="251">
        <f t="shared" si="81"/>
        <v>7</v>
      </c>
      <c r="CV124" s="252" t="str">
        <f t="shared" si="80"/>
        <v>Technischer Sachbearbeiter 7</v>
      </c>
      <c r="CW124" s="250">
        <v>542</v>
      </c>
      <c r="CX124" s="251">
        <f t="shared" si="74"/>
        <v>7</v>
      </c>
      <c r="CY124" s="252" t="str">
        <f t="shared" si="75"/>
        <v>Technischer Sachbearbeiter 7</v>
      </c>
      <c r="CZ124" s="250">
        <v>542</v>
      </c>
      <c r="DA124" s="251">
        <f t="shared" si="78"/>
        <v>7</v>
      </c>
      <c r="DB124" s="252" t="str">
        <f t="shared" si="79"/>
        <v>Technischer Sachbearbeiter 7</v>
      </c>
      <c r="DC124" s="250">
        <v>541</v>
      </c>
      <c r="DD124" s="251">
        <f t="shared" si="84"/>
        <v>6</v>
      </c>
      <c r="DE124" s="252" t="str">
        <f t="shared" si="85"/>
        <v>Technischer Sachbearbeiter 6</v>
      </c>
      <c r="DF124" s="249"/>
      <c r="DG124" s="250">
        <v>351</v>
      </c>
      <c r="DH124" s="251">
        <f t="shared" si="76"/>
        <v>7</v>
      </c>
      <c r="DI124" s="252" t="str">
        <f t="shared" si="77"/>
        <v>Marketing - / Product - Manager 7</v>
      </c>
      <c r="DN124" s="338">
        <f t="shared" si="60"/>
        <v>8655</v>
      </c>
      <c r="DO124" s="340">
        <v>6</v>
      </c>
      <c r="DP124" s="338">
        <v>0</v>
      </c>
      <c r="DQ124" s="338" t="s">
        <v>967</v>
      </c>
      <c r="ES124" s="400">
        <v>7708</v>
      </c>
      <c r="ET124" s="338" t="s">
        <v>142</v>
      </c>
    </row>
    <row r="125" spans="1:150" s="338" customFormat="1" x14ac:dyDescent="0.25">
      <c r="A125" s="319"/>
      <c r="B125" s="319">
        <v>1</v>
      </c>
      <c r="C125" s="319">
        <f t="shared" si="54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1301</v>
      </c>
      <c r="Q125" s="110" t="s">
        <v>582</v>
      </c>
      <c r="R125" s="110" t="s">
        <v>369</v>
      </c>
      <c r="S125" s="27" t="s">
        <v>583</v>
      </c>
      <c r="T125" s="17">
        <v>1959</v>
      </c>
      <c r="U125" s="277" t="s">
        <v>397</v>
      </c>
      <c r="V125" s="17">
        <v>1976</v>
      </c>
      <c r="W125" s="278"/>
      <c r="X125" s="138"/>
      <c r="Y125" s="287"/>
      <c r="Z125" s="25"/>
      <c r="AA125" s="284">
        <f t="shared" si="55"/>
        <v>42</v>
      </c>
      <c r="AB125" s="25" t="s">
        <v>584</v>
      </c>
      <c r="AC125" s="290">
        <v>2009</v>
      </c>
      <c r="AD125" s="21" t="s">
        <v>142</v>
      </c>
      <c r="AE125" s="304"/>
      <c r="AF125" s="16" t="s">
        <v>585</v>
      </c>
      <c r="AG125" s="398"/>
      <c r="CJ125" s="338" t="str">
        <f t="shared" si="59"/>
        <v/>
      </c>
      <c r="CK125" s="338" t="str">
        <f t="shared" si="69"/>
        <v>Willig Martine</v>
      </c>
      <c r="CM125" s="338">
        <f t="shared" si="70"/>
        <v>42</v>
      </c>
      <c r="CN125" s="338" t="str">
        <f t="shared" si="58"/>
        <v>E</v>
      </c>
      <c r="CO125" s="303" t="str">
        <f t="shared" si="73"/>
        <v>E</v>
      </c>
      <c r="CP125" s="400">
        <v>5637</v>
      </c>
      <c r="CQ125" s="250">
        <v>133</v>
      </c>
      <c r="CR125" s="251">
        <f t="shared" si="82"/>
        <v>6</v>
      </c>
      <c r="CS125" s="252" t="str">
        <f t="shared" si="83"/>
        <v>Kaufmännischer Mitarbeiter 6 / Gruppenchef 6</v>
      </c>
      <c r="CT125" s="250">
        <v>133</v>
      </c>
      <c r="CU125" s="251">
        <f t="shared" si="81"/>
        <v>6</v>
      </c>
      <c r="CV125" s="252" t="str">
        <f t="shared" si="80"/>
        <v>Kaufmännischer Mitarbeiter 6 / Gruppenchef 6</v>
      </c>
      <c r="CW125" s="250">
        <v>133</v>
      </c>
      <c r="CX125" s="251">
        <f t="shared" si="74"/>
        <v>6</v>
      </c>
      <c r="CY125" s="252" t="str">
        <f t="shared" si="75"/>
        <v>Kaufmännischer Mitarbeiter 6 / Gruppenchef 6</v>
      </c>
      <c r="CZ125" s="250">
        <v>133</v>
      </c>
      <c r="DA125" s="251">
        <f t="shared" si="78"/>
        <v>6</v>
      </c>
      <c r="DB125" s="252" t="str">
        <f t="shared" si="79"/>
        <v>Kaufmännischer Mitarbeiter 6 / Gruppenchef 6</v>
      </c>
      <c r="DC125" s="250">
        <v>133</v>
      </c>
      <c r="DD125" s="251">
        <f t="shared" si="84"/>
        <v>6</v>
      </c>
      <c r="DE125" s="252" t="str">
        <f t="shared" si="85"/>
        <v>Kaufmännischer Mitarbeiter 6 / Gruppenchef 6</v>
      </c>
      <c r="DF125" s="249"/>
      <c r="DG125" s="250">
        <v>133</v>
      </c>
      <c r="DH125" s="251">
        <f t="shared" si="76"/>
        <v>6</v>
      </c>
      <c r="DI125" s="252" t="str">
        <f t="shared" si="77"/>
        <v>Kaufmännischer Mitarbeiter 6 / Gruppenchef 6</v>
      </c>
      <c r="DN125" s="338">
        <f t="shared" si="60"/>
        <v>5637</v>
      </c>
      <c r="DO125" s="340">
        <v>6</v>
      </c>
      <c r="DP125" s="338">
        <v>0</v>
      </c>
      <c r="DQ125" s="341" t="s">
        <v>973</v>
      </c>
      <c r="ES125" s="400">
        <v>5626</v>
      </c>
      <c r="ET125" s="338" t="s">
        <v>121</v>
      </c>
    </row>
    <row r="126" spans="1:150" s="338" customFormat="1" x14ac:dyDescent="0.25">
      <c r="A126" s="319"/>
      <c r="B126" s="319">
        <v>1</v>
      </c>
      <c r="C126" s="319">
        <f t="shared" si="54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579</v>
      </c>
      <c r="R126" s="110" t="s">
        <v>369</v>
      </c>
      <c r="S126" s="27" t="s">
        <v>580</v>
      </c>
      <c r="T126" s="17">
        <v>1965</v>
      </c>
      <c r="U126" s="277" t="s">
        <v>581</v>
      </c>
      <c r="V126" s="17">
        <v>1985</v>
      </c>
      <c r="W126" s="277" t="s">
        <v>1051</v>
      </c>
      <c r="X126" s="138">
        <v>2014</v>
      </c>
      <c r="Y126" s="287"/>
      <c r="Z126" s="25"/>
      <c r="AA126" s="284">
        <f t="shared" si="55"/>
        <v>33</v>
      </c>
      <c r="AB126" s="25" t="s">
        <v>156</v>
      </c>
      <c r="AC126" s="290">
        <v>2009</v>
      </c>
      <c r="AD126" s="21" t="s">
        <v>142</v>
      </c>
      <c r="AE126" s="304"/>
      <c r="AF126" s="16" t="s">
        <v>457</v>
      </c>
      <c r="AG126" s="398"/>
      <c r="CJ126" s="338" t="str">
        <f t="shared" si="59"/>
        <v/>
      </c>
      <c r="CK126" s="338" t="str">
        <f t="shared" si="69"/>
        <v>Boschung Brigitte</v>
      </c>
      <c r="CL126" s="419"/>
      <c r="CM126" s="338">
        <f t="shared" si="70"/>
        <v>33</v>
      </c>
      <c r="CN126" s="338" t="str">
        <f t="shared" si="58"/>
        <v>E</v>
      </c>
      <c r="CO126" s="303" t="str">
        <f t="shared" si="73"/>
        <v>E</v>
      </c>
      <c r="CP126" s="400">
        <v>7703</v>
      </c>
      <c r="CQ126" s="250">
        <v>133</v>
      </c>
      <c r="CR126" s="251">
        <f t="shared" si="82"/>
        <v>6</v>
      </c>
      <c r="CS126" s="252" t="str">
        <f t="shared" si="83"/>
        <v>Kaufmännischer Mitarbeiter 6 / Gruppenchef 6</v>
      </c>
      <c r="CT126" s="250">
        <v>133</v>
      </c>
      <c r="CU126" s="251">
        <f t="shared" si="81"/>
        <v>6</v>
      </c>
      <c r="CV126" s="252" t="str">
        <f t="shared" si="80"/>
        <v>Kaufmännischer Mitarbeiter 6 / Gruppenchef 6</v>
      </c>
      <c r="CW126" s="250">
        <v>133</v>
      </c>
      <c r="CX126" s="251">
        <f>VLOOKUP($CW126,Funktionsbezeichnungen,3,0)</f>
        <v>6</v>
      </c>
      <c r="CY126" s="252" t="str">
        <f>VLOOKUP($CW126,Funktionsbezeichnungen,2,0)</f>
        <v>Kaufmännischer Mitarbeiter 6 / Gruppenchef 6</v>
      </c>
      <c r="CZ126" s="250">
        <v>112</v>
      </c>
      <c r="DA126" s="251">
        <f>VLOOKUP($CZ126,Funktionsbezeichnungen,3,0)</f>
        <v>5</v>
      </c>
      <c r="DB126" s="252" t="str">
        <f>VLOOKUP($CZ126,Funktionsbezeichnungen,2,0)</f>
        <v>Réceptionist / Telefonist / Service-Disponent 5</v>
      </c>
      <c r="DC126" s="250">
        <v>112</v>
      </c>
      <c r="DD126" s="251">
        <f>VLOOKUP($DC126,Funktionsbezeichnungen,3,0)</f>
        <v>5</v>
      </c>
      <c r="DE126" s="252" t="str">
        <f>VLOOKUP($DC126,Funktionsbezeichnungen,2,0)</f>
        <v>Réceptionist / Telefonist / Service-Disponent 5</v>
      </c>
      <c r="DF126" s="249"/>
      <c r="DG126" s="250">
        <v>112</v>
      </c>
      <c r="DH126" s="251">
        <f>VLOOKUP($DG126,Funktionsbezeichnungen,3,0)</f>
        <v>5</v>
      </c>
      <c r="DI126" s="252" t="str">
        <f>VLOOKUP($DG126,Funktionsbezeichnungen,2,0)</f>
        <v>Réceptionist / Telefonist / Service-Disponent 5</v>
      </c>
      <c r="DN126" s="338">
        <f t="shared" si="60"/>
        <v>7703</v>
      </c>
      <c r="DO126" s="340">
        <v>6</v>
      </c>
      <c r="DP126" s="338">
        <v>0</v>
      </c>
      <c r="DQ126" s="338" t="s">
        <v>953</v>
      </c>
      <c r="ES126" s="400">
        <v>5633</v>
      </c>
      <c r="ET126" s="338" t="s">
        <v>121</v>
      </c>
    </row>
    <row r="127" spans="1:150" s="338" customFormat="1" x14ac:dyDescent="0.25">
      <c r="A127" s="319"/>
      <c r="B127" s="319">
        <v>1</v>
      </c>
      <c r="C127" s="319">
        <f t="shared" si="54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>
        <v>1</v>
      </c>
      <c r="M127" s="320"/>
      <c r="N127" s="343"/>
      <c r="O127" s="343"/>
      <c r="P127" s="126" t="s">
        <v>357</v>
      </c>
      <c r="Q127" s="110" t="s">
        <v>1167</v>
      </c>
      <c r="R127" s="110" t="s">
        <v>369</v>
      </c>
      <c r="S127" s="27" t="s">
        <v>1005</v>
      </c>
      <c r="T127" s="17">
        <v>1967</v>
      </c>
      <c r="U127" s="277" t="s">
        <v>151</v>
      </c>
      <c r="V127" s="17">
        <v>1987</v>
      </c>
      <c r="W127" s="278"/>
      <c r="X127" s="138"/>
      <c r="Y127" s="287"/>
      <c r="Z127" s="25"/>
      <c r="AA127" s="284">
        <f t="shared" si="55"/>
        <v>31</v>
      </c>
      <c r="AB127" s="25" t="s">
        <v>691</v>
      </c>
      <c r="AC127" s="290">
        <v>2007</v>
      </c>
      <c r="AD127" s="21" t="s">
        <v>142</v>
      </c>
      <c r="AE127" s="304"/>
      <c r="AF127" s="16" t="s">
        <v>457</v>
      </c>
      <c r="AG127" s="398"/>
      <c r="CJ127" s="338" t="str">
        <f t="shared" si="59"/>
        <v/>
      </c>
      <c r="CK127" s="338" t="str">
        <f t="shared" si="69"/>
        <v>Meier Jacqueline</v>
      </c>
      <c r="CM127" s="338">
        <f t="shared" si="70"/>
        <v>31</v>
      </c>
      <c r="CN127" s="338" t="str">
        <f t="shared" si="58"/>
        <v>E</v>
      </c>
      <c r="CO127" s="303" t="str">
        <f t="shared" si="73"/>
        <v>E</v>
      </c>
      <c r="CP127" s="400">
        <v>7700</v>
      </c>
      <c r="CQ127" s="250">
        <v>212</v>
      </c>
      <c r="CR127" s="251">
        <f t="shared" si="82"/>
        <v>5</v>
      </c>
      <c r="CS127" s="252" t="str">
        <f t="shared" si="83"/>
        <v>Buchhalter 5</v>
      </c>
      <c r="CT127" s="250">
        <v>212</v>
      </c>
      <c r="CU127" s="251">
        <f t="shared" si="81"/>
        <v>5</v>
      </c>
      <c r="CV127" s="252" t="str">
        <f t="shared" si="80"/>
        <v>Buchhalter 5</v>
      </c>
      <c r="CW127" s="250">
        <v>212</v>
      </c>
      <c r="CX127" s="251">
        <f t="shared" si="74"/>
        <v>5</v>
      </c>
      <c r="CY127" s="252" t="str">
        <f t="shared" si="75"/>
        <v>Buchhalter 5</v>
      </c>
      <c r="CZ127" s="250">
        <v>212</v>
      </c>
      <c r="DA127" s="251">
        <f t="shared" si="78"/>
        <v>5</v>
      </c>
      <c r="DB127" s="252" t="str">
        <f t="shared" si="79"/>
        <v>Buchhalter 5</v>
      </c>
      <c r="DC127" s="250">
        <v>212</v>
      </c>
      <c r="DD127" s="251">
        <f t="shared" si="84"/>
        <v>5</v>
      </c>
      <c r="DE127" s="252" t="str">
        <f t="shared" si="85"/>
        <v>Buchhalter 5</v>
      </c>
      <c r="DF127" s="249"/>
      <c r="DG127" s="250">
        <v>212</v>
      </c>
      <c r="DH127" s="251">
        <f t="shared" si="76"/>
        <v>5</v>
      </c>
      <c r="DI127" s="252" t="str">
        <f t="shared" si="77"/>
        <v>Buchhalter 5</v>
      </c>
      <c r="DN127" s="338">
        <f t="shared" si="60"/>
        <v>7700</v>
      </c>
      <c r="DO127" s="340">
        <v>6</v>
      </c>
      <c r="DP127" s="338">
        <v>0</v>
      </c>
      <c r="DQ127" s="338" t="s">
        <v>958</v>
      </c>
      <c r="ES127" s="400">
        <v>4289</v>
      </c>
      <c r="ET127" s="338" t="s">
        <v>121</v>
      </c>
    </row>
    <row r="128" spans="1:150" s="338" customFormat="1" x14ac:dyDescent="0.25">
      <c r="A128" s="319"/>
      <c r="B128" s="319">
        <v>1</v>
      </c>
      <c r="C128" s="319">
        <f t="shared" si="54"/>
        <v>1</v>
      </c>
      <c r="D128" s="320"/>
      <c r="E128" s="320"/>
      <c r="F128" s="320"/>
      <c r="G128" s="319"/>
      <c r="H128" s="319"/>
      <c r="I128" s="320"/>
      <c r="J128" s="319"/>
      <c r="K128" s="320"/>
      <c r="L128" s="320">
        <v>1</v>
      </c>
      <c r="M128" s="320"/>
      <c r="N128" s="343"/>
      <c r="O128" s="343"/>
      <c r="P128" s="126" t="s">
        <v>357</v>
      </c>
      <c r="Q128" s="110" t="s">
        <v>510</v>
      </c>
      <c r="R128" s="110" t="s">
        <v>369</v>
      </c>
      <c r="S128" s="27" t="s">
        <v>278</v>
      </c>
      <c r="T128" s="17">
        <v>1985</v>
      </c>
      <c r="U128" s="277" t="s">
        <v>279</v>
      </c>
      <c r="V128" s="17">
        <v>2005</v>
      </c>
      <c r="W128" s="278"/>
      <c r="X128" s="138"/>
      <c r="Y128" s="287"/>
      <c r="Z128" s="25"/>
      <c r="AA128" s="284">
        <f t="shared" si="55"/>
        <v>13</v>
      </c>
      <c r="AB128" s="25" t="s">
        <v>691</v>
      </c>
      <c r="AC128" s="290">
        <v>2006</v>
      </c>
      <c r="AD128" s="21" t="s">
        <v>142</v>
      </c>
      <c r="AE128" s="304"/>
      <c r="AF128" s="16" t="s">
        <v>457</v>
      </c>
      <c r="AG128" s="398"/>
      <c r="CJ128" s="338" t="str">
        <f t="shared" si="59"/>
        <v/>
      </c>
      <c r="CK128" s="338" t="str">
        <f t="shared" si="69"/>
        <v>Oruk Makbule</v>
      </c>
      <c r="CM128" s="338">
        <f t="shared" si="70"/>
        <v>13</v>
      </c>
      <c r="CN128" s="338" t="str">
        <f t="shared" si="58"/>
        <v>E</v>
      </c>
      <c r="CO128" s="303" t="str">
        <f t="shared" si="73"/>
        <v>E</v>
      </c>
      <c r="CP128" s="400">
        <v>6762</v>
      </c>
      <c r="CQ128" s="250">
        <v>212</v>
      </c>
      <c r="CR128" s="251">
        <f t="shared" si="82"/>
        <v>5</v>
      </c>
      <c r="CS128" s="252" t="str">
        <f t="shared" si="83"/>
        <v>Buchhalter 5</v>
      </c>
      <c r="CT128" s="250">
        <v>212</v>
      </c>
      <c r="CU128" s="251">
        <f t="shared" si="81"/>
        <v>5</v>
      </c>
      <c r="CV128" s="252" t="str">
        <f t="shared" si="80"/>
        <v>Buchhalter 5</v>
      </c>
      <c r="CW128" s="250">
        <v>212</v>
      </c>
      <c r="CX128" s="251">
        <f t="shared" si="74"/>
        <v>5</v>
      </c>
      <c r="CY128" s="252" t="str">
        <f t="shared" si="75"/>
        <v>Buchhalter 5</v>
      </c>
      <c r="CZ128" s="250">
        <v>212</v>
      </c>
      <c r="DA128" s="251">
        <f t="shared" si="78"/>
        <v>5</v>
      </c>
      <c r="DB128" s="252" t="str">
        <f t="shared" si="79"/>
        <v>Buchhalter 5</v>
      </c>
      <c r="DC128" s="250">
        <v>212</v>
      </c>
      <c r="DD128" s="251">
        <f t="shared" si="84"/>
        <v>5</v>
      </c>
      <c r="DE128" s="252" t="str">
        <f t="shared" si="85"/>
        <v>Buchhalter 5</v>
      </c>
      <c r="DF128" s="249"/>
      <c r="DG128" s="250">
        <v>212</v>
      </c>
      <c r="DH128" s="251">
        <f t="shared" si="76"/>
        <v>5</v>
      </c>
      <c r="DI128" s="252" t="str">
        <f t="shared" si="77"/>
        <v>Buchhalter 5</v>
      </c>
      <c r="DN128" s="338">
        <f t="shared" si="60"/>
        <v>6762</v>
      </c>
      <c r="DO128" s="340">
        <v>6</v>
      </c>
      <c r="DP128" s="338">
        <v>0</v>
      </c>
      <c r="DQ128" s="338" t="s">
        <v>958</v>
      </c>
      <c r="ES128" s="400">
        <v>7703</v>
      </c>
      <c r="ET128" s="338" t="s">
        <v>142</v>
      </c>
    </row>
    <row r="129" spans="1:150" s="338" customFormat="1" x14ac:dyDescent="0.25">
      <c r="A129" s="319"/>
      <c r="B129" s="319"/>
      <c r="C129" s="319">
        <f t="shared" si="54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511</v>
      </c>
      <c r="R129" s="110" t="s">
        <v>341</v>
      </c>
      <c r="S129" s="27" t="s">
        <v>159</v>
      </c>
      <c r="T129" s="17">
        <v>1959</v>
      </c>
      <c r="U129" s="277" t="s">
        <v>126</v>
      </c>
      <c r="V129" s="17">
        <v>1979</v>
      </c>
      <c r="W129" s="278"/>
      <c r="X129" s="138"/>
      <c r="Y129" s="287"/>
      <c r="Z129" s="25" t="s">
        <v>340</v>
      </c>
      <c r="AA129" s="284">
        <f t="shared" si="55"/>
        <v>39</v>
      </c>
      <c r="AB129" s="25" t="s">
        <v>160</v>
      </c>
      <c r="AC129" s="290">
        <v>1995</v>
      </c>
      <c r="AD129" s="21" t="s">
        <v>105</v>
      </c>
      <c r="AE129" s="304"/>
      <c r="AF129" s="16" t="s">
        <v>426</v>
      </c>
      <c r="AG129" s="398"/>
      <c r="CJ129" s="338" t="str">
        <f t="shared" si="59"/>
        <v/>
      </c>
      <c r="CK129" s="338" t="str">
        <f t="shared" si="69"/>
        <v>Steg Günther</v>
      </c>
      <c r="CM129" s="338">
        <f t="shared" si="70"/>
        <v>39</v>
      </c>
      <c r="CN129" s="338" t="str">
        <f t="shared" si="58"/>
        <v>C</v>
      </c>
      <c r="CO129" s="303" t="str">
        <f t="shared" si="73"/>
        <v>C</v>
      </c>
      <c r="CP129" s="400">
        <v>4226</v>
      </c>
      <c r="CQ129" s="250">
        <v>413</v>
      </c>
      <c r="CR129" s="251">
        <f t="shared" si="82"/>
        <v>8</v>
      </c>
      <c r="CS129" s="252" t="str">
        <f t="shared" si="83"/>
        <v>Senior System-Controller</v>
      </c>
      <c r="CT129" s="250">
        <v>413</v>
      </c>
      <c r="CU129" s="251">
        <f t="shared" si="81"/>
        <v>8</v>
      </c>
      <c r="CV129" s="252" t="str">
        <f t="shared" si="80"/>
        <v>Senior System-Controller</v>
      </c>
      <c r="CW129" s="250">
        <v>413</v>
      </c>
      <c r="CX129" s="251">
        <f t="shared" si="74"/>
        <v>8</v>
      </c>
      <c r="CY129" s="252" t="str">
        <f t="shared" si="75"/>
        <v>Senior System-Controller</v>
      </c>
      <c r="CZ129" s="250">
        <v>413</v>
      </c>
      <c r="DA129" s="251">
        <f t="shared" si="78"/>
        <v>8</v>
      </c>
      <c r="DB129" s="252" t="str">
        <f t="shared" si="79"/>
        <v>Senior System-Controller</v>
      </c>
      <c r="DC129" s="250">
        <v>413</v>
      </c>
      <c r="DD129" s="251">
        <f t="shared" si="84"/>
        <v>8</v>
      </c>
      <c r="DE129" s="252" t="str">
        <f t="shared" si="85"/>
        <v>Senior System-Controller</v>
      </c>
      <c r="DF129" s="249"/>
      <c r="DG129" s="250">
        <v>413</v>
      </c>
      <c r="DH129" s="251">
        <f t="shared" si="76"/>
        <v>8</v>
      </c>
      <c r="DI129" s="252" t="str">
        <f t="shared" si="77"/>
        <v>Senior System-Controller</v>
      </c>
      <c r="DN129" s="338">
        <f t="shared" si="60"/>
        <v>4226</v>
      </c>
      <c r="DO129" s="340">
        <v>6</v>
      </c>
      <c r="DP129" s="338">
        <v>0</v>
      </c>
      <c r="DQ129" s="338" t="s">
        <v>961</v>
      </c>
      <c r="ES129" s="400">
        <v>5627</v>
      </c>
      <c r="ET129" s="338" t="s">
        <v>142</v>
      </c>
    </row>
    <row r="130" spans="1:150" s="338" customFormat="1" x14ac:dyDescent="0.25">
      <c r="A130" s="319"/>
      <c r="B130" s="319"/>
      <c r="C130" s="319">
        <f t="shared" si="54"/>
        <v>1</v>
      </c>
      <c r="D130" s="320"/>
      <c r="E130" s="320"/>
      <c r="F130" s="320"/>
      <c r="G130" s="319">
        <v>1</v>
      </c>
      <c r="H130" s="319"/>
      <c r="I130" s="320"/>
      <c r="J130" s="319"/>
      <c r="K130" s="320"/>
      <c r="L130" s="320"/>
      <c r="M130" s="320">
        <v>1</v>
      </c>
      <c r="N130" s="343"/>
      <c r="O130" s="343"/>
      <c r="P130" s="126" t="s">
        <v>361</v>
      </c>
      <c r="Q130" s="110" t="s">
        <v>533</v>
      </c>
      <c r="R130" s="110" t="s">
        <v>341</v>
      </c>
      <c r="S130" s="20" t="s">
        <v>532</v>
      </c>
      <c r="T130" s="17">
        <v>1966</v>
      </c>
      <c r="U130" s="277" t="s">
        <v>534</v>
      </c>
      <c r="V130" s="17">
        <v>1992</v>
      </c>
      <c r="W130" s="278" t="s">
        <v>535</v>
      </c>
      <c r="X130" s="138">
        <v>1995</v>
      </c>
      <c r="Y130" s="287"/>
      <c r="Z130" s="28" t="s">
        <v>211</v>
      </c>
      <c r="AA130" s="284">
        <f t="shared" si="55"/>
        <v>26</v>
      </c>
      <c r="AB130" s="25" t="s">
        <v>1317</v>
      </c>
      <c r="AC130" s="290">
        <v>2008</v>
      </c>
      <c r="AD130" s="21" t="s">
        <v>105</v>
      </c>
      <c r="AE130" s="304"/>
      <c r="AF130" s="16" t="s">
        <v>537</v>
      </c>
      <c r="AG130" s="398"/>
      <c r="CJ130" s="338" t="str">
        <f t="shared" si="59"/>
        <v/>
      </c>
      <c r="CK130" s="338" t="str">
        <f t="shared" si="69"/>
        <v>Grimm Stephan</v>
      </c>
      <c r="CM130" s="338">
        <f t="shared" si="70"/>
        <v>26</v>
      </c>
      <c r="CN130" s="338" t="str">
        <f t="shared" si="58"/>
        <v>C</v>
      </c>
      <c r="CO130" s="303" t="str">
        <f t="shared" si="73"/>
        <v>C</v>
      </c>
      <c r="CP130" s="400">
        <v>3203</v>
      </c>
      <c r="CQ130" s="250">
        <v>443</v>
      </c>
      <c r="CR130" s="251">
        <f t="shared" si="82"/>
        <v>9</v>
      </c>
      <c r="CS130" s="252" t="str">
        <f t="shared" si="83"/>
        <v>System-Spezialist 9</v>
      </c>
      <c r="CT130" s="250">
        <v>443</v>
      </c>
      <c r="CU130" s="251">
        <f t="shared" si="81"/>
        <v>9</v>
      </c>
      <c r="CV130" s="252" t="str">
        <f t="shared" si="80"/>
        <v>System-Spezialist 9</v>
      </c>
      <c r="CW130" s="250">
        <v>443</v>
      </c>
      <c r="CX130" s="251">
        <f t="shared" si="74"/>
        <v>9</v>
      </c>
      <c r="CY130" s="252" t="str">
        <f t="shared" si="75"/>
        <v>System-Spezialist 9</v>
      </c>
      <c r="CZ130" s="250">
        <v>443</v>
      </c>
      <c r="DA130" s="251">
        <f t="shared" si="78"/>
        <v>9</v>
      </c>
      <c r="DB130" s="252" t="str">
        <f t="shared" si="79"/>
        <v>System-Spezialist 9</v>
      </c>
      <c r="DC130" s="250">
        <v>443</v>
      </c>
      <c r="DD130" s="251">
        <f t="shared" si="84"/>
        <v>9</v>
      </c>
      <c r="DE130" s="252" t="str">
        <f t="shared" si="85"/>
        <v>System-Spezialist 9</v>
      </c>
      <c r="DF130" s="249"/>
      <c r="DG130" s="250">
        <v>413</v>
      </c>
      <c r="DH130" s="251">
        <f t="shared" si="76"/>
        <v>8</v>
      </c>
      <c r="DI130" s="252" t="str">
        <f t="shared" si="77"/>
        <v>Senior System-Controller</v>
      </c>
      <c r="DN130" s="338">
        <f t="shared" si="60"/>
        <v>3203</v>
      </c>
      <c r="DO130" s="340">
        <v>3</v>
      </c>
      <c r="DP130" s="338">
        <v>0</v>
      </c>
      <c r="DQ130" s="338" t="s">
        <v>962</v>
      </c>
      <c r="ES130" s="400">
        <v>5605</v>
      </c>
      <c r="ET130" s="338" t="s">
        <v>142</v>
      </c>
    </row>
    <row r="131" spans="1:150" s="338" customFormat="1" x14ac:dyDescent="0.25">
      <c r="A131" s="319"/>
      <c r="B131" s="319"/>
      <c r="C131" s="319">
        <f t="shared" si="54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/>
      <c r="M131" s="320">
        <v>1</v>
      </c>
      <c r="N131" s="343"/>
      <c r="O131" s="343"/>
      <c r="P131" s="126" t="s">
        <v>361</v>
      </c>
      <c r="Q131" s="110" t="s">
        <v>512</v>
      </c>
      <c r="R131" s="110" t="s">
        <v>341</v>
      </c>
      <c r="S131" s="27" t="s">
        <v>204</v>
      </c>
      <c r="T131" s="17">
        <v>1978</v>
      </c>
      <c r="U131" s="277" t="s">
        <v>277</v>
      </c>
      <c r="V131" s="17">
        <v>1999</v>
      </c>
      <c r="W131" s="278"/>
      <c r="X131" s="138"/>
      <c r="Y131" s="287"/>
      <c r="Z131" s="25" t="s">
        <v>316</v>
      </c>
      <c r="AA131" s="284">
        <f t="shared" si="55"/>
        <v>19</v>
      </c>
      <c r="AB131" s="25" t="s">
        <v>205</v>
      </c>
      <c r="AC131" s="290">
        <v>2001</v>
      </c>
      <c r="AD131" s="21" t="s">
        <v>121</v>
      </c>
      <c r="AE131" s="304"/>
      <c r="AF131" s="16" t="s">
        <v>427</v>
      </c>
      <c r="AG131" s="398"/>
      <c r="CJ131" s="338" t="str">
        <f t="shared" si="59"/>
        <v/>
      </c>
      <c r="CK131" s="338" t="str">
        <f t="shared" si="69"/>
        <v>Hänni Alexander</v>
      </c>
      <c r="CM131" s="338">
        <f t="shared" si="70"/>
        <v>19</v>
      </c>
      <c r="CN131" s="338" t="str">
        <f t="shared" si="58"/>
        <v>D</v>
      </c>
      <c r="CO131" s="303" t="str">
        <f t="shared" si="73"/>
        <v>D</v>
      </c>
      <c r="CP131" s="400">
        <v>6755</v>
      </c>
      <c r="CQ131" s="250">
        <v>423</v>
      </c>
      <c r="CR131" s="251">
        <f t="shared" si="82"/>
        <v>7</v>
      </c>
      <c r="CS131" s="252" t="str">
        <f t="shared" si="83"/>
        <v>Informatiker / ICT-Suporter / -Techniker 7</v>
      </c>
      <c r="CT131" s="250">
        <v>423</v>
      </c>
      <c r="CU131" s="251">
        <f t="shared" si="81"/>
        <v>7</v>
      </c>
      <c r="CV131" s="252" t="str">
        <f t="shared" si="80"/>
        <v>Informatiker / ICT-Suporter / -Techniker 7</v>
      </c>
      <c r="CW131" s="250">
        <v>423</v>
      </c>
      <c r="CX131" s="251">
        <f t="shared" si="74"/>
        <v>7</v>
      </c>
      <c r="CY131" s="252" t="str">
        <f t="shared" si="75"/>
        <v>Informatiker / ICT-Suporter / -Techniker 7</v>
      </c>
      <c r="CZ131" s="250">
        <v>423</v>
      </c>
      <c r="DA131" s="251">
        <f t="shared" si="78"/>
        <v>7</v>
      </c>
      <c r="DB131" s="252" t="str">
        <f t="shared" si="79"/>
        <v>Informatiker / ICT-Suporter / -Techniker 7</v>
      </c>
      <c r="DC131" s="250">
        <v>422</v>
      </c>
      <c r="DD131" s="251">
        <f t="shared" si="84"/>
        <v>6</v>
      </c>
      <c r="DE131" s="252" t="str">
        <f t="shared" si="85"/>
        <v>Informatiker / ICT-Suporter / -Techniker 6</v>
      </c>
      <c r="DF131" s="249"/>
      <c r="DG131" s="250">
        <v>422</v>
      </c>
      <c r="DH131" s="251">
        <f t="shared" si="76"/>
        <v>6</v>
      </c>
      <c r="DI131" s="252" t="str">
        <f t="shared" si="77"/>
        <v>Informatiker / ICT-Suporter / -Techniker 6</v>
      </c>
      <c r="DN131" s="338">
        <f t="shared" si="60"/>
        <v>6755</v>
      </c>
      <c r="DO131" s="340">
        <v>6</v>
      </c>
      <c r="DP131" s="338">
        <v>0</v>
      </c>
      <c r="DQ131" s="338" t="s">
        <v>960</v>
      </c>
      <c r="ES131" s="400">
        <v>6758</v>
      </c>
      <c r="ET131" s="338" t="s">
        <v>142</v>
      </c>
    </row>
    <row r="132" spans="1:150" s="338" customFormat="1" x14ac:dyDescent="0.25">
      <c r="A132" s="319"/>
      <c r="B132" s="319">
        <v>1</v>
      </c>
      <c r="C132" s="319">
        <f t="shared" si="54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1140</v>
      </c>
      <c r="Q132" s="110" t="s">
        <v>1506</v>
      </c>
      <c r="R132" s="110" t="s">
        <v>368</v>
      </c>
      <c r="S132" s="27" t="s">
        <v>1507</v>
      </c>
      <c r="T132" s="17">
        <v>1964</v>
      </c>
      <c r="U132" s="277" t="s">
        <v>1508</v>
      </c>
      <c r="V132" s="17">
        <v>1987</v>
      </c>
      <c r="W132" s="278"/>
      <c r="X132" s="138"/>
      <c r="Y132" s="287"/>
      <c r="Z132" s="25"/>
      <c r="AA132" s="284">
        <f t="shared" si="55"/>
        <v>31</v>
      </c>
      <c r="AB132" s="25" t="s">
        <v>339</v>
      </c>
      <c r="AC132" s="290">
        <v>2018</v>
      </c>
      <c r="AD132" s="21" t="s">
        <v>121</v>
      </c>
      <c r="AE132" s="304"/>
      <c r="AF132" s="16" t="s">
        <v>425</v>
      </c>
      <c r="AG132" s="398"/>
      <c r="CJ132" s="338" t="e">
        <f t="shared" si="59"/>
        <v>#N/A</v>
      </c>
      <c r="CK132" s="338" t="str">
        <f t="shared" si="69"/>
        <v>Fiebiger Sabine</v>
      </c>
      <c r="CM132" s="338">
        <f t="shared" si="70"/>
        <v>31</v>
      </c>
      <c r="CN132" s="338" t="str">
        <f t="shared" si="58"/>
        <v>D</v>
      </c>
      <c r="CO132" s="303" t="e">
        <f t="shared" ref="CO132:CO142" si="86">VLOOKUP(CP132,Kategorie,2,0)</f>
        <v>#N/A</v>
      </c>
      <c r="CP132" s="257">
        <v>4335</v>
      </c>
      <c r="CQ132" s="250">
        <v>134</v>
      </c>
      <c r="CR132" s="251">
        <f t="shared" si="82"/>
        <v>7</v>
      </c>
      <c r="CS132" s="252" t="str">
        <f t="shared" si="83"/>
        <v>Kaufmännischer Mitarbeiter 7 / Gruppenchef 7</v>
      </c>
      <c r="CT132" s="250">
        <v>134</v>
      </c>
      <c r="CU132" s="251">
        <f t="shared" si="81"/>
        <v>7</v>
      </c>
      <c r="CV132" s="252"/>
      <c r="CW132" s="250"/>
      <c r="CX132" s="251"/>
      <c r="CY132" s="252"/>
      <c r="CZ132" s="250"/>
      <c r="DA132" s="251"/>
      <c r="DB132" s="252"/>
      <c r="DC132" s="250"/>
      <c r="DD132" s="251"/>
      <c r="DE132" s="252"/>
      <c r="DF132" s="249"/>
      <c r="DG132" s="250"/>
      <c r="DH132" s="251"/>
      <c r="DI132" s="252"/>
      <c r="DN132" s="338">
        <f t="shared" si="60"/>
        <v>4335</v>
      </c>
      <c r="DO132" s="340">
        <v>6</v>
      </c>
      <c r="DP132" s="338">
        <v>0</v>
      </c>
      <c r="DQ132" s="338" t="s">
        <v>955</v>
      </c>
      <c r="ES132" s="400">
        <v>6740</v>
      </c>
      <c r="ET132" s="338" t="s">
        <v>142</v>
      </c>
    </row>
    <row r="133" spans="1:150" s="338" customFormat="1" x14ac:dyDescent="0.25">
      <c r="A133" s="319"/>
      <c r="B133" s="319">
        <v>1</v>
      </c>
      <c r="C133" s="319">
        <f t="shared" si="54"/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1301</v>
      </c>
      <c r="Q133" s="110" t="s">
        <v>514</v>
      </c>
      <c r="R133" s="110" t="s">
        <v>368</v>
      </c>
      <c r="S133" s="27" t="s">
        <v>230</v>
      </c>
      <c r="T133" s="17">
        <v>1965</v>
      </c>
      <c r="U133" s="277" t="s">
        <v>151</v>
      </c>
      <c r="V133" s="17">
        <v>1984</v>
      </c>
      <c r="W133" s="278"/>
      <c r="X133" s="138"/>
      <c r="Y133" s="287"/>
      <c r="Z133" s="25"/>
      <c r="AA133" s="284">
        <f t="shared" si="55"/>
        <v>34</v>
      </c>
      <c r="AB133" s="25" t="s">
        <v>339</v>
      </c>
      <c r="AC133" s="290">
        <v>2002</v>
      </c>
      <c r="AD133" s="21" t="s">
        <v>121</v>
      </c>
      <c r="AE133" s="304"/>
      <c r="AF133" s="16" t="s">
        <v>425</v>
      </c>
      <c r="AG133" s="398"/>
      <c r="CJ133" s="338" t="str">
        <f t="shared" si="59"/>
        <v/>
      </c>
      <c r="CK133" s="338" t="str">
        <f t="shared" si="69"/>
        <v>Eichenberger Sylvia</v>
      </c>
      <c r="CM133" s="338">
        <f t="shared" si="70"/>
        <v>34</v>
      </c>
      <c r="CN133" s="338" t="str">
        <f t="shared" si="58"/>
        <v>D</v>
      </c>
      <c r="CO133" s="303" t="str">
        <f t="shared" ref="CO133" si="87">VLOOKUP(CP133,Kategorie,2,0)</f>
        <v>D</v>
      </c>
      <c r="CP133" s="400">
        <v>5626</v>
      </c>
      <c r="CQ133" s="250">
        <v>134</v>
      </c>
      <c r="CR133" s="251">
        <f t="shared" si="82"/>
        <v>7</v>
      </c>
      <c r="CS133" s="252" t="str">
        <f t="shared" si="83"/>
        <v>Kaufmännischer Mitarbeiter 7 / Gruppenchef 7</v>
      </c>
      <c r="CT133" s="250">
        <v>134</v>
      </c>
      <c r="CU133" s="251">
        <f t="shared" si="81"/>
        <v>7</v>
      </c>
      <c r="CV133" s="252" t="str">
        <f t="shared" si="80"/>
        <v>Kaufmännischer Mitarbeiter 7 / Gruppenchef 7</v>
      </c>
      <c r="CW133" s="250">
        <v>134</v>
      </c>
      <c r="CX133" s="251">
        <f t="shared" si="74"/>
        <v>7</v>
      </c>
      <c r="CY133" s="252" t="str">
        <f t="shared" si="75"/>
        <v>Kaufmännischer Mitarbeiter 7 / Gruppenchef 7</v>
      </c>
      <c r="CZ133" s="250">
        <v>134</v>
      </c>
      <c r="DA133" s="251">
        <f t="shared" ref="DA133:DA142" si="88">VLOOKUP($CZ133,Funktionsbezeichnungen,3,0)</f>
        <v>7</v>
      </c>
      <c r="DB133" s="252" t="str">
        <f t="shared" ref="DB133:DB142" si="89">VLOOKUP($CZ133,Funktionsbezeichnungen,2,0)</f>
        <v>Kaufmännischer Mitarbeiter 7 / Gruppenchef 7</v>
      </c>
      <c r="DC133" s="250">
        <v>134</v>
      </c>
      <c r="DD133" s="251">
        <f t="shared" ref="DD133:DD142" si="90">VLOOKUP($DC133,Funktionsbezeichnungen,3,0)</f>
        <v>7</v>
      </c>
      <c r="DE133" s="252" t="str">
        <f t="shared" ref="DE133:DE142" si="91">VLOOKUP($DC133,Funktionsbezeichnungen,2,0)</f>
        <v>Kaufmännischer Mitarbeiter 7 / Gruppenchef 7</v>
      </c>
      <c r="DF133" s="249"/>
      <c r="DG133" s="250">
        <v>134</v>
      </c>
      <c r="DH133" s="251">
        <f t="shared" ref="DH133:DH142" si="92">VLOOKUP($DG133,Funktionsbezeichnungen,3,0)</f>
        <v>7</v>
      </c>
      <c r="DI133" s="252" t="str">
        <f t="shared" ref="DI133:DI142" si="93">VLOOKUP($DG133,Funktionsbezeichnungen,2,0)</f>
        <v>Kaufmännischer Mitarbeiter 7 / Gruppenchef 7</v>
      </c>
      <c r="DN133" s="338">
        <f t="shared" si="60"/>
        <v>5626</v>
      </c>
      <c r="DO133" s="340">
        <v>6</v>
      </c>
      <c r="DP133" s="338">
        <v>0</v>
      </c>
      <c r="DQ133" s="338" t="s">
        <v>955</v>
      </c>
      <c r="ES133" s="400">
        <v>6740</v>
      </c>
      <c r="ET133" s="338" t="s">
        <v>142</v>
      </c>
    </row>
    <row r="134" spans="1:150" s="338" customFormat="1" x14ac:dyDescent="0.25">
      <c r="A134" s="319"/>
      <c r="B134" s="319">
        <v>1</v>
      </c>
      <c r="C134" s="319">
        <f t="shared" si="54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357</v>
      </c>
      <c r="Q134" s="110" t="s">
        <v>513</v>
      </c>
      <c r="R134" s="110" t="s">
        <v>368</v>
      </c>
      <c r="S134" s="27" t="s">
        <v>272</v>
      </c>
      <c r="T134" s="17">
        <v>1967</v>
      </c>
      <c r="U134" s="277" t="s">
        <v>274</v>
      </c>
      <c r="V134" s="17">
        <v>1986</v>
      </c>
      <c r="W134" s="278" t="s">
        <v>1220</v>
      </c>
      <c r="X134" s="138">
        <v>2016</v>
      </c>
      <c r="Y134" s="287"/>
      <c r="Z134" s="25"/>
      <c r="AA134" s="284">
        <f t="shared" si="55"/>
        <v>32</v>
      </c>
      <c r="AB134" s="25" t="s">
        <v>693</v>
      </c>
      <c r="AC134" s="290">
        <v>2006</v>
      </c>
      <c r="AD134" s="21" t="s">
        <v>121</v>
      </c>
      <c r="AE134" s="304"/>
      <c r="AF134" s="16" t="s">
        <v>454</v>
      </c>
      <c r="AG134" s="398"/>
      <c r="CJ134" s="338" t="str">
        <f t="shared" si="59"/>
        <v/>
      </c>
      <c r="CK134" s="338" t="str">
        <f t="shared" si="69"/>
        <v>Gerber Beatrice</v>
      </c>
      <c r="CM134" s="338">
        <f t="shared" si="70"/>
        <v>32</v>
      </c>
      <c r="CN134" s="338" t="str">
        <f t="shared" si="58"/>
        <v>D</v>
      </c>
      <c r="CO134" s="303" t="str">
        <f t="shared" si="86"/>
        <v>D</v>
      </c>
      <c r="CP134" s="400">
        <v>4289</v>
      </c>
      <c r="CQ134" s="250">
        <v>141</v>
      </c>
      <c r="CR134" s="251">
        <f t="shared" si="82"/>
        <v>8</v>
      </c>
      <c r="CS134" s="252" t="str">
        <f t="shared" si="83"/>
        <v>Kaufmännischer Fachspezialist 8</v>
      </c>
      <c r="CT134" s="250">
        <v>141</v>
      </c>
      <c r="CU134" s="251">
        <f t="shared" si="81"/>
        <v>8</v>
      </c>
      <c r="CV134" s="252" t="str">
        <f t="shared" si="80"/>
        <v>Kaufmännischer Fachspezialist 8</v>
      </c>
      <c r="CW134" s="250">
        <v>141</v>
      </c>
      <c r="CX134" s="251">
        <f t="shared" si="74"/>
        <v>8</v>
      </c>
      <c r="CY134" s="252" t="str">
        <f t="shared" si="75"/>
        <v>Kaufmännischer Fachspezialist 8</v>
      </c>
      <c r="CZ134" s="250">
        <v>141</v>
      </c>
      <c r="DA134" s="251">
        <f t="shared" si="88"/>
        <v>8</v>
      </c>
      <c r="DB134" s="252" t="str">
        <f t="shared" si="89"/>
        <v>Kaufmännischer Fachspezialist 8</v>
      </c>
      <c r="DC134" s="250">
        <v>141</v>
      </c>
      <c r="DD134" s="251">
        <f t="shared" si="90"/>
        <v>8</v>
      </c>
      <c r="DE134" s="252" t="str">
        <f t="shared" si="91"/>
        <v>Kaufmännischer Fachspezialist 8</v>
      </c>
      <c r="DF134" s="249"/>
      <c r="DG134" s="250">
        <v>141</v>
      </c>
      <c r="DH134" s="251">
        <f t="shared" si="92"/>
        <v>8</v>
      </c>
      <c r="DI134" s="252" t="str">
        <f t="shared" si="93"/>
        <v>Kaufmännischer Fachspezialist 8</v>
      </c>
      <c r="DN134" s="338">
        <f t="shared" si="60"/>
        <v>4289</v>
      </c>
      <c r="DO134" s="340">
        <v>6</v>
      </c>
      <c r="DP134" s="338">
        <v>0</v>
      </c>
      <c r="DQ134" s="338" t="s">
        <v>956</v>
      </c>
      <c r="ES134" s="400">
        <v>7701</v>
      </c>
      <c r="ET134" s="338" t="s">
        <v>142</v>
      </c>
    </row>
    <row r="135" spans="1:150" s="338" customFormat="1" x14ac:dyDescent="0.25">
      <c r="A135" s="319"/>
      <c r="B135" s="319">
        <v>1</v>
      </c>
      <c r="C135" s="319">
        <f t="shared" ref="C135:C155" si="94">IF(AA135&gt;=10,1,"")</f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358</v>
      </c>
      <c r="Q135" s="110" t="s">
        <v>1313</v>
      </c>
      <c r="R135" s="110" t="s">
        <v>368</v>
      </c>
      <c r="S135" s="27" t="s">
        <v>1314</v>
      </c>
      <c r="T135" s="17">
        <v>1976</v>
      </c>
      <c r="U135" s="277" t="s">
        <v>279</v>
      </c>
      <c r="V135" s="17">
        <v>2000</v>
      </c>
      <c r="W135" s="278"/>
      <c r="X135" s="138"/>
      <c r="Y135" s="287"/>
      <c r="Z135" s="25"/>
      <c r="AA135" s="284">
        <f t="shared" ref="AA135:AA142" si="95">IF(Y135="",YEAR($AB$1)-$V135,YEAR($AB$1)-$X135)</f>
        <v>18</v>
      </c>
      <c r="AB135" s="25" t="s">
        <v>339</v>
      </c>
      <c r="AC135" s="290">
        <v>2018</v>
      </c>
      <c r="AD135" s="21" t="s">
        <v>121</v>
      </c>
      <c r="AE135" s="304"/>
      <c r="AF135" s="16" t="s">
        <v>425</v>
      </c>
      <c r="AG135" s="398"/>
      <c r="CJ135" s="399" t="e">
        <f t="shared" si="59"/>
        <v>#N/A</v>
      </c>
      <c r="CK135" s="339" t="str">
        <f t="shared" si="69"/>
        <v>Suter Sarah</v>
      </c>
      <c r="CL135" s="339"/>
      <c r="CM135" s="338">
        <f t="shared" si="70"/>
        <v>18</v>
      </c>
      <c r="CN135" s="338" t="str">
        <f t="shared" ref="CN135:CN142" si="96">+AD135</f>
        <v>D</v>
      </c>
      <c r="CO135" s="303" t="e">
        <f t="shared" si="86"/>
        <v>#N/A</v>
      </c>
      <c r="CP135" s="257">
        <v>4332</v>
      </c>
      <c r="CQ135" s="250">
        <v>134</v>
      </c>
      <c r="CR135" s="251">
        <f t="shared" si="82"/>
        <v>7</v>
      </c>
      <c r="CS135" s="252" t="str">
        <f t="shared" si="83"/>
        <v>Kaufmännischer Mitarbeiter 7 / Gruppenchef 7</v>
      </c>
      <c r="CT135" s="250"/>
      <c r="CU135" s="251"/>
      <c r="CV135" s="252"/>
      <c r="CW135" s="250"/>
      <c r="CX135" s="251"/>
      <c r="CY135" s="252"/>
      <c r="CZ135" s="250"/>
      <c r="DA135" s="251"/>
      <c r="DB135" s="252"/>
      <c r="DC135" s="250"/>
      <c r="DD135" s="251"/>
      <c r="DE135" s="252"/>
      <c r="DF135" s="249"/>
      <c r="DG135" s="250"/>
      <c r="DH135" s="251"/>
      <c r="DI135" s="252"/>
      <c r="DN135" s="338">
        <f>+CP135</f>
        <v>4332</v>
      </c>
      <c r="DO135" s="340">
        <v>6</v>
      </c>
      <c r="DP135" s="338">
        <v>0</v>
      </c>
      <c r="DQ135" s="338" t="s">
        <v>955</v>
      </c>
      <c r="ES135" s="400">
        <v>7654</v>
      </c>
      <c r="ET135" s="338" t="s">
        <v>147</v>
      </c>
    </row>
    <row r="136" spans="1:150" s="338" customFormat="1" x14ac:dyDescent="0.25">
      <c r="A136" s="319"/>
      <c r="B136" s="319">
        <v>1</v>
      </c>
      <c r="C136" s="319">
        <f t="shared" si="94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1303</v>
      </c>
      <c r="Q136" s="110" t="s">
        <v>515</v>
      </c>
      <c r="R136" s="110" t="s">
        <v>368</v>
      </c>
      <c r="S136" s="27" t="s">
        <v>163</v>
      </c>
      <c r="T136" s="17">
        <v>1956</v>
      </c>
      <c r="U136" s="277"/>
      <c r="V136" s="17">
        <v>1989</v>
      </c>
      <c r="W136" s="278"/>
      <c r="X136" s="138"/>
      <c r="Y136" s="287"/>
      <c r="Z136" s="25"/>
      <c r="AA136" s="284">
        <f t="shared" si="95"/>
        <v>29</v>
      </c>
      <c r="AB136" s="25" t="s">
        <v>339</v>
      </c>
      <c r="AC136" s="290">
        <v>1996</v>
      </c>
      <c r="AD136" s="21" t="s">
        <v>142</v>
      </c>
      <c r="AE136" s="304"/>
      <c r="AF136" s="16" t="s">
        <v>425</v>
      </c>
      <c r="AG136" s="398"/>
      <c r="CJ136" s="338" t="str">
        <f t="shared" si="59"/>
        <v/>
      </c>
      <c r="CK136" s="338" t="str">
        <f t="shared" si="69"/>
        <v>Körkel Agnes</v>
      </c>
      <c r="CM136" s="338">
        <f t="shared" si="70"/>
        <v>29</v>
      </c>
      <c r="CN136" s="338" t="str">
        <f t="shared" si="96"/>
        <v>E</v>
      </c>
      <c r="CO136" s="303" t="str">
        <f t="shared" si="86"/>
        <v>E</v>
      </c>
      <c r="CP136" s="400">
        <v>5605</v>
      </c>
      <c r="CQ136" s="250">
        <v>132</v>
      </c>
      <c r="CR136" s="251">
        <f t="shared" si="82"/>
        <v>5</v>
      </c>
      <c r="CS136" s="252" t="str">
        <f t="shared" si="83"/>
        <v>Kaufmännischer Mitarbeiter 5</v>
      </c>
      <c r="CT136" s="250">
        <v>132</v>
      </c>
      <c r="CU136" s="251">
        <f>VLOOKUP($CT136,Funktionsbezeichnungen,3,0)</f>
        <v>5</v>
      </c>
      <c r="CV136" s="252" t="str">
        <f>VLOOKUP($CT136,Funktionsbezeichnungen,2,0)</f>
        <v>Kaufmännischer Mitarbeiter 5</v>
      </c>
      <c r="CW136" s="250">
        <v>132</v>
      </c>
      <c r="CX136" s="251">
        <f>VLOOKUP($CW136,Funktionsbezeichnungen,3,0)</f>
        <v>5</v>
      </c>
      <c r="CY136" s="252" t="str">
        <f>VLOOKUP($CW136,Funktionsbezeichnungen,2,0)</f>
        <v>Kaufmännischer Mitarbeiter 5</v>
      </c>
      <c r="CZ136" s="250">
        <v>132</v>
      </c>
      <c r="DA136" s="251">
        <f>VLOOKUP($CZ136,Funktionsbezeichnungen,3,0)</f>
        <v>5</v>
      </c>
      <c r="DB136" s="252" t="str">
        <f>VLOOKUP($CZ136,Funktionsbezeichnungen,2,0)</f>
        <v>Kaufmännischer Mitarbeiter 5</v>
      </c>
      <c r="DC136" s="250">
        <v>132</v>
      </c>
      <c r="DD136" s="251">
        <f>VLOOKUP($DC136,Funktionsbezeichnungen,3,0)</f>
        <v>5</v>
      </c>
      <c r="DE136" s="252" t="str">
        <f>VLOOKUP($DC136,Funktionsbezeichnungen,2,0)</f>
        <v>Kaufmännischer Mitarbeiter 5</v>
      </c>
      <c r="DF136" s="249"/>
      <c r="DG136" s="250">
        <v>132</v>
      </c>
      <c r="DH136" s="251">
        <f>VLOOKUP($DG136,Funktionsbezeichnungen,3,0)</f>
        <v>5</v>
      </c>
      <c r="DI136" s="252" t="str">
        <f>VLOOKUP($DG136,Funktionsbezeichnungen,2,0)</f>
        <v>Kaufmännischer Mitarbeiter 5</v>
      </c>
      <c r="DN136" s="338">
        <f>+CP136</f>
        <v>5605</v>
      </c>
      <c r="DO136" s="340">
        <v>7</v>
      </c>
      <c r="DP136" s="338">
        <v>0</v>
      </c>
      <c r="DQ136" s="338" t="s">
        <v>955</v>
      </c>
      <c r="ES136" s="400">
        <v>9765</v>
      </c>
    </row>
    <row r="137" spans="1:150" s="338" customFormat="1" x14ac:dyDescent="0.25">
      <c r="A137" s="319"/>
      <c r="B137" s="319">
        <v>1</v>
      </c>
      <c r="C137" s="319">
        <f t="shared" si="94"/>
        <v>1</v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357</v>
      </c>
      <c r="Q137" s="110" t="s">
        <v>1278</v>
      </c>
      <c r="R137" s="110" t="s">
        <v>368</v>
      </c>
      <c r="S137" s="27" t="s">
        <v>1277</v>
      </c>
      <c r="T137" s="17">
        <v>1964</v>
      </c>
      <c r="U137" s="277" t="s">
        <v>151</v>
      </c>
      <c r="V137" s="17">
        <v>1983</v>
      </c>
      <c r="W137" s="277"/>
      <c r="X137" s="138"/>
      <c r="Y137" s="287"/>
      <c r="Z137" s="25"/>
      <c r="AA137" s="284">
        <f t="shared" si="95"/>
        <v>35</v>
      </c>
      <c r="AB137" s="25" t="s">
        <v>414</v>
      </c>
      <c r="AC137" s="290">
        <v>2017</v>
      </c>
      <c r="AD137" s="21" t="s">
        <v>142</v>
      </c>
      <c r="AE137" s="304"/>
      <c r="AF137" s="16" t="s">
        <v>428</v>
      </c>
      <c r="AG137" s="398"/>
      <c r="CJ137" s="399" t="e">
        <f t="shared" ref="CJ137:CJ165" si="97">IF(CN137=CO137,"","anders")</f>
        <v>#N/A</v>
      </c>
      <c r="CK137" s="339" t="str">
        <f t="shared" si="69"/>
        <v>Halbeisen Gisela</v>
      </c>
      <c r="CL137" s="339"/>
      <c r="CM137" s="339">
        <f t="shared" si="70"/>
        <v>35</v>
      </c>
      <c r="CN137" s="339" t="str">
        <f t="shared" si="96"/>
        <v>E</v>
      </c>
      <c r="CO137" s="303" t="e">
        <f t="shared" si="86"/>
        <v>#N/A</v>
      </c>
      <c r="CP137" s="257">
        <v>7710</v>
      </c>
      <c r="CQ137" s="250">
        <v>112</v>
      </c>
      <c r="CR137" s="251">
        <f t="shared" si="82"/>
        <v>5</v>
      </c>
      <c r="CS137" s="252" t="str">
        <f t="shared" si="83"/>
        <v>Réceptionist / Telefonist / Service-Disponent 5</v>
      </c>
      <c r="CT137" s="250"/>
      <c r="CU137" s="251"/>
      <c r="CV137" s="252"/>
      <c r="CW137" s="250"/>
      <c r="CX137" s="251"/>
      <c r="CY137" s="252"/>
      <c r="CZ137" s="250"/>
      <c r="DA137" s="251"/>
      <c r="DB137" s="252"/>
      <c r="DC137" s="250"/>
      <c r="DD137" s="251"/>
      <c r="DE137" s="252"/>
      <c r="DF137" s="249"/>
      <c r="DG137" s="250"/>
      <c r="DH137" s="251"/>
      <c r="DI137" s="252"/>
      <c r="DN137" s="338">
        <f t="shared" si="60"/>
        <v>7710</v>
      </c>
      <c r="DO137" s="340">
        <v>6</v>
      </c>
      <c r="DP137" s="338">
        <v>0</v>
      </c>
      <c r="DQ137" s="338" t="s">
        <v>953</v>
      </c>
      <c r="ES137" s="400">
        <v>9740</v>
      </c>
    </row>
    <row r="138" spans="1:150" s="338" customFormat="1" x14ac:dyDescent="0.25">
      <c r="A138" s="319"/>
      <c r="B138" s="319">
        <v>1</v>
      </c>
      <c r="C138" s="319">
        <f t="shared" si="94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>
        <v>1</v>
      </c>
      <c r="M138" s="320"/>
      <c r="N138" s="343"/>
      <c r="O138" s="343"/>
      <c r="P138" s="126" t="s">
        <v>357</v>
      </c>
      <c r="Q138" s="110" t="s">
        <v>884</v>
      </c>
      <c r="R138" s="110" t="s">
        <v>368</v>
      </c>
      <c r="S138" s="27" t="s">
        <v>883</v>
      </c>
      <c r="T138" s="17">
        <v>1970</v>
      </c>
      <c r="U138" s="277" t="s">
        <v>264</v>
      </c>
      <c r="V138" s="17">
        <v>1987</v>
      </c>
      <c r="W138" s="278"/>
      <c r="X138" s="138"/>
      <c r="Y138" s="287"/>
      <c r="Z138" s="25"/>
      <c r="AA138" s="284">
        <f t="shared" si="95"/>
        <v>31</v>
      </c>
      <c r="AB138" s="25" t="s">
        <v>414</v>
      </c>
      <c r="AC138" s="290">
        <v>2002</v>
      </c>
      <c r="AD138" s="21" t="s">
        <v>142</v>
      </c>
      <c r="AE138" s="304"/>
      <c r="AF138" s="16" t="s">
        <v>428</v>
      </c>
      <c r="AG138" s="398"/>
      <c r="CJ138" s="338" t="str">
        <f t="shared" si="97"/>
        <v/>
      </c>
      <c r="CK138" s="338" t="str">
        <f t="shared" si="69"/>
        <v>Wirtz Christine</v>
      </c>
      <c r="CM138" s="338">
        <f t="shared" si="70"/>
        <v>31</v>
      </c>
      <c r="CN138" s="338" t="str">
        <f t="shared" si="96"/>
        <v>E</v>
      </c>
      <c r="CO138" s="303" t="str">
        <f t="shared" si="86"/>
        <v>E</v>
      </c>
      <c r="CP138" s="400">
        <v>5627</v>
      </c>
      <c r="CQ138" s="250">
        <v>112</v>
      </c>
      <c r="CR138" s="251">
        <f t="shared" si="82"/>
        <v>5</v>
      </c>
      <c r="CS138" s="252" t="str">
        <f t="shared" si="83"/>
        <v>Réceptionist / Telefonist / Service-Disponent 5</v>
      </c>
      <c r="CT138" s="250">
        <v>112</v>
      </c>
      <c r="CU138" s="251">
        <f t="shared" si="81"/>
        <v>5</v>
      </c>
      <c r="CV138" s="252" t="str">
        <f t="shared" si="80"/>
        <v>Réceptionist / Telefonist / Service-Disponent 5</v>
      </c>
      <c r="CW138" s="250">
        <v>112</v>
      </c>
      <c r="CX138" s="251">
        <f t="shared" ref="CX138:CX142" si="98">VLOOKUP($CW138,Funktionsbezeichnungen,3,0)</f>
        <v>5</v>
      </c>
      <c r="CY138" s="252" t="str">
        <f t="shared" ref="CY138:CY142" si="99">VLOOKUP($CW138,Funktionsbezeichnungen,2,0)</f>
        <v>Réceptionist / Telefonist / Service-Disponent 5</v>
      </c>
      <c r="CZ138" s="250">
        <v>112</v>
      </c>
      <c r="DA138" s="251">
        <f t="shared" si="88"/>
        <v>5</v>
      </c>
      <c r="DB138" s="252" t="str">
        <f t="shared" si="89"/>
        <v>Réceptionist / Telefonist / Service-Disponent 5</v>
      </c>
      <c r="DC138" s="250">
        <v>112</v>
      </c>
      <c r="DD138" s="251">
        <f t="shared" si="90"/>
        <v>5</v>
      </c>
      <c r="DE138" s="252" t="str">
        <f t="shared" si="91"/>
        <v>Réceptionist / Telefonist / Service-Disponent 5</v>
      </c>
      <c r="DF138" s="249"/>
      <c r="DG138" s="250">
        <v>112</v>
      </c>
      <c r="DH138" s="251">
        <f t="shared" si="92"/>
        <v>5</v>
      </c>
      <c r="DI138" s="252" t="str">
        <f t="shared" si="93"/>
        <v>Réceptionist / Telefonist / Service-Disponent 5</v>
      </c>
      <c r="DN138" s="338">
        <f t="shared" si="60"/>
        <v>5627</v>
      </c>
      <c r="DO138" s="340">
        <v>6</v>
      </c>
      <c r="DP138" s="338">
        <v>0</v>
      </c>
      <c r="DQ138" s="338" t="s">
        <v>953</v>
      </c>
      <c r="ES138" s="400">
        <v>9739</v>
      </c>
    </row>
    <row r="139" spans="1:150" s="338" customFormat="1" x14ac:dyDescent="0.25">
      <c r="A139" s="319"/>
      <c r="B139" s="319">
        <v>1</v>
      </c>
      <c r="C139" s="319" t="str">
        <f t="shared" si="94"/>
        <v/>
      </c>
      <c r="D139" s="320"/>
      <c r="E139" s="320"/>
      <c r="F139" s="320"/>
      <c r="G139" s="319"/>
      <c r="H139" s="319"/>
      <c r="I139" s="320"/>
      <c r="J139" s="319"/>
      <c r="K139" s="320"/>
      <c r="L139" s="320">
        <v>1</v>
      </c>
      <c r="M139" s="320"/>
      <c r="N139" s="343"/>
      <c r="O139" s="343"/>
      <c r="P139" s="126" t="s">
        <v>361</v>
      </c>
      <c r="Q139" s="110" t="s">
        <v>1237</v>
      </c>
      <c r="R139" s="110" t="s">
        <v>368</v>
      </c>
      <c r="S139" s="27" t="s">
        <v>1238</v>
      </c>
      <c r="T139" s="17">
        <v>1971</v>
      </c>
      <c r="U139" s="277" t="s">
        <v>1239</v>
      </c>
      <c r="V139" s="17">
        <v>1995</v>
      </c>
      <c r="W139" s="278" t="s">
        <v>1240</v>
      </c>
      <c r="X139" s="138">
        <v>2012</v>
      </c>
      <c r="Y139" s="389" t="s">
        <v>1547</v>
      </c>
      <c r="Z139" s="25"/>
      <c r="AA139" s="284">
        <f t="shared" si="95"/>
        <v>6</v>
      </c>
      <c r="AB139" s="25" t="s">
        <v>339</v>
      </c>
      <c r="AC139" s="290">
        <v>2017</v>
      </c>
      <c r="AD139" s="21" t="s">
        <v>142</v>
      </c>
      <c r="AE139" s="304"/>
      <c r="AF139" s="16" t="s">
        <v>425</v>
      </c>
      <c r="AG139" s="398"/>
      <c r="CJ139" s="399" t="e">
        <f t="shared" si="97"/>
        <v>#N/A</v>
      </c>
      <c r="CK139" s="339" t="str">
        <f t="shared" si="69"/>
        <v>Lazar Sonja</v>
      </c>
      <c r="CL139" s="339"/>
      <c r="CM139" s="338">
        <f t="shared" si="70"/>
        <v>6</v>
      </c>
      <c r="CN139" s="338" t="str">
        <f t="shared" si="96"/>
        <v>E</v>
      </c>
      <c r="CO139" s="303" t="e">
        <f t="shared" si="86"/>
        <v>#N/A</v>
      </c>
      <c r="CP139" s="257">
        <v>6767</v>
      </c>
      <c r="CQ139" s="250">
        <v>133</v>
      </c>
      <c r="CR139" s="251">
        <f t="shared" si="82"/>
        <v>6</v>
      </c>
      <c r="CS139" s="252" t="str">
        <f t="shared" si="83"/>
        <v>Kaufmännischer Mitarbeiter 6 / Gruppenchef 6</v>
      </c>
      <c r="CT139" s="250"/>
      <c r="CU139" s="251"/>
      <c r="CV139" s="252"/>
      <c r="CW139" s="250"/>
      <c r="CX139" s="251"/>
      <c r="CY139" s="252"/>
      <c r="CZ139" s="250"/>
      <c r="DA139" s="251"/>
      <c r="DB139" s="252"/>
      <c r="DC139" s="250"/>
      <c r="DD139" s="251"/>
      <c r="DE139" s="252"/>
      <c r="DF139" s="249"/>
      <c r="DG139" s="250"/>
      <c r="DH139" s="251"/>
      <c r="DI139" s="252"/>
      <c r="DN139" s="338">
        <f t="shared" si="60"/>
        <v>6767</v>
      </c>
      <c r="DO139" s="340">
        <v>6</v>
      </c>
      <c r="DP139" s="338">
        <v>0</v>
      </c>
      <c r="DQ139" s="338" t="s">
        <v>955</v>
      </c>
      <c r="ES139" s="400">
        <v>9740</v>
      </c>
    </row>
    <row r="140" spans="1:150" s="338" customFormat="1" x14ac:dyDescent="0.25">
      <c r="A140" s="319"/>
      <c r="B140" s="319">
        <v>1</v>
      </c>
      <c r="C140" s="319">
        <f t="shared" si="94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361</v>
      </c>
      <c r="Q140" s="110" t="s">
        <v>521</v>
      </c>
      <c r="R140" s="110" t="s">
        <v>367</v>
      </c>
      <c r="S140" s="27" t="s">
        <v>170</v>
      </c>
      <c r="T140" s="17">
        <v>1961</v>
      </c>
      <c r="U140" s="277" t="s">
        <v>169</v>
      </c>
      <c r="V140" s="17">
        <v>1980</v>
      </c>
      <c r="W140" s="278"/>
      <c r="X140" s="138"/>
      <c r="Y140" s="287"/>
      <c r="Z140" s="25"/>
      <c r="AA140" s="284">
        <f t="shared" si="95"/>
        <v>38</v>
      </c>
      <c r="AB140" s="25" t="s">
        <v>169</v>
      </c>
      <c r="AC140" s="290">
        <v>1993</v>
      </c>
      <c r="AD140" s="21" t="s">
        <v>142</v>
      </c>
      <c r="AE140" s="304"/>
      <c r="AF140" s="16" t="s">
        <v>429</v>
      </c>
      <c r="AG140" s="398"/>
      <c r="CJ140" s="338" t="str">
        <f t="shared" si="97"/>
        <v/>
      </c>
      <c r="CK140" s="338" t="str">
        <f t="shared" si="69"/>
        <v>Eilers Brigitte</v>
      </c>
      <c r="CM140" s="338">
        <f t="shared" si="70"/>
        <v>38</v>
      </c>
      <c r="CN140" s="338" t="str">
        <f t="shared" si="96"/>
        <v>E</v>
      </c>
      <c r="CO140" s="303" t="str">
        <f t="shared" si="86"/>
        <v>E</v>
      </c>
      <c r="CP140" s="400">
        <v>6740</v>
      </c>
      <c r="CQ140" s="250">
        <v>133</v>
      </c>
      <c r="CR140" s="251">
        <f t="shared" si="82"/>
        <v>6</v>
      </c>
      <c r="CS140" s="252" t="str">
        <f t="shared" si="83"/>
        <v>Kaufmännischer Mitarbeiter 6 / Gruppenchef 6</v>
      </c>
      <c r="CT140" s="250">
        <v>133</v>
      </c>
      <c r="CU140" s="251">
        <f t="shared" si="81"/>
        <v>6</v>
      </c>
      <c r="CV140" s="252" t="str">
        <f t="shared" si="80"/>
        <v>Kaufmännischer Mitarbeiter 6 / Gruppenchef 6</v>
      </c>
      <c r="CW140" s="250">
        <v>133</v>
      </c>
      <c r="CX140" s="251">
        <f t="shared" si="98"/>
        <v>6</v>
      </c>
      <c r="CY140" s="252" t="str">
        <f t="shared" si="99"/>
        <v>Kaufmännischer Mitarbeiter 6 / Gruppenchef 6</v>
      </c>
      <c r="CZ140" s="250">
        <v>133</v>
      </c>
      <c r="DA140" s="251">
        <f t="shared" si="88"/>
        <v>6</v>
      </c>
      <c r="DB140" s="252" t="str">
        <f t="shared" si="89"/>
        <v>Kaufmännischer Mitarbeiter 6 / Gruppenchef 6</v>
      </c>
      <c r="DC140" s="250">
        <v>133</v>
      </c>
      <c r="DD140" s="251">
        <f t="shared" si="90"/>
        <v>6</v>
      </c>
      <c r="DE140" s="252" t="str">
        <f t="shared" si="91"/>
        <v>Kaufmännischer Mitarbeiter 6 / Gruppenchef 6</v>
      </c>
      <c r="DF140" s="249"/>
      <c r="DG140" s="250">
        <v>133</v>
      </c>
      <c r="DH140" s="251">
        <f t="shared" si="92"/>
        <v>6</v>
      </c>
      <c r="DI140" s="252" t="str">
        <f t="shared" si="93"/>
        <v>Kaufmännischer Mitarbeiter 6 / Gruppenchef 6</v>
      </c>
      <c r="DN140" s="338">
        <f t="shared" si="60"/>
        <v>6740</v>
      </c>
      <c r="DO140" s="340">
        <v>6</v>
      </c>
      <c r="DP140" s="338">
        <v>0</v>
      </c>
      <c r="DQ140" s="341" t="s">
        <v>977</v>
      </c>
      <c r="ES140" s="400">
        <v>9742</v>
      </c>
    </row>
    <row r="141" spans="1:150" s="338" customFormat="1" x14ac:dyDescent="0.25">
      <c r="A141" s="319"/>
      <c r="B141" s="319">
        <v>1</v>
      </c>
      <c r="C141" s="319">
        <f t="shared" si="94"/>
        <v>1</v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>
        <v>1</v>
      </c>
      <c r="N141" s="343"/>
      <c r="O141" s="343"/>
      <c r="P141" s="126" t="s">
        <v>361</v>
      </c>
      <c r="Q141" s="110" t="s">
        <v>519</v>
      </c>
      <c r="R141" s="110" t="s">
        <v>367</v>
      </c>
      <c r="S141" s="27" t="s">
        <v>911</v>
      </c>
      <c r="T141" s="17">
        <v>1969</v>
      </c>
      <c r="U141" s="277" t="s">
        <v>245</v>
      </c>
      <c r="V141" s="17">
        <v>1988</v>
      </c>
      <c r="W141" s="278"/>
      <c r="X141" s="138"/>
      <c r="Y141" s="287"/>
      <c r="Z141" s="25"/>
      <c r="AA141" s="284">
        <f t="shared" si="95"/>
        <v>30</v>
      </c>
      <c r="AB141" s="25" t="s">
        <v>169</v>
      </c>
      <c r="AC141" s="290">
        <v>2007</v>
      </c>
      <c r="AD141" s="21" t="s">
        <v>142</v>
      </c>
      <c r="AE141" s="304"/>
      <c r="AF141" s="16" t="s">
        <v>429</v>
      </c>
      <c r="AG141" s="398"/>
      <c r="CJ141" s="338" t="str">
        <f t="shared" si="97"/>
        <v/>
      </c>
      <c r="CK141" s="338" t="str">
        <f t="shared" si="69"/>
        <v>Barth Sandra</v>
      </c>
      <c r="CM141" s="338">
        <f t="shared" si="70"/>
        <v>30</v>
      </c>
      <c r="CN141" s="338" t="str">
        <f t="shared" si="96"/>
        <v>E</v>
      </c>
      <c r="CO141" s="303" t="str">
        <f t="shared" si="86"/>
        <v>E</v>
      </c>
      <c r="CP141" s="400">
        <v>7701</v>
      </c>
      <c r="CQ141" s="250">
        <v>132</v>
      </c>
      <c r="CR141" s="251">
        <f t="shared" si="82"/>
        <v>5</v>
      </c>
      <c r="CS141" s="252" t="str">
        <f t="shared" si="83"/>
        <v>Kaufmännischer Mitarbeiter 5</v>
      </c>
      <c r="CT141" s="250">
        <v>132</v>
      </c>
      <c r="CU141" s="251">
        <f t="shared" si="81"/>
        <v>5</v>
      </c>
      <c r="CV141" s="252" t="str">
        <f t="shared" si="80"/>
        <v>Kaufmännischer Mitarbeiter 5</v>
      </c>
      <c r="CW141" s="250">
        <v>132</v>
      </c>
      <c r="CX141" s="251">
        <f t="shared" si="98"/>
        <v>5</v>
      </c>
      <c r="CY141" s="252" t="str">
        <f t="shared" si="99"/>
        <v>Kaufmännischer Mitarbeiter 5</v>
      </c>
      <c r="CZ141" s="250">
        <v>132</v>
      </c>
      <c r="DA141" s="251">
        <f t="shared" si="88"/>
        <v>5</v>
      </c>
      <c r="DB141" s="252" t="str">
        <f t="shared" si="89"/>
        <v>Kaufmännischer Mitarbeiter 5</v>
      </c>
      <c r="DC141" s="250">
        <v>132</v>
      </c>
      <c r="DD141" s="251">
        <f t="shared" si="90"/>
        <v>5</v>
      </c>
      <c r="DE141" s="252" t="str">
        <f t="shared" si="91"/>
        <v>Kaufmännischer Mitarbeiter 5</v>
      </c>
      <c r="DF141" s="249"/>
      <c r="DG141" s="250">
        <v>132</v>
      </c>
      <c r="DH141" s="251">
        <f t="shared" si="92"/>
        <v>5</v>
      </c>
      <c r="DI141" s="252" t="str">
        <f t="shared" si="93"/>
        <v>Kaufmännischer Mitarbeiter 5</v>
      </c>
      <c r="DN141" s="338">
        <f t="shared" ref="DN141:DN142" si="100">+CP141</f>
        <v>7701</v>
      </c>
      <c r="DO141" s="340">
        <v>7</v>
      </c>
      <c r="DP141" s="338">
        <v>0</v>
      </c>
      <c r="DQ141" s="341" t="s">
        <v>977</v>
      </c>
      <c r="ES141" s="400">
        <v>9740</v>
      </c>
    </row>
    <row r="142" spans="1:150" s="338" customFormat="1" x14ac:dyDescent="0.25">
      <c r="A142" s="319"/>
      <c r="B142" s="319"/>
      <c r="C142" s="319">
        <f t="shared" si="94"/>
        <v>1</v>
      </c>
      <c r="D142" s="320"/>
      <c r="E142" s="320"/>
      <c r="F142" s="320"/>
      <c r="G142" s="319"/>
      <c r="H142" s="319"/>
      <c r="I142" s="320"/>
      <c r="J142" s="319"/>
      <c r="K142" s="320"/>
      <c r="L142" s="320"/>
      <c r="M142" s="320">
        <v>1</v>
      </c>
      <c r="N142" s="343"/>
      <c r="O142" s="343"/>
      <c r="P142" s="126" t="s">
        <v>359</v>
      </c>
      <c r="Q142" s="110" t="s">
        <v>522</v>
      </c>
      <c r="R142" s="110" t="s">
        <v>367</v>
      </c>
      <c r="S142" s="27" t="s">
        <v>171</v>
      </c>
      <c r="T142" s="17">
        <v>1960</v>
      </c>
      <c r="U142" s="277"/>
      <c r="V142" s="17">
        <v>1984</v>
      </c>
      <c r="W142" s="278"/>
      <c r="X142" s="138"/>
      <c r="Y142" s="287"/>
      <c r="Z142" s="25"/>
      <c r="AA142" s="284">
        <f t="shared" si="95"/>
        <v>34</v>
      </c>
      <c r="AB142" s="25" t="s">
        <v>172</v>
      </c>
      <c r="AC142" s="290">
        <v>1992</v>
      </c>
      <c r="AD142" s="21" t="s">
        <v>147</v>
      </c>
      <c r="AE142" s="304"/>
      <c r="AF142" s="16" t="s">
        <v>430</v>
      </c>
      <c r="AG142" s="398"/>
      <c r="CJ142" s="338" t="str">
        <f t="shared" si="97"/>
        <v/>
      </c>
      <c r="CK142" s="338" t="str">
        <f t="shared" si="69"/>
        <v>Schurrer Gabriel</v>
      </c>
      <c r="CM142" s="338">
        <f t="shared" si="70"/>
        <v>34</v>
      </c>
      <c r="CN142" s="338" t="str">
        <f t="shared" si="96"/>
        <v>F</v>
      </c>
      <c r="CO142" s="303" t="str">
        <f t="shared" si="86"/>
        <v>F</v>
      </c>
      <c r="CP142" s="400">
        <v>7654</v>
      </c>
      <c r="CQ142" s="250">
        <v>614</v>
      </c>
      <c r="CR142" s="251">
        <f t="shared" si="82"/>
        <v>4</v>
      </c>
      <c r="CS142" s="252" t="str">
        <f t="shared" si="83"/>
        <v>Laborassistenz 4</v>
      </c>
      <c r="CT142" s="250">
        <v>614</v>
      </c>
      <c r="CU142" s="251">
        <f t="shared" si="81"/>
        <v>4</v>
      </c>
      <c r="CV142" s="252" t="str">
        <f t="shared" si="80"/>
        <v>Laborassistenz 4</v>
      </c>
      <c r="CW142" s="250">
        <v>614</v>
      </c>
      <c r="CX142" s="251">
        <f t="shared" si="98"/>
        <v>4</v>
      </c>
      <c r="CY142" s="252" t="str">
        <f t="shared" si="99"/>
        <v>Laborassistenz 4</v>
      </c>
      <c r="CZ142" s="250">
        <v>614</v>
      </c>
      <c r="DA142" s="251">
        <f t="shared" si="88"/>
        <v>4</v>
      </c>
      <c r="DB142" s="252" t="str">
        <f t="shared" si="89"/>
        <v>Laborassistenz 4</v>
      </c>
      <c r="DC142" s="250">
        <v>614</v>
      </c>
      <c r="DD142" s="251">
        <f t="shared" si="90"/>
        <v>4</v>
      </c>
      <c r="DE142" s="252" t="str">
        <f t="shared" si="91"/>
        <v>Laborassistenz 4</v>
      </c>
      <c r="DF142" s="249"/>
      <c r="DG142" s="250">
        <v>614</v>
      </c>
      <c r="DH142" s="251">
        <f t="shared" si="92"/>
        <v>4</v>
      </c>
      <c r="DI142" s="252" t="str">
        <f t="shared" si="93"/>
        <v>Laborassistenz 4</v>
      </c>
      <c r="DN142" s="338">
        <f t="shared" si="100"/>
        <v>7654</v>
      </c>
      <c r="DO142" s="340">
        <v>7</v>
      </c>
      <c r="DP142" s="338">
        <v>0</v>
      </c>
      <c r="DQ142" s="338" t="s">
        <v>963</v>
      </c>
      <c r="ES142" s="400">
        <v>9740</v>
      </c>
    </row>
    <row r="143" spans="1:150" s="338" customFormat="1" x14ac:dyDescent="0.25">
      <c r="A143" s="319"/>
      <c r="B143" s="319">
        <v>1</v>
      </c>
      <c r="C143" s="319" t="str">
        <f t="shared" si="94"/>
        <v/>
      </c>
      <c r="D143" s="320"/>
      <c r="E143" s="320"/>
      <c r="F143" s="320"/>
      <c r="G143" s="319"/>
      <c r="H143" s="319"/>
      <c r="I143" s="320"/>
      <c r="J143" s="319"/>
      <c r="K143" s="320"/>
      <c r="L143" s="320"/>
      <c r="M143" s="320"/>
      <c r="N143" s="343"/>
      <c r="O143" s="343">
        <v>1</v>
      </c>
      <c r="P143" s="126" t="s">
        <v>361</v>
      </c>
      <c r="Q143" s="110" t="s">
        <v>1502</v>
      </c>
      <c r="R143" s="110" t="s">
        <v>1513</v>
      </c>
      <c r="S143" s="27" t="s">
        <v>1500</v>
      </c>
      <c r="T143" s="17">
        <v>1987</v>
      </c>
      <c r="U143" s="277" t="s">
        <v>248</v>
      </c>
      <c r="V143" s="17"/>
      <c r="W143" s="278"/>
      <c r="X143" s="138"/>
      <c r="Y143" s="287"/>
      <c r="Z143" s="25"/>
      <c r="AA143" s="21"/>
      <c r="AB143" s="25" t="s">
        <v>248</v>
      </c>
      <c r="AC143" s="290">
        <v>2018</v>
      </c>
      <c r="AD143" s="21" t="s">
        <v>149</v>
      </c>
      <c r="AE143" s="304"/>
      <c r="AF143" s="285" t="s">
        <v>1078</v>
      </c>
      <c r="AG143" s="398"/>
      <c r="CJ143" s="338" t="str">
        <f t="shared" si="97"/>
        <v/>
      </c>
      <c r="CK143" s="338" t="str">
        <f t="shared" si="69"/>
        <v>Markovic Maja</v>
      </c>
      <c r="CO143" s="303"/>
      <c r="CP143" s="400">
        <v>9740</v>
      </c>
      <c r="CQ143" s="250"/>
      <c r="CR143" s="251"/>
      <c r="CS143" s="252"/>
      <c r="CT143" s="250"/>
      <c r="CU143" s="251"/>
      <c r="CV143" s="252"/>
      <c r="CW143" s="250"/>
      <c r="CX143" s="251"/>
      <c r="CY143" s="252"/>
      <c r="CZ143" s="250"/>
      <c r="DA143" s="251"/>
      <c r="DB143" s="252"/>
      <c r="DC143" s="250"/>
      <c r="DD143" s="251"/>
      <c r="DE143" s="252"/>
      <c r="DF143" s="249"/>
      <c r="DG143" s="251"/>
      <c r="DH143" s="251"/>
      <c r="DI143" s="252"/>
      <c r="DJ143" s="398"/>
      <c r="DK143" s="398"/>
      <c r="ES143" s="400">
        <v>9739</v>
      </c>
    </row>
    <row r="144" spans="1:150" s="338" customFormat="1" x14ac:dyDescent="0.25">
      <c r="A144" s="319"/>
      <c r="B144" s="319"/>
      <c r="C144" s="319" t="str">
        <f t="shared" si="94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1303</v>
      </c>
      <c r="Q144" s="110" t="s">
        <v>1092</v>
      </c>
      <c r="R144" s="110" t="s">
        <v>1513</v>
      </c>
      <c r="S144" s="27" t="s">
        <v>1578</v>
      </c>
      <c r="T144" s="17">
        <v>1998</v>
      </c>
      <c r="U144" s="277" t="s">
        <v>628</v>
      </c>
      <c r="V144" s="17"/>
      <c r="W144" s="278"/>
      <c r="X144" s="138"/>
      <c r="Y144" s="287"/>
      <c r="Z144" s="25" t="s">
        <v>173</v>
      </c>
      <c r="AA144" s="21"/>
      <c r="AB144" s="25" t="s">
        <v>1268</v>
      </c>
      <c r="AC144" s="290">
        <v>2014</v>
      </c>
      <c r="AD144" s="21" t="s">
        <v>175</v>
      </c>
      <c r="AE144" s="304"/>
      <c r="AF144" s="16" t="s">
        <v>381</v>
      </c>
      <c r="AG144" s="398"/>
      <c r="CJ144" s="338" t="str">
        <f t="shared" si="97"/>
        <v/>
      </c>
      <c r="CK144" s="338" t="str">
        <f t="shared" si="69"/>
        <v>Tahiri Florian</v>
      </c>
      <c r="CO144" s="303"/>
      <c r="CP144" s="400">
        <v>9740</v>
      </c>
      <c r="CQ144" s="250"/>
      <c r="CR144" s="251"/>
      <c r="CS144" s="252"/>
      <c r="CT144" s="250"/>
      <c r="CU144" s="251"/>
      <c r="CV144" s="252"/>
      <c r="CW144" s="250"/>
      <c r="CX144" s="251"/>
      <c r="CY144" s="252"/>
      <c r="CZ144" s="250"/>
      <c r="DA144" s="251"/>
      <c r="DB144" s="252"/>
      <c r="DC144" s="250"/>
      <c r="DD144" s="251"/>
      <c r="DE144" s="252"/>
      <c r="DF144" s="249"/>
      <c r="DG144" s="251"/>
      <c r="DH144" s="251"/>
      <c r="DI144" s="252"/>
      <c r="DN144" s="338">
        <f>+CP144</f>
        <v>9740</v>
      </c>
      <c r="DO144" s="340">
        <v>8</v>
      </c>
      <c r="DP144" s="338">
        <v>0</v>
      </c>
      <c r="DQ144" s="341" t="s">
        <v>976</v>
      </c>
      <c r="ES144" s="400">
        <v>9750</v>
      </c>
    </row>
    <row r="145" spans="1:150" s="338" customFormat="1" x14ac:dyDescent="0.25">
      <c r="A145" s="319"/>
      <c r="B145" s="319"/>
      <c r="C145" s="319" t="str">
        <f t="shared" si="94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1162</v>
      </c>
      <c r="R145" s="110" t="s">
        <v>1513</v>
      </c>
      <c r="S145" s="27" t="s">
        <v>1160</v>
      </c>
      <c r="T145" s="17">
        <v>1999</v>
      </c>
      <c r="U145" s="277" t="s">
        <v>628</v>
      </c>
      <c r="V145" s="17"/>
      <c r="W145" s="278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98"/>
      <c r="CJ145" s="338" t="str">
        <f t="shared" si="97"/>
        <v/>
      </c>
      <c r="CK145" s="338" t="str">
        <f t="shared" si="69"/>
        <v>Hirsbrunner Nico</v>
      </c>
      <c r="CO145" s="303"/>
      <c r="CP145" s="400">
        <v>9740</v>
      </c>
      <c r="CQ145" s="250"/>
      <c r="CR145" s="251"/>
      <c r="CS145" s="252"/>
      <c r="CT145" s="250"/>
      <c r="CU145" s="251"/>
      <c r="CV145" s="252"/>
      <c r="CW145" s="250"/>
      <c r="CX145" s="251"/>
      <c r="CY145" s="252"/>
      <c r="CZ145" s="250"/>
      <c r="DA145" s="251"/>
      <c r="DB145" s="252"/>
      <c r="DC145" s="250"/>
      <c r="DD145" s="251"/>
      <c r="DE145" s="252"/>
      <c r="DF145" s="249"/>
      <c r="DG145" s="251"/>
      <c r="DH145" s="251"/>
      <c r="DI145" s="252"/>
      <c r="DN145" s="338">
        <f t="shared" ref="DN145:DN152" si="101">+CP145</f>
        <v>9740</v>
      </c>
      <c r="DO145" s="340">
        <v>8</v>
      </c>
      <c r="DP145" s="338">
        <v>0</v>
      </c>
      <c r="DQ145" s="341" t="s">
        <v>976</v>
      </c>
      <c r="ES145" s="400">
        <v>9752</v>
      </c>
    </row>
    <row r="146" spans="1:150" s="338" customFormat="1" x14ac:dyDescent="0.25">
      <c r="A146" s="319"/>
      <c r="B146" s="319"/>
      <c r="C146" s="319" t="str">
        <f t="shared" si="94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358</v>
      </c>
      <c r="Q146" s="110" t="s">
        <v>1161</v>
      </c>
      <c r="R146" s="110" t="s">
        <v>1513</v>
      </c>
      <c r="S146" s="27" t="s">
        <v>1159</v>
      </c>
      <c r="T146" s="17">
        <v>1998</v>
      </c>
      <c r="U146" s="277" t="s">
        <v>628</v>
      </c>
      <c r="V146" s="17"/>
      <c r="W146" s="278"/>
      <c r="X146" s="138"/>
      <c r="Y146" s="287"/>
      <c r="Z146" s="25" t="s">
        <v>173</v>
      </c>
      <c r="AA146" s="21"/>
      <c r="AB146" s="25" t="s">
        <v>1268</v>
      </c>
      <c r="AC146" s="290">
        <v>2015</v>
      </c>
      <c r="AD146" s="21" t="s">
        <v>175</v>
      </c>
      <c r="AE146" s="304"/>
      <c r="AF146" s="16" t="s">
        <v>381</v>
      </c>
      <c r="AG146" s="398"/>
      <c r="CJ146" s="338" t="str">
        <f t="shared" si="97"/>
        <v/>
      </c>
      <c r="CK146" s="338" t="str">
        <f t="shared" si="69"/>
        <v>Christ Florian</v>
      </c>
      <c r="CO146" s="303"/>
      <c r="CP146" s="400">
        <v>9739</v>
      </c>
      <c r="CQ146" s="250"/>
      <c r="CR146" s="251"/>
      <c r="CS146" s="252"/>
      <c r="CT146" s="250"/>
      <c r="CU146" s="251"/>
      <c r="CV146" s="252"/>
      <c r="CW146" s="250"/>
      <c r="CX146" s="251"/>
      <c r="CY146" s="252"/>
      <c r="CZ146" s="250"/>
      <c r="DA146" s="251"/>
      <c r="DB146" s="252"/>
      <c r="DC146" s="250"/>
      <c r="DD146" s="251"/>
      <c r="DE146" s="252"/>
      <c r="DF146" s="249"/>
      <c r="DG146" s="251"/>
      <c r="DH146" s="251"/>
      <c r="DI146" s="252"/>
      <c r="DN146" s="338">
        <f t="shared" si="101"/>
        <v>9739</v>
      </c>
      <c r="DO146" s="340">
        <v>8</v>
      </c>
      <c r="DP146" s="338">
        <v>0</v>
      </c>
      <c r="DQ146" s="341" t="s">
        <v>976</v>
      </c>
      <c r="EJ146" s="398"/>
    </row>
    <row r="147" spans="1:150" s="338" customFormat="1" x14ac:dyDescent="0.25">
      <c r="A147" s="319"/>
      <c r="B147" s="319">
        <v>1</v>
      </c>
      <c r="C147" s="319" t="str">
        <f t="shared" si="94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1301</v>
      </c>
      <c r="Q147" s="110" t="s">
        <v>1163</v>
      </c>
      <c r="R147" s="110" t="s">
        <v>1513</v>
      </c>
      <c r="S147" s="27" t="s">
        <v>1164</v>
      </c>
      <c r="T147" s="17">
        <v>1997</v>
      </c>
      <c r="U147" s="277" t="s">
        <v>1566</v>
      </c>
      <c r="V147" s="17"/>
      <c r="W147" s="278"/>
      <c r="X147" s="138"/>
      <c r="Y147" s="287"/>
      <c r="Z147" s="25" t="s">
        <v>173</v>
      </c>
      <c r="AA147" s="21"/>
      <c r="AB147" s="25" t="s">
        <v>1268</v>
      </c>
      <c r="AC147" s="290">
        <v>2015</v>
      </c>
      <c r="AD147" s="21" t="s">
        <v>175</v>
      </c>
      <c r="AE147" s="304"/>
      <c r="AF147" s="16" t="s">
        <v>381</v>
      </c>
      <c r="AG147" s="398"/>
      <c r="CJ147" s="338" t="str">
        <f t="shared" si="97"/>
        <v/>
      </c>
      <c r="CK147" s="338" t="str">
        <f t="shared" si="69"/>
        <v>Sivasundaram Aschveni</v>
      </c>
      <c r="CO147" s="303"/>
      <c r="CP147" s="400">
        <v>9751</v>
      </c>
      <c r="CQ147" s="250"/>
      <c r="CR147" s="251"/>
      <c r="CS147" s="252"/>
      <c r="CT147" s="250"/>
      <c r="CU147" s="251"/>
      <c r="CV147" s="252"/>
      <c r="CW147" s="250"/>
      <c r="CX147" s="251"/>
      <c r="CY147" s="252"/>
      <c r="CZ147" s="250"/>
      <c r="DA147" s="251"/>
      <c r="DB147" s="252"/>
      <c r="DC147" s="250"/>
      <c r="DD147" s="251"/>
      <c r="DE147" s="252"/>
      <c r="DF147" s="249"/>
      <c r="DG147" s="251"/>
      <c r="DH147" s="251"/>
      <c r="DI147" s="252"/>
      <c r="DN147" s="338">
        <f>+CP147</f>
        <v>9751</v>
      </c>
      <c r="DO147" s="340">
        <v>8</v>
      </c>
      <c r="DP147" s="338">
        <v>0</v>
      </c>
      <c r="DQ147" s="341" t="s">
        <v>976</v>
      </c>
      <c r="EJ147" s="398"/>
    </row>
    <row r="148" spans="1:150" s="338" customFormat="1" x14ac:dyDescent="0.25">
      <c r="A148" s="319"/>
      <c r="B148" s="319"/>
      <c r="C148" s="319" t="str">
        <f t="shared" si="94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361</v>
      </c>
      <c r="Q148" s="110" t="s">
        <v>1208</v>
      </c>
      <c r="R148" s="110" t="s">
        <v>1513</v>
      </c>
      <c r="S148" s="27" t="s">
        <v>1205</v>
      </c>
      <c r="T148" s="17">
        <v>1996</v>
      </c>
      <c r="U148" s="277" t="s">
        <v>628</v>
      </c>
      <c r="V148" s="17"/>
      <c r="W148" s="278"/>
      <c r="X148" s="138"/>
      <c r="Y148" s="287"/>
      <c r="Z148" s="25" t="s">
        <v>173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98"/>
      <c r="CJ148" s="338" t="str">
        <f t="shared" si="97"/>
        <v/>
      </c>
      <c r="CK148" s="338" t="str">
        <f t="shared" si="69"/>
        <v>Leuch Georges</v>
      </c>
      <c r="CO148" s="303"/>
      <c r="CP148" s="400">
        <v>9750</v>
      </c>
      <c r="CQ148" s="250"/>
      <c r="CR148" s="251"/>
      <c r="CS148" s="252"/>
      <c r="CT148" s="250"/>
      <c r="CU148" s="251"/>
      <c r="CV148" s="252"/>
      <c r="CW148" s="250"/>
      <c r="CX148" s="251"/>
      <c r="CY148" s="252"/>
      <c r="CZ148" s="250"/>
      <c r="DA148" s="251"/>
      <c r="DB148" s="252"/>
      <c r="DC148" s="250"/>
      <c r="DD148" s="251"/>
      <c r="DE148" s="252"/>
      <c r="DF148" s="249"/>
      <c r="DG148" s="251"/>
      <c r="DH148" s="251"/>
      <c r="DI148" s="252"/>
      <c r="DN148" s="338">
        <f>+CP148</f>
        <v>9750</v>
      </c>
      <c r="DO148" s="340">
        <v>8</v>
      </c>
      <c r="DP148" s="338">
        <v>0</v>
      </c>
      <c r="DQ148" s="341" t="s">
        <v>976</v>
      </c>
      <c r="EJ148" s="398"/>
    </row>
    <row r="149" spans="1:150" s="338" customFormat="1" x14ac:dyDescent="0.25">
      <c r="A149" s="319"/>
      <c r="B149" s="319"/>
      <c r="C149" s="319" t="str">
        <f t="shared" si="94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358</v>
      </c>
      <c r="Q149" s="110" t="s">
        <v>1209</v>
      </c>
      <c r="R149" s="110" t="s">
        <v>1513</v>
      </c>
      <c r="S149" s="27" t="s">
        <v>1206</v>
      </c>
      <c r="T149" s="17">
        <v>2000</v>
      </c>
      <c r="U149" s="277" t="s">
        <v>628</v>
      </c>
      <c r="V149" s="17"/>
      <c r="W149" s="278"/>
      <c r="X149" s="138"/>
      <c r="Y149" s="287"/>
      <c r="Z149" s="25" t="s">
        <v>176</v>
      </c>
      <c r="AA149" s="21"/>
      <c r="AB149" s="25" t="s">
        <v>1268</v>
      </c>
      <c r="AC149" s="290">
        <v>2016</v>
      </c>
      <c r="AD149" s="21" t="s">
        <v>175</v>
      </c>
      <c r="AE149" s="304"/>
      <c r="AF149" s="16" t="s">
        <v>381</v>
      </c>
      <c r="AG149" s="398"/>
      <c r="CJ149" s="338" t="str">
        <f t="shared" si="97"/>
        <v/>
      </c>
      <c r="CK149" s="338" t="str">
        <f t="shared" si="69"/>
        <v>Boser Florian</v>
      </c>
      <c r="CO149" s="303"/>
      <c r="CP149" s="400">
        <v>9750</v>
      </c>
      <c r="CQ149" s="250"/>
      <c r="CR149" s="251"/>
      <c r="CS149" s="252"/>
      <c r="CT149" s="250"/>
      <c r="CU149" s="251"/>
      <c r="CV149" s="252"/>
      <c r="CW149" s="250"/>
      <c r="CX149" s="251"/>
      <c r="CY149" s="252"/>
      <c r="CZ149" s="250"/>
      <c r="DA149" s="251"/>
      <c r="DB149" s="252"/>
      <c r="DC149" s="250"/>
      <c r="DD149" s="251"/>
      <c r="DE149" s="252"/>
      <c r="DF149" s="249"/>
      <c r="DG149" s="251"/>
      <c r="DH149" s="251"/>
      <c r="DI149" s="252"/>
      <c r="DN149" s="338">
        <f t="shared" ref="DN149:DN150" si="102">+CP149</f>
        <v>9750</v>
      </c>
      <c r="DO149" s="340">
        <v>8</v>
      </c>
      <c r="DP149" s="338">
        <v>0</v>
      </c>
      <c r="DQ149" s="341" t="s">
        <v>976</v>
      </c>
      <c r="EJ149" s="398"/>
    </row>
    <row r="150" spans="1:150" s="338" customFormat="1" x14ac:dyDescent="0.25">
      <c r="A150" s="319"/>
      <c r="B150" s="319"/>
      <c r="C150" s="319" t="str">
        <f t="shared" si="94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1303</v>
      </c>
      <c r="Q150" s="110" t="s">
        <v>1210</v>
      </c>
      <c r="R150" s="110" t="s">
        <v>1513</v>
      </c>
      <c r="S150" s="27" t="s">
        <v>1207</v>
      </c>
      <c r="T150" s="17">
        <v>1999</v>
      </c>
      <c r="U150" s="277" t="s">
        <v>628</v>
      </c>
      <c r="V150" s="17"/>
      <c r="W150" s="278"/>
      <c r="X150" s="138"/>
      <c r="Y150" s="287"/>
      <c r="Z150" s="25" t="s">
        <v>176</v>
      </c>
      <c r="AA150" s="21"/>
      <c r="AB150" s="25" t="s">
        <v>1268</v>
      </c>
      <c r="AC150" s="290">
        <v>2016</v>
      </c>
      <c r="AD150" s="21" t="s">
        <v>175</v>
      </c>
      <c r="AE150" s="304"/>
      <c r="AF150" s="16" t="s">
        <v>381</v>
      </c>
      <c r="AG150" s="398"/>
      <c r="CJ150" s="338" t="str">
        <f t="shared" si="97"/>
        <v/>
      </c>
      <c r="CK150" s="338" t="str">
        <f t="shared" si="69"/>
        <v>Kaupp Nicolas</v>
      </c>
      <c r="CO150" s="303"/>
      <c r="CP150" s="400">
        <v>9752</v>
      </c>
      <c r="CQ150" s="250"/>
      <c r="CR150" s="251"/>
      <c r="CS150" s="252"/>
      <c r="CT150" s="250"/>
      <c r="CU150" s="251"/>
      <c r="CV150" s="252"/>
      <c r="CW150" s="250"/>
      <c r="CX150" s="251"/>
      <c r="CY150" s="252"/>
      <c r="CZ150" s="250"/>
      <c r="DA150" s="251"/>
      <c r="DB150" s="252"/>
      <c r="DC150" s="250"/>
      <c r="DD150" s="251"/>
      <c r="DE150" s="252"/>
      <c r="DF150" s="249"/>
      <c r="DG150" s="251"/>
      <c r="DH150" s="251"/>
      <c r="DI150" s="252"/>
      <c r="DN150" s="338">
        <f t="shared" si="102"/>
        <v>9752</v>
      </c>
      <c r="DO150" s="340">
        <v>8</v>
      </c>
      <c r="DP150" s="338">
        <v>0</v>
      </c>
      <c r="DQ150" s="341" t="s">
        <v>976</v>
      </c>
      <c r="EJ150" s="398"/>
    </row>
    <row r="151" spans="1:150" s="338" customFormat="1" x14ac:dyDescent="0.25">
      <c r="A151" s="319"/>
      <c r="B151" s="319">
        <v>1</v>
      </c>
      <c r="C151" s="319" t="str">
        <f t="shared" si="94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1266</v>
      </c>
      <c r="R151" s="110" t="s">
        <v>1513</v>
      </c>
      <c r="S151" s="27" t="s">
        <v>1264</v>
      </c>
      <c r="T151" s="17">
        <v>2000</v>
      </c>
      <c r="U151" s="277" t="s">
        <v>1566</v>
      </c>
      <c r="V151" s="17"/>
      <c r="W151" s="278"/>
      <c r="X151" s="138"/>
      <c r="Y151" s="287"/>
      <c r="Z151" s="25" t="s">
        <v>180</v>
      </c>
      <c r="AA151" s="21"/>
      <c r="AB151" s="25" t="s">
        <v>1268</v>
      </c>
      <c r="AC151" s="290">
        <v>2017</v>
      </c>
      <c r="AD151" s="21" t="s">
        <v>177</v>
      </c>
      <c r="AE151" s="304"/>
      <c r="AF151" s="16" t="s">
        <v>381</v>
      </c>
      <c r="AG151" s="398"/>
      <c r="CJ151" s="338" t="str">
        <f t="shared" si="97"/>
        <v/>
      </c>
      <c r="CK151" s="339" t="str">
        <f t="shared" si="69"/>
        <v>Tesan Laila</v>
      </c>
      <c r="CL151" s="339"/>
      <c r="CM151" s="339"/>
      <c r="CN151" s="339"/>
      <c r="CO151" s="303"/>
      <c r="CP151" s="257">
        <v>9776</v>
      </c>
      <c r="CQ151" s="250"/>
      <c r="CR151" s="251"/>
      <c r="CS151" s="252"/>
      <c r="CT151" s="250"/>
      <c r="CU151" s="251"/>
      <c r="CV151" s="252"/>
      <c r="CW151" s="250"/>
      <c r="CX151" s="251"/>
      <c r="CY151" s="252"/>
      <c r="CZ151" s="250"/>
      <c r="DA151" s="251"/>
      <c r="DB151" s="252"/>
      <c r="DC151" s="250"/>
      <c r="DD151" s="251"/>
      <c r="DE151" s="252"/>
      <c r="DF151" s="249"/>
      <c r="DG151" s="251"/>
      <c r="DH151" s="251"/>
      <c r="DI151" s="252"/>
      <c r="DN151" s="338">
        <f t="shared" si="101"/>
        <v>9776</v>
      </c>
      <c r="DO151" s="340">
        <v>8</v>
      </c>
      <c r="DP151" s="338">
        <v>0</v>
      </c>
      <c r="DQ151" s="341" t="s">
        <v>976</v>
      </c>
      <c r="EJ151" s="398"/>
    </row>
    <row r="152" spans="1:150" s="338" customFormat="1" x14ac:dyDescent="0.25">
      <c r="A152" s="319"/>
      <c r="B152" s="319"/>
      <c r="C152" s="319" t="str">
        <f t="shared" si="94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359</v>
      </c>
      <c r="Q152" s="110" t="s">
        <v>1267</v>
      </c>
      <c r="R152" s="110" t="s">
        <v>1513</v>
      </c>
      <c r="S152" s="27" t="s">
        <v>1265</v>
      </c>
      <c r="T152" s="17">
        <v>2001</v>
      </c>
      <c r="U152" s="277" t="s">
        <v>628</v>
      </c>
      <c r="V152" s="17"/>
      <c r="W152" s="278"/>
      <c r="X152" s="301"/>
      <c r="Y152" s="287"/>
      <c r="Z152" s="278" t="s">
        <v>180</v>
      </c>
      <c r="AA152" s="17"/>
      <c r="AB152" s="278" t="s">
        <v>1268</v>
      </c>
      <c r="AC152" s="375">
        <v>2017</v>
      </c>
      <c r="AD152" s="17" t="s">
        <v>177</v>
      </c>
      <c r="AE152" s="304"/>
      <c r="AF152" s="16" t="s">
        <v>381</v>
      </c>
      <c r="AG152" s="398"/>
      <c r="CJ152" s="338" t="str">
        <f t="shared" si="97"/>
        <v/>
      </c>
      <c r="CK152" s="339" t="str">
        <f t="shared" si="69"/>
        <v>Davet Kilian</v>
      </c>
      <c r="CL152" s="339"/>
      <c r="CM152" s="339"/>
      <c r="CN152" s="339"/>
      <c r="CO152" s="303"/>
      <c r="CP152" s="257">
        <v>9775</v>
      </c>
      <c r="CQ152" s="250"/>
      <c r="CR152" s="251"/>
      <c r="CS152" s="252"/>
      <c r="CT152" s="250"/>
      <c r="CU152" s="251"/>
      <c r="CV152" s="252"/>
      <c r="CW152" s="250"/>
      <c r="CX152" s="251"/>
      <c r="CY152" s="252"/>
      <c r="CZ152" s="250"/>
      <c r="DA152" s="251"/>
      <c r="DB152" s="252"/>
      <c r="DC152" s="250"/>
      <c r="DD152" s="251"/>
      <c r="DE152" s="252"/>
      <c r="DF152" s="249"/>
      <c r="DG152" s="251"/>
      <c r="DH152" s="251"/>
      <c r="DI152" s="252"/>
      <c r="DN152" s="338">
        <f t="shared" si="101"/>
        <v>9775</v>
      </c>
      <c r="DO152" s="340">
        <v>8</v>
      </c>
      <c r="DP152" s="338">
        <v>0</v>
      </c>
      <c r="DQ152" s="341" t="s">
        <v>976</v>
      </c>
      <c r="EJ152" s="398"/>
    </row>
    <row r="153" spans="1:150" s="338" customFormat="1" x14ac:dyDescent="0.25">
      <c r="A153" s="319"/>
      <c r="B153" s="319"/>
      <c r="C153" s="319" t="str">
        <f t="shared" si="94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1518</v>
      </c>
      <c r="R153" s="110" t="s">
        <v>1513</v>
      </c>
      <c r="S153" s="27" t="s">
        <v>1516</v>
      </c>
      <c r="T153" s="17">
        <v>1996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98"/>
      <c r="CK153" s="339" t="str">
        <f t="shared" ref="CK153:CK155" si="103">+S153</f>
        <v>Erdogan Mustafa</v>
      </c>
      <c r="CL153" s="339"/>
      <c r="CM153" s="339"/>
      <c r="CN153" s="339"/>
      <c r="CO153" s="303"/>
      <c r="CP153" s="339"/>
      <c r="CQ153" s="351"/>
      <c r="CR153" s="303"/>
      <c r="CT153" s="351"/>
      <c r="CU153" s="303"/>
      <c r="CW153" s="351"/>
      <c r="CX153" s="303"/>
      <c r="CZ153" s="351"/>
      <c r="DA153" s="303"/>
      <c r="DC153" s="351"/>
      <c r="DD153" s="303"/>
      <c r="DG153" s="303"/>
      <c r="DH153" s="303"/>
      <c r="DO153" s="340"/>
      <c r="DQ153" s="341"/>
      <c r="EJ153" s="398"/>
    </row>
    <row r="154" spans="1:150" s="338" customFormat="1" x14ac:dyDescent="0.25">
      <c r="A154" s="319"/>
      <c r="B154" s="319"/>
      <c r="C154" s="319" t="str">
        <f t="shared" si="94"/>
        <v/>
      </c>
      <c r="D154" s="320"/>
      <c r="E154" s="320"/>
      <c r="F154" s="320"/>
      <c r="G154" s="319"/>
      <c r="H154" s="319"/>
      <c r="I154" s="320"/>
      <c r="J154" s="319"/>
      <c r="K154" s="320">
        <v>1</v>
      </c>
      <c r="L154" s="320"/>
      <c r="M154" s="320"/>
      <c r="N154" s="343"/>
      <c r="O154" s="343"/>
      <c r="P154" s="126" t="s">
        <v>1303</v>
      </c>
      <c r="Q154" s="110" t="s">
        <v>1517</v>
      </c>
      <c r="R154" s="110" t="s">
        <v>1513</v>
      </c>
      <c r="S154" s="27" t="s">
        <v>1569</v>
      </c>
      <c r="T154" s="17">
        <v>2003</v>
      </c>
      <c r="U154" s="277" t="s">
        <v>628</v>
      </c>
      <c r="V154" s="17"/>
      <c r="W154" s="278"/>
      <c r="X154" s="301"/>
      <c r="Y154" s="287"/>
      <c r="Z154" s="278" t="s">
        <v>182</v>
      </c>
      <c r="AA154" s="17"/>
      <c r="AB154" s="278" t="s">
        <v>1268</v>
      </c>
      <c r="AC154" s="375">
        <v>2018</v>
      </c>
      <c r="AD154" s="17" t="s">
        <v>177</v>
      </c>
      <c r="AE154" s="304"/>
      <c r="AF154" s="16" t="s">
        <v>381</v>
      </c>
      <c r="AG154" s="398"/>
      <c r="CK154" s="339" t="str">
        <f t="shared" si="103"/>
        <v>Schacher Elia</v>
      </c>
      <c r="CL154" s="339"/>
      <c r="CM154" s="339"/>
      <c r="CN154" s="339"/>
      <c r="CO154" s="303"/>
      <c r="CP154" s="339"/>
      <c r="CQ154" s="351"/>
      <c r="CR154" s="303"/>
      <c r="CT154" s="351"/>
      <c r="CU154" s="303"/>
      <c r="CW154" s="351"/>
      <c r="CX154" s="303"/>
      <c r="CZ154" s="351"/>
      <c r="DA154" s="303"/>
      <c r="DC154" s="351"/>
      <c r="DD154" s="303"/>
      <c r="DG154" s="303"/>
      <c r="DH154" s="303"/>
      <c r="DO154" s="340"/>
      <c r="DQ154" s="341"/>
      <c r="EJ154" s="398"/>
    </row>
    <row r="155" spans="1:150" s="338" customFormat="1" x14ac:dyDescent="0.25">
      <c r="A155" s="319"/>
      <c r="B155" s="319"/>
      <c r="C155" s="319" t="str">
        <f t="shared" si="94"/>
        <v/>
      </c>
      <c r="D155" s="320"/>
      <c r="E155" s="320"/>
      <c r="F155" s="320"/>
      <c r="G155" s="319"/>
      <c r="H155" s="319"/>
      <c r="I155" s="320"/>
      <c r="J155" s="319"/>
      <c r="K155" s="320">
        <v>1</v>
      </c>
      <c r="L155" s="320"/>
      <c r="M155" s="320"/>
      <c r="N155" s="343"/>
      <c r="O155" s="343"/>
      <c r="P155" s="126" t="s">
        <v>361</v>
      </c>
      <c r="Q155" s="110" t="s">
        <v>1519</v>
      </c>
      <c r="R155" s="110" t="s">
        <v>1513</v>
      </c>
      <c r="S155" s="27" t="s">
        <v>1570</v>
      </c>
      <c r="T155" s="17">
        <v>2002</v>
      </c>
      <c r="U155" s="277" t="s">
        <v>628</v>
      </c>
      <c r="V155" s="17"/>
      <c r="W155" s="278"/>
      <c r="X155" s="301"/>
      <c r="Y155" s="287"/>
      <c r="Z155" s="278" t="s">
        <v>182</v>
      </c>
      <c r="AA155" s="17"/>
      <c r="AB155" s="278" t="s">
        <v>1268</v>
      </c>
      <c r="AC155" s="375">
        <v>2018</v>
      </c>
      <c r="AD155" s="17" t="s">
        <v>177</v>
      </c>
      <c r="AE155" s="304"/>
      <c r="AF155" s="16" t="s">
        <v>381</v>
      </c>
      <c r="AG155" s="398"/>
      <c r="CK155" s="339" t="str">
        <f t="shared" si="103"/>
        <v>Weber Fabian</v>
      </c>
      <c r="CL155" s="339"/>
      <c r="CM155" s="339"/>
      <c r="CN155" s="339"/>
      <c r="CO155" s="303"/>
      <c r="CP155" s="339"/>
      <c r="CQ155" s="351"/>
      <c r="CR155" s="303"/>
      <c r="CT155" s="351"/>
      <c r="CU155" s="303"/>
      <c r="CW155" s="351"/>
      <c r="CX155" s="303"/>
      <c r="CZ155" s="351"/>
      <c r="DA155" s="303"/>
      <c r="DC155" s="351"/>
      <c r="DD155" s="303"/>
      <c r="DG155" s="303"/>
      <c r="DH155" s="303"/>
      <c r="DO155" s="340"/>
      <c r="DQ155" s="341"/>
      <c r="EJ155" s="398"/>
    </row>
    <row r="156" spans="1:150" s="338" customFormat="1" ht="5.25" customHeight="1" x14ac:dyDescent="0.25">
      <c r="A156" s="420"/>
      <c r="B156" s="420"/>
      <c r="C156" s="420"/>
      <c r="D156" s="420"/>
      <c r="E156" s="420"/>
      <c r="F156" s="420"/>
      <c r="G156" s="420"/>
      <c r="H156" s="420"/>
      <c r="I156" s="420"/>
      <c r="J156" s="420"/>
      <c r="K156" s="420"/>
      <c r="L156" s="420"/>
      <c r="M156" s="420"/>
      <c r="N156" s="420"/>
      <c r="O156" s="420"/>
      <c r="P156" s="421"/>
      <c r="Q156" s="422"/>
      <c r="R156" s="422"/>
      <c r="S156" s="423"/>
      <c r="T156" s="424"/>
      <c r="U156" s="425"/>
      <c r="V156" s="424"/>
      <c r="W156" s="426"/>
      <c r="X156" s="427"/>
      <c r="Y156" s="428"/>
      <c r="Z156" s="426"/>
      <c r="AA156" s="424"/>
      <c r="AB156" s="426"/>
      <c r="AC156" s="429"/>
      <c r="AD156" s="424"/>
      <c r="AE156" s="397"/>
      <c r="AF156" s="430"/>
      <c r="AG156" s="398"/>
      <c r="CK156" s="339"/>
      <c r="CL156" s="339"/>
      <c r="CM156" s="339"/>
      <c r="CN156" s="339"/>
      <c r="CO156" s="303"/>
      <c r="CP156" s="339"/>
      <c r="CQ156" s="351"/>
      <c r="CR156" s="303"/>
      <c r="CT156" s="351"/>
      <c r="CU156" s="303"/>
      <c r="CW156" s="351"/>
      <c r="CX156" s="303"/>
      <c r="CZ156" s="351"/>
      <c r="DA156" s="303"/>
      <c r="DC156" s="351"/>
      <c r="DD156" s="303"/>
      <c r="DG156" s="303"/>
      <c r="DH156" s="303"/>
      <c r="DO156" s="340"/>
      <c r="DQ156" s="341"/>
      <c r="EJ156" s="398"/>
    </row>
    <row r="157" spans="1:150" s="360" customFormat="1" x14ac:dyDescent="0.2">
      <c r="A157" s="343"/>
      <c r="B157" s="343"/>
      <c r="C157" s="343"/>
      <c r="D157" s="343"/>
      <c r="E157" s="343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83"/>
      <c r="Q157" s="384"/>
      <c r="R157" s="384"/>
      <c r="S157" s="30" t="s">
        <v>1548</v>
      </c>
      <c r="T157" s="31">
        <f>COUNTA(S5:S155)</f>
        <v>151</v>
      </c>
      <c r="U157" s="392" t="s">
        <v>1524</v>
      </c>
      <c r="V157" s="32"/>
      <c r="W157" s="34"/>
      <c r="X157" s="385"/>
      <c r="Y157" s="391"/>
      <c r="Z157" s="40"/>
      <c r="AA157" s="33"/>
      <c r="AB157" s="34"/>
      <c r="AC157" s="386"/>
      <c r="AD157" s="33"/>
      <c r="AE157" s="372"/>
      <c r="AF157" s="84"/>
      <c r="AG157" s="373"/>
      <c r="CJ157" s="360" t="str">
        <f t="shared" si="97"/>
        <v/>
      </c>
      <c r="CO157" s="371"/>
      <c r="CQ157" s="374"/>
      <c r="CR157" s="374"/>
      <c r="CT157" s="374"/>
      <c r="CU157" s="374"/>
      <c r="CW157" s="374"/>
      <c r="CX157" s="374"/>
      <c r="CZ157" s="374"/>
      <c r="DA157" s="374"/>
      <c r="DC157" s="374"/>
      <c r="DD157" s="374"/>
      <c r="DG157" s="371"/>
      <c r="DH157" s="371"/>
      <c r="EJ157" s="373"/>
    </row>
    <row r="158" spans="1:150" s="145" customFormat="1" x14ac:dyDescent="0.25">
      <c r="A158" s="109">
        <f t="shared" ref="A158:J158" si="104">SUM(A5:A152)</f>
        <v>7</v>
      </c>
      <c r="B158" s="109">
        <f t="shared" si="104"/>
        <v>40</v>
      </c>
      <c r="C158" s="109">
        <f t="shared" si="104"/>
        <v>108</v>
      </c>
      <c r="D158" s="109">
        <f t="shared" si="104"/>
        <v>27</v>
      </c>
      <c r="E158" s="109">
        <f t="shared" si="104"/>
        <v>47</v>
      </c>
      <c r="F158" s="109">
        <f t="shared" si="104"/>
        <v>5</v>
      </c>
      <c r="G158" s="109">
        <f t="shared" si="104"/>
        <v>3</v>
      </c>
      <c r="H158" s="109">
        <f t="shared" si="104"/>
        <v>34</v>
      </c>
      <c r="I158" s="109">
        <f t="shared" si="104"/>
        <v>32</v>
      </c>
      <c r="J158" s="109">
        <f t="shared" si="104"/>
        <v>14</v>
      </c>
      <c r="K158" s="109">
        <f>SUM(K5:K155)</f>
        <v>12</v>
      </c>
      <c r="L158" s="109">
        <f>SUM(L5:L152)</f>
        <v>21</v>
      </c>
      <c r="M158" s="109">
        <f>SUM(M5:M152)</f>
        <v>6</v>
      </c>
      <c r="N158" s="109">
        <f>SUM(N5:N152)</f>
        <v>7</v>
      </c>
      <c r="O158" s="109">
        <f>SUM(O5:O152)</f>
        <v>1</v>
      </c>
      <c r="P158" s="109">
        <f>SUM(D158+E158+F158+I158+K158+L158+M158)</f>
        <v>150</v>
      </c>
      <c r="Q158" s="110"/>
      <c r="R158" s="110" t="s">
        <v>1514</v>
      </c>
      <c r="S158" s="126" t="s">
        <v>88</v>
      </c>
      <c r="T158" s="138">
        <f>COUNTIF($R$1:$R$156,R158)</f>
        <v>74</v>
      </c>
      <c r="U158" s="349"/>
      <c r="V158" s="138"/>
      <c r="W158" s="275"/>
      <c r="X158" s="138"/>
      <c r="Y158" s="113"/>
      <c r="Z158" s="349"/>
      <c r="AA158" s="138"/>
      <c r="AB158" s="113" t="s">
        <v>1526</v>
      </c>
      <c r="AC158" s="138"/>
      <c r="AD158" s="138"/>
      <c r="AE158" s="350"/>
      <c r="AF158" s="292" t="s">
        <v>382</v>
      </c>
      <c r="AG158" s="293" t="s">
        <v>385</v>
      </c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97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U158" s="126"/>
      <c r="ES158" s="115"/>
      <c r="ET158" s="115"/>
    </row>
    <row r="159" spans="1:150" s="145" customFormat="1" x14ac:dyDescent="0.25">
      <c r="A159" s="126">
        <f t="shared" ref="A159:J159" si="105">SUBTOTAL(9,A5:A152)</f>
        <v>7</v>
      </c>
      <c r="B159" s="126">
        <f t="shared" si="105"/>
        <v>40</v>
      </c>
      <c r="C159" s="126">
        <f t="shared" si="105"/>
        <v>108</v>
      </c>
      <c r="D159" s="126">
        <f t="shared" si="105"/>
        <v>27</v>
      </c>
      <c r="E159" s="126">
        <f t="shared" si="105"/>
        <v>47</v>
      </c>
      <c r="F159" s="126">
        <f t="shared" si="105"/>
        <v>5</v>
      </c>
      <c r="G159" s="126">
        <f t="shared" si="105"/>
        <v>3</v>
      </c>
      <c r="H159" s="126">
        <f t="shared" si="105"/>
        <v>34</v>
      </c>
      <c r="I159" s="126">
        <f t="shared" si="105"/>
        <v>32</v>
      </c>
      <c r="J159" s="126">
        <f t="shared" si="105"/>
        <v>14</v>
      </c>
      <c r="K159" s="126">
        <f>SUBTOTAL(9,K5:K155)</f>
        <v>12</v>
      </c>
      <c r="L159" s="126">
        <f>SUBTOTAL(9,L5:L152)</f>
        <v>21</v>
      </c>
      <c r="M159" s="126">
        <f>SUBTOTAL(9,M5:M152)</f>
        <v>6</v>
      </c>
      <c r="N159" s="126">
        <f>SUBTOTAL(9,N5:N152)</f>
        <v>7</v>
      </c>
      <c r="O159" s="126">
        <f>SUBTOTAL(9,O5:O152)</f>
        <v>1</v>
      </c>
      <c r="P159" s="109">
        <f>SUM(D159+E159+F159+I159+K159+L159+M159)</f>
        <v>150</v>
      </c>
      <c r="Q159" s="110"/>
      <c r="R159" s="110" t="s">
        <v>928</v>
      </c>
      <c r="S159" s="126" t="s">
        <v>1522</v>
      </c>
      <c r="T159" s="138">
        <f t="shared" ref="T159:T164" si="106">COUNTIF($R$1:$R$156,R159)</f>
        <v>37</v>
      </c>
      <c r="U159" s="349"/>
      <c r="V159" s="138"/>
      <c r="W159" s="275"/>
      <c r="X159" s="138"/>
      <c r="Y159" s="113"/>
      <c r="Z159" s="349"/>
      <c r="AA159" s="138" t="s">
        <v>185</v>
      </c>
      <c r="AB159" s="113" t="s">
        <v>886</v>
      </c>
      <c r="AC159" s="138"/>
      <c r="AD159" s="138"/>
      <c r="AE159" s="350"/>
      <c r="AF159" s="292" t="s">
        <v>373</v>
      </c>
      <c r="AG159" s="293" t="s">
        <v>97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97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2" t="s">
        <v>980</v>
      </c>
      <c r="DU159" s="126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352"/>
      <c r="K160" s="344"/>
      <c r="L160" s="344"/>
      <c r="M160" s="344"/>
      <c r="N160" s="344"/>
      <c r="O160" s="344"/>
      <c r="P160" s="431" t="str">
        <f>IF(O158+P158=T157,"ü","!")</f>
        <v>ü</v>
      </c>
      <c r="Q160" s="110"/>
      <c r="R160" s="110" t="s">
        <v>369</v>
      </c>
      <c r="S160" s="126" t="s">
        <v>150</v>
      </c>
      <c r="T160" s="138">
        <f t="shared" si="106"/>
        <v>13</v>
      </c>
      <c r="U160" s="349"/>
      <c r="V160" s="138"/>
      <c r="W160" s="275"/>
      <c r="X160" s="138"/>
      <c r="Y160" s="113"/>
      <c r="Z160" s="349"/>
      <c r="AA160" s="138" t="s">
        <v>186</v>
      </c>
      <c r="AB160" s="113" t="s">
        <v>1226</v>
      </c>
      <c r="AC160" s="138"/>
      <c r="AD160" s="138"/>
      <c r="AE160" s="350"/>
      <c r="AF160" s="292" t="s">
        <v>375</v>
      </c>
      <c r="AG160" s="293" t="s">
        <v>386</v>
      </c>
      <c r="AH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97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986</v>
      </c>
      <c r="DU160" s="126"/>
      <c r="EJ160" s="115"/>
      <c r="ES160" s="115"/>
      <c r="ET160" s="115"/>
    </row>
    <row r="161" spans="1:150" s="14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126"/>
      <c r="K161" s="344"/>
      <c r="L161" s="344"/>
      <c r="M161" s="344"/>
      <c r="N161" s="344"/>
      <c r="O161" s="344"/>
      <c r="P161" s="109"/>
      <c r="Q161" s="353"/>
      <c r="R161" s="362" t="s">
        <v>341</v>
      </c>
      <c r="S161" s="126" t="s">
        <v>158</v>
      </c>
      <c r="T161" s="138">
        <f t="shared" si="106"/>
        <v>3</v>
      </c>
      <c r="U161" s="349"/>
      <c r="V161" s="138"/>
      <c r="W161" s="275"/>
      <c r="X161" s="138"/>
      <c r="Y161" s="113"/>
      <c r="Z161" s="349"/>
      <c r="AA161" s="138" t="s">
        <v>189</v>
      </c>
      <c r="AB161" s="113" t="s">
        <v>888</v>
      </c>
      <c r="AC161" s="138"/>
      <c r="AD161" s="138"/>
      <c r="AE161" s="350"/>
      <c r="AF161" s="292" t="s">
        <v>376</v>
      </c>
      <c r="AG161" s="293" t="s">
        <v>110</v>
      </c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26"/>
      <c r="CJ161" s="126" t="str">
        <f t="shared" si="97"/>
        <v/>
      </c>
      <c r="CK161" s="115"/>
      <c r="CL161" s="115"/>
      <c r="CM161" s="115"/>
      <c r="CN161" s="115"/>
      <c r="CO161" s="303"/>
      <c r="CP161" s="115"/>
      <c r="CQ161" s="351"/>
      <c r="CR161" s="351"/>
      <c r="CS161" s="115"/>
      <c r="CT161" s="351"/>
      <c r="CU161" s="351"/>
      <c r="CV161" s="115"/>
      <c r="CW161" s="351"/>
      <c r="CX161" s="351"/>
      <c r="CY161" s="115"/>
      <c r="CZ161" s="351"/>
      <c r="DA161" s="351"/>
      <c r="DB161" s="115"/>
      <c r="DC161" s="351"/>
      <c r="DD161" s="351"/>
      <c r="DE161" s="115"/>
      <c r="DF161" s="115"/>
      <c r="DG161" s="303"/>
      <c r="DH161" s="303"/>
      <c r="DI161" s="115"/>
      <c r="DL161" s="115"/>
      <c r="DM161" s="115"/>
      <c r="DN161" s="115"/>
      <c r="DO161" s="115" t="s">
        <v>987</v>
      </c>
      <c r="DU161" s="126"/>
      <c r="EJ161" s="115"/>
      <c r="ES161" s="115"/>
      <c r="ET161" s="115"/>
    </row>
    <row r="162" spans="1:150" s="14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126"/>
      <c r="K162" s="344"/>
      <c r="L162" s="344"/>
      <c r="M162" s="344"/>
      <c r="N162" s="344"/>
      <c r="O162" s="344"/>
      <c r="P162" s="109"/>
      <c r="Q162" s="110"/>
      <c r="R162" s="110" t="s">
        <v>368</v>
      </c>
      <c r="S162" s="126" t="s">
        <v>161</v>
      </c>
      <c r="T162" s="138">
        <f t="shared" si="106"/>
        <v>8</v>
      </c>
      <c r="U162" s="349"/>
      <c r="V162" s="138"/>
      <c r="W162" s="275"/>
      <c r="X162" s="138"/>
      <c r="Y162" s="113"/>
      <c r="Z162" s="349"/>
      <c r="AA162" s="138" t="s">
        <v>876</v>
      </c>
      <c r="AB162" s="113" t="s">
        <v>1227</v>
      </c>
      <c r="AC162" s="138"/>
      <c r="AD162" s="138"/>
      <c r="AE162" s="350"/>
      <c r="AF162" s="292" t="s">
        <v>379</v>
      </c>
      <c r="AG162" s="293" t="s">
        <v>387</v>
      </c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26"/>
      <c r="CJ162" s="126" t="str">
        <f t="shared" si="97"/>
        <v/>
      </c>
      <c r="CK162" s="115"/>
      <c r="CL162" s="115"/>
      <c r="CM162" s="115"/>
      <c r="CN162" s="115"/>
      <c r="CO162" s="303"/>
      <c r="CP162" s="115"/>
      <c r="CQ162" s="351"/>
      <c r="CR162" s="351"/>
      <c r="CS162" s="115"/>
      <c r="CT162" s="351"/>
      <c r="CU162" s="351"/>
      <c r="CV162" s="115"/>
      <c r="CW162" s="351"/>
      <c r="CX162" s="351"/>
      <c r="CY162" s="115"/>
      <c r="CZ162" s="351"/>
      <c r="DA162" s="351"/>
      <c r="DB162" s="115"/>
      <c r="DC162" s="351"/>
      <c r="DD162" s="351"/>
      <c r="DE162" s="115"/>
      <c r="DF162" s="115"/>
      <c r="DG162" s="303"/>
      <c r="DH162" s="303"/>
      <c r="DI162" s="115"/>
      <c r="DL162" s="115"/>
      <c r="DM162" s="115"/>
      <c r="DN162" s="115"/>
      <c r="DO162" s="115" t="s">
        <v>988</v>
      </c>
      <c r="DU162" s="126"/>
      <c r="EJ162" s="115"/>
      <c r="ES162" s="115"/>
      <c r="ET162" s="115"/>
    </row>
    <row r="163" spans="1:150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 t="s">
        <v>367</v>
      </c>
      <c r="S163" s="126" t="s">
        <v>166</v>
      </c>
      <c r="T163" s="138">
        <f t="shared" si="106"/>
        <v>3</v>
      </c>
      <c r="U163" s="349"/>
      <c r="V163" s="138"/>
      <c r="W163" s="275"/>
      <c r="X163" s="138"/>
      <c r="Y163" s="113"/>
      <c r="Z163" s="349"/>
      <c r="AA163" s="138" t="s">
        <v>887</v>
      </c>
      <c r="AB163" s="113" t="s">
        <v>1288</v>
      </c>
      <c r="AC163" s="138"/>
      <c r="AD163" s="138"/>
      <c r="AE163" s="350"/>
      <c r="AF163" s="292" t="s">
        <v>394</v>
      </c>
      <c r="AG163" s="293" t="s">
        <v>395</v>
      </c>
      <c r="CI163" s="126"/>
      <c r="CJ163" s="126" t="str">
        <f t="shared" si="97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981</v>
      </c>
      <c r="DU163" s="126"/>
    </row>
    <row r="164" spans="1:150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 t="s">
        <v>1513</v>
      </c>
      <c r="S164" s="126" t="s">
        <v>249</v>
      </c>
      <c r="T164" s="138">
        <f t="shared" si="106"/>
        <v>13</v>
      </c>
      <c r="U164" s="349"/>
      <c r="V164" s="138"/>
      <c r="W164" s="275"/>
      <c r="X164" s="138"/>
      <c r="Y164" s="113"/>
      <c r="Z164" s="349"/>
      <c r="AA164" s="354"/>
      <c r="AB164" s="113"/>
      <c r="AC164" s="138"/>
      <c r="AD164" s="138"/>
      <c r="AE164" s="350"/>
      <c r="AF164" s="292" t="s">
        <v>383</v>
      </c>
      <c r="AG164" s="293" t="s">
        <v>388</v>
      </c>
      <c r="AI164" s="126"/>
      <c r="AJ164" s="126"/>
      <c r="AK164" s="126"/>
      <c r="AL164" s="126"/>
      <c r="CI164" s="126"/>
      <c r="CJ164" s="126" t="str">
        <f t="shared" si="97"/>
        <v/>
      </c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982</v>
      </c>
      <c r="DU164" s="126"/>
    </row>
    <row r="165" spans="1:150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>
        <f>SUM(T158:T164)</f>
        <v>151</v>
      </c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294" t="s">
        <v>365</v>
      </c>
      <c r="AG165" s="295" t="s">
        <v>249</v>
      </c>
      <c r="AI165" s="126"/>
      <c r="AJ165" s="126"/>
      <c r="AK165" s="126"/>
      <c r="CI165" s="126"/>
      <c r="CJ165" s="126" t="str">
        <f t="shared" si="97"/>
        <v/>
      </c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989</v>
      </c>
      <c r="DU165" s="126"/>
    </row>
    <row r="166" spans="1:150" s="115" customFormat="1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26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126"/>
      <c r="AG166" s="126"/>
      <c r="AI166" s="126"/>
      <c r="AJ166" s="126"/>
      <c r="AK166" s="126"/>
      <c r="AL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990</v>
      </c>
    </row>
    <row r="167" spans="1:150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26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 t="s">
        <v>408</v>
      </c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991</v>
      </c>
    </row>
    <row r="168" spans="1:150" s="115" customFormat="1" ht="40.5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349" t="s">
        <v>1579</v>
      </c>
      <c r="AG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983</v>
      </c>
    </row>
    <row r="169" spans="1:150" s="115" customFormat="1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13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126"/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984</v>
      </c>
    </row>
    <row r="170" spans="1:150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13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350"/>
      <c r="AF170" s="126" t="s">
        <v>411</v>
      </c>
      <c r="AG170" s="126"/>
      <c r="AI170" s="126"/>
      <c r="AJ170" s="126"/>
      <c r="AK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O170" s="115" t="s">
        <v>992</v>
      </c>
    </row>
    <row r="171" spans="1:150" s="115" customFormat="1" ht="40.5" x14ac:dyDescent="0.25">
      <c r="A171" s="126"/>
      <c r="B171" s="126"/>
      <c r="C171" s="126"/>
      <c r="D171" s="141"/>
      <c r="E171" s="141"/>
      <c r="F171" s="344"/>
      <c r="G171" s="352"/>
      <c r="H171" s="352"/>
      <c r="I171" s="344"/>
      <c r="J171" s="352"/>
      <c r="K171" s="344"/>
      <c r="L171" s="344"/>
      <c r="M171" s="344"/>
      <c r="N171" s="344"/>
      <c r="O171" s="344"/>
      <c r="P171" s="109"/>
      <c r="Q171" s="110"/>
      <c r="R171" s="110"/>
      <c r="S171" s="126"/>
      <c r="T171" s="138"/>
      <c r="U171" s="349"/>
      <c r="V171" s="138"/>
      <c r="W171" s="275"/>
      <c r="X171" s="138"/>
      <c r="Y171" s="113"/>
      <c r="Z171" s="349"/>
      <c r="AA171" s="138"/>
      <c r="AB171" s="113"/>
      <c r="AC171" s="138"/>
      <c r="AD171" s="138"/>
      <c r="AE171" s="350"/>
      <c r="AF171" s="349" t="s">
        <v>1580</v>
      </c>
      <c r="AG171" s="126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O171" s="115" t="s">
        <v>985</v>
      </c>
    </row>
    <row r="172" spans="1:150" s="115" customFormat="1" x14ac:dyDescent="0.25">
      <c r="A172" s="126"/>
      <c r="B172" s="126"/>
      <c r="C172" s="126"/>
      <c r="D172" s="141"/>
      <c r="E172" s="141"/>
      <c r="F172" s="344"/>
      <c r="G172" s="352"/>
      <c r="H172" s="352"/>
      <c r="I172" s="344"/>
      <c r="J172" s="352"/>
      <c r="K172" s="344"/>
      <c r="L172" s="344"/>
      <c r="M172" s="344"/>
      <c r="N172" s="344"/>
      <c r="O172" s="344"/>
      <c r="P172" s="109"/>
      <c r="Q172" s="110"/>
      <c r="R172" s="110"/>
      <c r="S172" s="126"/>
      <c r="T172" s="138"/>
      <c r="U172" s="349"/>
      <c r="V172" s="138"/>
      <c r="W172" s="275"/>
      <c r="X172" s="138"/>
      <c r="Y172" s="113"/>
      <c r="Z172" s="349"/>
      <c r="AA172" s="138"/>
      <c r="AB172" s="113"/>
      <c r="AC172" s="138"/>
      <c r="AD172" s="138"/>
      <c r="AE172" s="138"/>
      <c r="AG172" s="126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2" t="s">
        <v>993</v>
      </c>
    </row>
    <row r="173" spans="1:150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994</v>
      </c>
    </row>
    <row r="174" spans="1:150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995</v>
      </c>
    </row>
    <row r="175" spans="1:150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  <c r="DP175" s="115" t="s">
        <v>996</v>
      </c>
    </row>
    <row r="176" spans="1:150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  <c r="DP176" s="115" t="s">
        <v>997</v>
      </c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889" t="s">
        <v>78</v>
      </c>
      <c r="DM184" s="890"/>
      <c r="DN184" s="891"/>
      <c r="DO184" s="173" t="s">
        <v>950</v>
      </c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174" t="s">
        <v>76</v>
      </c>
      <c r="DM185" s="175" t="s">
        <v>77</v>
      </c>
      <c r="DN185" s="176" t="s">
        <v>701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101</v>
      </c>
      <c r="DM186" s="268" t="s">
        <v>713</v>
      </c>
      <c r="DN186" s="269">
        <v>2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102</v>
      </c>
      <c r="DM187" s="268" t="s">
        <v>714</v>
      </c>
      <c r="DN187" s="269">
        <v>3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103</v>
      </c>
      <c r="DM188" s="268" t="s">
        <v>715</v>
      </c>
      <c r="DN188" s="269">
        <v>4</v>
      </c>
      <c r="DO188" s="171"/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104</v>
      </c>
      <c r="DM189" s="268" t="s">
        <v>1323</v>
      </c>
      <c r="DN189" s="269">
        <v>5</v>
      </c>
      <c r="DO189" s="171"/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111</v>
      </c>
      <c r="DM190" s="268" t="s">
        <v>1324</v>
      </c>
      <c r="DN190" s="269">
        <v>4</v>
      </c>
      <c r="DO190" s="171" t="s">
        <v>953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112</v>
      </c>
      <c r="DM191" s="268" t="s">
        <v>1325</v>
      </c>
      <c r="DN191" s="269">
        <v>5</v>
      </c>
      <c r="DO191" s="171" t="s">
        <v>953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AF192" s="360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121</v>
      </c>
      <c r="DM192" s="268" t="s">
        <v>721</v>
      </c>
      <c r="DN192" s="269">
        <v>4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AF193" s="360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122</v>
      </c>
      <c r="DM193" s="268" t="s">
        <v>1326</v>
      </c>
      <c r="DN193" s="269">
        <v>5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123</v>
      </c>
      <c r="DM194" s="268" t="s">
        <v>1327</v>
      </c>
      <c r="DN194" s="269">
        <v>6</v>
      </c>
      <c r="DO194" s="171" t="s">
        <v>954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124</v>
      </c>
      <c r="DM195" s="268" t="s">
        <v>1328</v>
      </c>
      <c r="DN195" s="269">
        <v>7</v>
      </c>
      <c r="DO195" s="171" t="s">
        <v>954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131</v>
      </c>
      <c r="DM196" s="268" t="s">
        <v>1329</v>
      </c>
      <c r="DN196" s="269">
        <v>4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132</v>
      </c>
      <c r="DM197" s="268" t="s">
        <v>1330</v>
      </c>
      <c r="DN197" s="269">
        <v>5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133</v>
      </c>
      <c r="DM198" s="268" t="s">
        <v>1331</v>
      </c>
      <c r="DN198" s="269">
        <v>6</v>
      </c>
      <c r="DO198" s="171" t="s">
        <v>955</v>
      </c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134</v>
      </c>
      <c r="DM199" s="268" t="s">
        <v>1332</v>
      </c>
      <c r="DN199" s="269">
        <v>7</v>
      </c>
      <c r="DO199" s="171" t="s">
        <v>955</v>
      </c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138</v>
      </c>
      <c r="DM200" s="268" t="s">
        <v>1333</v>
      </c>
      <c r="DN200" s="269">
        <v>6</v>
      </c>
      <c r="DO200" s="171"/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139</v>
      </c>
      <c r="DM201" s="268" t="s">
        <v>1334</v>
      </c>
      <c r="DN201" s="269">
        <v>7</v>
      </c>
      <c r="DO201" s="171"/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141</v>
      </c>
      <c r="DM202" s="268" t="s">
        <v>1335</v>
      </c>
      <c r="DN202" s="269">
        <v>8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142</v>
      </c>
      <c r="DM203" s="268" t="s">
        <v>1336</v>
      </c>
      <c r="DN203" s="269">
        <v>9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143</v>
      </c>
      <c r="DM204" s="268" t="s">
        <v>1337</v>
      </c>
      <c r="DN204" s="269">
        <v>10</v>
      </c>
      <c r="DO204" s="171" t="s">
        <v>956</v>
      </c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144</v>
      </c>
      <c r="DM205" s="268" t="s">
        <v>1338</v>
      </c>
      <c r="DN205" s="269">
        <v>11</v>
      </c>
      <c r="DO205" s="171" t="s">
        <v>956</v>
      </c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150</v>
      </c>
      <c r="DM206" s="268" t="s">
        <v>1491</v>
      </c>
      <c r="DN206" s="269">
        <v>8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151</v>
      </c>
      <c r="DM207" s="268" t="s">
        <v>1492</v>
      </c>
      <c r="DN207" s="269">
        <v>9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152</v>
      </c>
      <c r="DM208" s="268" t="s">
        <v>1493</v>
      </c>
      <c r="DN208" s="269">
        <v>10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153</v>
      </c>
      <c r="DM209" s="268" t="s">
        <v>1494</v>
      </c>
      <c r="DN209" s="269">
        <v>11</v>
      </c>
      <c r="DO209" s="171"/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154</v>
      </c>
      <c r="DM210" s="268" t="s">
        <v>1495</v>
      </c>
      <c r="DN210" s="269">
        <v>12</v>
      </c>
      <c r="DO210" s="171"/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161</v>
      </c>
      <c r="DM211" s="268" t="s">
        <v>1339</v>
      </c>
      <c r="DN211" s="269">
        <v>8</v>
      </c>
      <c r="DO211" s="171" t="s">
        <v>957</v>
      </c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162</v>
      </c>
      <c r="DM212" s="268" t="s">
        <v>1340</v>
      </c>
      <c r="DN212" s="269">
        <v>9</v>
      </c>
      <c r="DO212" s="171" t="s">
        <v>957</v>
      </c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163</v>
      </c>
      <c r="DM213" s="268" t="s">
        <v>739</v>
      </c>
      <c r="DN213" s="269">
        <v>10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164</v>
      </c>
      <c r="DM214" s="268" t="s">
        <v>740</v>
      </c>
      <c r="DN214" s="269">
        <v>11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171</v>
      </c>
      <c r="DM215" s="268" t="s">
        <v>741</v>
      </c>
      <c r="DN215" s="269">
        <v>9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172</v>
      </c>
      <c r="DM216" s="268" t="s">
        <v>1341</v>
      </c>
      <c r="DN216" s="269">
        <v>10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173</v>
      </c>
      <c r="DM217" s="268" t="s">
        <v>1342</v>
      </c>
      <c r="DN217" s="269">
        <v>11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174</v>
      </c>
      <c r="DM218" s="268" t="s">
        <v>1343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181</v>
      </c>
      <c r="DM219" s="268" t="s">
        <v>745</v>
      </c>
      <c r="DN219" s="269">
        <v>10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183</v>
      </c>
      <c r="DM220" s="268" t="s">
        <v>746</v>
      </c>
      <c r="DN220" s="269">
        <v>12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191</v>
      </c>
      <c r="DM221" s="268" t="s">
        <v>1344</v>
      </c>
      <c r="DN221" s="269">
        <v>7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192</v>
      </c>
      <c r="DM222" s="268" t="s">
        <v>1345</v>
      </c>
      <c r="DN222" s="269">
        <v>8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193</v>
      </c>
      <c r="DM223" s="268" t="s">
        <v>1346</v>
      </c>
      <c r="DN223" s="269">
        <v>9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201</v>
      </c>
      <c r="DM224" s="268" t="s">
        <v>751</v>
      </c>
      <c r="DN224" s="269">
        <v>2</v>
      </c>
      <c r="DO224" s="171"/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202</v>
      </c>
      <c r="DM225" s="268" t="s">
        <v>1347</v>
      </c>
      <c r="DN225" s="269">
        <v>3</v>
      </c>
      <c r="DO225" s="171"/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211</v>
      </c>
      <c r="DM226" s="268" t="s">
        <v>1348</v>
      </c>
      <c r="DN226" s="269">
        <v>4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212</v>
      </c>
      <c r="DM227" s="268" t="s">
        <v>1349</v>
      </c>
      <c r="DN227" s="269">
        <v>5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213</v>
      </c>
      <c r="DM228" s="268" t="s">
        <v>1350</v>
      </c>
      <c r="DN228" s="269">
        <v>6</v>
      </c>
      <c r="DO228" s="171" t="s">
        <v>958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214</v>
      </c>
      <c r="DM229" s="268" t="s">
        <v>1351</v>
      </c>
      <c r="DN229" s="269">
        <v>7</v>
      </c>
      <c r="DO229" s="171" t="s">
        <v>958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221</v>
      </c>
      <c r="DM230" s="268" t="s">
        <v>1352</v>
      </c>
      <c r="DN230" s="269">
        <v>8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222</v>
      </c>
      <c r="DM231" s="268" t="s">
        <v>1353</v>
      </c>
      <c r="DN231" s="269">
        <v>9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223</v>
      </c>
      <c r="DM232" s="268" t="s">
        <v>1354</v>
      </c>
      <c r="DN232" s="269">
        <v>10</v>
      </c>
      <c r="DO232" s="171" t="s">
        <v>959</v>
      </c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224</v>
      </c>
      <c r="DM233" s="268" t="s">
        <v>1355</v>
      </c>
      <c r="DN233" s="269">
        <v>11</v>
      </c>
      <c r="DO233" s="171" t="s">
        <v>959</v>
      </c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241</v>
      </c>
      <c r="DM234" s="268" t="s">
        <v>1356</v>
      </c>
      <c r="DN234" s="269">
        <v>8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242</v>
      </c>
      <c r="DM235" s="268" t="s">
        <v>1357</v>
      </c>
      <c r="DN235" s="269">
        <v>9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243</v>
      </c>
      <c r="DM236" s="268" t="s">
        <v>1358</v>
      </c>
      <c r="DN236" s="269">
        <v>10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244</v>
      </c>
      <c r="DM237" s="268" t="s">
        <v>1359</v>
      </c>
      <c r="DN237" s="269">
        <v>11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250</v>
      </c>
      <c r="DM238" s="268" t="s">
        <v>764</v>
      </c>
      <c r="DN238" s="269">
        <v>8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251</v>
      </c>
      <c r="DM239" s="268" t="s">
        <v>1496</v>
      </c>
      <c r="DN239" s="269">
        <v>9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252</v>
      </c>
      <c r="DM240" s="268" t="s">
        <v>1497</v>
      </c>
      <c r="DN240" s="269">
        <v>10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253</v>
      </c>
      <c r="DM241" s="268" t="s">
        <v>1498</v>
      </c>
      <c r="DN241" s="269">
        <v>11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254</v>
      </c>
      <c r="DM242" s="268" t="s">
        <v>1499</v>
      </c>
      <c r="DN242" s="269">
        <v>12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351</v>
      </c>
      <c r="DM243" s="268" t="s">
        <v>1360</v>
      </c>
      <c r="DN243" s="269">
        <v>7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352</v>
      </c>
      <c r="DM244" s="268" t="s">
        <v>1361</v>
      </c>
      <c r="DN244" s="269">
        <v>8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353</v>
      </c>
      <c r="DM245" s="268" t="s">
        <v>1362</v>
      </c>
      <c r="DN245" s="269">
        <v>9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354</v>
      </c>
      <c r="DM246" s="268" t="s">
        <v>1363</v>
      </c>
      <c r="DN246" s="269">
        <v>10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355</v>
      </c>
      <c r="DM247" s="268" t="s">
        <v>1364</v>
      </c>
      <c r="DN247" s="269">
        <v>11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356</v>
      </c>
      <c r="DM248" s="268" t="s">
        <v>774</v>
      </c>
      <c r="DN248" s="269">
        <v>12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361</v>
      </c>
      <c r="DM249" s="268" t="s">
        <v>1365</v>
      </c>
      <c r="DN249" s="269">
        <v>6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362</v>
      </c>
      <c r="DM250" s="268" t="s">
        <v>1366</v>
      </c>
      <c r="DN250" s="269">
        <v>7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363</v>
      </c>
      <c r="DM251" s="268" t="s">
        <v>1367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364</v>
      </c>
      <c r="DM252" s="268" t="s">
        <v>1368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366</v>
      </c>
      <c r="DM253" s="268" t="s">
        <v>1369</v>
      </c>
      <c r="DN253" s="269">
        <v>8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367</v>
      </c>
      <c r="DM254" s="268" t="s">
        <v>1370</v>
      </c>
      <c r="DN254" s="269">
        <v>9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368</v>
      </c>
      <c r="DM255" s="268" t="s">
        <v>781</v>
      </c>
      <c r="DN255" s="269">
        <v>10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371</v>
      </c>
      <c r="DM256" s="268" t="s">
        <v>1371</v>
      </c>
      <c r="DN256" s="269">
        <v>7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372</v>
      </c>
      <c r="DM257" s="268" t="s">
        <v>1372</v>
      </c>
      <c r="DN257" s="269">
        <v>8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373</v>
      </c>
      <c r="DM258" s="268" t="s">
        <v>1373</v>
      </c>
      <c r="DN258" s="269">
        <v>9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374</v>
      </c>
      <c r="DM259" s="268" t="s">
        <v>1374</v>
      </c>
      <c r="DN259" s="269">
        <v>10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375</v>
      </c>
      <c r="DM260" s="268" t="s">
        <v>786</v>
      </c>
      <c r="DN260" s="269">
        <v>11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376</v>
      </c>
      <c r="DM261" s="268" t="s">
        <v>1375</v>
      </c>
      <c r="DN261" s="269">
        <v>8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377</v>
      </c>
      <c r="DM262" s="268" t="s">
        <v>1376</v>
      </c>
      <c r="DN262" s="269">
        <v>9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378</v>
      </c>
      <c r="DM263" s="268" t="s">
        <v>789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381</v>
      </c>
      <c r="DM264" s="268" t="s">
        <v>1493</v>
      </c>
      <c r="DN264" s="269">
        <v>10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382</v>
      </c>
      <c r="DM265" s="268" t="s">
        <v>1494</v>
      </c>
      <c r="DN265" s="269">
        <v>11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383</v>
      </c>
      <c r="DM266" s="268" t="s">
        <v>1495</v>
      </c>
      <c r="DN266" s="269">
        <v>12</v>
      </c>
      <c r="DO266" s="171"/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410</v>
      </c>
      <c r="DM267" s="268" t="s">
        <v>1377</v>
      </c>
      <c r="DN267" s="269">
        <v>5</v>
      </c>
      <c r="DO267" s="171"/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411</v>
      </c>
      <c r="DM268" s="268" t="s">
        <v>1378</v>
      </c>
      <c r="DN268" s="269">
        <v>6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412</v>
      </c>
      <c r="DM269" s="268" t="s">
        <v>1379</v>
      </c>
      <c r="DN269" s="269">
        <v>7</v>
      </c>
      <c r="DO269" s="171" t="s">
        <v>961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413</v>
      </c>
      <c r="DM270" s="268" t="s">
        <v>793</v>
      </c>
      <c r="DN270" s="269">
        <v>8</v>
      </c>
      <c r="DO270" s="171" t="s">
        <v>961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420</v>
      </c>
      <c r="DM271" s="268" t="s">
        <v>794</v>
      </c>
      <c r="DN271" s="269">
        <v>4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421</v>
      </c>
      <c r="DM272" s="268" t="s">
        <v>1380</v>
      </c>
      <c r="DN272" s="269">
        <v>5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422</v>
      </c>
      <c r="DM273" s="268" t="s">
        <v>1381</v>
      </c>
      <c r="DN273" s="269">
        <v>6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423</v>
      </c>
      <c r="DM274" s="268" t="s">
        <v>1382</v>
      </c>
      <c r="DN274" s="269">
        <v>7</v>
      </c>
      <c r="DO274" s="171" t="s">
        <v>960</v>
      </c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424</v>
      </c>
      <c r="DM275" s="268" t="s">
        <v>1383</v>
      </c>
      <c r="DN275" s="269">
        <v>8</v>
      </c>
      <c r="DO275" s="171" t="s">
        <v>960</v>
      </c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430</v>
      </c>
      <c r="DM276" s="268" t="s">
        <v>1384</v>
      </c>
      <c r="DN276" s="269">
        <v>6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431</v>
      </c>
      <c r="DM277" s="268" t="s">
        <v>1385</v>
      </c>
      <c r="DN277" s="269">
        <v>7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432</v>
      </c>
      <c r="DM278" s="268" t="s">
        <v>1386</v>
      </c>
      <c r="DN278" s="269">
        <v>8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433</v>
      </c>
      <c r="DM279" s="268" t="s">
        <v>1387</v>
      </c>
      <c r="DN279" s="269">
        <v>9</v>
      </c>
      <c r="DO279" s="171"/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434</v>
      </c>
      <c r="DM280" s="268" t="s">
        <v>803</v>
      </c>
      <c r="DN280" s="269">
        <v>10</v>
      </c>
      <c r="DO280" s="171"/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441</v>
      </c>
      <c r="DM281" s="268" t="s">
        <v>1388</v>
      </c>
      <c r="DN281" s="269">
        <v>7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442</v>
      </c>
      <c r="DM282" s="268" t="s">
        <v>1389</v>
      </c>
      <c r="DN282" s="269">
        <v>8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443</v>
      </c>
      <c r="DM283" s="268" t="s">
        <v>1390</v>
      </c>
      <c r="DN283" s="269">
        <v>9</v>
      </c>
      <c r="DO283" s="171" t="s">
        <v>962</v>
      </c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444</v>
      </c>
      <c r="DM284" s="268" t="s">
        <v>807</v>
      </c>
      <c r="DN284" s="269">
        <v>10</v>
      </c>
      <c r="DO284" s="171" t="s">
        <v>962</v>
      </c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451</v>
      </c>
      <c r="DM285" s="268" t="s">
        <v>1391</v>
      </c>
      <c r="DN285" s="269">
        <v>7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452</v>
      </c>
      <c r="DM286" s="268" t="s">
        <v>1392</v>
      </c>
      <c r="DN286" s="269">
        <v>8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453</v>
      </c>
      <c r="DM287" s="268" t="s">
        <v>1393</v>
      </c>
      <c r="DN287" s="269">
        <v>9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454</v>
      </c>
      <c r="DM288" s="268" t="s">
        <v>811</v>
      </c>
      <c r="DN288" s="269">
        <v>10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460</v>
      </c>
      <c r="DM289" s="268" t="s">
        <v>812</v>
      </c>
      <c r="DN289" s="269">
        <v>6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461</v>
      </c>
      <c r="DM290" s="268" t="s">
        <v>1394</v>
      </c>
      <c r="DN290" s="269">
        <v>7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462</v>
      </c>
      <c r="DM291" s="268" t="s">
        <v>1395</v>
      </c>
      <c r="DN291" s="269">
        <v>8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463</v>
      </c>
      <c r="DM292" s="268" t="s">
        <v>1396</v>
      </c>
      <c r="DN292" s="269">
        <v>9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464</v>
      </c>
      <c r="DM293" s="268" t="s">
        <v>816</v>
      </c>
      <c r="DN293" s="269">
        <v>10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490</v>
      </c>
      <c r="DM294" s="268" t="s">
        <v>1491</v>
      </c>
      <c r="DN294" s="269">
        <v>8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491</v>
      </c>
      <c r="DM295" s="268" t="s">
        <v>1492</v>
      </c>
      <c r="DN295" s="269">
        <v>9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492</v>
      </c>
      <c r="DM296" s="268" t="s">
        <v>1493</v>
      </c>
      <c r="DN296" s="269">
        <v>10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493</v>
      </c>
      <c r="DM297" s="268" t="s">
        <v>1494</v>
      </c>
      <c r="DN297" s="269">
        <v>11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494</v>
      </c>
      <c r="DM298" s="268" t="s">
        <v>1495</v>
      </c>
      <c r="DN298" s="269">
        <v>12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501</v>
      </c>
      <c r="DM299" s="268" t="s">
        <v>818</v>
      </c>
      <c r="DN299" s="269">
        <v>1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502</v>
      </c>
      <c r="DM300" s="268" t="s">
        <v>819</v>
      </c>
      <c r="DN300" s="269">
        <v>2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504</v>
      </c>
      <c r="DM301" s="268" t="s">
        <v>821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506</v>
      </c>
      <c r="DM302" s="268" t="s">
        <v>1397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507</v>
      </c>
      <c r="DM303" s="268" t="s">
        <v>1398</v>
      </c>
      <c r="DN303" s="269">
        <v>4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503</v>
      </c>
      <c r="DM304" s="268" t="s">
        <v>820</v>
      </c>
      <c r="DN304" s="269">
        <v>3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508</v>
      </c>
      <c r="DM305" s="268" t="s">
        <v>1399</v>
      </c>
      <c r="DN305" s="269">
        <v>5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509</v>
      </c>
      <c r="DM306" s="268" t="s">
        <v>1400</v>
      </c>
      <c r="DN306" s="269">
        <v>6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511</v>
      </c>
      <c r="DM307" s="268" t="s">
        <v>1401</v>
      </c>
      <c r="DN307" s="269">
        <v>4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512</v>
      </c>
      <c r="DM308" s="268" t="s">
        <v>1402</v>
      </c>
      <c r="DN308" s="269">
        <v>5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513</v>
      </c>
      <c r="DM309" s="268" t="s">
        <v>1403</v>
      </c>
      <c r="DN309" s="269">
        <v>6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514</v>
      </c>
      <c r="DM310" s="268" t="s">
        <v>1404</v>
      </c>
      <c r="DN310" s="269">
        <v>7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516</v>
      </c>
      <c r="DM311" s="268" t="s">
        <v>1405</v>
      </c>
      <c r="DN311" s="269">
        <v>4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517</v>
      </c>
      <c r="DM312" s="268" t="s">
        <v>1406</v>
      </c>
      <c r="DN312" s="269">
        <v>5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518</v>
      </c>
      <c r="DM313" s="268" t="s">
        <v>1407</v>
      </c>
      <c r="DN313" s="269">
        <v>6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521</v>
      </c>
      <c r="DM314" s="268" t="s">
        <v>1408</v>
      </c>
      <c r="DN314" s="269">
        <v>4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522</v>
      </c>
      <c r="DM315" s="268" t="s">
        <v>1409</v>
      </c>
      <c r="DN315" s="269">
        <v>5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523</v>
      </c>
      <c r="DM316" s="268" t="s">
        <v>1410</v>
      </c>
      <c r="DN316" s="269">
        <v>6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524</v>
      </c>
      <c r="DM317" s="268" t="s">
        <v>1411</v>
      </c>
      <c r="DN317" s="269">
        <v>7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531</v>
      </c>
      <c r="DM318" s="268" t="s">
        <v>1412</v>
      </c>
      <c r="DN318" s="269">
        <v>5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532</v>
      </c>
      <c r="DM319" s="268" t="s">
        <v>1413</v>
      </c>
      <c r="DN319" s="269">
        <v>6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533</v>
      </c>
      <c r="DM320" s="268" t="s">
        <v>1414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534</v>
      </c>
      <c r="DM321" s="268" t="s">
        <v>1415</v>
      </c>
      <c r="DN321" s="269">
        <v>7</v>
      </c>
      <c r="DO321" s="171"/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541</v>
      </c>
      <c r="DM322" s="268" t="s">
        <v>1416</v>
      </c>
      <c r="DN322" s="269">
        <v>6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542</v>
      </c>
      <c r="DM323" s="268" t="s">
        <v>1417</v>
      </c>
      <c r="DN323" s="269">
        <v>7</v>
      </c>
      <c r="DO323" s="171" t="s">
        <v>967</v>
      </c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543</v>
      </c>
      <c r="DM324" s="268" t="s">
        <v>1418</v>
      </c>
      <c r="DN324" s="269">
        <v>8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544</v>
      </c>
      <c r="DM325" s="268" t="s">
        <v>1419</v>
      </c>
      <c r="DN325" s="269">
        <v>9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545</v>
      </c>
      <c r="DM326" s="268" t="s">
        <v>1420</v>
      </c>
      <c r="DN326" s="269">
        <v>10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550</v>
      </c>
      <c r="DM327" s="268" t="s">
        <v>846</v>
      </c>
      <c r="DN327" s="269">
        <v>7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551</v>
      </c>
      <c r="DM328" s="268" t="s">
        <v>1491</v>
      </c>
      <c r="DN328" s="269">
        <v>8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552</v>
      </c>
      <c r="DM329" s="268" t="s">
        <v>1492</v>
      </c>
      <c r="DN329" s="269">
        <v>9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553</v>
      </c>
      <c r="DM330" s="268" t="s">
        <v>1493</v>
      </c>
      <c r="DN330" s="269">
        <v>10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554</v>
      </c>
      <c r="DM331" s="268" t="s">
        <v>1494</v>
      </c>
      <c r="DN331" s="269">
        <v>11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555</v>
      </c>
      <c r="DM332" s="270" t="s">
        <v>1495</v>
      </c>
      <c r="DN332" s="269">
        <v>12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561</v>
      </c>
      <c r="DM333" s="268" t="s">
        <v>847</v>
      </c>
      <c r="DN333" s="269">
        <v>3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562</v>
      </c>
      <c r="DM334" s="268" t="s">
        <v>1421</v>
      </c>
      <c r="DN334" s="269">
        <v>4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563</v>
      </c>
      <c r="DM335" s="268" t="s">
        <v>1422</v>
      </c>
      <c r="DN335" s="269">
        <v>5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564</v>
      </c>
      <c r="DM336" s="268" t="s">
        <v>1423</v>
      </c>
      <c r="DN336" s="269">
        <v>6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565</v>
      </c>
      <c r="DM337" s="268" t="s">
        <v>1424</v>
      </c>
      <c r="DN337" s="269">
        <v>7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566</v>
      </c>
      <c r="DM338" s="268" t="s">
        <v>1425</v>
      </c>
      <c r="DN338" s="269">
        <v>8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571</v>
      </c>
      <c r="DM339" s="268" t="s">
        <v>1</v>
      </c>
      <c r="DN339" s="269">
        <v>3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572</v>
      </c>
      <c r="DM340" s="268" t="s">
        <v>1426</v>
      </c>
      <c r="DN340" s="269">
        <v>4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573</v>
      </c>
      <c r="DM341" s="268" t="s">
        <v>1427</v>
      </c>
      <c r="DN341" s="269">
        <v>5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574</v>
      </c>
      <c r="DM342" s="268" t="s">
        <v>1428</v>
      </c>
      <c r="DN342" s="269">
        <v>6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575</v>
      </c>
      <c r="DM343" s="268" t="s">
        <v>1429</v>
      </c>
      <c r="DN343" s="269">
        <v>7</v>
      </c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576</v>
      </c>
      <c r="DM344" s="268" t="s">
        <v>6</v>
      </c>
      <c r="DN344" s="269">
        <v>8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577</v>
      </c>
      <c r="DM345" s="268" t="s">
        <v>7</v>
      </c>
      <c r="DN345" s="271"/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578</v>
      </c>
      <c r="DM346" s="268" t="s">
        <v>8</v>
      </c>
      <c r="DN346" s="269">
        <v>7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580</v>
      </c>
      <c r="DM347" s="268" t="s">
        <v>9</v>
      </c>
      <c r="DN347" s="269">
        <v>2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581</v>
      </c>
      <c r="DM348" s="268" t="s">
        <v>10</v>
      </c>
      <c r="DN348" s="269">
        <v>3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582</v>
      </c>
      <c r="DM349" s="268" t="s">
        <v>11</v>
      </c>
      <c r="DN349" s="269">
        <v>4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583</v>
      </c>
      <c r="DM350" s="268" t="s">
        <v>12</v>
      </c>
      <c r="DN350" s="269">
        <v>4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584</v>
      </c>
      <c r="DM351" s="268" t="s">
        <v>13</v>
      </c>
      <c r="DN351" s="269">
        <v>5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585</v>
      </c>
      <c r="DM352" s="268" t="s">
        <v>14</v>
      </c>
      <c r="DN352" s="269">
        <v>6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586</v>
      </c>
      <c r="DM353" s="268" t="s">
        <v>1430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587</v>
      </c>
      <c r="DM354" s="268" t="s">
        <v>1431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590</v>
      </c>
      <c r="DM355" s="268" t="s">
        <v>846</v>
      </c>
      <c r="DN355" s="269">
        <v>7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591</v>
      </c>
      <c r="DM356" s="268" t="s">
        <v>17</v>
      </c>
      <c r="DN356" s="269">
        <v>8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592</v>
      </c>
      <c r="DM357" s="268" t="s">
        <v>18</v>
      </c>
      <c r="DN357" s="269">
        <v>9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593</v>
      </c>
      <c r="DM358" s="268" t="s">
        <v>19</v>
      </c>
      <c r="DN358" s="269">
        <v>10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594</v>
      </c>
      <c r="DM359" s="268" t="s">
        <v>20</v>
      </c>
      <c r="DN359" s="269">
        <v>11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601</v>
      </c>
      <c r="DM360" s="268" t="s">
        <v>1432</v>
      </c>
      <c r="DN360" s="269">
        <v>4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602</v>
      </c>
      <c r="DM361" s="268" t="s">
        <v>1433</v>
      </c>
      <c r="DN361" s="269">
        <v>5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603</v>
      </c>
      <c r="DM362" s="268" t="s">
        <v>1434</v>
      </c>
      <c r="DN362" s="269">
        <v>6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604</v>
      </c>
      <c r="DM363" s="268" t="s">
        <v>1435</v>
      </c>
      <c r="DN363" s="269">
        <v>7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611</v>
      </c>
      <c r="DM364" s="268" t="s">
        <v>25</v>
      </c>
      <c r="DN364" s="269">
        <v>1</v>
      </c>
      <c r="DO364" s="171"/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612</v>
      </c>
      <c r="DM365" s="268" t="s">
        <v>26</v>
      </c>
      <c r="DN365" s="269">
        <v>2</v>
      </c>
      <c r="DO365" s="171"/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613</v>
      </c>
      <c r="DM366" s="268" t="s">
        <v>1436</v>
      </c>
      <c r="DN366" s="269">
        <v>3</v>
      </c>
      <c r="DO366" s="171" t="s">
        <v>963</v>
      </c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614</v>
      </c>
      <c r="DM367" s="268" t="s">
        <v>1437</v>
      </c>
      <c r="DN367" s="269">
        <v>4</v>
      </c>
      <c r="DO367" s="171" t="s">
        <v>963</v>
      </c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631</v>
      </c>
      <c r="DM368" s="268" t="s">
        <v>29</v>
      </c>
      <c r="DN368" s="269">
        <v>8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632</v>
      </c>
      <c r="DM369" s="268" t="s">
        <v>30</v>
      </c>
      <c r="DN369" s="269">
        <v>9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633</v>
      </c>
      <c r="DM370" s="268" t="s">
        <v>31</v>
      </c>
      <c r="DN370" s="269">
        <v>10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634</v>
      </c>
      <c r="DM371" s="268" t="s">
        <v>32</v>
      </c>
      <c r="DN371" s="269">
        <v>11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690</v>
      </c>
      <c r="DM372" s="268" t="s">
        <v>1491</v>
      </c>
      <c r="DN372" s="269">
        <v>8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691</v>
      </c>
      <c r="DM373" s="268" t="s">
        <v>1492</v>
      </c>
      <c r="DN373" s="269">
        <v>9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692</v>
      </c>
      <c r="DM374" s="268" t="s">
        <v>1493</v>
      </c>
      <c r="DN374" s="269">
        <v>10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693</v>
      </c>
      <c r="DM375" s="268" t="s">
        <v>1494</v>
      </c>
      <c r="DN375" s="269">
        <v>11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694</v>
      </c>
      <c r="DM376" s="268" t="s">
        <v>1495</v>
      </c>
      <c r="DN376" s="269">
        <v>12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706</v>
      </c>
      <c r="DM377" s="268" t="s">
        <v>1438</v>
      </c>
      <c r="DN377" s="269">
        <v>4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707</v>
      </c>
      <c r="DM378" s="268" t="s">
        <v>1439</v>
      </c>
      <c r="DN378" s="269">
        <v>5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708</v>
      </c>
      <c r="DM379" s="268" t="s">
        <v>1440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709</v>
      </c>
      <c r="DM380" s="268" t="s">
        <v>1441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710</v>
      </c>
      <c r="DM381" s="268" t="s">
        <v>37</v>
      </c>
      <c r="DN381" s="269">
        <v>6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711</v>
      </c>
      <c r="DM382" s="268" t="s">
        <v>1442</v>
      </c>
      <c r="DN382" s="269">
        <v>7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712</v>
      </c>
      <c r="DM383" s="268" t="s">
        <v>1443</v>
      </c>
      <c r="DN383" s="269">
        <v>8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713</v>
      </c>
      <c r="DM384" s="268" t="s">
        <v>1444</v>
      </c>
      <c r="DN384" s="269">
        <v>9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714</v>
      </c>
      <c r="DM385" s="268" t="s">
        <v>41</v>
      </c>
      <c r="DN385" s="269">
        <v>10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720</v>
      </c>
      <c r="DM386" s="268" t="s">
        <v>1445</v>
      </c>
      <c r="DN386" s="269">
        <v>6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721</v>
      </c>
      <c r="DM387" s="268" t="s">
        <v>1446</v>
      </c>
      <c r="DN387" s="269">
        <v>7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722</v>
      </c>
      <c r="DM388" s="268" t="s">
        <v>1447</v>
      </c>
      <c r="DN388" s="269">
        <v>8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723</v>
      </c>
      <c r="DM389" s="268" t="s">
        <v>1448</v>
      </c>
      <c r="DN389" s="269">
        <v>9</v>
      </c>
      <c r="DO389" s="171"/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724</v>
      </c>
      <c r="DM390" s="268" t="s">
        <v>1449</v>
      </c>
      <c r="DN390" s="269">
        <v>10</v>
      </c>
      <c r="DO390" s="171"/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731</v>
      </c>
      <c r="DM391" s="268" t="s">
        <v>1450</v>
      </c>
      <c r="DN391" s="269">
        <v>4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732</v>
      </c>
      <c r="DM392" s="268" t="s">
        <v>1451</v>
      </c>
      <c r="DN392" s="269">
        <v>5</v>
      </c>
      <c r="DO392" s="171" t="s">
        <v>964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733</v>
      </c>
      <c r="DM393" s="268" t="s">
        <v>1452</v>
      </c>
      <c r="DN393" s="269">
        <v>6</v>
      </c>
      <c r="DO393" s="171" t="s">
        <v>964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741</v>
      </c>
      <c r="DM394" s="268" t="s">
        <v>1453</v>
      </c>
      <c r="DN394" s="269">
        <v>7</v>
      </c>
      <c r="DO394" s="171" t="s">
        <v>965</v>
      </c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742</v>
      </c>
      <c r="DM395" s="268" t="s">
        <v>1454</v>
      </c>
      <c r="DN395" s="269">
        <v>8</v>
      </c>
      <c r="DO395" s="171" t="s">
        <v>966</v>
      </c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743</v>
      </c>
      <c r="DM396" s="268" t="s">
        <v>52</v>
      </c>
      <c r="DN396" s="269">
        <v>9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746</v>
      </c>
      <c r="DM397" s="268" t="s">
        <v>1455</v>
      </c>
      <c r="DN397" s="269">
        <v>4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747</v>
      </c>
      <c r="DM398" s="268" t="s">
        <v>1456</v>
      </c>
      <c r="DN398" s="269">
        <v>5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748</v>
      </c>
      <c r="DM399" s="268" t="s">
        <v>1457</v>
      </c>
      <c r="DN399" s="269">
        <v>6</v>
      </c>
      <c r="DO399" s="171"/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749</v>
      </c>
      <c r="DM400" s="268" t="s">
        <v>1458</v>
      </c>
      <c r="DN400" s="269">
        <v>7</v>
      </c>
      <c r="DO400" s="171"/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750</v>
      </c>
      <c r="DM401" s="268" t="s">
        <v>1492</v>
      </c>
      <c r="DN401" s="269">
        <v>9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751</v>
      </c>
      <c r="DM402" s="268" t="s">
        <v>1493</v>
      </c>
      <c r="DN402" s="269">
        <v>10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752</v>
      </c>
      <c r="DM403" s="268" t="s">
        <v>1494</v>
      </c>
      <c r="DN403" s="269">
        <v>11</v>
      </c>
      <c r="DO403" s="171" t="s">
        <v>951</v>
      </c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753</v>
      </c>
      <c r="DM404" s="268" t="s">
        <v>1495</v>
      </c>
      <c r="DN404" s="269">
        <v>12</v>
      </c>
      <c r="DO404" s="171" t="s">
        <v>951</v>
      </c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755</v>
      </c>
      <c r="DM405" s="268" t="s">
        <v>1459</v>
      </c>
      <c r="DN405" s="269">
        <v>6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756</v>
      </c>
      <c r="DM406" s="268" t="s">
        <v>1460</v>
      </c>
      <c r="DN406" s="269">
        <v>7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757</v>
      </c>
      <c r="DM407" s="268" t="s">
        <v>1461</v>
      </c>
      <c r="DN407" s="269">
        <v>8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758</v>
      </c>
      <c r="DM408" s="268" t="s">
        <v>1462</v>
      </c>
      <c r="DN408" s="269">
        <v>9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759</v>
      </c>
      <c r="DM409" s="268" t="s">
        <v>1463</v>
      </c>
      <c r="DN409" s="269">
        <v>10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760</v>
      </c>
      <c r="DM410" s="268" t="s">
        <v>1464</v>
      </c>
      <c r="DN410" s="269">
        <v>6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761</v>
      </c>
      <c r="DM411" s="268" t="s">
        <v>1465</v>
      </c>
      <c r="DN411" s="269">
        <v>7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762</v>
      </c>
      <c r="DM412" s="268" t="s">
        <v>1466</v>
      </c>
      <c r="DN412" s="269">
        <v>8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763</v>
      </c>
      <c r="DM413" s="268" t="s">
        <v>1467</v>
      </c>
      <c r="DN413" s="269">
        <v>9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764</v>
      </c>
      <c r="DM414" s="268" t="s">
        <v>1468</v>
      </c>
      <c r="DN414" s="269">
        <v>10</v>
      </c>
      <c r="DO414" s="171"/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770</v>
      </c>
      <c r="DM415" s="268" t="s">
        <v>1469</v>
      </c>
      <c r="DN415" s="269">
        <v>6</v>
      </c>
      <c r="DO415" s="171"/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771</v>
      </c>
      <c r="DM416" s="268" t="s">
        <v>1470</v>
      </c>
      <c r="DN416" s="269">
        <v>7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772</v>
      </c>
      <c r="DM417" s="268" t="s">
        <v>1471</v>
      </c>
      <c r="DN417" s="269">
        <v>8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773</v>
      </c>
      <c r="DM418" s="268" t="s">
        <v>1472</v>
      </c>
      <c r="DN418" s="269">
        <v>9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774</v>
      </c>
      <c r="DM419" s="268" t="s">
        <v>1473</v>
      </c>
      <c r="DN419" s="269">
        <v>10</v>
      </c>
      <c r="DO419" s="171" t="s">
        <v>951</v>
      </c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775</v>
      </c>
      <c r="DM420" s="268" t="s">
        <v>1474</v>
      </c>
      <c r="DN420" s="269">
        <v>11</v>
      </c>
      <c r="DO420" s="171" t="s">
        <v>951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780</v>
      </c>
      <c r="DM421" s="268" t="s">
        <v>1475</v>
      </c>
      <c r="DN421" s="269">
        <v>6</v>
      </c>
      <c r="DO421" s="171"/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781</v>
      </c>
      <c r="DM422" s="268" t="s">
        <v>1476</v>
      </c>
      <c r="DN422" s="269">
        <v>7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782</v>
      </c>
      <c r="DM423" s="268" t="s">
        <v>1477</v>
      </c>
      <c r="DN423" s="269">
        <v>8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783</v>
      </c>
      <c r="DM424" s="268" t="s">
        <v>1478</v>
      </c>
      <c r="DN424" s="269">
        <v>9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784</v>
      </c>
      <c r="DM425" s="268" t="s">
        <v>1479</v>
      </c>
      <c r="DN425" s="269">
        <v>10</v>
      </c>
      <c r="DO425" s="171" t="s">
        <v>952</v>
      </c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785</v>
      </c>
      <c r="DM426" s="268" t="s">
        <v>1480</v>
      </c>
      <c r="DN426" s="269">
        <v>11</v>
      </c>
      <c r="DO426" s="171" t="s">
        <v>952</v>
      </c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811</v>
      </c>
      <c r="DM427" s="268" t="s">
        <v>1481</v>
      </c>
      <c r="DN427" s="269">
        <v>4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812</v>
      </c>
      <c r="DM428" s="268" t="s">
        <v>1482</v>
      </c>
      <c r="DN428" s="269">
        <v>5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813</v>
      </c>
      <c r="DM429" s="268" t="s">
        <v>1483</v>
      </c>
      <c r="DN429" s="269">
        <v>6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814</v>
      </c>
      <c r="DM430" s="268" t="s">
        <v>1484</v>
      </c>
      <c r="DN430" s="269">
        <v>7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821</v>
      </c>
      <c r="DM431" s="268" t="s">
        <v>1485</v>
      </c>
      <c r="DN431" s="269">
        <v>7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822</v>
      </c>
      <c r="DM432" s="268" t="s">
        <v>1486</v>
      </c>
      <c r="DN432" s="269">
        <v>8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823</v>
      </c>
      <c r="DM433" s="268" t="s">
        <v>1487</v>
      </c>
      <c r="DN433" s="269">
        <v>9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824</v>
      </c>
      <c r="DM434" s="268" t="s">
        <v>1488</v>
      </c>
      <c r="DN434" s="269">
        <v>10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850</v>
      </c>
      <c r="DM435" s="268" t="s">
        <v>1491</v>
      </c>
      <c r="DN435" s="269">
        <v>8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851</v>
      </c>
      <c r="DM436" s="268" t="s">
        <v>1492</v>
      </c>
      <c r="DN436" s="269">
        <v>9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852</v>
      </c>
      <c r="DM437" s="268" t="s">
        <v>1493</v>
      </c>
      <c r="DN437" s="269">
        <v>10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853</v>
      </c>
      <c r="DM438" s="268" t="s">
        <v>1494</v>
      </c>
      <c r="DN438" s="269">
        <v>11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951</v>
      </c>
      <c r="DM439" s="268" t="s">
        <v>66</v>
      </c>
      <c r="DN439" s="269">
        <v>6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952</v>
      </c>
      <c r="DM440" s="268" t="s">
        <v>67</v>
      </c>
      <c r="DN440" s="269">
        <v>7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953</v>
      </c>
      <c r="DM441" s="268" t="s">
        <v>68</v>
      </c>
      <c r="DN441" s="269">
        <v>8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954</v>
      </c>
      <c r="DM442" s="268" t="s">
        <v>1489</v>
      </c>
      <c r="DN442" s="269">
        <v>8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955</v>
      </c>
      <c r="DM443" s="268" t="s">
        <v>1490</v>
      </c>
      <c r="DN443" s="269">
        <v>9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961</v>
      </c>
      <c r="DM444" s="268" t="s">
        <v>71</v>
      </c>
      <c r="DN444" s="269">
        <v>6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962</v>
      </c>
      <c r="DM445" s="268" t="s">
        <v>72</v>
      </c>
      <c r="DN445" s="269">
        <v>7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67">
        <v>963</v>
      </c>
      <c r="DM446" s="268" t="s">
        <v>73</v>
      </c>
      <c r="DN446" s="269">
        <v>8</v>
      </c>
      <c r="DO446" s="171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  <c r="DL447" s="267">
        <v>971</v>
      </c>
      <c r="DM447" s="268" t="s">
        <v>74</v>
      </c>
      <c r="DN447" s="269">
        <v>6</v>
      </c>
      <c r="DO447" s="171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  <c r="DL448" s="272">
        <v>972</v>
      </c>
      <c r="DM448" s="273" t="s">
        <v>75</v>
      </c>
      <c r="DN448" s="274">
        <v>7</v>
      </c>
      <c r="DO448" s="172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  <row r="457" spans="4:115" s="115" customFormat="1" x14ac:dyDescent="0.25">
      <c r="D457" s="351"/>
      <c r="E457" s="351"/>
      <c r="F457" s="355"/>
      <c r="G457" s="356"/>
      <c r="H457" s="356"/>
      <c r="I457" s="355"/>
      <c r="J457" s="356"/>
      <c r="K457" s="355"/>
      <c r="L457" s="355"/>
      <c r="M457" s="355"/>
      <c r="N457" s="355"/>
      <c r="O457" s="355"/>
      <c r="P457" s="114"/>
      <c r="Q457" s="111"/>
      <c r="R457" s="111"/>
      <c r="T457" s="303"/>
      <c r="U457" s="357"/>
      <c r="V457" s="303"/>
      <c r="W457" s="358"/>
      <c r="X457" s="303"/>
      <c r="Y457" s="113"/>
      <c r="Z457" s="357"/>
      <c r="AA457" s="303"/>
      <c r="AB457" s="359"/>
      <c r="AC457" s="303"/>
      <c r="AD457" s="303"/>
      <c r="AE457" s="303"/>
      <c r="CO457" s="303"/>
      <c r="CQ457" s="351"/>
      <c r="CR457" s="351"/>
      <c r="CT457" s="351"/>
      <c r="CU457" s="351"/>
      <c r="CW457" s="351"/>
      <c r="CX457" s="351"/>
      <c r="CZ457" s="351"/>
      <c r="DA457" s="351"/>
      <c r="DC457" s="351"/>
      <c r="DD457" s="351"/>
      <c r="DG457" s="303"/>
      <c r="DH457" s="303"/>
      <c r="DJ457" s="145"/>
      <c r="DK457" s="145"/>
    </row>
    <row r="458" spans="4:115" s="115" customFormat="1" x14ac:dyDescent="0.25">
      <c r="D458" s="351"/>
      <c r="E458" s="351"/>
      <c r="F458" s="355"/>
      <c r="G458" s="356"/>
      <c r="H458" s="356"/>
      <c r="I458" s="355"/>
      <c r="J458" s="356"/>
      <c r="K458" s="355"/>
      <c r="L458" s="355"/>
      <c r="M458" s="355"/>
      <c r="N458" s="355"/>
      <c r="O458" s="355"/>
      <c r="P458" s="114"/>
      <c r="Q458" s="111"/>
      <c r="R458" s="111"/>
      <c r="T458" s="303"/>
      <c r="U458" s="357"/>
      <c r="V458" s="303"/>
      <c r="W458" s="358"/>
      <c r="X458" s="303"/>
      <c r="Y458" s="113"/>
      <c r="Z458" s="357"/>
      <c r="AA458" s="303"/>
      <c r="AB458" s="359"/>
      <c r="AC458" s="303"/>
      <c r="AD458" s="303"/>
      <c r="AE458" s="303"/>
      <c r="CO458" s="303"/>
      <c r="CQ458" s="351"/>
      <c r="CR458" s="351"/>
      <c r="CT458" s="351"/>
      <c r="CU458" s="351"/>
      <c r="CW458" s="351"/>
      <c r="CX458" s="351"/>
      <c r="CZ458" s="351"/>
      <c r="DA458" s="351"/>
      <c r="DC458" s="351"/>
      <c r="DD458" s="351"/>
      <c r="DG458" s="303"/>
      <c r="DH458" s="303"/>
      <c r="DJ458" s="145"/>
      <c r="DK458" s="145"/>
    </row>
  </sheetData>
  <autoFilter ref="A4:R155"/>
  <mergeCells count="33">
    <mergeCell ref="F1:F3"/>
    <mergeCell ref="A1:A3"/>
    <mergeCell ref="B1:B3"/>
    <mergeCell ref="C1:C3"/>
    <mergeCell ref="D1:D3"/>
    <mergeCell ref="E1:E3"/>
    <mergeCell ref="R1:R3"/>
    <mergeCell ref="G1:G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AF3:AF4"/>
    <mergeCell ref="DL184:DN184"/>
    <mergeCell ref="AB1:AD1"/>
    <mergeCell ref="X2:Y2"/>
    <mergeCell ref="S3:S4"/>
    <mergeCell ref="T3:T4"/>
    <mergeCell ref="U3:U4"/>
    <mergeCell ref="V3:V4"/>
    <mergeCell ref="W3:W4"/>
    <mergeCell ref="X3:Y4"/>
    <mergeCell ref="Z3:Z4"/>
    <mergeCell ref="AA3:AA4"/>
    <mergeCell ref="AB3:AB4"/>
    <mergeCell ref="AC3:AC4"/>
    <mergeCell ref="AD3:AD4"/>
  </mergeCells>
  <conditionalFormatting sqref="DC119 DC121:DC123 DC71 DC116 CZ115 DC125:DC131 DC8:DC10 DC66:DC68 DC36:DC57 DC95:DC108 DC140:DC142 DC135:DC138 DC112:DC113 DC144:DC147 DC73:DC74 DC110 DC59:DC64 DC80:DC81 DC83:DC93 CZ145:CZ156 DC151:DC156 CZ13 DC21:DC33 DC12:DC17">
    <cfRule type="cellIs" dxfId="1848" priority="144" stopIfTrue="1" operator="notEqual">
      <formula>$DG8</formula>
    </cfRule>
  </conditionalFormatting>
  <conditionalFormatting sqref="CZ14:CZ17 CZ119 CZ121:CZ123 CZ116 CZ71 CZ125:CZ131 CZ21:CZ33 CZ8:CZ10 CZ66:CZ68 CZ35:CZ57 CZ140:CZ142 CZ135:CZ138 CZ73:CZ74 CZ95:CZ113 CZ59:CZ64 CZ80:CZ81 CZ83:CZ93">
    <cfRule type="cellIs" dxfId="1847" priority="145" stopIfTrue="1" operator="notEqual">
      <formula>$DC8</formula>
    </cfRule>
  </conditionalFormatting>
  <conditionalFormatting sqref="DC34">
    <cfRule type="cellIs" dxfId="1846" priority="142" stopIfTrue="1" operator="notEqual">
      <formula>$DG34</formula>
    </cfRule>
  </conditionalFormatting>
  <conditionalFormatting sqref="CZ34">
    <cfRule type="cellIs" dxfId="1845" priority="143" stopIfTrue="1" operator="notEqual">
      <formula>$DC34</formula>
    </cfRule>
  </conditionalFormatting>
  <conditionalFormatting sqref="DC65">
    <cfRule type="cellIs" dxfId="1844" priority="140" stopIfTrue="1" operator="notEqual">
      <formula>$DG65</formula>
    </cfRule>
  </conditionalFormatting>
  <conditionalFormatting sqref="CZ65">
    <cfRule type="cellIs" dxfId="1843" priority="141" stopIfTrue="1" operator="notEqual">
      <formula>$DC65</formula>
    </cfRule>
  </conditionalFormatting>
  <conditionalFormatting sqref="CZ12">
    <cfRule type="cellIs" dxfId="1842" priority="137" stopIfTrue="1" operator="notEqual">
      <formula>$DG12</formula>
    </cfRule>
  </conditionalFormatting>
  <conditionalFormatting sqref="CW119:CW123 CW125 CW140:CW142 CW127:CW132 CW134:CW138 CW71:CW74 CW95:CW117 CW59:CW68 CW77:CW93 CW20:CW57 CW6:CW17">
    <cfRule type="cellIs" dxfId="1841" priority="139" operator="notEqual">
      <formula>$CW6</formula>
    </cfRule>
  </conditionalFormatting>
  <conditionalFormatting sqref="CT145:CT147 CQ151:CQ156 CW145:CW156 CT151:CT156">
    <cfRule type="cellIs" dxfId="1840" priority="138" stopIfTrue="1" operator="notEqual">
      <formula>$CZ145</formula>
    </cfRule>
  </conditionalFormatting>
  <conditionalFormatting sqref="DC72">
    <cfRule type="cellIs" dxfId="1839" priority="135" stopIfTrue="1" operator="notEqual">
      <formula>$DG72</formula>
    </cfRule>
  </conditionalFormatting>
  <conditionalFormatting sqref="CZ72">
    <cfRule type="cellIs" dxfId="1838" priority="136" stopIfTrue="1" operator="notEqual">
      <formula>$DC72</formula>
    </cfRule>
  </conditionalFormatting>
  <conditionalFormatting sqref="CZ146">
    <cfRule type="cellIs" dxfId="1837" priority="134" stopIfTrue="1" operator="notEqual">
      <formula>$DG146</formula>
    </cfRule>
  </conditionalFormatting>
  <conditionalFormatting sqref="DC114">
    <cfRule type="cellIs" dxfId="1836" priority="132" stopIfTrue="1" operator="notEqual">
      <formula>$DG114</formula>
    </cfRule>
  </conditionalFormatting>
  <conditionalFormatting sqref="CZ114">
    <cfRule type="cellIs" dxfId="1835" priority="133" stopIfTrue="1" operator="notEqual">
      <formula>$DC114</formula>
    </cfRule>
  </conditionalFormatting>
  <conditionalFormatting sqref="DC82">
    <cfRule type="cellIs" dxfId="1834" priority="130" stopIfTrue="1" operator="notEqual">
      <formula>$DG82</formula>
    </cfRule>
  </conditionalFormatting>
  <conditionalFormatting sqref="CZ82">
    <cfRule type="cellIs" dxfId="1833" priority="131" stopIfTrue="1" operator="notEqual">
      <formula>$DC82</formula>
    </cfRule>
  </conditionalFormatting>
  <conditionalFormatting sqref="DC79">
    <cfRule type="cellIs" dxfId="1832" priority="128" stopIfTrue="1" operator="notEqual">
      <formula>$DG79</formula>
    </cfRule>
  </conditionalFormatting>
  <conditionalFormatting sqref="CZ79">
    <cfRule type="cellIs" dxfId="1831" priority="129" stopIfTrue="1" operator="notEqual">
      <formula>$DC79</formula>
    </cfRule>
  </conditionalFormatting>
  <conditionalFormatting sqref="DC71">
    <cfRule type="cellIs" dxfId="1830" priority="126" stopIfTrue="1" operator="notEqual">
      <formula>$DG71</formula>
    </cfRule>
  </conditionalFormatting>
  <conditionalFormatting sqref="CZ71">
    <cfRule type="cellIs" dxfId="1829" priority="127" stopIfTrue="1" operator="notEqual">
      <formula>$DC71</formula>
    </cfRule>
  </conditionalFormatting>
  <conditionalFormatting sqref="DC72">
    <cfRule type="cellIs" dxfId="1828" priority="124" stopIfTrue="1" operator="notEqual">
      <formula>$DG72</formula>
    </cfRule>
  </conditionalFormatting>
  <conditionalFormatting sqref="CZ72">
    <cfRule type="cellIs" dxfId="1827" priority="125" stopIfTrue="1" operator="notEqual">
      <formula>$DC72</formula>
    </cfRule>
  </conditionalFormatting>
  <conditionalFormatting sqref="DC115">
    <cfRule type="cellIs" dxfId="1826" priority="123" stopIfTrue="1" operator="notEqual">
      <formula>$DG115</formula>
    </cfRule>
  </conditionalFormatting>
  <conditionalFormatting sqref="DC120">
    <cfRule type="cellIs" dxfId="1825" priority="121" stopIfTrue="1" operator="notEqual">
      <formula>$DG120</formula>
    </cfRule>
  </conditionalFormatting>
  <conditionalFormatting sqref="CZ120">
    <cfRule type="cellIs" dxfId="1824" priority="122" stopIfTrue="1" operator="notEqual">
      <formula>$DC120</formula>
    </cfRule>
  </conditionalFormatting>
  <conditionalFormatting sqref="CZ144">
    <cfRule type="cellIs" dxfId="1823" priority="120" stopIfTrue="1" operator="notEqual">
      <formula>$DG144</formula>
    </cfRule>
  </conditionalFormatting>
  <conditionalFormatting sqref="CW144">
    <cfRule type="cellIs" dxfId="1822" priority="119" stopIfTrue="1" operator="notEqual">
      <formula>$CZ144</formula>
    </cfRule>
  </conditionalFormatting>
  <conditionalFormatting sqref="DC134">
    <cfRule type="cellIs" dxfId="1821" priority="117" stopIfTrue="1" operator="notEqual">
      <formula>$DG134</formula>
    </cfRule>
  </conditionalFormatting>
  <conditionalFormatting sqref="CZ134">
    <cfRule type="cellIs" dxfId="1820" priority="118" stopIfTrue="1" operator="notEqual">
      <formula>$DC134</formula>
    </cfRule>
  </conditionalFormatting>
  <conditionalFormatting sqref="DC132">
    <cfRule type="cellIs" dxfId="1819" priority="115" stopIfTrue="1" operator="notEqual">
      <formula>$DG132</formula>
    </cfRule>
  </conditionalFormatting>
  <conditionalFormatting sqref="CZ132">
    <cfRule type="cellIs" dxfId="1818" priority="116" stopIfTrue="1" operator="notEqual">
      <formula>$DC132</formula>
    </cfRule>
  </conditionalFormatting>
  <conditionalFormatting sqref="DC73:DC74">
    <cfRule type="cellIs" dxfId="1817" priority="113" stopIfTrue="1" operator="notEqual">
      <formula>$DG73</formula>
    </cfRule>
  </conditionalFormatting>
  <conditionalFormatting sqref="CZ73:CZ74">
    <cfRule type="cellIs" dxfId="1816" priority="114" stopIfTrue="1" operator="notEqual">
      <formula>$DC73</formula>
    </cfRule>
  </conditionalFormatting>
  <conditionalFormatting sqref="DC73:DC74">
    <cfRule type="cellIs" dxfId="1815" priority="111" stopIfTrue="1" operator="notEqual">
      <formula>$DG73</formula>
    </cfRule>
  </conditionalFormatting>
  <conditionalFormatting sqref="CZ73:CZ74">
    <cfRule type="cellIs" dxfId="1814" priority="112" stopIfTrue="1" operator="notEqual">
      <formula>$DC73</formula>
    </cfRule>
  </conditionalFormatting>
  <conditionalFormatting sqref="DC77:DC78">
    <cfRule type="cellIs" dxfId="1813" priority="109" stopIfTrue="1" operator="notEqual">
      <formula>$DG77</formula>
    </cfRule>
  </conditionalFormatting>
  <conditionalFormatting sqref="CZ77:CZ78">
    <cfRule type="cellIs" dxfId="1812" priority="110" stopIfTrue="1" operator="notEqual">
      <formula>$DC77</formula>
    </cfRule>
  </conditionalFormatting>
  <conditionalFormatting sqref="DC117">
    <cfRule type="cellIs" dxfId="1811" priority="107" stopIfTrue="1" operator="notEqual">
      <formula>$DG117</formula>
    </cfRule>
  </conditionalFormatting>
  <conditionalFormatting sqref="CZ117">
    <cfRule type="cellIs" dxfId="1810" priority="108" stopIfTrue="1" operator="notEqual">
      <formula>$DC117</formula>
    </cfRule>
  </conditionalFormatting>
  <conditionalFormatting sqref="DC20">
    <cfRule type="cellIs" dxfId="1809" priority="105" stopIfTrue="1" operator="notEqual">
      <formula>$DG20</formula>
    </cfRule>
  </conditionalFormatting>
  <conditionalFormatting sqref="CZ20">
    <cfRule type="cellIs" dxfId="1808" priority="106" stopIfTrue="1" operator="notEqual">
      <formula>$DC20</formula>
    </cfRule>
  </conditionalFormatting>
  <conditionalFormatting sqref="CT144">
    <cfRule type="cellIs" dxfId="1807" priority="104" stopIfTrue="1" operator="notEqual">
      <formula>$CZ144</formula>
    </cfRule>
  </conditionalFormatting>
  <conditionalFormatting sqref="CT119:CT123 CT140:CT142 CT125:CT132 CT134:CT138 CT71:CT74 CT95:CT117 CT59:CT68 CT77:CT93 CT20:CT57 CT6:CT17">
    <cfRule type="expression" dxfId="1806" priority="102" stopIfTrue="1">
      <formula>$CW6=""</formula>
    </cfRule>
    <cfRule type="cellIs" dxfId="1805" priority="103" stopIfTrue="1" operator="notEqual">
      <formula>$CW6</formula>
    </cfRule>
  </conditionalFormatting>
  <conditionalFormatting sqref="CT5">
    <cfRule type="expression" dxfId="1804" priority="99" stopIfTrue="1">
      <formula>$CW5=""</formula>
    </cfRule>
    <cfRule type="cellIs" dxfId="1803" priority="100" stopIfTrue="1" operator="notEqual">
      <formula>$CW5</formula>
    </cfRule>
  </conditionalFormatting>
  <conditionalFormatting sqref="CW5">
    <cfRule type="cellIs" dxfId="1802" priority="101" operator="notEqual">
      <formula>$CW5</formula>
    </cfRule>
  </conditionalFormatting>
  <conditionalFormatting sqref="DC70">
    <cfRule type="cellIs" dxfId="1801" priority="97" stopIfTrue="1" operator="notEqual">
      <formula>$DG70</formula>
    </cfRule>
  </conditionalFormatting>
  <conditionalFormatting sqref="CZ70">
    <cfRule type="cellIs" dxfId="1800" priority="98" stopIfTrue="1" operator="notEqual">
      <formula>$DC70</formula>
    </cfRule>
  </conditionalFormatting>
  <conditionalFormatting sqref="CW70">
    <cfRule type="cellIs" dxfId="1799" priority="96" operator="notEqual">
      <formula>$CW70</formula>
    </cfRule>
  </conditionalFormatting>
  <conditionalFormatting sqref="CT70">
    <cfRule type="expression" dxfId="1798" priority="94" stopIfTrue="1">
      <formula>$CW70=""</formula>
    </cfRule>
    <cfRule type="cellIs" dxfId="1797" priority="95" stopIfTrue="1" operator="notEqual">
      <formula>$CW70</formula>
    </cfRule>
  </conditionalFormatting>
  <conditionalFormatting sqref="DC58">
    <cfRule type="cellIs" dxfId="1796" priority="92" stopIfTrue="1" operator="notEqual">
      <formula>$DG58</formula>
    </cfRule>
  </conditionalFormatting>
  <conditionalFormatting sqref="CZ58">
    <cfRule type="cellIs" dxfId="1795" priority="93" stopIfTrue="1" operator="notEqual">
      <formula>$DC58</formula>
    </cfRule>
  </conditionalFormatting>
  <conditionalFormatting sqref="CW58">
    <cfRule type="cellIs" dxfId="1794" priority="91" operator="notEqual">
      <formula>$CW58</formula>
    </cfRule>
  </conditionalFormatting>
  <conditionalFormatting sqref="CT58">
    <cfRule type="expression" dxfId="1793" priority="89" stopIfTrue="1">
      <formula>$CW58=""</formula>
    </cfRule>
    <cfRule type="cellIs" dxfId="1792" priority="90" stopIfTrue="1" operator="notEqual">
      <formula>$CW58</formula>
    </cfRule>
  </conditionalFormatting>
  <conditionalFormatting sqref="DC118">
    <cfRule type="cellIs" dxfId="1791" priority="87" stopIfTrue="1" operator="notEqual">
      <formula>$DG118</formula>
    </cfRule>
  </conditionalFormatting>
  <conditionalFormatting sqref="CZ118">
    <cfRule type="cellIs" dxfId="1790" priority="88" stopIfTrue="1" operator="notEqual">
      <formula>$DC118</formula>
    </cfRule>
  </conditionalFormatting>
  <conditionalFormatting sqref="CW118">
    <cfRule type="cellIs" dxfId="1789" priority="86" operator="notEqual">
      <formula>$CW118</formula>
    </cfRule>
  </conditionalFormatting>
  <conditionalFormatting sqref="CT118">
    <cfRule type="expression" dxfId="1788" priority="84" stopIfTrue="1">
      <formula>$CW118=""</formula>
    </cfRule>
    <cfRule type="cellIs" dxfId="1787" priority="85" stopIfTrue="1" operator="notEqual">
      <formula>$CW118</formula>
    </cfRule>
  </conditionalFormatting>
  <conditionalFormatting sqref="DC124">
    <cfRule type="cellIs" dxfId="1786" priority="82" stopIfTrue="1" operator="notEqual">
      <formula>$DG124</formula>
    </cfRule>
  </conditionalFormatting>
  <conditionalFormatting sqref="CZ124">
    <cfRule type="cellIs" dxfId="1785" priority="83" stopIfTrue="1" operator="notEqual">
      <formula>$DC124</formula>
    </cfRule>
  </conditionalFormatting>
  <conditionalFormatting sqref="CW124">
    <cfRule type="cellIs" dxfId="1784" priority="81" operator="notEqual">
      <formula>$CW124</formula>
    </cfRule>
  </conditionalFormatting>
  <conditionalFormatting sqref="CT124">
    <cfRule type="expression" dxfId="1783" priority="79" stopIfTrue="1">
      <formula>$CW124=""</formula>
    </cfRule>
    <cfRule type="cellIs" dxfId="1782" priority="80" stopIfTrue="1" operator="notEqual">
      <formula>$CW124</formula>
    </cfRule>
  </conditionalFormatting>
  <conditionalFormatting sqref="CW75">
    <cfRule type="cellIs" dxfId="1781" priority="78" operator="notEqual">
      <formula>$CW75</formula>
    </cfRule>
  </conditionalFormatting>
  <conditionalFormatting sqref="DC75">
    <cfRule type="cellIs" dxfId="1780" priority="76" stopIfTrue="1" operator="notEqual">
      <formula>$DG75</formula>
    </cfRule>
  </conditionalFormatting>
  <conditionalFormatting sqref="CZ75">
    <cfRule type="cellIs" dxfId="1779" priority="77" stopIfTrue="1" operator="notEqual">
      <formula>$DC75</formula>
    </cfRule>
  </conditionalFormatting>
  <conditionalFormatting sqref="CT75">
    <cfRule type="expression" dxfId="1778" priority="74" stopIfTrue="1">
      <formula>$CW75=""</formula>
    </cfRule>
    <cfRule type="cellIs" dxfId="1777" priority="75" stopIfTrue="1" operator="notEqual">
      <formula>$CW75</formula>
    </cfRule>
  </conditionalFormatting>
  <conditionalFormatting sqref="CZ114">
    <cfRule type="cellIs" dxfId="1776" priority="73" stopIfTrue="1" operator="notEqual">
      <formula>$DG114</formula>
    </cfRule>
  </conditionalFormatting>
  <conditionalFormatting sqref="DC113">
    <cfRule type="cellIs" dxfId="1775" priority="71" stopIfTrue="1" operator="notEqual">
      <formula>$DG113</formula>
    </cfRule>
  </conditionalFormatting>
  <conditionalFormatting sqref="CZ113">
    <cfRule type="cellIs" dxfId="1774" priority="72" stopIfTrue="1" operator="notEqual">
      <formula>$DC113</formula>
    </cfRule>
  </conditionalFormatting>
  <conditionalFormatting sqref="DC114">
    <cfRule type="cellIs" dxfId="1773" priority="70" stopIfTrue="1" operator="notEqual">
      <formula>$DG114</formula>
    </cfRule>
  </conditionalFormatting>
  <conditionalFormatting sqref="DC149:DC150">
    <cfRule type="cellIs" dxfId="1772" priority="69" stopIfTrue="1" operator="notEqual">
      <formula>$DG149</formula>
    </cfRule>
  </conditionalFormatting>
  <conditionalFormatting sqref="CT149:CT150">
    <cfRule type="cellIs" dxfId="1771" priority="68" stopIfTrue="1" operator="notEqual">
      <formula>$CZ149</formula>
    </cfRule>
  </conditionalFormatting>
  <conditionalFormatting sqref="DC148">
    <cfRule type="cellIs" dxfId="1770" priority="67" stopIfTrue="1" operator="notEqual">
      <formula>$DG148</formula>
    </cfRule>
  </conditionalFormatting>
  <conditionalFormatting sqref="CT148">
    <cfRule type="cellIs" dxfId="1769" priority="66" stopIfTrue="1" operator="notEqual">
      <formula>$CZ148</formula>
    </cfRule>
  </conditionalFormatting>
  <conditionalFormatting sqref="CW75">
    <cfRule type="cellIs" dxfId="1768" priority="65" operator="notEqual">
      <formula>$CW75</formula>
    </cfRule>
  </conditionalFormatting>
  <conditionalFormatting sqref="DC75">
    <cfRule type="cellIs" dxfId="1767" priority="63" stopIfTrue="1" operator="notEqual">
      <formula>$DG75</formula>
    </cfRule>
  </conditionalFormatting>
  <conditionalFormatting sqref="CZ75">
    <cfRule type="cellIs" dxfId="1766" priority="64" stopIfTrue="1" operator="notEqual">
      <formula>$DC75</formula>
    </cfRule>
  </conditionalFormatting>
  <conditionalFormatting sqref="CT75">
    <cfRule type="expression" dxfId="1765" priority="61" stopIfTrue="1">
      <formula>$CW75=""</formula>
    </cfRule>
    <cfRule type="cellIs" dxfId="1764" priority="62" stopIfTrue="1" operator="notEqual">
      <formula>$CW75</formula>
    </cfRule>
  </conditionalFormatting>
  <conditionalFormatting sqref="CW74">
    <cfRule type="cellIs" dxfId="1763" priority="60" operator="notEqual">
      <formula>$CW74</formula>
    </cfRule>
  </conditionalFormatting>
  <conditionalFormatting sqref="DC74">
    <cfRule type="cellIs" dxfId="1762" priority="58" stopIfTrue="1" operator="notEqual">
      <formula>$DG74</formula>
    </cfRule>
  </conditionalFormatting>
  <conditionalFormatting sqref="CZ74">
    <cfRule type="cellIs" dxfId="1761" priority="59" stopIfTrue="1" operator="notEqual">
      <formula>$DC74</formula>
    </cfRule>
  </conditionalFormatting>
  <conditionalFormatting sqref="CT74">
    <cfRule type="expression" dxfId="1760" priority="56" stopIfTrue="1">
      <formula>$CW74=""</formula>
    </cfRule>
    <cfRule type="cellIs" dxfId="1759" priority="57" stopIfTrue="1" operator="notEqual">
      <formula>$CW74</formula>
    </cfRule>
  </conditionalFormatting>
  <conditionalFormatting sqref="CW76">
    <cfRule type="cellIs" dxfId="1758" priority="55" operator="notEqual">
      <formula>$CW76</formula>
    </cfRule>
  </conditionalFormatting>
  <conditionalFormatting sqref="DC76">
    <cfRule type="cellIs" dxfId="1757" priority="53" stopIfTrue="1" operator="notEqual">
      <formula>$DG76</formula>
    </cfRule>
  </conditionalFormatting>
  <conditionalFormatting sqref="CZ76">
    <cfRule type="cellIs" dxfId="1756" priority="54" stopIfTrue="1" operator="notEqual">
      <formula>$DC76</formula>
    </cfRule>
  </conditionalFormatting>
  <conditionalFormatting sqref="CT76">
    <cfRule type="expression" dxfId="1755" priority="51" stopIfTrue="1">
      <formula>$CW76=""</formula>
    </cfRule>
    <cfRule type="cellIs" dxfId="1754" priority="52" stopIfTrue="1" operator="notEqual">
      <formula>$CW76</formula>
    </cfRule>
  </conditionalFormatting>
  <conditionalFormatting sqref="DC18">
    <cfRule type="cellIs" dxfId="1753" priority="49" stopIfTrue="1" operator="notEqual">
      <formula>$DG18</formula>
    </cfRule>
  </conditionalFormatting>
  <conditionalFormatting sqref="CZ18">
    <cfRule type="cellIs" dxfId="1752" priority="50" stopIfTrue="1" operator="notEqual">
      <formula>$DC18</formula>
    </cfRule>
  </conditionalFormatting>
  <conditionalFormatting sqref="CW18">
    <cfRule type="cellIs" dxfId="1751" priority="48" operator="notEqual">
      <formula>$CW18</formula>
    </cfRule>
  </conditionalFormatting>
  <conditionalFormatting sqref="CT18">
    <cfRule type="expression" dxfId="1750" priority="46" stopIfTrue="1">
      <formula>$CW18=""</formula>
    </cfRule>
    <cfRule type="cellIs" dxfId="1749" priority="47" stopIfTrue="1" operator="notEqual">
      <formula>$CW18</formula>
    </cfRule>
  </conditionalFormatting>
  <conditionalFormatting sqref="CW126">
    <cfRule type="cellIs" dxfId="1748" priority="45" operator="notEqual">
      <formula>$CW126</formula>
    </cfRule>
  </conditionalFormatting>
  <conditionalFormatting sqref="DC94">
    <cfRule type="cellIs" dxfId="1747" priority="43" stopIfTrue="1" operator="notEqual">
      <formula>$DG94</formula>
    </cfRule>
  </conditionalFormatting>
  <conditionalFormatting sqref="CZ94">
    <cfRule type="cellIs" dxfId="1746" priority="44" stopIfTrue="1" operator="notEqual">
      <formula>$DC94</formula>
    </cfRule>
  </conditionalFormatting>
  <conditionalFormatting sqref="CW94">
    <cfRule type="cellIs" dxfId="1745" priority="42" operator="notEqual">
      <formula>$CW94</formula>
    </cfRule>
  </conditionalFormatting>
  <conditionalFormatting sqref="CT94">
    <cfRule type="expression" dxfId="1744" priority="40" stopIfTrue="1">
      <formula>$CW94=""</formula>
    </cfRule>
    <cfRule type="cellIs" dxfId="1743" priority="41" stopIfTrue="1" operator="notEqual">
      <formula>$CW94</formula>
    </cfRule>
  </conditionalFormatting>
  <conditionalFormatting sqref="DC139">
    <cfRule type="cellIs" dxfId="1742" priority="38" stopIfTrue="1" operator="notEqual">
      <formula>$DG139</formula>
    </cfRule>
  </conditionalFormatting>
  <conditionalFormatting sqref="CZ139">
    <cfRule type="cellIs" dxfId="1741" priority="39" stopIfTrue="1" operator="notEqual">
      <formula>$DC139</formula>
    </cfRule>
  </conditionalFormatting>
  <conditionalFormatting sqref="CW139">
    <cfRule type="cellIs" dxfId="1740" priority="37" operator="notEqual">
      <formula>$CW139</formula>
    </cfRule>
  </conditionalFormatting>
  <conditionalFormatting sqref="CT139">
    <cfRule type="expression" dxfId="1739" priority="35" stopIfTrue="1">
      <formula>$CW139=""</formula>
    </cfRule>
    <cfRule type="cellIs" dxfId="1738" priority="36" stopIfTrue="1" operator="notEqual">
      <formula>$CW139</formula>
    </cfRule>
  </conditionalFormatting>
  <conditionalFormatting sqref="CQ145:CQ147">
    <cfRule type="cellIs" dxfId="1737" priority="34" stopIfTrue="1" operator="notEqual">
      <formula>$CZ145</formula>
    </cfRule>
  </conditionalFormatting>
  <conditionalFormatting sqref="CQ144">
    <cfRule type="cellIs" dxfId="1736" priority="33" stopIfTrue="1" operator="notEqual">
      <formula>$CZ144</formula>
    </cfRule>
  </conditionalFormatting>
  <conditionalFormatting sqref="CQ70:CQ132 CQ5:CQ18 CQ20:CQ68">
    <cfRule type="expression" dxfId="1735" priority="31" stopIfTrue="1">
      <formula>$CT5=""</formula>
    </cfRule>
    <cfRule type="cellIs" dxfId="1734" priority="32" stopIfTrue="1" operator="notEqual">
      <formula>$CT5</formula>
    </cfRule>
  </conditionalFormatting>
  <conditionalFormatting sqref="CQ149:CQ150">
    <cfRule type="cellIs" dxfId="1733" priority="30" stopIfTrue="1" operator="notEqual">
      <formula>$CZ149</formula>
    </cfRule>
  </conditionalFormatting>
  <conditionalFormatting sqref="CQ148">
    <cfRule type="cellIs" dxfId="1732" priority="29" stopIfTrue="1" operator="notEqual">
      <formula>$CZ148</formula>
    </cfRule>
  </conditionalFormatting>
  <conditionalFormatting sqref="CQ134:CQ142">
    <cfRule type="expression" dxfId="1731" priority="27" stopIfTrue="1">
      <formula>$CT134=""</formula>
    </cfRule>
    <cfRule type="cellIs" dxfId="1730" priority="28" stopIfTrue="1" operator="notEqual">
      <formula>$CT134</formula>
    </cfRule>
  </conditionalFormatting>
  <conditionalFormatting sqref="DC143">
    <cfRule type="cellIs" dxfId="1729" priority="26" stopIfTrue="1" operator="notEqual">
      <formula>$DG143</formula>
    </cfRule>
  </conditionalFormatting>
  <conditionalFormatting sqref="CZ143">
    <cfRule type="cellIs" dxfId="1728" priority="25" stopIfTrue="1" operator="notEqual">
      <formula>$DG143</formula>
    </cfRule>
  </conditionalFormatting>
  <conditionalFormatting sqref="CW143">
    <cfRule type="cellIs" dxfId="1727" priority="24" stopIfTrue="1" operator="notEqual">
      <formula>$CZ143</formula>
    </cfRule>
  </conditionalFormatting>
  <conditionalFormatting sqref="CT143">
    <cfRule type="cellIs" dxfId="1726" priority="23" stopIfTrue="1" operator="notEqual">
      <formula>$CZ143</formula>
    </cfRule>
  </conditionalFormatting>
  <conditionalFormatting sqref="CQ143">
    <cfRule type="cellIs" dxfId="1725" priority="22" stopIfTrue="1" operator="notEqual">
      <formula>$CZ143</formula>
    </cfRule>
  </conditionalFormatting>
  <conditionalFormatting sqref="DC69">
    <cfRule type="cellIs" dxfId="1724" priority="20" stopIfTrue="1" operator="notEqual">
      <formula>$DG69</formula>
    </cfRule>
  </conditionalFormatting>
  <conditionalFormatting sqref="CZ69">
    <cfRule type="cellIs" dxfId="1723" priority="21" stopIfTrue="1" operator="notEqual">
      <formula>$DC69</formula>
    </cfRule>
  </conditionalFormatting>
  <conditionalFormatting sqref="CW69">
    <cfRule type="cellIs" dxfId="1722" priority="19" operator="notEqual">
      <formula>$CW69</formula>
    </cfRule>
  </conditionalFormatting>
  <conditionalFormatting sqref="CT69">
    <cfRule type="expression" dxfId="1721" priority="17" stopIfTrue="1">
      <formula>$CW69=""</formula>
    </cfRule>
    <cfRule type="cellIs" dxfId="1720" priority="18" stopIfTrue="1" operator="notEqual">
      <formula>$CW69</formula>
    </cfRule>
  </conditionalFormatting>
  <conditionalFormatting sqref="CQ69">
    <cfRule type="expression" dxfId="1719" priority="15" stopIfTrue="1">
      <formula>$CT69=""</formula>
    </cfRule>
    <cfRule type="cellIs" dxfId="1718" priority="16" stopIfTrue="1" operator="notEqual">
      <formula>$CT69</formula>
    </cfRule>
  </conditionalFormatting>
  <conditionalFormatting sqref="CW133">
    <cfRule type="cellIs" dxfId="1717" priority="14" operator="notEqual">
      <formula>$CW133</formula>
    </cfRule>
  </conditionalFormatting>
  <conditionalFormatting sqref="DC133">
    <cfRule type="cellIs" dxfId="1716" priority="12" stopIfTrue="1" operator="notEqual">
      <formula>$DG133</formula>
    </cfRule>
  </conditionalFormatting>
  <conditionalFormatting sqref="CZ133">
    <cfRule type="cellIs" dxfId="1715" priority="13" stopIfTrue="1" operator="notEqual">
      <formula>$DC133</formula>
    </cfRule>
  </conditionalFormatting>
  <conditionalFormatting sqref="CT133">
    <cfRule type="expression" dxfId="1714" priority="10" stopIfTrue="1">
      <formula>$CW133=""</formula>
    </cfRule>
    <cfRule type="cellIs" dxfId="1713" priority="11" stopIfTrue="1" operator="notEqual">
      <formula>$CW133</formula>
    </cfRule>
  </conditionalFormatting>
  <conditionalFormatting sqref="CQ133">
    <cfRule type="expression" dxfId="1712" priority="8" stopIfTrue="1">
      <formula>$CT133=""</formula>
    </cfRule>
    <cfRule type="cellIs" dxfId="1711" priority="9" stopIfTrue="1" operator="notEqual">
      <formula>$CT133</formula>
    </cfRule>
  </conditionalFormatting>
  <conditionalFormatting sqref="DC19">
    <cfRule type="cellIs" dxfId="1710" priority="6" stopIfTrue="1" operator="notEqual">
      <formula>$DG19</formula>
    </cfRule>
  </conditionalFormatting>
  <conditionalFormatting sqref="CZ19">
    <cfRule type="cellIs" dxfId="1709" priority="7" stopIfTrue="1" operator="notEqual">
      <formula>$DC19</formula>
    </cfRule>
  </conditionalFormatting>
  <conditionalFormatting sqref="CW19">
    <cfRule type="cellIs" dxfId="1708" priority="5" operator="notEqual">
      <formula>$CW19</formula>
    </cfRule>
  </conditionalFormatting>
  <conditionalFormatting sqref="CT19">
    <cfRule type="expression" dxfId="1707" priority="3" stopIfTrue="1">
      <formula>$CW19=""</formula>
    </cfRule>
    <cfRule type="cellIs" dxfId="1706" priority="4" stopIfTrue="1" operator="notEqual">
      <formula>$CW19</formula>
    </cfRule>
  </conditionalFormatting>
  <conditionalFormatting sqref="CQ19">
    <cfRule type="expression" dxfId="1705" priority="1" stopIfTrue="1">
      <formula>$CT19=""</formula>
    </cfRule>
    <cfRule type="cellIs" dxfId="1704" priority="2" stopIfTrue="1" operator="notEqual">
      <formula>$CT19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84.0 / Gültig ab: 01.09.18 / Seite &amp;P (&amp;N)</oddFooter>
  </headerFooter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6"/>
  <sheetViews>
    <sheetView zoomScaleNormal="100" zoomScaleSheetLayoutView="75" workbookViewId="0">
      <pane ySplit="4" topLeftCell="A5" activePane="bottomLeft" state="frozen"/>
      <selection pane="bottomLeft" activeCell="S1" sqref="S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910" t="s">
        <v>346</v>
      </c>
      <c r="B1" s="907" t="s">
        <v>347</v>
      </c>
      <c r="C1" s="907" t="s">
        <v>348</v>
      </c>
      <c r="D1" s="908" t="s">
        <v>349</v>
      </c>
      <c r="E1" s="908" t="s">
        <v>350</v>
      </c>
      <c r="F1" s="908" t="s">
        <v>351</v>
      </c>
      <c r="G1" s="907" t="s">
        <v>352</v>
      </c>
      <c r="H1" s="907" t="s">
        <v>110</v>
      </c>
      <c r="I1" s="908" t="s">
        <v>141</v>
      </c>
      <c r="J1" s="907" t="s">
        <v>353</v>
      </c>
      <c r="K1" s="909" t="s">
        <v>354</v>
      </c>
      <c r="L1" s="909" t="s">
        <v>355</v>
      </c>
      <c r="M1" s="909" t="s">
        <v>1521</v>
      </c>
      <c r="N1" s="910" t="s">
        <v>1523</v>
      </c>
      <c r="O1" s="910" t="s">
        <v>265</v>
      </c>
      <c r="P1" s="907" t="s">
        <v>363</v>
      </c>
      <c r="Q1" s="907" t="s">
        <v>431</v>
      </c>
      <c r="R1" s="907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911">
        <v>43313</v>
      </c>
      <c r="AC1" s="911"/>
      <c r="AD1" s="911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910"/>
      <c r="B2" s="907"/>
      <c r="C2" s="907"/>
      <c r="D2" s="908"/>
      <c r="E2" s="908"/>
      <c r="F2" s="908"/>
      <c r="G2" s="907"/>
      <c r="H2" s="907"/>
      <c r="I2" s="908"/>
      <c r="J2" s="907"/>
      <c r="K2" s="909"/>
      <c r="L2" s="909"/>
      <c r="M2" s="909"/>
      <c r="N2" s="910"/>
      <c r="O2" s="910"/>
      <c r="P2" s="907"/>
      <c r="Q2" s="907"/>
      <c r="R2" s="907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93" t="s">
        <v>82</v>
      </c>
      <c r="Y2" s="894"/>
      <c r="Z2" s="283" t="s">
        <v>83</v>
      </c>
      <c r="AA2" s="370"/>
      <c r="AB2" s="377" t="s">
        <v>654</v>
      </c>
      <c r="AC2" s="370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910"/>
      <c r="B3" s="907"/>
      <c r="C3" s="907"/>
      <c r="D3" s="908"/>
      <c r="E3" s="908"/>
      <c r="F3" s="908"/>
      <c r="G3" s="907"/>
      <c r="H3" s="907"/>
      <c r="I3" s="908"/>
      <c r="J3" s="907"/>
      <c r="K3" s="909"/>
      <c r="L3" s="909"/>
      <c r="M3" s="909"/>
      <c r="N3" s="910"/>
      <c r="O3" s="910"/>
      <c r="P3" s="907"/>
      <c r="Q3" s="907"/>
      <c r="R3" s="907"/>
      <c r="S3" s="895"/>
      <c r="T3" s="895"/>
      <c r="U3" s="897" t="s">
        <v>311</v>
      </c>
      <c r="V3" s="899" t="s">
        <v>312</v>
      </c>
      <c r="W3" s="897" t="s">
        <v>310</v>
      </c>
      <c r="X3" s="901" t="s">
        <v>87</v>
      </c>
      <c r="Y3" s="902"/>
      <c r="Z3" s="905" t="s">
        <v>85</v>
      </c>
      <c r="AA3" s="897" t="s">
        <v>313</v>
      </c>
      <c r="AB3" s="897" t="s">
        <v>690</v>
      </c>
      <c r="AC3" s="899" t="s">
        <v>1565</v>
      </c>
      <c r="AD3" s="895"/>
      <c r="AE3" s="304"/>
      <c r="AF3" s="887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96"/>
      <c r="T4" s="896"/>
      <c r="U4" s="898"/>
      <c r="V4" s="900"/>
      <c r="W4" s="898"/>
      <c r="X4" s="903"/>
      <c r="Y4" s="904"/>
      <c r="Z4" s="906"/>
      <c r="AA4" s="898"/>
      <c r="AB4" s="898"/>
      <c r="AC4" s="900"/>
      <c r="AD4" s="896"/>
      <c r="AE4" s="304"/>
      <c r="AF4" s="888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126" customFormat="1" ht="27" x14ac:dyDescent="0.2">
      <c r="A5" s="319">
        <v>1</v>
      </c>
      <c r="B5" s="319"/>
      <c r="C5" s="319">
        <f t="shared" ref="C5:C36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138"/>
      <c r="Y5" s="287"/>
      <c r="Z5" s="28" t="s">
        <v>332</v>
      </c>
      <c r="AA5" s="284">
        <f t="shared" ref="AA5:AA36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18"/>
      <c r="CJ5" s="323" t="str">
        <f>IF(CN5=CO5,"","anders")</f>
        <v>anders</v>
      </c>
      <c r="CK5" s="126" t="str">
        <f t="shared" ref="CK5:CK36" si="2">+S5</f>
        <v>Chiaverio Flavio</v>
      </c>
      <c r="CM5" s="126">
        <f t="shared" ref="CM5:CM36" si="3">+AA5</f>
        <v>36</v>
      </c>
      <c r="CN5" s="126" t="str">
        <f t="shared" ref="CN5:CN36" si="4">+AD5</f>
        <v>B/A 5)</v>
      </c>
      <c r="CO5" s="138" t="str">
        <f t="shared" ref="CO5:CO36" si="5">VLOOKUP(CP5,Kategorie,2,0)</f>
        <v>A</v>
      </c>
      <c r="CP5" s="154">
        <v>5558</v>
      </c>
      <c r="CQ5" s="125">
        <v>753</v>
      </c>
      <c r="CR5" s="33">
        <f t="shared" ref="CR5:CR11" si="6">VLOOKUP($CQ5,Funktionsbezeichnungen,3,0)</f>
        <v>12</v>
      </c>
      <c r="CS5" s="83" t="str">
        <f t="shared" ref="CS5:CS11" si="7">VLOOKUP($CQ5,Funktionsbezeichnungen,2,0)</f>
        <v>Vorgesetzter  12</v>
      </c>
      <c r="CT5" s="125">
        <v>753</v>
      </c>
      <c r="CU5" s="33">
        <f t="shared" ref="CU5:CU11" si="8">VLOOKUP($CT5,Funktionsbezeichnungen,3,0)</f>
        <v>12</v>
      </c>
      <c r="CV5" s="83" t="str">
        <f t="shared" ref="CV5:CV11" si="9">VLOOKUP($CT5,Funktionsbezeichnungen,2,0)</f>
        <v>Vorgesetzter  12</v>
      </c>
      <c r="CW5" s="125">
        <v>753</v>
      </c>
      <c r="CX5" s="33">
        <f t="shared" ref="CX5:CX8" si="10">VLOOKUP($CW5,Funktionsbezeichnungen,3,0)</f>
        <v>12</v>
      </c>
      <c r="CY5" s="83" t="str">
        <f t="shared" ref="CY5:CY8" si="11">VLOOKUP($CW5,Funktionsbezeichnungen,2,0)</f>
        <v>Vorgesetzter  12</v>
      </c>
      <c r="CZ5" s="125">
        <v>753</v>
      </c>
      <c r="DA5" s="33">
        <f t="shared" ref="DA5:DA8" si="12">VLOOKUP($CZ5,Funktionsbezeichnungen,3,0)</f>
        <v>12</v>
      </c>
      <c r="DB5" s="83" t="str">
        <f t="shared" ref="DB5:DB8" si="13">VLOOKUP($CZ5,Funktionsbezeichnungen,2,0)</f>
        <v>Vorgesetzter  12</v>
      </c>
      <c r="DC5" s="124">
        <v>753</v>
      </c>
      <c r="DD5" s="33">
        <f t="shared" ref="DD5:DD8" si="14">VLOOKUP($DC5,Funktionsbezeichnungen,3,0)</f>
        <v>12</v>
      </c>
      <c r="DE5" s="83" t="str">
        <f t="shared" ref="DE5:DE8" si="15">VLOOKUP($DC5,Funktionsbezeichnungen,2,0)</f>
        <v>Vorgesetzter  12</v>
      </c>
      <c r="DF5" s="20"/>
      <c r="DG5" s="124">
        <v>753</v>
      </c>
      <c r="DH5" s="33">
        <f t="shared" ref="DH5:DH8" si="16">VLOOKUP($DG5,Funktionsbezeichnungen,3,0)</f>
        <v>12</v>
      </c>
      <c r="DI5" s="83" t="str">
        <f t="shared" ref="DI5:DI8" si="17">VLOOKUP($DG5,Funktionsbezeichnungen,2,0)</f>
        <v>Vorgesetzter  12</v>
      </c>
      <c r="DN5" s="126">
        <f t="shared" ref="DN5:DN70" si="18">+CP5</f>
        <v>5558</v>
      </c>
      <c r="DO5" s="156">
        <v>1</v>
      </c>
      <c r="DP5" s="126">
        <v>2</v>
      </c>
      <c r="DQ5" s="126" t="s">
        <v>951</v>
      </c>
      <c r="ES5" s="154">
        <v>2139</v>
      </c>
      <c r="ET5" s="126" t="s">
        <v>89</v>
      </c>
    </row>
    <row r="6" spans="1:150" s="126" customFormat="1" ht="27" x14ac:dyDescent="0.2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21">
        <v>1958</v>
      </c>
      <c r="U6" s="28" t="s">
        <v>194</v>
      </c>
      <c r="V6" s="21">
        <v>1983</v>
      </c>
      <c r="W6" s="25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18"/>
      <c r="CJ6" s="323" t="str">
        <f>IF(CN6=CO6,"","anders")</f>
        <v>anders</v>
      </c>
      <c r="CK6" s="126" t="str">
        <f t="shared" si="2"/>
        <v>Schädler Beat</v>
      </c>
      <c r="CM6" s="126">
        <f t="shared" si="3"/>
        <v>35</v>
      </c>
      <c r="CN6" s="126" t="str">
        <f t="shared" si="4"/>
        <v>B/A 5)</v>
      </c>
      <c r="CO6" s="138" t="str">
        <f t="shared" si="5"/>
        <v>A</v>
      </c>
      <c r="CP6" s="154">
        <v>4155</v>
      </c>
      <c r="CQ6" s="125">
        <v>753</v>
      </c>
      <c r="CR6" s="33">
        <f t="shared" si="6"/>
        <v>12</v>
      </c>
      <c r="CS6" s="83" t="str">
        <f t="shared" si="7"/>
        <v>Vorgesetzter  12</v>
      </c>
      <c r="CT6" s="125">
        <v>753</v>
      </c>
      <c r="CU6" s="33">
        <f t="shared" si="8"/>
        <v>12</v>
      </c>
      <c r="CV6" s="83" t="str">
        <f t="shared" si="9"/>
        <v>Vorgesetzter  12</v>
      </c>
      <c r="CW6" s="125">
        <v>753</v>
      </c>
      <c r="CX6" s="33">
        <f t="shared" si="10"/>
        <v>12</v>
      </c>
      <c r="CY6" s="83" t="str">
        <f t="shared" si="11"/>
        <v>Vorgesetzter  12</v>
      </c>
      <c r="CZ6" s="125">
        <v>753</v>
      </c>
      <c r="DA6" s="33">
        <f t="shared" si="12"/>
        <v>12</v>
      </c>
      <c r="DB6" s="83" t="str">
        <f t="shared" si="13"/>
        <v>Vorgesetzter  12</v>
      </c>
      <c r="DC6" s="124">
        <v>753</v>
      </c>
      <c r="DD6" s="33">
        <f t="shared" si="14"/>
        <v>12</v>
      </c>
      <c r="DE6" s="83" t="str">
        <f t="shared" si="15"/>
        <v>Vorgesetzter  12</v>
      </c>
      <c r="DF6" s="20"/>
      <c r="DG6" s="124">
        <v>753</v>
      </c>
      <c r="DH6" s="33">
        <f t="shared" si="16"/>
        <v>12</v>
      </c>
      <c r="DI6" s="83" t="str">
        <f t="shared" si="17"/>
        <v>Vorgesetzter  12</v>
      </c>
      <c r="DN6" s="126">
        <f t="shared" si="18"/>
        <v>4155</v>
      </c>
      <c r="DO6" s="156">
        <v>1</v>
      </c>
      <c r="DP6" s="126">
        <v>2</v>
      </c>
      <c r="DQ6" s="126" t="s">
        <v>951</v>
      </c>
      <c r="ES6" s="154">
        <v>5558</v>
      </c>
      <c r="ET6" s="126" t="s">
        <v>89</v>
      </c>
    </row>
    <row r="7" spans="1:150" s="126" customFormat="1" ht="27" x14ac:dyDescent="0.2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21">
        <v>1961</v>
      </c>
      <c r="U7" s="28" t="s">
        <v>197</v>
      </c>
      <c r="V7" s="21">
        <v>1988</v>
      </c>
      <c r="W7" s="25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18"/>
      <c r="CJ7" s="323" t="str">
        <f t="shared" ref="CJ7:CJ69" si="19">IF(CN7=CO7,"","anders")</f>
        <v>anders</v>
      </c>
      <c r="CK7" s="126" t="str">
        <f t="shared" si="2"/>
        <v>Zenners Guy</v>
      </c>
      <c r="CM7" s="126">
        <f t="shared" si="3"/>
        <v>30</v>
      </c>
      <c r="CN7" s="126" t="str">
        <f t="shared" si="4"/>
        <v>B/A 5)</v>
      </c>
      <c r="CO7" s="138" t="str">
        <f t="shared" si="5"/>
        <v xml:space="preserve"> A</v>
      </c>
      <c r="CP7" s="154">
        <v>4182</v>
      </c>
      <c r="CQ7" s="125">
        <v>753</v>
      </c>
      <c r="CR7" s="33">
        <f t="shared" si="6"/>
        <v>12</v>
      </c>
      <c r="CS7" s="83" t="str">
        <f t="shared" si="7"/>
        <v>Vorgesetzter  12</v>
      </c>
      <c r="CT7" s="125">
        <v>753</v>
      </c>
      <c r="CU7" s="33">
        <f t="shared" si="8"/>
        <v>12</v>
      </c>
      <c r="CV7" s="83" t="str">
        <f t="shared" si="9"/>
        <v>Vorgesetzter  12</v>
      </c>
      <c r="CW7" s="125">
        <v>753</v>
      </c>
      <c r="CX7" s="33">
        <f t="shared" si="10"/>
        <v>12</v>
      </c>
      <c r="CY7" s="83" t="str">
        <f t="shared" si="11"/>
        <v>Vorgesetzter  12</v>
      </c>
      <c r="CZ7" s="125">
        <v>753</v>
      </c>
      <c r="DA7" s="33">
        <f t="shared" si="12"/>
        <v>12</v>
      </c>
      <c r="DB7" s="83" t="str">
        <f t="shared" si="13"/>
        <v>Vorgesetzter  12</v>
      </c>
      <c r="DC7" s="124">
        <v>753</v>
      </c>
      <c r="DD7" s="33">
        <f t="shared" si="14"/>
        <v>12</v>
      </c>
      <c r="DE7" s="83" t="str">
        <f t="shared" si="15"/>
        <v>Vorgesetzter  12</v>
      </c>
      <c r="DF7" s="20"/>
      <c r="DG7" s="124">
        <v>753</v>
      </c>
      <c r="DH7" s="33">
        <f t="shared" si="16"/>
        <v>12</v>
      </c>
      <c r="DI7" s="83" t="str">
        <f t="shared" si="17"/>
        <v>Vorgesetzter  12</v>
      </c>
      <c r="DN7" s="126">
        <f t="shared" si="18"/>
        <v>4182</v>
      </c>
      <c r="DO7" s="156">
        <v>1</v>
      </c>
      <c r="DP7" s="126">
        <v>2</v>
      </c>
      <c r="DQ7" s="126" t="s">
        <v>951</v>
      </c>
      <c r="ES7" s="154">
        <v>4155</v>
      </c>
      <c r="ET7" s="126" t="s">
        <v>89</v>
      </c>
    </row>
    <row r="8" spans="1:150" s="126" customFormat="1" ht="40.5" x14ac:dyDescent="0.2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18"/>
      <c r="CJ8" s="323" t="str">
        <f t="shared" si="19"/>
        <v>anders</v>
      </c>
      <c r="CK8" s="126" t="str">
        <f t="shared" si="2"/>
        <v>Suter Thomas</v>
      </c>
      <c r="CM8" s="126">
        <f t="shared" si="3"/>
        <v>26</v>
      </c>
      <c r="CN8" s="126" t="str">
        <f t="shared" si="4"/>
        <v>B/A 5)</v>
      </c>
      <c r="CO8" s="138" t="str">
        <f t="shared" si="5"/>
        <v>A</v>
      </c>
      <c r="CP8" s="154">
        <v>3201</v>
      </c>
      <c r="CQ8" s="125">
        <v>753</v>
      </c>
      <c r="CR8" s="33">
        <f t="shared" si="6"/>
        <v>12</v>
      </c>
      <c r="CS8" s="83" t="str">
        <f t="shared" si="7"/>
        <v>Vorgesetzter  12</v>
      </c>
      <c r="CT8" s="125">
        <v>753</v>
      </c>
      <c r="CU8" s="33">
        <f t="shared" si="8"/>
        <v>12</v>
      </c>
      <c r="CV8" s="83" t="str">
        <f t="shared" si="9"/>
        <v>Vorgesetzter  12</v>
      </c>
      <c r="CW8" s="125">
        <v>774</v>
      </c>
      <c r="CX8" s="33">
        <f t="shared" si="10"/>
        <v>10</v>
      </c>
      <c r="CY8" s="83" t="str">
        <f t="shared" si="11"/>
        <v>Senior Projektingenieur (Bau)</v>
      </c>
      <c r="CZ8" s="125">
        <v>774</v>
      </c>
      <c r="DA8" s="33">
        <f t="shared" si="12"/>
        <v>10</v>
      </c>
      <c r="DB8" s="83" t="str">
        <f t="shared" si="13"/>
        <v>Senior Projektingenieur (Bau)</v>
      </c>
      <c r="DC8" s="125">
        <v>774</v>
      </c>
      <c r="DD8" s="33">
        <f t="shared" si="14"/>
        <v>10</v>
      </c>
      <c r="DE8" s="83" t="str">
        <f t="shared" si="15"/>
        <v>Senior Projektingenieur (Bau)</v>
      </c>
      <c r="DF8" s="20"/>
      <c r="DG8" s="33">
        <v>773</v>
      </c>
      <c r="DH8" s="33">
        <f t="shared" si="16"/>
        <v>9</v>
      </c>
      <c r="DI8" s="83" t="str">
        <f t="shared" si="17"/>
        <v>Projektingenieur 9 (Bau)</v>
      </c>
      <c r="DN8" s="126">
        <f t="shared" si="18"/>
        <v>3201</v>
      </c>
      <c r="DO8" s="156">
        <v>1</v>
      </c>
      <c r="DP8" s="126">
        <v>2</v>
      </c>
      <c r="DQ8" s="126" t="s">
        <v>951</v>
      </c>
      <c r="ES8" s="154">
        <v>5574</v>
      </c>
      <c r="ET8" s="126" t="s">
        <v>89</v>
      </c>
    </row>
    <row r="9" spans="1:150" s="126" customFormat="1" ht="27" x14ac:dyDescent="0.2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18"/>
      <c r="CJ9" s="323" t="str">
        <f t="shared" si="19"/>
        <v>anders</v>
      </c>
      <c r="CK9" s="126" t="str">
        <f t="shared" si="2"/>
        <v>Brunkhorst Marc</v>
      </c>
      <c r="CM9" s="126">
        <f t="shared" si="3"/>
        <v>21</v>
      </c>
      <c r="CN9" s="126" t="str">
        <f t="shared" si="4"/>
        <v>B/A 5)</v>
      </c>
      <c r="CO9" s="138" t="str">
        <f t="shared" si="5"/>
        <v>B</v>
      </c>
      <c r="CP9" s="154">
        <v>7679</v>
      </c>
      <c r="CQ9" s="125">
        <v>753</v>
      </c>
      <c r="CR9" s="33">
        <f t="shared" si="6"/>
        <v>12</v>
      </c>
      <c r="CS9" s="83" t="str">
        <f t="shared" si="7"/>
        <v>Vorgesetzter  12</v>
      </c>
      <c r="CT9" s="125">
        <v>774</v>
      </c>
      <c r="CU9" s="33">
        <f t="shared" si="8"/>
        <v>10</v>
      </c>
      <c r="CV9" s="83" t="str">
        <f t="shared" si="9"/>
        <v>Senior Projektingenieur (Bau)</v>
      </c>
      <c r="CW9" s="125">
        <v>774</v>
      </c>
      <c r="CX9" s="33">
        <f>VLOOKUP($CW9,Funktionsbezeichnungen,3,0)</f>
        <v>10</v>
      </c>
      <c r="CY9" s="83" t="str">
        <f>VLOOKUP($CW9,Funktionsbezeichnungen,2,0)</f>
        <v>Senior Projektingenieur (Bau)</v>
      </c>
      <c r="CZ9" s="125">
        <v>773</v>
      </c>
      <c r="DA9" s="33">
        <f>VLOOKUP($CZ9,Funktionsbezeichnungen,3,0)</f>
        <v>9</v>
      </c>
      <c r="DB9" s="83" t="str">
        <f>VLOOKUP($CZ9,Funktionsbezeichnungen,2,0)</f>
        <v>Projektingenieur 9 (Bau)</v>
      </c>
      <c r="DC9" s="125">
        <v>773</v>
      </c>
      <c r="DD9" s="33">
        <f>VLOOKUP($DC9,Funktionsbezeichnungen,3,0)</f>
        <v>9</v>
      </c>
      <c r="DE9" s="83" t="str">
        <f>VLOOKUP($DC9,Funktionsbezeichnungen,2,0)</f>
        <v>Projektingenieur 9 (Bau)</v>
      </c>
      <c r="DF9" s="20"/>
      <c r="DG9" s="33">
        <v>772</v>
      </c>
      <c r="DH9" s="33">
        <f>VLOOKUP($DG9,Funktionsbezeichnungen,3,0)</f>
        <v>8</v>
      </c>
      <c r="DI9" s="83" t="str">
        <f>VLOOKUP($DG9,Funktionsbezeichnungen,2,0)</f>
        <v>Projektingenieur 8 (Bau)</v>
      </c>
      <c r="DN9" s="126">
        <f>+CP9</f>
        <v>7679</v>
      </c>
      <c r="DO9" s="156">
        <v>1</v>
      </c>
      <c r="DP9" s="126">
        <v>2</v>
      </c>
      <c r="DQ9" s="126" t="s">
        <v>951</v>
      </c>
      <c r="ES9" s="154">
        <v>4182</v>
      </c>
      <c r="ET9" s="126" t="s">
        <v>1035</v>
      </c>
    </row>
    <row r="10" spans="1:150" s="126" customFormat="1" ht="27" x14ac:dyDescent="0.2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18"/>
      <c r="CJ10" s="323" t="str">
        <f t="shared" si="19"/>
        <v>anders</v>
      </c>
      <c r="CK10" s="126" t="str">
        <f t="shared" si="2"/>
        <v>Stoffel Patric</v>
      </c>
      <c r="CM10" s="126">
        <f t="shared" si="3"/>
        <v>21</v>
      </c>
      <c r="CN10" s="126" t="str">
        <f t="shared" si="4"/>
        <v>B/A 5)</v>
      </c>
      <c r="CO10" s="138" t="str">
        <f t="shared" si="5"/>
        <v>B</v>
      </c>
      <c r="CP10" s="154">
        <v>4258</v>
      </c>
      <c r="CQ10" s="125">
        <v>753</v>
      </c>
      <c r="CR10" s="33">
        <f t="shared" si="6"/>
        <v>12</v>
      </c>
      <c r="CS10" s="83" t="str">
        <f t="shared" si="7"/>
        <v>Vorgesetzter  12</v>
      </c>
      <c r="CT10" s="125">
        <v>774</v>
      </c>
      <c r="CU10" s="33">
        <f t="shared" si="8"/>
        <v>10</v>
      </c>
      <c r="CV10" s="83" t="str">
        <f t="shared" si="9"/>
        <v>Senior Projektingenieur (Bau)</v>
      </c>
      <c r="CW10" s="125">
        <v>773</v>
      </c>
      <c r="CX10" s="33">
        <f>VLOOKUP($CW10,Funktionsbezeichnungen,3,0)</f>
        <v>9</v>
      </c>
      <c r="CY10" s="83" t="str">
        <f>VLOOKUP($CW10,Funktionsbezeichnungen,2,0)</f>
        <v>Projektingenieur 9 (Bau)</v>
      </c>
      <c r="CZ10" s="125">
        <v>773</v>
      </c>
      <c r="DA10" s="33">
        <f>VLOOKUP($CZ10,Funktionsbezeichnungen,3,0)</f>
        <v>9</v>
      </c>
      <c r="DB10" s="83" t="str">
        <f>VLOOKUP($CZ10,Funktionsbezeichnungen,2,0)</f>
        <v>Projektingenieur 9 (Bau)</v>
      </c>
      <c r="DC10" s="125">
        <v>773</v>
      </c>
      <c r="DD10" s="33">
        <f>VLOOKUP($DC10,Funktionsbezeichnungen,3,0)</f>
        <v>9</v>
      </c>
      <c r="DE10" s="83" t="str">
        <f>VLOOKUP($DC10,Funktionsbezeichnungen,2,0)</f>
        <v>Projektingenieur 9 (Bau)</v>
      </c>
      <c r="DF10" s="20"/>
      <c r="DG10" s="33">
        <v>772</v>
      </c>
      <c r="DH10" s="33">
        <f>VLOOKUP($DG10,Funktionsbezeichnungen,3,0)</f>
        <v>8</v>
      </c>
      <c r="DI10" s="83" t="str">
        <f>VLOOKUP($DG10,Funktionsbezeichnungen,2,0)</f>
        <v>Projektingenieur 8 (Bau)</v>
      </c>
      <c r="DN10" s="126">
        <f>+CP10</f>
        <v>4258</v>
      </c>
      <c r="DO10" s="156">
        <v>1</v>
      </c>
      <c r="DP10" s="126">
        <v>2</v>
      </c>
      <c r="DQ10" s="126" t="s">
        <v>951</v>
      </c>
      <c r="ES10" s="154">
        <v>3201</v>
      </c>
      <c r="ET10" s="126" t="s">
        <v>89</v>
      </c>
    </row>
    <row r="11" spans="1:150" s="126" customFormat="1" ht="27" x14ac:dyDescent="0.2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18"/>
      <c r="CJ11" s="323" t="str">
        <f t="shared" si="19"/>
        <v>anders</v>
      </c>
      <c r="CK11" s="126" t="str">
        <f t="shared" si="2"/>
        <v>Rentsch Lucas</v>
      </c>
      <c r="CM11" s="126">
        <f t="shared" si="3"/>
        <v>31</v>
      </c>
      <c r="CN11" s="126" t="str">
        <f t="shared" si="4"/>
        <v xml:space="preserve">B/A </v>
      </c>
      <c r="CO11" s="138" t="str">
        <f t="shared" si="5"/>
        <v>A</v>
      </c>
      <c r="CP11" s="154">
        <v>5574</v>
      </c>
      <c r="CQ11" s="125">
        <v>774</v>
      </c>
      <c r="CR11" s="33">
        <f t="shared" si="6"/>
        <v>10</v>
      </c>
      <c r="CS11" s="83" t="str">
        <f t="shared" si="7"/>
        <v>Senior Projektingenieur (Bau)</v>
      </c>
      <c r="CT11" s="125">
        <v>753</v>
      </c>
      <c r="CU11" s="33">
        <f t="shared" si="8"/>
        <v>12</v>
      </c>
      <c r="CV11" s="83" t="str">
        <f t="shared" si="9"/>
        <v>Vorgesetzter  12</v>
      </c>
      <c r="CW11" s="125">
        <v>753</v>
      </c>
      <c r="CX11" s="33">
        <f>VLOOKUP($CW11,Funktionsbezeichnungen,3,0)</f>
        <v>12</v>
      </c>
      <c r="CY11" s="83" t="str">
        <f>VLOOKUP($CW11,Funktionsbezeichnungen,2,0)</f>
        <v>Vorgesetzter  12</v>
      </c>
      <c r="CZ11" s="125">
        <v>753</v>
      </c>
      <c r="DA11" s="33">
        <f>VLOOKUP($CZ11,Funktionsbezeichnungen,3,0)</f>
        <v>12</v>
      </c>
      <c r="DB11" s="83" t="str">
        <f>VLOOKUP($CZ11,Funktionsbezeichnungen,2,0)</f>
        <v>Vorgesetzter  12</v>
      </c>
      <c r="DC11" s="124">
        <v>753</v>
      </c>
      <c r="DD11" s="33">
        <f>VLOOKUP($DC11,Funktionsbezeichnungen,3,0)</f>
        <v>12</v>
      </c>
      <c r="DE11" s="83" t="str">
        <f>VLOOKUP($DC11,Funktionsbezeichnungen,2,0)</f>
        <v>Vorgesetzter  12</v>
      </c>
      <c r="DF11" s="20"/>
      <c r="DG11" s="124">
        <v>753</v>
      </c>
      <c r="DH11" s="33">
        <f>VLOOKUP($DG11,Funktionsbezeichnungen,3,0)</f>
        <v>12</v>
      </c>
      <c r="DI11" s="83" t="str">
        <f>VLOOKUP($DG11,Funktionsbezeichnungen,2,0)</f>
        <v>Vorgesetzter  12</v>
      </c>
      <c r="DN11" s="126">
        <f>+CP11</f>
        <v>5574</v>
      </c>
      <c r="DO11" s="156">
        <v>1</v>
      </c>
      <c r="DP11" s="126">
        <v>2</v>
      </c>
      <c r="DQ11" s="126" t="s">
        <v>951</v>
      </c>
      <c r="ES11" s="154">
        <v>3136</v>
      </c>
      <c r="ET11" s="126" t="s">
        <v>1319</v>
      </c>
    </row>
    <row r="12" spans="1:150" s="126" customFormat="1" ht="15.75" x14ac:dyDescent="0.2">
      <c r="A12" s="319">
        <v>1</v>
      </c>
      <c r="B12" s="319"/>
      <c r="C12" s="319">
        <f t="shared" si="0"/>
        <v>1</v>
      </c>
      <c r="D12" s="320">
        <v>1</v>
      </c>
      <c r="E12" s="320"/>
      <c r="F12" s="321"/>
      <c r="G12" s="57"/>
      <c r="H12" s="57"/>
      <c r="I12" s="321"/>
      <c r="J12" s="57"/>
      <c r="K12" s="321"/>
      <c r="L12" s="321"/>
      <c r="M12" s="321"/>
      <c r="N12" s="322">
        <v>1</v>
      </c>
      <c r="O12" s="322"/>
      <c r="P12" s="109" t="s">
        <v>1301</v>
      </c>
      <c r="Q12" s="110" t="s">
        <v>437</v>
      </c>
      <c r="R12" s="110" t="s">
        <v>1514</v>
      </c>
      <c r="S12" s="20" t="s">
        <v>1567</v>
      </c>
      <c r="T12" s="21">
        <v>1944</v>
      </c>
      <c r="U12" s="28" t="s">
        <v>196</v>
      </c>
      <c r="V12" s="21">
        <v>1969</v>
      </c>
      <c r="W12" s="25"/>
      <c r="X12" s="138"/>
      <c r="Y12" s="287"/>
      <c r="Z12" s="26" t="s">
        <v>91</v>
      </c>
      <c r="AA12" s="284">
        <f t="shared" si="1"/>
        <v>49</v>
      </c>
      <c r="AB12" s="25" t="s">
        <v>659</v>
      </c>
      <c r="AC12" s="290">
        <v>2009</v>
      </c>
      <c r="AD12" s="21" t="s">
        <v>1037</v>
      </c>
      <c r="AE12" s="304"/>
      <c r="AF12" s="285" t="s">
        <v>1078</v>
      </c>
      <c r="AG12" s="318"/>
      <c r="CJ12" s="126" t="str">
        <f t="shared" si="19"/>
        <v/>
      </c>
      <c r="CK12" s="126" t="str">
        <f t="shared" si="2"/>
        <v>Kalak Joseph</v>
      </c>
      <c r="CM12" s="126">
        <f t="shared" si="3"/>
        <v>49</v>
      </c>
      <c r="CN12" s="126" t="str">
        <f t="shared" si="4"/>
        <v>B/A 1)</v>
      </c>
      <c r="CO12" s="138" t="str">
        <f t="shared" si="5"/>
        <v>B/A 1)</v>
      </c>
      <c r="CP12" s="154">
        <v>3136</v>
      </c>
      <c r="CQ12" s="125" t="s">
        <v>711</v>
      </c>
      <c r="CR12" s="33"/>
      <c r="CS12" s="83"/>
      <c r="CT12" s="125" t="s">
        <v>711</v>
      </c>
      <c r="CU12" s="33"/>
      <c r="CV12" s="83"/>
      <c r="CW12" s="125" t="s">
        <v>711</v>
      </c>
      <c r="CX12" s="33"/>
      <c r="CY12" s="83"/>
      <c r="CZ12" s="125" t="s">
        <v>711</v>
      </c>
      <c r="DA12" s="33"/>
      <c r="DB12" s="83"/>
      <c r="DC12" s="125" t="s">
        <v>711</v>
      </c>
      <c r="DD12" s="33"/>
      <c r="DE12" s="83"/>
      <c r="DF12" s="20"/>
      <c r="DG12" s="125" t="s">
        <v>711</v>
      </c>
      <c r="DH12" s="125" t="s">
        <v>711</v>
      </c>
      <c r="DI12" s="83"/>
      <c r="DN12" s="126">
        <f t="shared" si="18"/>
        <v>3136</v>
      </c>
      <c r="DO12" s="156">
        <v>1</v>
      </c>
      <c r="DP12" s="126">
        <v>2</v>
      </c>
      <c r="DQ12" s="324" t="s">
        <v>951</v>
      </c>
      <c r="ES12" s="154">
        <v>3148</v>
      </c>
      <c r="ET12" s="126" t="s">
        <v>95</v>
      </c>
    </row>
    <row r="13" spans="1:150" s="126" customFormat="1" x14ac:dyDescent="0.2">
      <c r="A13" s="319"/>
      <c r="B13" s="319"/>
      <c r="C13" s="319">
        <f t="shared" si="0"/>
        <v>1</v>
      </c>
      <c r="D13" s="320"/>
      <c r="E13" s="320">
        <v>1</v>
      </c>
      <c r="F13" s="321"/>
      <c r="G13" s="57"/>
      <c r="H13" s="57">
        <v>1</v>
      </c>
      <c r="I13" s="321"/>
      <c r="J13" s="57"/>
      <c r="K13" s="321"/>
      <c r="L13" s="321"/>
      <c r="M13" s="321"/>
      <c r="N13" s="322">
        <v>1</v>
      </c>
      <c r="O13" s="322"/>
      <c r="P13" s="109" t="s">
        <v>358</v>
      </c>
      <c r="Q13" s="110" t="s">
        <v>438</v>
      </c>
      <c r="R13" s="110" t="s">
        <v>1514</v>
      </c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138"/>
      <c r="Y13" s="287"/>
      <c r="Z13" s="26" t="s">
        <v>668</v>
      </c>
      <c r="AA13" s="284">
        <f t="shared" si="1"/>
        <v>44</v>
      </c>
      <c r="AB13" s="25" t="s">
        <v>97</v>
      </c>
      <c r="AC13" s="290">
        <v>1968</v>
      </c>
      <c r="AD13" s="21" t="s">
        <v>95</v>
      </c>
      <c r="AE13" s="304"/>
      <c r="AF13" s="285" t="s">
        <v>1078</v>
      </c>
      <c r="AG13" s="318"/>
      <c r="CJ13" s="126" t="str">
        <f t="shared" si="19"/>
        <v/>
      </c>
      <c r="CK13" s="126" t="str">
        <f t="shared" si="2"/>
        <v>Hausammann Erich</v>
      </c>
      <c r="CM13" s="126">
        <f t="shared" si="3"/>
        <v>44</v>
      </c>
      <c r="CN13" s="126" t="str">
        <f t="shared" si="4"/>
        <v>B</v>
      </c>
      <c r="CO13" s="138" t="str">
        <f t="shared" si="5"/>
        <v>B</v>
      </c>
      <c r="CP13" s="154">
        <v>3148</v>
      </c>
      <c r="CQ13" s="125" t="s">
        <v>711</v>
      </c>
      <c r="CR13" s="33"/>
      <c r="CS13" s="83"/>
      <c r="CT13" s="125" t="s">
        <v>711</v>
      </c>
      <c r="CU13" s="33"/>
      <c r="CV13" s="83"/>
      <c r="CW13" s="125" t="s">
        <v>711</v>
      </c>
      <c r="CX13" s="33"/>
      <c r="CY13" s="83"/>
      <c r="CZ13" s="125" t="s">
        <v>711</v>
      </c>
      <c r="DA13" s="33"/>
      <c r="DB13" s="83"/>
      <c r="DC13" s="125">
        <v>774</v>
      </c>
      <c r="DD13" s="33">
        <f t="shared" ref="DD13:DD28" si="20">VLOOKUP($DC13,Funktionsbezeichnungen,3,0)</f>
        <v>10</v>
      </c>
      <c r="DE13" s="83" t="str">
        <f t="shared" ref="DE13:DE28" si="21">VLOOKUP($DC13,Funktionsbezeichnungen,2,0)</f>
        <v>Senior Projektingenieur (Bau)</v>
      </c>
      <c r="DF13" s="20"/>
      <c r="DG13" s="125">
        <v>773</v>
      </c>
      <c r="DH13" s="33">
        <f t="shared" ref="DH13:DH28" si="22">VLOOKUP($DG13,Funktionsbezeichnungen,3,0)</f>
        <v>9</v>
      </c>
      <c r="DI13" s="83" t="str">
        <f t="shared" ref="DI13:DI28" si="23">VLOOKUP($DG13,Funktionsbezeichnungen,2,0)</f>
        <v>Projektingenieur 9 (Bau)</v>
      </c>
      <c r="DN13" s="126">
        <f t="shared" si="18"/>
        <v>3148</v>
      </c>
      <c r="DO13" s="156">
        <v>2</v>
      </c>
      <c r="DP13" s="126">
        <v>3</v>
      </c>
      <c r="DQ13" s="324" t="s">
        <v>951</v>
      </c>
      <c r="ES13" s="154">
        <v>3205</v>
      </c>
      <c r="ET13" s="126" t="s">
        <v>95</v>
      </c>
    </row>
    <row r="14" spans="1:150" s="126" customFormat="1" x14ac:dyDescent="0.2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21">
        <v>1953</v>
      </c>
      <c r="U14" s="28" t="s">
        <v>1559</v>
      </c>
      <c r="V14" s="21">
        <v>1978</v>
      </c>
      <c r="W14" s="25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18"/>
      <c r="CJ14" s="126" t="str">
        <f t="shared" si="19"/>
        <v/>
      </c>
      <c r="CK14" s="126" t="str">
        <f t="shared" si="2"/>
        <v>Bosshard Heinz</v>
      </c>
      <c r="CM14" s="126">
        <f t="shared" si="3"/>
        <v>40</v>
      </c>
      <c r="CN14" s="126" t="str">
        <f t="shared" si="4"/>
        <v>B</v>
      </c>
      <c r="CO14" s="138" t="str">
        <f t="shared" si="5"/>
        <v>B</v>
      </c>
      <c r="CP14" s="154">
        <v>3205</v>
      </c>
      <c r="CQ14" s="125">
        <v>773</v>
      </c>
      <c r="CR14" s="33">
        <f t="shared" ref="CR14:CR33" si="24">VLOOKUP($CQ14,Funktionsbezeichnungen,3,0)</f>
        <v>9</v>
      </c>
      <c r="CS14" s="83" t="str">
        <f t="shared" ref="CS14:CS33" si="25">VLOOKUP($CQ14,Funktionsbezeichnungen,2,0)</f>
        <v>Projektingenieur 9 (Bau)</v>
      </c>
      <c r="CT14" s="125">
        <v>773</v>
      </c>
      <c r="CU14" s="33">
        <f t="shared" ref="CU14:CU28" si="26">VLOOKUP($CT14,Funktionsbezeichnungen,3,0)</f>
        <v>9</v>
      </c>
      <c r="CV14" s="83" t="str">
        <f t="shared" ref="CV14:CV28" si="27">VLOOKUP($CT14,Funktionsbezeichnungen,2,0)</f>
        <v>Projektingenieur 9 (Bau)</v>
      </c>
      <c r="CW14" s="125">
        <v>773</v>
      </c>
      <c r="CX14" s="33">
        <f>VLOOKUP($CW14,Funktionsbezeichnungen,3,0)</f>
        <v>9</v>
      </c>
      <c r="CY14" s="83" t="str">
        <f>VLOOKUP($CW14,Funktionsbezeichnungen,2,0)</f>
        <v>Projektingenieur 9 (Bau)</v>
      </c>
      <c r="CZ14" s="125">
        <v>773</v>
      </c>
      <c r="DA14" s="33">
        <f t="shared" ref="DA14:DA28" si="28">VLOOKUP($CZ14,Funktionsbezeichnungen,3,0)</f>
        <v>9</v>
      </c>
      <c r="DB14" s="83" t="str">
        <f t="shared" ref="DB14:DB28" si="29">VLOOKUP($CZ14,Funktionsbezeichnungen,2,0)</f>
        <v>Projektingenieur 9 (Bau)</v>
      </c>
      <c r="DC14" s="125">
        <v>773</v>
      </c>
      <c r="DD14" s="33">
        <f t="shared" si="20"/>
        <v>9</v>
      </c>
      <c r="DE14" s="83" t="str">
        <f t="shared" si="21"/>
        <v>Projektingenieur 9 (Bau)</v>
      </c>
      <c r="DF14" s="20"/>
      <c r="DG14" s="33">
        <v>772</v>
      </c>
      <c r="DH14" s="33">
        <f t="shared" si="22"/>
        <v>8</v>
      </c>
      <c r="DI14" s="83" t="str">
        <f t="shared" si="23"/>
        <v>Projektingenieur 8 (Bau)</v>
      </c>
      <c r="DN14" s="126">
        <f t="shared" si="18"/>
        <v>3205</v>
      </c>
      <c r="DO14" s="156">
        <v>1</v>
      </c>
      <c r="DP14" s="126">
        <v>2</v>
      </c>
      <c r="DQ14" s="126" t="s">
        <v>951</v>
      </c>
      <c r="ES14" s="154">
        <v>5557</v>
      </c>
      <c r="ET14" s="126" t="s">
        <v>95</v>
      </c>
    </row>
    <row r="15" spans="1:150" s="126" customFormat="1" x14ac:dyDescent="0.2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18"/>
      <c r="CJ15" s="126" t="str">
        <f t="shared" si="19"/>
        <v/>
      </c>
      <c r="CK15" s="126" t="str">
        <f t="shared" si="2"/>
        <v>Schär Robert</v>
      </c>
      <c r="CM15" s="126">
        <f t="shared" si="3"/>
        <v>37</v>
      </c>
      <c r="CN15" s="126" t="str">
        <f t="shared" si="4"/>
        <v>B</v>
      </c>
      <c r="CO15" s="138" t="str">
        <f t="shared" si="5"/>
        <v>B</v>
      </c>
      <c r="CP15" s="154">
        <v>5557</v>
      </c>
      <c r="CQ15" s="125">
        <v>773</v>
      </c>
      <c r="CR15" s="33">
        <f t="shared" si="24"/>
        <v>9</v>
      </c>
      <c r="CS15" s="83" t="str">
        <f t="shared" si="25"/>
        <v>Projektingenieur 9 (Bau)</v>
      </c>
      <c r="CT15" s="125">
        <v>773</v>
      </c>
      <c r="CU15" s="33">
        <f t="shared" si="26"/>
        <v>9</v>
      </c>
      <c r="CV15" s="83" t="str">
        <f t="shared" si="27"/>
        <v>Projektingenieur 9 (Bau)</v>
      </c>
      <c r="CW15" s="125">
        <v>773</v>
      </c>
      <c r="CX15" s="33">
        <f>VLOOKUP($CW15,Funktionsbezeichnungen,3,0)</f>
        <v>9</v>
      </c>
      <c r="CY15" s="83" t="str">
        <f>VLOOKUP($CW15,Funktionsbezeichnungen,2,0)</f>
        <v>Projektingenieur 9 (Bau)</v>
      </c>
      <c r="CZ15" s="125">
        <v>773</v>
      </c>
      <c r="DA15" s="33">
        <f t="shared" si="28"/>
        <v>9</v>
      </c>
      <c r="DB15" s="83" t="str">
        <f t="shared" si="29"/>
        <v>Projektingenieur 9 (Bau)</v>
      </c>
      <c r="DC15" s="125">
        <v>773</v>
      </c>
      <c r="DD15" s="33">
        <f t="shared" si="20"/>
        <v>9</v>
      </c>
      <c r="DE15" s="83" t="str">
        <f t="shared" si="21"/>
        <v>Projektingenieur 9 (Bau)</v>
      </c>
      <c r="DF15" s="20"/>
      <c r="DG15" s="33">
        <v>773</v>
      </c>
      <c r="DH15" s="33">
        <f t="shared" si="22"/>
        <v>9</v>
      </c>
      <c r="DI15" s="83" t="str">
        <f t="shared" si="23"/>
        <v>Projektingenieur 9 (Bau)</v>
      </c>
      <c r="DN15" s="126">
        <f t="shared" si="18"/>
        <v>5557</v>
      </c>
      <c r="DO15" s="156">
        <v>2</v>
      </c>
      <c r="DP15" s="126">
        <v>3</v>
      </c>
      <c r="DQ15" s="126" t="s">
        <v>951</v>
      </c>
      <c r="ES15" s="154">
        <v>4209</v>
      </c>
      <c r="ET15" s="126" t="s">
        <v>95</v>
      </c>
    </row>
    <row r="16" spans="1:150" s="126" customFormat="1" x14ac:dyDescent="0.2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21">
        <v>1957</v>
      </c>
      <c r="U16" s="28" t="s">
        <v>195</v>
      </c>
      <c r="V16" s="21">
        <v>1984</v>
      </c>
      <c r="W16" s="25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18"/>
      <c r="CJ16" s="126" t="str">
        <f t="shared" si="19"/>
        <v/>
      </c>
      <c r="CK16" s="126" t="str">
        <f t="shared" si="2"/>
        <v>Spieler Daniel</v>
      </c>
      <c r="CM16" s="126">
        <f t="shared" si="3"/>
        <v>34</v>
      </c>
      <c r="CN16" s="126" t="str">
        <f t="shared" si="4"/>
        <v>B</v>
      </c>
      <c r="CO16" s="138" t="str">
        <f t="shared" si="5"/>
        <v>B</v>
      </c>
      <c r="CP16" s="154">
        <v>4209</v>
      </c>
      <c r="CQ16" s="125">
        <v>773</v>
      </c>
      <c r="CR16" s="33">
        <f t="shared" si="24"/>
        <v>9</v>
      </c>
      <c r="CS16" s="83" t="str">
        <f t="shared" si="25"/>
        <v>Projektingenieur 9 (Bau)</v>
      </c>
      <c r="CT16" s="125">
        <v>773</v>
      </c>
      <c r="CU16" s="33">
        <f t="shared" si="26"/>
        <v>9</v>
      </c>
      <c r="CV16" s="83" t="str">
        <f t="shared" si="27"/>
        <v>Projektingenieur 9 (Bau)</v>
      </c>
      <c r="CW16" s="125">
        <v>773</v>
      </c>
      <c r="CX16" s="33">
        <f>VLOOKUP($CW16,Funktionsbezeichnungen,3,0)</f>
        <v>9</v>
      </c>
      <c r="CY16" s="83" t="str">
        <f>VLOOKUP($CW16,Funktionsbezeichnungen,2,0)</f>
        <v>Projektingenieur 9 (Bau)</v>
      </c>
      <c r="CZ16" s="125">
        <v>773</v>
      </c>
      <c r="DA16" s="33">
        <f t="shared" si="28"/>
        <v>9</v>
      </c>
      <c r="DB16" s="83" t="str">
        <f t="shared" si="29"/>
        <v>Projektingenieur 9 (Bau)</v>
      </c>
      <c r="DC16" s="125">
        <v>773</v>
      </c>
      <c r="DD16" s="33">
        <f t="shared" si="20"/>
        <v>9</v>
      </c>
      <c r="DE16" s="83" t="str">
        <f t="shared" si="21"/>
        <v>Projektingenieur 9 (Bau)</v>
      </c>
      <c r="DF16" s="20"/>
      <c r="DG16" s="33">
        <v>773</v>
      </c>
      <c r="DH16" s="33">
        <f t="shared" si="22"/>
        <v>9</v>
      </c>
      <c r="DI16" s="83" t="str">
        <f t="shared" si="23"/>
        <v>Projektingenieur 9 (Bau)</v>
      </c>
      <c r="DN16" s="126">
        <f t="shared" si="18"/>
        <v>4209</v>
      </c>
      <c r="DO16" s="156">
        <v>2</v>
      </c>
      <c r="DP16" s="126">
        <v>3</v>
      </c>
      <c r="DQ16" s="126" t="s">
        <v>951</v>
      </c>
      <c r="ES16" s="154">
        <v>5625</v>
      </c>
      <c r="ET16" s="126" t="s">
        <v>95</v>
      </c>
    </row>
    <row r="17" spans="1:150" s="126" customFormat="1" ht="27" x14ac:dyDescent="0.2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18"/>
      <c r="CJ17" s="126" t="str">
        <f t="shared" si="19"/>
        <v/>
      </c>
      <c r="CK17" s="126" t="str">
        <f t="shared" si="2"/>
        <v>Gysin Daniel</v>
      </c>
      <c r="CM17" s="126">
        <f t="shared" si="3"/>
        <v>33</v>
      </c>
      <c r="CN17" s="126" t="str">
        <f t="shared" si="4"/>
        <v>B</v>
      </c>
      <c r="CO17" s="138" t="str">
        <f t="shared" si="5"/>
        <v>B</v>
      </c>
      <c r="CP17" s="154">
        <v>5625</v>
      </c>
      <c r="CQ17" s="125">
        <v>784</v>
      </c>
      <c r="CR17" s="33">
        <f t="shared" si="24"/>
        <v>10</v>
      </c>
      <c r="CS17" s="83" t="str">
        <f t="shared" si="25"/>
        <v>Senior Projektingenieur (Umwelt)</v>
      </c>
      <c r="CT17" s="125">
        <v>784</v>
      </c>
      <c r="CU17" s="33">
        <f t="shared" si="26"/>
        <v>10</v>
      </c>
      <c r="CV17" s="83" t="str">
        <f t="shared" si="27"/>
        <v>Senior Projektingenieur (Umwelt)</v>
      </c>
      <c r="CW17" s="125">
        <v>784</v>
      </c>
      <c r="CX17" s="33">
        <f t="shared" ref="CX17:CX23" si="30">VLOOKUP($CW17,Funktionsbezeichnungen,3,0)</f>
        <v>10</v>
      </c>
      <c r="CY17" s="83" t="str">
        <f t="shared" ref="CY17:CY23" si="31">VLOOKUP($CW17,Funktionsbezeichnungen,2,0)</f>
        <v>Senior Projektingenieur (Umwelt)</v>
      </c>
      <c r="CZ17" s="125">
        <v>784</v>
      </c>
      <c r="DA17" s="33">
        <f t="shared" si="28"/>
        <v>10</v>
      </c>
      <c r="DB17" s="83" t="str">
        <f t="shared" si="29"/>
        <v>Senior Projektingenieur (Umwelt)</v>
      </c>
      <c r="DC17" s="125">
        <v>784</v>
      </c>
      <c r="DD17" s="33">
        <f t="shared" si="20"/>
        <v>10</v>
      </c>
      <c r="DE17" s="83" t="str">
        <f t="shared" si="21"/>
        <v>Senior Projektingenieur (Umwelt)</v>
      </c>
      <c r="DF17" s="20"/>
      <c r="DG17" s="33">
        <v>783</v>
      </c>
      <c r="DH17" s="33">
        <f t="shared" si="22"/>
        <v>9</v>
      </c>
      <c r="DI17" s="83" t="str">
        <f t="shared" si="23"/>
        <v>Projektingenieur 9 (Umwelt)</v>
      </c>
      <c r="DN17" s="126">
        <f t="shared" si="18"/>
        <v>5625</v>
      </c>
      <c r="DO17" s="156">
        <v>1</v>
      </c>
      <c r="DP17" s="126">
        <v>2</v>
      </c>
      <c r="DQ17" s="126" t="s">
        <v>952</v>
      </c>
      <c r="ES17" s="154">
        <v>3214</v>
      </c>
      <c r="ET17" s="126" t="s">
        <v>95</v>
      </c>
    </row>
    <row r="18" spans="1:150" s="126" customFormat="1" x14ac:dyDescent="0.2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18"/>
      <c r="CJ18" s="323" t="e">
        <f>IF(CN18=CO18,"","anders")</f>
        <v>#N/A</v>
      </c>
      <c r="CK18" s="276" t="str">
        <f t="shared" si="2"/>
        <v>Koch Urs-Martin</v>
      </c>
      <c r="CL18" s="276"/>
      <c r="CM18" s="276">
        <f t="shared" si="3"/>
        <v>33</v>
      </c>
      <c r="CN18" s="276" t="str">
        <f t="shared" si="4"/>
        <v>B</v>
      </c>
      <c r="CO18" s="138" t="e">
        <f>VLOOKUP(CP18,Kategorie,2,0)</f>
        <v>#N/A</v>
      </c>
      <c r="CP18" s="222">
        <v>3218</v>
      </c>
      <c r="CQ18" s="125">
        <v>774</v>
      </c>
      <c r="CR18" s="33">
        <f t="shared" si="24"/>
        <v>10</v>
      </c>
      <c r="CS18" s="83" t="str">
        <f t="shared" si="25"/>
        <v>Senior Projektingenieur (Bau)</v>
      </c>
      <c r="CT18" s="125"/>
      <c r="CU18" s="33"/>
      <c r="CV18" s="83"/>
      <c r="CW18" s="125"/>
      <c r="CX18" s="33"/>
      <c r="CY18" s="83"/>
      <c r="CZ18" s="125"/>
      <c r="DA18" s="33"/>
      <c r="DB18" s="83"/>
      <c r="DC18" s="125"/>
      <c r="DD18" s="33"/>
      <c r="DE18" s="83"/>
      <c r="DF18" s="20"/>
      <c r="DG18" s="33"/>
      <c r="DH18" s="33"/>
      <c r="DI18" s="83"/>
      <c r="DN18" s="126">
        <f t="shared" si="18"/>
        <v>3218</v>
      </c>
      <c r="DO18" s="156">
        <v>1</v>
      </c>
      <c r="DP18" s="126">
        <v>2</v>
      </c>
      <c r="DQ18" s="126" t="s">
        <v>951</v>
      </c>
      <c r="ES18" s="154">
        <v>4187</v>
      </c>
      <c r="ET18" s="126" t="s">
        <v>95</v>
      </c>
    </row>
    <row r="19" spans="1:150" s="126" customFormat="1" x14ac:dyDescent="0.2">
      <c r="A19" s="319"/>
      <c r="B19" s="319"/>
      <c r="C19" s="319">
        <f t="shared" si="0"/>
        <v>1</v>
      </c>
      <c r="D19" s="320"/>
      <c r="E19" s="320">
        <v>1</v>
      </c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1140</v>
      </c>
      <c r="Q19" s="110" t="s">
        <v>1193</v>
      </c>
      <c r="R19" s="110" t="s">
        <v>1514</v>
      </c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138"/>
      <c r="Y19" s="287"/>
      <c r="Z19" s="28" t="s">
        <v>1196</v>
      </c>
      <c r="AA19" s="284">
        <f t="shared" si="1"/>
        <v>32</v>
      </c>
      <c r="AB19" s="25" t="s">
        <v>1195</v>
      </c>
      <c r="AC19" s="290">
        <v>2016</v>
      </c>
      <c r="AD19" s="21" t="s">
        <v>95</v>
      </c>
      <c r="AE19" s="304"/>
      <c r="AF19" s="16" t="s">
        <v>373</v>
      </c>
      <c r="AG19" s="318"/>
      <c r="CJ19" s="126" t="str">
        <f t="shared" si="19"/>
        <v/>
      </c>
      <c r="CK19" s="126" t="str">
        <f t="shared" si="2"/>
        <v>Jann Roger</v>
      </c>
      <c r="CM19" s="126">
        <f t="shared" si="3"/>
        <v>32</v>
      </c>
      <c r="CN19" s="126" t="str">
        <f t="shared" si="4"/>
        <v>B</v>
      </c>
      <c r="CO19" s="138" t="str">
        <f t="shared" si="5"/>
        <v>B</v>
      </c>
      <c r="CP19" s="154">
        <v>3214</v>
      </c>
      <c r="CQ19" s="125">
        <v>774</v>
      </c>
      <c r="CR19" s="33">
        <f t="shared" si="24"/>
        <v>10</v>
      </c>
      <c r="CS19" s="83" t="str">
        <f t="shared" si="25"/>
        <v>Senior Projektingenieur (Bau)</v>
      </c>
      <c r="CT19" s="125">
        <v>774</v>
      </c>
      <c r="CU19" s="33">
        <f t="shared" si="26"/>
        <v>10</v>
      </c>
      <c r="CV19" s="83" t="str">
        <f t="shared" si="27"/>
        <v>Senior Projektingenieur (Bau)</v>
      </c>
      <c r="CW19" s="125"/>
      <c r="CX19" s="33"/>
      <c r="CY19" s="83"/>
      <c r="CZ19" s="125"/>
      <c r="DA19" s="33"/>
      <c r="DB19" s="83"/>
      <c r="DC19" s="125"/>
      <c r="DD19" s="33"/>
      <c r="DE19" s="83"/>
      <c r="DF19" s="20"/>
      <c r="DG19" s="33"/>
      <c r="DH19" s="33"/>
      <c r="DI19" s="83"/>
      <c r="DN19" s="126">
        <f t="shared" si="18"/>
        <v>3214</v>
      </c>
      <c r="DO19" s="156">
        <v>2</v>
      </c>
      <c r="DP19" s="126">
        <v>3</v>
      </c>
      <c r="DQ19" s="126" t="s">
        <v>951</v>
      </c>
      <c r="ES19" s="154">
        <v>4179</v>
      </c>
      <c r="ET19" s="126" t="s">
        <v>95</v>
      </c>
    </row>
    <row r="20" spans="1:150" s="126" customFormat="1" x14ac:dyDescent="0.2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358</v>
      </c>
      <c r="Q20" s="110" t="s">
        <v>442</v>
      </c>
      <c r="R20" s="110" t="s">
        <v>1514</v>
      </c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138"/>
      <c r="Y20" s="287"/>
      <c r="Z20" s="28" t="s">
        <v>222</v>
      </c>
      <c r="AA20" s="284">
        <f t="shared" si="1"/>
        <v>31</v>
      </c>
      <c r="AB20" s="25" t="s">
        <v>664</v>
      </c>
      <c r="AC20" s="290">
        <v>1990</v>
      </c>
      <c r="AD20" s="21" t="s">
        <v>95</v>
      </c>
      <c r="AE20" s="304"/>
      <c r="AF20" s="16" t="s">
        <v>373</v>
      </c>
      <c r="AG20" s="318"/>
      <c r="CJ20" s="126" t="str">
        <f t="shared" si="19"/>
        <v/>
      </c>
      <c r="CK20" s="126" t="str">
        <f t="shared" si="2"/>
        <v>Wecke Jürgen</v>
      </c>
      <c r="CM20" s="126">
        <f t="shared" si="3"/>
        <v>31</v>
      </c>
      <c r="CN20" s="126" t="str">
        <f t="shared" si="4"/>
        <v>B</v>
      </c>
      <c r="CO20" s="138" t="str">
        <f t="shared" si="5"/>
        <v>B</v>
      </c>
      <c r="CP20" s="154">
        <v>4187</v>
      </c>
      <c r="CQ20" s="125">
        <v>774</v>
      </c>
      <c r="CR20" s="33">
        <f t="shared" si="24"/>
        <v>10</v>
      </c>
      <c r="CS20" s="83" t="str">
        <f t="shared" si="25"/>
        <v>Senior Projektingenieur (Bau)</v>
      </c>
      <c r="CT20" s="125">
        <v>774</v>
      </c>
      <c r="CU20" s="33">
        <f t="shared" si="26"/>
        <v>10</v>
      </c>
      <c r="CV20" s="83" t="str">
        <f t="shared" si="27"/>
        <v>Senior Projektingenieur (Bau)</v>
      </c>
      <c r="CW20" s="125">
        <v>774</v>
      </c>
      <c r="CX20" s="33">
        <f>VLOOKUP($CW20,Funktionsbezeichnungen,3,0)</f>
        <v>10</v>
      </c>
      <c r="CY20" s="83" t="str">
        <f>VLOOKUP($CW20,Funktionsbezeichnungen,2,0)</f>
        <v>Senior Projektingenieur (Bau)</v>
      </c>
      <c r="CZ20" s="125">
        <v>774</v>
      </c>
      <c r="DA20" s="33">
        <f t="shared" si="28"/>
        <v>10</v>
      </c>
      <c r="DB20" s="83" t="str">
        <f t="shared" si="29"/>
        <v>Senior Projektingenieur (Bau)</v>
      </c>
      <c r="DC20" s="125">
        <v>773</v>
      </c>
      <c r="DD20" s="33">
        <f t="shared" si="20"/>
        <v>9</v>
      </c>
      <c r="DE20" s="83" t="str">
        <f t="shared" si="21"/>
        <v>Projektingenieur 9 (Bau)</v>
      </c>
      <c r="DF20" s="20"/>
      <c r="DG20" s="33">
        <v>773</v>
      </c>
      <c r="DH20" s="33">
        <f t="shared" si="22"/>
        <v>9</v>
      </c>
      <c r="DI20" s="83" t="str">
        <f t="shared" si="23"/>
        <v>Projektingenieur 9 (Bau)</v>
      </c>
      <c r="DN20" s="126">
        <f t="shared" si="18"/>
        <v>4187</v>
      </c>
      <c r="DO20" s="156">
        <v>2</v>
      </c>
      <c r="DP20" s="126">
        <v>3</v>
      </c>
      <c r="DQ20" s="126" t="s">
        <v>951</v>
      </c>
      <c r="ES20" s="154">
        <v>4168</v>
      </c>
      <c r="ET20" s="126" t="s">
        <v>95</v>
      </c>
    </row>
    <row r="21" spans="1:150" s="126" customFormat="1" ht="27" x14ac:dyDescent="0.2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>
        <v>1</v>
      </c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445</v>
      </c>
      <c r="R21" s="110" t="s">
        <v>1514</v>
      </c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138"/>
      <c r="Y21" s="287"/>
      <c r="Z21" s="28" t="s">
        <v>223</v>
      </c>
      <c r="AA21" s="284">
        <f t="shared" si="1"/>
        <v>31</v>
      </c>
      <c r="AB21" s="25" t="s">
        <v>704</v>
      </c>
      <c r="AC21" s="290">
        <v>1995</v>
      </c>
      <c r="AD21" s="21" t="s">
        <v>95</v>
      </c>
      <c r="AE21" s="304"/>
      <c r="AF21" s="16" t="s">
        <v>373</v>
      </c>
      <c r="AG21" s="318"/>
      <c r="CJ21" s="126" t="str">
        <f t="shared" si="19"/>
        <v/>
      </c>
      <c r="CK21" s="126" t="str">
        <f t="shared" si="2"/>
        <v>Bäumle Michael</v>
      </c>
      <c r="CM21" s="126">
        <f t="shared" si="3"/>
        <v>31</v>
      </c>
      <c r="CN21" s="126" t="str">
        <f t="shared" si="4"/>
        <v>B</v>
      </c>
      <c r="CO21" s="138" t="str">
        <f t="shared" si="5"/>
        <v>B</v>
      </c>
      <c r="CP21" s="154">
        <v>4179</v>
      </c>
      <c r="CQ21" s="125">
        <v>773</v>
      </c>
      <c r="CR21" s="33">
        <f t="shared" si="24"/>
        <v>9</v>
      </c>
      <c r="CS21" s="83" t="str">
        <f t="shared" si="25"/>
        <v>Projektingenieur 9 (Bau)</v>
      </c>
      <c r="CT21" s="125">
        <v>773</v>
      </c>
      <c r="CU21" s="33">
        <f t="shared" si="26"/>
        <v>9</v>
      </c>
      <c r="CV21" s="83" t="str">
        <f t="shared" si="27"/>
        <v>Projektingenieur 9 (Bau)</v>
      </c>
      <c r="CW21" s="125">
        <v>773</v>
      </c>
      <c r="CX21" s="33">
        <f>VLOOKUP($CW21,Funktionsbezeichnungen,3,0)</f>
        <v>9</v>
      </c>
      <c r="CY21" s="83" t="str">
        <f>VLOOKUP($CW21,Funktionsbezeichnungen,2,0)</f>
        <v>Projektingenieur 9 (Bau)</v>
      </c>
      <c r="CZ21" s="125">
        <v>773</v>
      </c>
      <c r="DA21" s="33">
        <f t="shared" si="28"/>
        <v>9</v>
      </c>
      <c r="DB21" s="83" t="str">
        <f t="shared" si="29"/>
        <v>Projektingenieur 9 (Bau)</v>
      </c>
      <c r="DC21" s="125">
        <v>773</v>
      </c>
      <c r="DD21" s="33">
        <f t="shared" si="20"/>
        <v>9</v>
      </c>
      <c r="DE21" s="83" t="str">
        <f t="shared" si="21"/>
        <v>Projektingenieur 9 (Bau)</v>
      </c>
      <c r="DF21" s="20"/>
      <c r="DG21" s="33">
        <v>772</v>
      </c>
      <c r="DH21" s="33">
        <f t="shared" si="22"/>
        <v>8</v>
      </c>
      <c r="DI21" s="83" t="str">
        <f t="shared" si="23"/>
        <v>Projektingenieur 8 (Bau)</v>
      </c>
      <c r="DN21" s="126">
        <f t="shared" si="18"/>
        <v>4179</v>
      </c>
      <c r="DO21" s="156">
        <v>2</v>
      </c>
      <c r="DP21" s="126">
        <v>3</v>
      </c>
      <c r="DQ21" s="126" t="s">
        <v>951</v>
      </c>
      <c r="ES21" s="154">
        <v>4176</v>
      </c>
      <c r="ET21" s="126" t="s">
        <v>95</v>
      </c>
    </row>
    <row r="22" spans="1:150" s="126" customFormat="1" ht="27" x14ac:dyDescent="0.2">
      <c r="A22" s="319">
        <v>1</v>
      </c>
      <c r="B22" s="319"/>
      <c r="C22" s="319">
        <f t="shared" si="0"/>
        <v>1</v>
      </c>
      <c r="D22" s="320">
        <v>1</v>
      </c>
      <c r="E22" s="320"/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361</v>
      </c>
      <c r="Q22" s="110" t="s">
        <v>440</v>
      </c>
      <c r="R22" s="110" t="s">
        <v>1514</v>
      </c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138"/>
      <c r="Y22" s="287"/>
      <c r="Z22" s="28" t="s">
        <v>238</v>
      </c>
      <c r="AA22" s="284">
        <f t="shared" si="1"/>
        <v>30</v>
      </c>
      <c r="AB22" s="25" t="s">
        <v>1130</v>
      </c>
      <c r="AC22" s="290">
        <v>1989</v>
      </c>
      <c r="AD22" s="21" t="s">
        <v>95</v>
      </c>
      <c r="AE22" s="304"/>
      <c r="AF22" s="16" t="s">
        <v>418</v>
      </c>
      <c r="AG22" s="318"/>
      <c r="CJ22" s="126" t="str">
        <f t="shared" si="19"/>
        <v/>
      </c>
      <c r="CK22" s="126" t="str">
        <f t="shared" si="2"/>
        <v>Riecke Heino</v>
      </c>
      <c r="CM22" s="126">
        <f t="shared" si="3"/>
        <v>30</v>
      </c>
      <c r="CN22" s="126" t="str">
        <f t="shared" si="4"/>
        <v>B</v>
      </c>
      <c r="CO22" s="138" t="str">
        <f t="shared" si="5"/>
        <v>B</v>
      </c>
      <c r="CP22" s="154">
        <v>4168</v>
      </c>
      <c r="CQ22" s="125">
        <v>774</v>
      </c>
      <c r="CR22" s="33">
        <f t="shared" si="24"/>
        <v>10</v>
      </c>
      <c r="CS22" s="83" t="str">
        <f t="shared" si="25"/>
        <v>Senior Projektingenieur (Bau)</v>
      </c>
      <c r="CT22" s="125">
        <v>774</v>
      </c>
      <c r="CU22" s="33">
        <f t="shared" si="26"/>
        <v>10</v>
      </c>
      <c r="CV22" s="83" t="str">
        <f t="shared" si="27"/>
        <v>Senior Projektingenieur (Bau)</v>
      </c>
      <c r="CW22" s="125">
        <v>774</v>
      </c>
      <c r="CX22" s="33">
        <f t="shared" si="30"/>
        <v>10</v>
      </c>
      <c r="CY22" s="83" t="str">
        <f t="shared" si="31"/>
        <v>Senior Projektingenieur (Bau)</v>
      </c>
      <c r="CZ22" s="125">
        <v>774</v>
      </c>
      <c r="DA22" s="33">
        <f t="shared" si="28"/>
        <v>10</v>
      </c>
      <c r="DB22" s="83" t="str">
        <f t="shared" si="29"/>
        <v>Senior Projektingenieur (Bau)</v>
      </c>
      <c r="DC22" s="125">
        <v>774</v>
      </c>
      <c r="DD22" s="33">
        <f t="shared" si="20"/>
        <v>10</v>
      </c>
      <c r="DE22" s="83" t="str">
        <f t="shared" si="21"/>
        <v>Senior Projektingenieur (Bau)</v>
      </c>
      <c r="DF22" s="20"/>
      <c r="DG22" s="33">
        <v>773</v>
      </c>
      <c r="DH22" s="33">
        <f t="shared" si="22"/>
        <v>9</v>
      </c>
      <c r="DI22" s="83" t="str">
        <f t="shared" si="23"/>
        <v>Projektingenieur 9 (Bau)</v>
      </c>
      <c r="DN22" s="126">
        <f t="shared" si="18"/>
        <v>4168</v>
      </c>
      <c r="DO22" s="156">
        <v>1</v>
      </c>
      <c r="DP22" s="126">
        <v>2</v>
      </c>
      <c r="DQ22" s="126" t="s">
        <v>951</v>
      </c>
      <c r="ES22" s="154">
        <v>4276</v>
      </c>
      <c r="ET22" s="126" t="s">
        <v>95</v>
      </c>
    </row>
    <row r="23" spans="1:150" s="126" customFormat="1" x14ac:dyDescent="0.2">
      <c r="A23" s="319"/>
      <c r="B23" s="319">
        <v>1</v>
      </c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1140</v>
      </c>
      <c r="Q23" s="110" t="s">
        <v>451</v>
      </c>
      <c r="R23" s="110" t="s">
        <v>1514</v>
      </c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138"/>
      <c r="Y23" s="287"/>
      <c r="Z23" s="28" t="s">
        <v>91</v>
      </c>
      <c r="AA23" s="284">
        <f t="shared" si="1"/>
        <v>30</v>
      </c>
      <c r="AB23" s="25" t="s">
        <v>220</v>
      </c>
      <c r="AC23" s="290">
        <v>1989</v>
      </c>
      <c r="AD23" s="21" t="s">
        <v>95</v>
      </c>
      <c r="AE23" s="304"/>
      <c r="AF23" s="16" t="s">
        <v>373</v>
      </c>
      <c r="AG23" s="318"/>
      <c r="CJ23" s="126" t="str">
        <f t="shared" si="19"/>
        <v/>
      </c>
      <c r="CK23" s="126" t="str">
        <f t="shared" si="2"/>
        <v>Thomas Anette</v>
      </c>
      <c r="CM23" s="126">
        <f t="shared" si="3"/>
        <v>30</v>
      </c>
      <c r="CN23" s="126" t="str">
        <f t="shared" si="4"/>
        <v>B</v>
      </c>
      <c r="CO23" s="138" t="str">
        <f t="shared" si="5"/>
        <v>B</v>
      </c>
      <c r="CP23" s="154">
        <v>4176</v>
      </c>
      <c r="CQ23" s="125">
        <v>774</v>
      </c>
      <c r="CR23" s="33">
        <f t="shared" si="24"/>
        <v>10</v>
      </c>
      <c r="CS23" s="83" t="str">
        <f t="shared" si="25"/>
        <v>Senior Projektingenieur (Bau)</v>
      </c>
      <c r="CT23" s="125">
        <v>774</v>
      </c>
      <c r="CU23" s="33">
        <f t="shared" si="26"/>
        <v>10</v>
      </c>
      <c r="CV23" s="83" t="str">
        <f t="shared" si="27"/>
        <v>Senior Projektingenieur (Bau)</v>
      </c>
      <c r="CW23" s="125">
        <v>774</v>
      </c>
      <c r="CX23" s="33">
        <f t="shared" si="30"/>
        <v>10</v>
      </c>
      <c r="CY23" s="83" t="str">
        <f t="shared" si="31"/>
        <v>Senior Projektingenieur (Bau)</v>
      </c>
      <c r="CZ23" s="125">
        <v>774</v>
      </c>
      <c r="DA23" s="33">
        <f t="shared" si="28"/>
        <v>10</v>
      </c>
      <c r="DB23" s="83" t="str">
        <f t="shared" si="29"/>
        <v>Senior Projektingenieur (Bau)</v>
      </c>
      <c r="DC23" s="125">
        <v>773</v>
      </c>
      <c r="DD23" s="33">
        <f t="shared" si="20"/>
        <v>9</v>
      </c>
      <c r="DE23" s="83" t="str">
        <f t="shared" si="21"/>
        <v>Projektingenieur 9 (Bau)</v>
      </c>
      <c r="DF23" s="20"/>
      <c r="DG23" s="33">
        <v>773</v>
      </c>
      <c r="DH23" s="33">
        <f t="shared" si="22"/>
        <v>9</v>
      </c>
      <c r="DI23" s="83" t="str">
        <f t="shared" si="23"/>
        <v>Projektingenieur 9 (Bau)</v>
      </c>
      <c r="DN23" s="126">
        <f t="shared" si="18"/>
        <v>4176</v>
      </c>
      <c r="DO23" s="156">
        <v>1</v>
      </c>
      <c r="DP23" s="126">
        <v>2</v>
      </c>
      <c r="DQ23" s="126" t="s">
        <v>951</v>
      </c>
      <c r="ES23" s="154">
        <v>7679</v>
      </c>
      <c r="ET23" s="126" t="s">
        <v>95</v>
      </c>
    </row>
    <row r="24" spans="1:150" s="330" customFormat="1" x14ac:dyDescent="0.2">
      <c r="A24" s="319"/>
      <c r="B24" s="113"/>
      <c r="C24" s="319">
        <f t="shared" si="0"/>
        <v>1</v>
      </c>
      <c r="D24" s="325"/>
      <c r="E24" s="325"/>
      <c r="F24" s="321">
        <v>1</v>
      </c>
      <c r="G24" s="57">
        <v>1</v>
      </c>
      <c r="H24" s="326"/>
      <c r="I24" s="327"/>
      <c r="J24" s="326"/>
      <c r="K24" s="327"/>
      <c r="L24" s="327"/>
      <c r="M24" s="327"/>
      <c r="N24" s="328"/>
      <c r="O24" s="328"/>
      <c r="P24" s="326" t="s">
        <v>1140</v>
      </c>
      <c r="Q24" s="329" t="s">
        <v>1241</v>
      </c>
      <c r="R24" s="329" t="s">
        <v>1514</v>
      </c>
      <c r="S24" s="27" t="s">
        <v>1242</v>
      </c>
      <c r="T24" s="21">
        <v>1951</v>
      </c>
      <c r="U24" s="25" t="s">
        <v>1252</v>
      </c>
      <c r="V24" s="21">
        <v>1993</v>
      </c>
      <c r="W24" s="25" t="s">
        <v>1251</v>
      </c>
      <c r="X24" s="138">
        <v>1999</v>
      </c>
      <c r="Y24" s="287"/>
      <c r="Z24" s="26"/>
      <c r="AA24" s="284">
        <f t="shared" si="1"/>
        <v>25</v>
      </c>
      <c r="AB24" s="25" t="s">
        <v>1243</v>
      </c>
      <c r="AC24" s="290">
        <v>2017</v>
      </c>
      <c r="AD24" s="21" t="s">
        <v>95</v>
      </c>
      <c r="AE24" s="304"/>
      <c r="AF24" s="286" t="s">
        <v>1078</v>
      </c>
      <c r="AG24" s="318"/>
      <c r="CJ24" s="323" t="e">
        <f t="shared" si="19"/>
        <v>#N/A</v>
      </c>
      <c r="CK24" s="331" t="str">
        <f t="shared" si="2"/>
        <v>Gmür Peter</v>
      </c>
      <c r="CM24" s="332">
        <f t="shared" si="3"/>
        <v>25</v>
      </c>
      <c r="CN24" s="330" t="str">
        <f t="shared" si="4"/>
        <v>B</v>
      </c>
      <c r="CO24" s="138" t="e">
        <f t="shared" si="5"/>
        <v>#N/A</v>
      </c>
      <c r="CP24" s="244">
        <v>4323</v>
      </c>
      <c r="CQ24" s="125">
        <v>544</v>
      </c>
      <c r="CR24" s="33">
        <f t="shared" si="24"/>
        <v>9</v>
      </c>
      <c r="CS24" s="83" t="str">
        <f t="shared" si="25"/>
        <v>Technischer Fachspezialist 9</v>
      </c>
      <c r="CT24" s="229" t="s">
        <v>711</v>
      </c>
      <c r="CU24" s="239"/>
      <c r="CV24" s="239"/>
      <c r="CW24" s="238"/>
      <c r="CX24" s="239"/>
      <c r="CY24" s="239"/>
      <c r="CZ24" s="238"/>
      <c r="DA24" s="239"/>
      <c r="DB24" s="239"/>
      <c r="DC24" s="238"/>
      <c r="DD24" s="239"/>
      <c r="DE24" s="239"/>
      <c r="DF24" s="216"/>
      <c r="DG24" s="238"/>
      <c r="DH24" s="239"/>
      <c r="DI24" s="239"/>
      <c r="DN24" s="330">
        <f t="shared" si="18"/>
        <v>4323</v>
      </c>
      <c r="DO24" s="333">
        <v>2</v>
      </c>
      <c r="DP24" s="330">
        <v>3</v>
      </c>
      <c r="DQ24" s="334" t="s">
        <v>951</v>
      </c>
      <c r="ES24" s="154">
        <v>4254</v>
      </c>
      <c r="ET24" s="126" t="s">
        <v>95</v>
      </c>
    </row>
    <row r="25" spans="1:150" s="126" customFormat="1" ht="40.5" x14ac:dyDescent="0.2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18"/>
      <c r="CJ25" s="126" t="str">
        <f t="shared" si="19"/>
        <v/>
      </c>
      <c r="CK25" s="126" t="str">
        <f t="shared" si="2"/>
        <v>Müller Thomas</v>
      </c>
      <c r="CM25" s="126">
        <f t="shared" si="3"/>
        <v>22</v>
      </c>
      <c r="CN25" s="126" t="str">
        <f t="shared" si="4"/>
        <v>B</v>
      </c>
      <c r="CO25" s="138" t="str">
        <f t="shared" si="5"/>
        <v>B</v>
      </c>
      <c r="CP25" s="154">
        <v>4276</v>
      </c>
      <c r="CQ25" s="125">
        <v>774</v>
      </c>
      <c r="CR25" s="33">
        <f t="shared" si="24"/>
        <v>10</v>
      </c>
      <c r="CS25" s="83" t="str">
        <f t="shared" si="25"/>
        <v>Senior Projektingenieur (Bau)</v>
      </c>
      <c r="CT25" s="125">
        <v>774</v>
      </c>
      <c r="CU25" s="33">
        <f t="shared" si="26"/>
        <v>10</v>
      </c>
      <c r="CV25" s="83" t="str">
        <f t="shared" si="27"/>
        <v>Senior Projektingenieur (Bau)</v>
      </c>
      <c r="CW25" s="125">
        <v>773</v>
      </c>
      <c r="CX25" s="33">
        <f>VLOOKUP($CW25,Funktionsbezeichnungen,3,0)</f>
        <v>9</v>
      </c>
      <c r="CY25" s="83" t="str">
        <f>VLOOKUP($CW25,Funktionsbezeichnungen,2,0)</f>
        <v>Projektingenieur 9 (Bau)</v>
      </c>
      <c r="CZ25" s="125">
        <v>773</v>
      </c>
      <c r="DA25" s="33">
        <f t="shared" si="28"/>
        <v>9</v>
      </c>
      <c r="DB25" s="83" t="str">
        <f t="shared" si="29"/>
        <v>Projektingenieur 9 (Bau)</v>
      </c>
      <c r="DC25" s="125">
        <v>773</v>
      </c>
      <c r="DD25" s="33">
        <f t="shared" si="20"/>
        <v>9</v>
      </c>
      <c r="DE25" s="83" t="str">
        <f t="shared" si="21"/>
        <v>Projektingenieur 9 (Bau)</v>
      </c>
      <c r="DF25" s="20"/>
      <c r="DG25" s="33">
        <v>772</v>
      </c>
      <c r="DH25" s="33">
        <f t="shared" si="22"/>
        <v>8</v>
      </c>
      <c r="DI25" s="83" t="str">
        <f t="shared" si="23"/>
        <v>Projektingenieur 8 (Bau)</v>
      </c>
      <c r="DN25" s="126">
        <f t="shared" si="18"/>
        <v>4276</v>
      </c>
      <c r="DO25" s="156">
        <v>2</v>
      </c>
      <c r="DP25" s="126">
        <v>3</v>
      </c>
      <c r="DQ25" s="126" t="s">
        <v>951</v>
      </c>
      <c r="ES25" s="154">
        <v>4258</v>
      </c>
      <c r="ET25" s="126" t="s">
        <v>95</v>
      </c>
    </row>
    <row r="26" spans="1:150" s="126" customFormat="1" ht="27" x14ac:dyDescent="0.2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18"/>
      <c r="CJ26" s="126" t="str">
        <f t="shared" si="19"/>
        <v/>
      </c>
      <c r="CK26" s="126" t="str">
        <f t="shared" si="2"/>
        <v>Rauchfleisch Alexander</v>
      </c>
      <c r="CM26" s="126">
        <f t="shared" si="3"/>
        <v>21</v>
      </c>
      <c r="CN26" s="126" t="str">
        <f t="shared" si="4"/>
        <v>B</v>
      </c>
      <c r="CO26" s="138" t="str">
        <f t="shared" si="5"/>
        <v>B</v>
      </c>
      <c r="CP26" s="154">
        <v>4254</v>
      </c>
      <c r="CQ26" s="125">
        <v>774</v>
      </c>
      <c r="CR26" s="33">
        <f t="shared" si="24"/>
        <v>10</v>
      </c>
      <c r="CS26" s="83" t="str">
        <f t="shared" si="25"/>
        <v>Senior Projektingenieur (Bau)</v>
      </c>
      <c r="CT26" s="125">
        <v>774</v>
      </c>
      <c r="CU26" s="33">
        <f t="shared" si="26"/>
        <v>10</v>
      </c>
      <c r="CV26" s="83" t="str">
        <f t="shared" si="27"/>
        <v>Senior Projektingenieur (Bau)</v>
      </c>
      <c r="CW26" s="125">
        <v>773</v>
      </c>
      <c r="CX26" s="33">
        <f>VLOOKUP($CW26,Funktionsbezeichnungen,3,0)</f>
        <v>9</v>
      </c>
      <c r="CY26" s="83" t="str">
        <f>VLOOKUP($CW26,Funktionsbezeichnungen,2,0)</f>
        <v>Projektingenieur 9 (Bau)</v>
      </c>
      <c r="CZ26" s="125">
        <v>773</v>
      </c>
      <c r="DA26" s="33">
        <f t="shared" si="28"/>
        <v>9</v>
      </c>
      <c r="DB26" s="83" t="str">
        <f t="shared" si="29"/>
        <v>Projektingenieur 9 (Bau)</v>
      </c>
      <c r="DC26" s="125">
        <v>773</v>
      </c>
      <c r="DD26" s="33">
        <f t="shared" si="20"/>
        <v>9</v>
      </c>
      <c r="DE26" s="83" t="str">
        <f t="shared" si="21"/>
        <v>Projektingenieur 9 (Bau)</v>
      </c>
      <c r="DF26" s="20"/>
      <c r="DG26" s="33">
        <v>772</v>
      </c>
      <c r="DH26" s="33">
        <f t="shared" si="22"/>
        <v>8</v>
      </c>
      <c r="DI26" s="83" t="str">
        <f t="shared" si="23"/>
        <v>Projektingenieur 8 (Bau)</v>
      </c>
      <c r="DN26" s="126">
        <f t="shared" si="18"/>
        <v>4254</v>
      </c>
      <c r="DO26" s="156">
        <v>1</v>
      </c>
      <c r="DP26" s="126">
        <v>2</v>
      </c>
      <c r="DQ26" s="126" t="s">
        <v>951</v>
      </c>
      <c r="ES26" s="154">
        <v>4288</v>
      </c>
      <c r="ET26" s="126" t="s">
        <v>95</v>
      </c>
    </row>
    <row r="27" spans="1:150" s="126" customFormat="1" ht="27" x14ac:dyDescent="0.2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21">
        <v>1969</v>
      </c>
      <c r="U27" s="28" t="s">
        <v>1072</v>
      </c>
      <c r="V27" s="21">
        <v>1998</v>
      </c>
      <c r="W27" s="25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18"/>
      <c r="CJ27" s="126" t="str">
        <f t="shared" si="19"/>
        <v/>
      </c>
      <c r="CK27" s="126" t="str">
        <f t="shared" si="2"/>
        <v>Haas Gabriele</v>
      </c>
      <c r="CM27" s="126">
        <f t="shared" si="3"/>
        <v>20</v>
      </c>
      <c r="CN27" s="126" t="str">
        <f t="shared" si="4"/>
        <v>B</v>
      </c>
      <c r="CO27" s="138" t="str">
        <f t="shared" si="5"/>
        <v>B</v>
      </c>
      <c r="CP27" s="154">
        <v>4288</v>
      </c>
      <c r="CQ27" s="125">
        <v>784</v>
      </c>
      <c r="CR27" s="33">
        <f t="shared" si="24"/>
        <v>10</v>
      </c>
      <c r="CS27" s="83" t="str">
        <f t="shared" si="25"/>
        <v>Senior Projektingenieur (Umwelt)</v>
      </c>
      <c r="CT27" s="125">
        <v>784</v>
      </c>
      <c r="CU27" s="33">
        <f t="shared" si="26"/>
        <v>10</v>
      </c>
      <c r="CV27" s="83" t="str">
        <f t="shared" si="27"/>
        <v>Senior Projektingenieur (Umwelt)</v>
      </c>
      <c r="CW27" s="125">
        <v>783</v>
      </c>
      <c r="CX27" s="33">
        <f>VLOOKUP($CW27,Funktionsbezeichnungen,3,0)</f>
        <v>9</v>
      </c>
      <c r="CY27" s="83" t="str">
        <f>VLOOKUP($CW27,Funktionsbezeichnungen,2,0)</f>
        <v>Projektingenieur 9 (Umwelt)</v>
      </c>
      <c r="CZ27" s="125">
        <v>772</v>
      </c>
      <c r="DA27" s="33">
        <f t="shared" si="28"/>
        <v>8</v>
      </c>
      <c r="DB27" s="83" t="str">
        <f t="shared" si="29"/>
        <v>Projektingenieur 8 (Bau)</v>
      </c>
      <c r="DC27" s="125">
        <v>772</v>
      </c>
      <c r="DD27" s="33">
        <f t="shared" si="20"/>
        <v>8</v>
      </c>
      <c r="DE27" s="83" t="str">
        <f t="shared" si="21"/>
        <v>Projektingenieur 8 (Bau)</v>
      </c>
      <c r="DF27" s="20"/>
      <c r="DG27" s="33">
        <v>772</v>
      </c>
      <c r="DH27" s="33">
        <f t="shared" si="22"/>
        <v>8</v>
      </c>
      <c r="DI27" s="83" t="str">
        <f t="shared" si="23"/>
        <v>Projektingenieur 8 (Bau)</v>
      </c>
      <c r="DN27" s="126">
        <f t="shared" si="18"/>
        <v>4288</v>
      </c>
      <c r="DO27" s="156">
        <v>2</v>
      </c>
      <c r="DP27" s="126">
        <v>3</v>
      </c>
      <c r="DQ27" s="126" t="s">
        <v>951</v>
      </c>
      <c r="ES27" s="154">
        <v>4263</v>
      </c>
      <c r="ET27" s="126" t="s">
        <v>95</v>
      </c>
    </row>
    <row r="28" spans="1:150" s="126" customFormat="1" ht="27" x14ac:dyDescent="0.2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18"/>
      <c r="CJ28" s="126" t="str">
        <f t="shared" si="19"/>
        <v/>
      </c>
      <c r="CK28" s="126" t="str">
        <f t="shared" si="2"/>
        <v>Fuchs Christian</v>
      </c>
      <c r="CM28" s="126">
        <f t="shared" si="3"/>
        <v>20</v>
      </c>
      <c r="CN28" s="126" t="str">
        <f t="shared" si="4"/>
        <v>B</v>
      </c>
      <c r="CO28" s="138" t="str">
        <f t="shared" si="5"/>
        <v>B</v>
      </c>
      <c r="CP28" s="154">
        <v>4263</v>
      </c>
      <c r="CQ28" s="125">
        <v>774</v>
      </c>
      <c r="CR28" s="33">
        <f t="shared" si="24"/>
        <v>10</v>
      </c>
      <c r="CS28" s="83" t="str">
        <f t="shared" si="25"/>
        <v>Senior Projektingenieur (Bau)</v>
      </c>
      <c r="CT28" s="125">
        <v>774</v>
      </c>
      <c r="CU28" s="33">
        <f t="shared" si="26"/>
        <v>10</v>
      </c>
      <c r="CV28" s="83" t="str">
        <f t="shared" si="27"/>
        <v>Senior Projektingenieur (Bau)</v>
      </c>
      <c r="CW28" s="125">
        <v>773</v>
      </c>
      <c r="CX28" s="33">
        <f>VLOOKUP($CW28,Funktionsbezeichnungen,3,0)</f>
        <v>9</v>
      </c>
      <c r="CY28" s="83" t="str">
        <f>VLOOKUP($CW28,Funktionsbezeichnungen,2,0)</f>
        <v>Projektingenieur 9 (Bau)</v>
      </c>
      <c r="CZ28" s="125">
        <v>773</v>
      </c>
      <c r="DA28" s="33">
        <f t="shared" si="28"/>
        <v>9</v>
      </c>
      <c r="DB28" s="83" t="str">
        <f t="shared" si="29"/>
        <v>Projektingenieur 9 (Bau)</v>
      </c>
      <c r="DC28" s="125">
        <v>773</v>
      </c>
      <c r="DD28" s="33">
        <f t="shared" si="20"/>
        <v>9</v>
      </c>
      <c r="DE28" s="83" t="str">
        <f t="shared" si="21"/>
        <v>Projektingenieur 9 (Bau)</v>
      </c>
      <c r="DF28" s="20"/>
      <c r="DG28" s="33">
        <v>772</v>
      </c>
      <c r="DH28" s="33">
        <f t="shared" si="22"/>
        <v>8</v>
      </c>
      <c r="DI28" s="83" t="str">
        <f t="shared" si="23"/>
        <v>Projektingenieur 8 (Bau)</v>
      </c>
      <c r="DN28" s="126">
        <f t="shared" si="18"/>
        <v>4263</v>
      </c>
      <c r="DO28" s="156">
        <v>1</v>
      </c>
      <c r="DP28" s="126">
        <v>2</v>
      </c>
      <c r="DQ28" s="126" t="s">
        <v>951</v>
      </c>
      <c r="ES28" s="154">
        <v>3206</v>
      </c>
      <c r="ET28" s="126" t="s">
        <v>95</v>
      </c>
    </row>
    <row r="29" spans="1:150" s="126" customFormat="1" x14ac:dyDescent="0.2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18"/>
      <c r="CJ29" s="335" t="str">
        <f t="shared" si="19"/>
        <v>anders</v>
      </c>
      <c r="CK29" s="126" t="str">
        <f t="shared" si="2"/>
        <v>Häner David</v>
      </c>
      <c r="CM29" s="126">
        <f t="shared" si="3"/>
        <v>17</v>
      </c>
      <c r="CN29" s="126" t="str">
        <f t="shared" si="4"/>
        <v>B</v>
      </c>
      <c r="CO29" s="138" t="str">
        <f t="shared" si="5"/>
        <v xml:space="preserve"> C/B 2)</v>
      </c>
      <c r="CP29" s="154">
        <v>4317</v>
      </c>
      <c r="CQ29" s="125">
        <v>774</v>
      </c>
      <c r="CR29" s="33">
        <f t="shared" si="24"/>
        <v>10</v>
      </c>
      <c r="CS29" s="83" t="str">
        <f t="shared" si="25"/>
        <v>Senior Projektingenieur (Bau)</v>
      </c>
      <c r="CT29" s="125">
        <v>773</v>
      </c>
      <c r="CU29" s="33">
        <f>VLOOKUP($CT29,Funktionsbezeichnungen,3,0)</f>
        <v>9</v>
      </c>
      <c r="CV29" s="83" t="str">
        <f>VLOOKUP($CT29,Funktionsbezeichnungen,2,0)</f>
        <v>Projektingenieur 9 (Bau)</v>
      </c>
      <c r="CW29" s="125"/>
      <c r="CX29" s="33"/>
      <c r="CY29" s="83"/>
      <c r="CZ29" s="125"/>
      <c r="DA29" s="33"/>
      <c r="DB29" s="83"/>
      <c r="DC29" s="125"/>
      <c r="DD29" s="33"/>
      <c r="DE29" s="83"/>
      <c r="DF29" s="20"/>
      <c r="DG29" s="33"/>
      <c r="DH29" s="33"/>
      <c r="DI29" s="83"/>
      <c r="DN29" s="126">
        <f>+CP29</f>
        <v>4317</v>
      </c>
      <c r="DO29" s="156">
        <v>2</v>
      </c>
      <c r="DP29" s="126">
        <v>3</v>
      </c>
      <c r="DQ29" s="126" t="s">
        <v>951</v>
      </c>
      <c r="ES29" s="154">
        <v>4162</v>
      </c>
      <c r="ET29" s="156" t="s">
        <v>1320</v>
      </c>
    </row>
    <row r="30" spans="1:150" s="126" customFormat="1" ht="27" x14ac:dyDescent="0.2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18"/>
      <c r="CJ30" s="335" t="str">
        <f t="shared" si="19"/>
        <v>anders</v>
      </c>
      <c r="CK30" s="126" t="str">
        <f t="shared" si="2"/>
        <v>Rey Lionel</v>
      </c>
      <c r="CM30" s="126">
        <f t="shared" si="3"/>
        <v>17</v>
      </c>
      <c r="CN30" s="126" t="str">
        <f t="shared" si="4"/>
        <v>B</v>
      </c>
      <c r="CO30" s="138" t="str">
        <f t="shared" si="5"/>
        <v>C</v>
      </c>
      <c r="CP30" s="154">
        <v>4299</v>
      </c>
      <c r="CQ30" s="125">
        <v>784</v>
      </c>
      <c r="CR30" s="33">
        <f t="shared" si="24"/>
        <v>10</v>
      </c>
      <c r="CS30" s="83" t="str">
        <f t="shared" si="25"/>
        <v>Senior Projektingenieur (Umwelt)</v>
      </c>
      <c r="CT30" s="125">
        <v>782</v>
      </c>
      <c r="CU30" s="33">
        <f>VLOOKUP($CT30,Funktionsbezeichnungen,3,0)</f>
        <v>8</v>
      </c>
      <c r="CV30" s="83" t="str">
        <f>VLOOKUP($CT30,Funktionsbezeichnungen,2,0)</f>
        <v>Projektingenieur 8 (Umwelt)</v>
      </c>
      <c r="CW30" s="125">
        <v>782</v>
      </c>
      <c r="CX30" s="33">
        <f>VLOOKUP($CW30,Funktionsbezeichnungen,3,0)</f>
        <v>8</v>
      </c>
      <c r="CY30" s="83" t="str">
        <f>VLOOKUP($CW30,Funktionsbezeichnungen,2,0)</f>
        <v>Projektingenieur 8 (Umwelt)</v>
      </c>
      <c r="CZ30" s="125">
        <v>782</v>
      </c>
      <c r="DA30" s="33">
        <f>VLOOKUP($CZ30,Funktionsbezeichnungen,3,0)</f>
        <v>8</v>
      </c>
      <c r="DB30" s="83" t="str">
        <f>VLOOKUP($CZ30,Funktionsbezeichnungen,2,0)</f>
        <v>Projektingenieur 8 (Umwelt)</v>
      </c>
      <c r="DC30" s="125">
        <v>782</v>
      </c>
      <c r="DD30" s="33">
        <f>VLOOKUP($DC30,Funktionsbezeichnungen,3,0)</f>
        <v>8</v>
      </c>
      <c r="DE30" s="83" t="str">
        <f>VLOOKUP($DC30,Funktionsbezeichnungen,2,0)</f>
        <v>Projektingenieur 8 (Umwelt)</v>
      </c>
      <c r="DF30" s="20"/>
      <c r="DG30" s="33">
        <v>782</v>
      </c>
      <c r="DH30" s="33">
        <f>VLOOKUP($DG30,Funktionsbezeichnungen,3,0)</f>
        <v>8</v>
      </c>
      <c r="DI30" s="83" t="str">
        <f>VLOOKUP($DG30,Funktionsbezeichnungen,2,0)</f>
        <v>Projektingenieur 8 (Umwelt)</v>
      </c>
      <c r="DN30" s="126">
        <f>+CP30</f>
        <v>4299</v>
      </c>
      <c r="DO30" s="156">
        <v>2</v>
      </c>
      <c r="DP30" s="126">
        <v>3</v>
      </c>
      <c r="DQ30" s="126" t="s">
        <v>952</v>
      </c>
      <c r="ES30" s="154">
        <v>2143</v>
      </c>
      <c r="ET30" s="126" t="s">
        <v>1321</v>
      </c>
    </row>
    <row r="31" spans="1:150" s="126" customFormat="1" ht="27" x14ac:dyDescent="0.2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18"/>
      <c r="CJ31" s="335" t="str">
        <f t="shared" si="19"/>
        <v>anders</v>
      </c>
      <c r="CK31" s="126" t="str">
        <f t="shared" si="2"/>
        <v>Falzone Lorenzo</v>
      </c>
      <c r="CM31" s="126">
        <f t="shared" si="3"/>
        <v>17</v>
      </c>
      <c r="CN31" s="126" t="str">
        <f t="shared" si="4"/>
        <v>B</v>
      </c>
      <c r="CO31" s="138" t="str">
        <f t="shared" si="5"/>
        <v xml:space="preserve"> C/B 2)</v>
      </c>
      <c r="CP31" s="154">
        <v>7695</v>
      </c>
      <c r="CQ31" s="125">
        <v>774</v>
      </c>
      <c r="CR31" s="33">
        <f t="shared" si="24"/>
        <v>10</v>
      </c>
      <c r="CS31" s="83" t="str">
        <f t="shared" si="25"/>
        <v>Senior Projektingenieur (Bau)</v>
      </c>
      <c r="CT31" s="125">
        <v>773</v>
      </c>
      <c r="CU31" s="33">
        <f>VLOOKUP($CT31,Funktionsbezeichnungen,3,0)</f>
        <v>9</v>
      </c>
      <c r="CV31" s="83" t="str">
        <f>VLOOKUP($CT31,Funktionsbezeichnungen,2,0)</f>
        <v>Projektingenieur 9 (Bau)</v>
      </c>
      <c r="CW31" s="125">
        <v>772</v>
      </c>
      <c r="CX31" s="33">
        <f>VLOOKUP($CW31,Funktionsbezeichnungen,3,0)</f>
        <v>8</v>
      </c>
      <c r="CY31" s="83" t="str">
        <f>VLOOKUP($CW31,Funktionsbezeichnungen,2,0)</f>
        <v>Projektingenieur 8 (Bau)</v>
      </c>
      <c r="CZ31" s="125">
        <v>772</v>
      </c>
      <c r="DA31" s="33">
        <f>VLOOKUP($CZ31,Funktionsbezeichnungen,3,0)</f>
        <v>8</v>
      </c>
      <c r="DB31" s="83" t="str">
        <f>VLOOKUP($CZ31,Funktionsbezeichnungen,2,0)</f>
        <v>Projektingenieur 8 (Bau)</v>
      </c>
      <c r="DC31" s="125">
        <v>772</v>
      </c>
      <c r="DD31" s="33">
        <f>VLOOKUP($DC31,Funktionsbezeichnungen,3,0)</f>
        <v>8</v>
      </c>
      <c r="DE31" s="83" t="str">
        <f>VLOOKUP($DC31,Funktionsbezeichnungen,2,0)</f>
        <v>Projektingenieur 8 (Bau)</v>
      </c>
      <c r="DF31" s="20"/>
      <c r="DG31" s="33">
        <v>771</v>
      </c>
      <c r="DH31" s="33">
        <f>VLOOKUP($DG31,Funktionsbezeichnungen,3,0)</f>
        <v>7</v>
      </c>
      <c r="DI31" s="83" t="str">
        <f>VLOOKUP($DG31,Funktionsbezeichnungen,2,0)</f>
        <v>Projektingenieur 7 (Bau)</v>
      </c>
      <c r="DN31" s="126">
        <f>+CP31</f>
        <v>7695</v>
      </c>
      <c r="DO31" s="156">
        <v>1</v>
      </c>
      <c r="DP31" s="126">
        <v>2</v>
      </c>
      <c r="DQ31" s="126" t="s">
        <v>951</v>
      </c>
      <c r="ES31" s="154">
        <v>4269</v>
      </c>
      <c r="ET31" s="126" t="s">
        <v>1321</v>
      </c>
    </row>
    <row r="32" spans="1:150" s="126" customFormat="1" x14ac:dyDescent="0.2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373</v>
      </c>
      <c r="AG32" s="318"/>
      <c r="CJ32" s="335" t="str">
        <f t="shared" si="19"/>
        <v>anders</v>
      </c>
      <c r="CK32" s="126" t="str">
        <f t="shared" si="2"/>
        <v>Weber Madeleine</v>
      </c>
      <c r="CM32" s="126">
        <f t="shared" si="3"/>
        <v>17</v>
      </c>
      <c r="CN32" s="126" t="str">
        <f t="shared" si="4"/>
        <v>B</v>
      </c>
      <c r="CO32" s="138" t="str">
        <f t="shared" si="5"/>
        <v xml:space="preserve"> C/B 2)</v>
      </c>
      <c r="CP32" s="154">
        <v>4350</v>
      </c>
      <c r="CQ32" s="125">
        <v>774</v>
      </c>
      <c r="CR32" s="33">
        <f t="shared" si="24"/>
        <v>10</v>
      </c>
      <c r="CS32" s="83" t="str">
        <f t="shared" si="25"/>
        <v>Senior Projektingenieur (Bau)</v>
      </c>
      <c r="CT32" s="125">
        <v>773</v>
      </c>
      <c r="CU32" s="33">
        <f>VLOOKUP($CT32,Funktionsbezeichnungen,3,0)</f>
        <v>9</v>
      </c>
      <c r="CV32" s="83" t="str">
        <f>VLOOKUP($CT32,Funktionsbezeichnungen,2,0)</f>
        <v>Projektingenieur 9 (Bau)</v>
      </c>
      <c r="CW32" s="125">
        <v>772</v>
      </c>
      <c r="CX32" s="33">
        <f>VLOOKUP($CW32,Funktionsbezeichnungen,3,0)</f>
        <v>8</v>
      </c>
      <c r="CY32" s="83" t="str">
        <f>VLOOKUP($CW32,Funktionsbezeichnungen,2,0)</f>
        <v>Projektingenieur 8 (Bau)</v>
      </c>
      <c r="CZ32" s="125">
        <v>772</v>
      </c>
      <c r="DA32" s="33">
        <f>VLOOKUP($CZ32,Funktionsbezeichnungen,3,0)</f>
        <v>8</v>
      </c>
      <c r="DB32" s="83" t="str">
        <f>VLOOKUP($CZ32,Funktionsbezeichnungen,2,0)</f>
        <v>Projektingenieur 8 (Bau)</v>
      </c>
      <c r="DC32" s="125">
        <v>772</v>
      </c>
      <c r="DD32" s="33">
        <f>VLOOKUP($DC32,Funktionsbezeichnungen,3,0)</f>
        <v>8</v>
      </c>
      <c r="DE32" s="83" t="str">
        <f>VLOOKUP($DC32,Funktionsbezeichnungen,2,0)</f>
        <v>Projektingenieur 8 (Bau)</v>
      </c>
      <c r="DF32" s="20"/>
      <c r="DG32" s="33">
        <v>771</v>
      </c>
      <c r="DH32" s="33">
        <f>VLOOKUP($DG32,Funktionsbezeichnungen,3,0)</f>
        <v>7</v>
      </c>
      <c r="DI32" s="83" t="str">
        <f>VLOOKUP($DG32,Funktionsbezeichnungen,2,0)</f>
        <v>Projektingenieur 7 (Bau)</v>
      </c>
      <c r="DN32" s="126">
        <f>+CP32</f>
        <v>4350</v>
      </c>
      <c r="DO32" s="156">
        <v>1</v>
      </c>
      <c r="DP32" s="126">
        <v>2</v>
      </c>
      <c r="DQ32" s="126" t="s">
        <v>951</v>
      </c>
      <c r="ES32" s="154">
        <v>4246</v>
      </c>
      <c r="ET32" s="126" t="s">
        <v>1321</v>
      </c>
    </row>
    <row r="33" spans="1:150" s="126" customFormat="1" x14ac:dyDescent="0.2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21">
        <v>1977</v>
      </c>
      <c r="U33" s="28" t="s">
        <v>1550</v>
      </c>
      <c r="V33" s="21">
        <v>2000</v>
      </c>
      <c r="W33" s="25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620</v>
      </c>
      <c r="AG33" s="318"/>
      <c r="CJ33" s="335" t="str">
        <f t="shared" si="19"/>
        <v/>
      </c>
      <c r="CK33" s="126" t="str">
        <f t="shared" si="2"/>
        <v>Trouillet Jean-Georges</v>
      </c>
      <c r="CM33" s="126">
        <f t="shared" si="3"/>
        <v>18</v>
      </c>
      <c r="CN33" s="126" t="str">
        <f t="shared" si="4"/>
        <v>B</v>
      </c>
      <c r="CO33" s="138" t="str">
        <f t="shared" si="5"/>
        <v>B</v>
      </c>
      <c r="CP33" s="154">
        <v>3206</v>
      </c>
      <c r="CQ33" s="125">
        <v>773</v>
      </c>
      <c r="CR33" s="33">
        <f t="shared" si="24"/>
        <v>9</v>
      </c>
      <c r="CS33" s="83" t="str">
        <f t="shared" si="25"/>
        <v>Projektingenieur 9 (Bau)</v>
      </c>
      <c r="CT33" s="125">
        <v>773</v>
      </c>
      <c r="CU33" s="33">
        <f>VLOOKUP($CT33,Funktionsbezeichnungen,3,0)</f>
        <v>9</v>
      </c>
      <c r="CV33" s="83" t="str">
        <f>VLOOKUP($CT33,Funktionsbezeichnungen,2,0)</f>
        <v>Projektingenieur 9 (Bau)</v>
      </c>
      <c r="CW33" s="125">
        <v>772</v>
      </c>
      <c r="CX33" s="33">
        <f>VLOOKUP($CW33,Funktionsbezeichnungen,3,0)</f>
        <v>8</v>
      </c>
      <c r="CY33" s="83" t="str">
        <f>VLOOKUP($CW33,Funktionsbezeichnungen,2,0)</f>
        <v>Projektingenieur 8 (Bau)</v>
      </c>
      <c r="CZ33" s="125">
        <v>772</v>
      </c>
      <c r="DA33" s="33">
        <f>VLOOKUP($CZ33,Funktionsbezeichnungen,3,0)</f>
        <v>8</v>
      </c>
      <c r="DB33" s="83" t="str">
        <f>VLOOKUP($CZ33,Funktionsbezeichnungen,2,0)</f>
        <v>Projektingenieur 8 (Bau)</v>
      </c>
      <c r="DC33" s="125">
        <v>772</v>
      </c>
      <c r="DD33" s="33">
        <f>VLOOKUP($DC33,Funktionsbezeichnungen,3,0)</f>
        <v>8</v>
      </c>
      <c r="DE33" s="83" t="str">
        <f>VLOOKUP($DC33,Funktionsbezeichnungen,2,0)</f>
        <v>Projektingenieur 8 (Bau)</v>
      </c>
      <c r="DF33" s="20"/>
      <c r="DG33" s="33">
        <v>772</v>
      </c>
      <c r="DH33" s="33">
        <f>VLOOKUP($DG33,Funktionsbezeichnungen,3,0)</f>
        <v>8</v>
      </c>
      <c r="DI33" s="83" t="str">
        <f>VLOOKUP($DG33,Funktionsbezeichnungen,2,0)</f>
        <v>Projektingenieur 8 (Bau)</v>
      </c>
      <c r="DN33" s="126">
        <f>+CP33</f>
        <v>3206</v>
      </c>
      <c r="DO33" s="156">
        <v>1</v>
      </c>
      <c r="DP33" s="126">
        <v>2</v>
      </c>
      <c r="DQ33" s="126" t="s">
        <v>951</v>
      </c>
      <c r="ES33" s="154">
        <v>4277</v>
      </c>
      <c r="ET33" s="126" t="s">
        <v>1321</v>
      </c>
    </row>
    <row r="34" spans="1:150" s="126" customFormat="1" ht="15.75" x14ac:dyDescent="0.2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18"/>
      <c r="CJ34" s="126" t="str">
        <f t="shared" si="19"/>
        <v/>
      </c>
      <c r="CK34" s="126" t="str">
        <f t="shared" si="2"/>
        <v>Yelman Mahir</v>
      </c>
      <c r="CM34" s="126">
        <f t="shared" si="3"/>
        <v>47</v>
      </c>
      <c r="CN34" s="156" t="str">
        <f t="shared" si="4"/>
        <v xml:space="preserve"> C/B 3)</v>
      </c>
      <c r="CO34" s="138" t="str">
        <f t="shared" si="5"/>
        <v xml:space="preserve"> C/B 3)</v>
      </c>
      <c r="CP34" s="154">
        <v>4162</v>
      </c>
      <c r="CQ34" s="125" t="s">
        <v>711</v>
      </c>
      <c r="CR34" s="33"/>
      <c r="CS34" s="83"/>
      <c r="CT34" s="125" t="s">
        <v>711</v>
      </c>
      <c r="CU34" s="33"/>
      <c r="CV34" s="83"/>
      <c r="CW34" s="125" t="s">
        <v>711</v>
      </c>
      <c r="CX34" s="33"/>
      <c r="CY34" s="83"/>
      <c r="CZ34" s="125" t="s">
        <v>711</v>
      </c>
      <c r="DA34" s="33"/>
      <c r="DB34" s="83"/>
      <c r="DC34" s="125" t="s">
        <v>711</v>
      </c>
      <c r="DD34" s="33"/>
      <c r="DE34" s="83"/>
      <c r="DF34" s="20"/>
      <c r="DG34" s="33" t="s">
        <v>711</v>
      </c>
      <c r="DH34" s="33" t="s">
        <v>711</v>
      </c>
      <c r="DI34" s="83"/>
      <c r="DN34" s="126">
        <f t="shared" si="18"/>
        <v>4162</v>
      </c>
      <c r="DO34" s="156">
        <v>2</v>
      </c>
      <c r="DP34" s="126">
        <v>3</v>
      </c>
      <c r="DQ34" s="324" t="s">
        <v>951</v>
      </c>
      <c r="ES34" s="154">
        <v>4317</v>
      </c>
      <c r="ET34" s="126" t="s">
        <v>1321</v>
      </c>
    </row>
    <row r="35" spans="1:150" s="126" customFormat="1" ht="15.75" x14ac:dyDescent="0.2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18"/>
      <c r="CJ35" s="126" t="str">
        <f t="shared" si="19"/>
        <v/>
      </c>
      <c r="CK35" s="126" t="str">
        <f t="shared" si="2"/>
        <v>Freiermuth Fritz</v>
      </c>
      <c r="CM35" s="126">
        <f t="shared" si="3"/>
        <v>42</v>
      </c>
      <c r="CN35" s="126" t="str">
        <f t="shared" si="4"/>
        <v xml:space="preserve"> C/B 2)</v>
      </c>
      <c r="CO35" s="138" t="str">
        <f t="shared" si="5"/>
        <v xml:space="preserve"> C/B 2)</v>
      </c>
      <c r="CP35" s="154">
        <v>2143</v>
      </c>
      <c r="CQ35" s="125">
        <v>751</v>
      </c>
      <c r="CR35" s="33">
        <f t="shared" ref="CR35:CR52" si="32">VLOOKUP($CQ35,Funktionsbezeichnungen,3,0)</f>
        <v>10</v>
      </c>
      <c r="CS35" s="83" t="str">
        <f t="shared" ref="CS35:CS52" si="33">VLOOKUP($CQ35,Funktionsbezeichnungen,2,0)</f>
        <v>Vorgesetzter  10</v>
      </c>
      <c r="CT35" s="125">
        <v>751</v>
      </c>
      <c r="CU35" s="33">
        <f t="shared" ref="CU35" si="34">VLOOKUP($CT35,Funktionsbezeichnungen,3,0)</f>
        <v>10</v>
      </c>
      <c r="CV35" s="83" t="str">
        <f t="shared" ref="CV35" si="35">VLOOKUP($CT35,Funktionsbezeichnungen,2,0)</f>
        <v>Vorgesetzter  10</v>
      </c>
      <c r="CW35" s="125">
        <v>751</v>
      </c>
      <c r="CX35" s="33">
        <f t="shared" ref="CX35" si="36">VLOOKUP($CW35,Funktionsbezeichnungen,3,0)</f>
        <v>10</v>
      </c>
      <c r="CY35" s="83" t="str">
        <f t="shared" ref="CY35" si="37">VLOOKUP($CW35,Funktionsbezeichnungen,2,0)</f>
        <v>Vorgesetzter  10</v>
      </c>
      <c r="CZ35" s="125">
        <v>751</v>
      </c>
      <c r="DA35" s="33">
        <f t="shared" ref="DA35" si="38">VLOOKUP($CZ35,Funktionsbezeichnungen,3,0)</f>
        <v>10</v>
      </c>
      <c r="DB35" s="83" t="str">
        <f t="shared" ref="DB35" si="39">VLOOKUP($CZ35,Funktionsbezeichnungen,2,0)</f>
        <v>Vorgesetzter  10</v>
      </c>
      <c r="DC35" s="124">
        <v>751</v>
      </c>
      <c r="DD35" s="33">
        <f>VLOOKUP($DC35,Funktionsbezeichnungen,3,0)</f>
        <v>10</v>
      </c>
      <c r="DE35" s="83" t="str">
        <f>VLOOKUP($DC35,Funktionsbezeichnungen,2,0)</f>
        <v>Vorgesetzter  10</v>
      </c>
      <c r="DF35" s="20"/>
      <c r="DG35" s="124">
        <v>751</v>
      </c>
      <c r="DH35" s="33">
        <f t="shared" ref="DH35" si="40">VLOOKUP($DG35,Funktionsbezeichnungen,3,0)</f>
        <v>10</v>
      </c>
      <c r="DI35" s="83" t="str">
        <f t="shared" ref="DI35" si="41">VLOOKUP($DG35,Funktionsbezeichnungen,2,0)</f>
        <v>Vorgesetzter  10</v>
      </c>
      <c r="DN35" s="126">
        <f t="shared" si="18"/>
        <v>2143</v>
      </c>
      <c r="DO35" s="156">
        <v>2</v>
      </c>
      <c r="DP35" s="126">
        <v>3</v>
      </c>
      <c r="DQ35" s="126" t="s">
        <v>951</v>
      </c>
      <c r="ES35" s="154">
        <v>7695</v>
      </c>
      <c r="ET35" s="126" t="s">
        <v>1321</v>
      </c>
    </row>
    <row r="36" spans="1:150" s="126" customFormat="1" ht="15.75" x14ac:dyDescent="0.2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18"/>
      <c r="CJ36" s="335" t="str">
        <f t="shared" si="19"/>
        <v>anders</v>
      </c>
      <c r="CK36" s="126" t="str">
        <f t="shared" si="2"/>
        <v>Bergmann Georg</v>
      </c>
      <c r="CM36" s="126">
        <f t="shared" si="3"/>
        <v>37</v>
      </c>
      <c r="CN36" s="126" t="str">
        <f t="shared" si="4"/>
        <v xml:space="preserve"> C/B 2)</v>
      </c>
      <c r="CO36" s="138" t="str">
        <f t="shared" si="5"/>
        <v>C</v>
      </c>
      <c r="CP36" s="154">
        <v>4185</v>
      </c>
      <c r="CQ36" s="125">
        <v>773</v>
      </c>
      <c r="CR36" s="33">
        <f t="shared" si="32"/>
        <v>9</v>
      </c>
      <c r="CS36" s="83" t="str">
        <f t="shared" si="33"/>
        <v>Projektingenieur 9 (Bau)</v>
      </c>
      <c r="CT36" s="125">
        <v>772</v>
      </c>
      <c r="CU36" s="33">
        <f t="shared" ref="CU36:CU50" si="42">VLOOKUP($CT36,Funktionsbezeichnungen,3,0)</f>
        <v>8</v>
      </c>
      <c r="CV36" s="83" t="str">
        <f t="shared" ref="CV36:CV50" si="43">VLOOKUP($CT36,Funktionsbezeichnungen,2,0)</f>
        <v>Projektingenieur 8 (Bau)</v>
      </c>
      <c r="CW36" s="125">
        <v>772</v>
      </c>
      <c r="CX36" s="33">
        <f t="shared" ref="CX36:CX44" si="44">VLOOKUP($CW36,Funktionsbezeichnungen,3,0)</f>
        <v>8</v>
      </c>
      <c r="CY36" s="83" t="str">
        <f t="shared" ref="CY36:CY44" si="45">VLOOKUP($CW36,Funktionsbezeichnungen,2,0)</f>
        <v>Projektingenieur 8 (Bau)</v>
      </c>
      <c r="CZ36" s="125">
        <v>772</v>
      </c>
      <c r="DA36" s="33">
        <f>VLOOKUP($CZ36,Funktionsbezeichnungen,3,0)</f>
        <v>8</v>
      </c>
      <c r="DB36" s="83" t="str">
        <f>VLOOKUP($CZ36,Funktionsbezeichnungen,2,0)</f>
        <v>Projektingenieur 8 (Bau)</v>
      </c>
      <c r="DC36" s="125">
        <v>772</v>
      </c>
      <c r="DD36" s="33">
        <f>VLOOKUP($DC36,Funktionsbezeichnungen,3,0)</f>
        <v>8</v>
      </c>
      <c r="DE36" s="83" t="str">
        <f>VLOOKUP($DC36,Funktionsbezeichnungen,2,0)</f>
        <v>Projektingenieur 8 (Bau)</v>
      </c>
      <c r="DF36" s="20"/>
      <c r="DG36" s="33">
        <v>772</v>
      </c>
      <c r="DH36" s="33">
        <f>VLOOKUP($DG36,Funktionsbezeichnungen,3,0)</f>
        <v>8</v>
      </c>
      <c r="DI36" s="83" t="str">
        <f>VLOOKUP($DG36,Funktionsbezeichnungen,2,0)</f>
        <v>Projektingenieur 8 (Bau)</v>
      </c>
      <c r="DN36" s="126">
        <f t="shared" si="18"/>
        <v>4185</v>
      </c>
      <c r="DO36" s="156">
        <v>1</v>
      </c>
      <c r="DP36" s="126">
        <v>2</v>
      </c>
      <c r="DQ36" s="126" t="s">
        <v>951</v>
      </c>
      <c r="ES36" s="154">
        <v>4350</v>
      </c>
      <c r="ET36" s="126" t="s">
        <v>1321</v>
      </c>
    </row>
    <row r="37" spans="1:150" s="126" customFormat="1" ht="15.75" x14ac:dyDescent="0.2">
      <c r="A37" s="319"/>
      <c r="B37" s="319"/>
      <c r="C37" s="319">
        <f t="shared" ref="C37:C68" si="46">IF(AA37&gt;=10,1,"")</f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138"/>
      <c r="Y37" s="287"/>
      <c r="Z37" s="28" t="s">
        <v>228</v>
      </c>
      <c r="AA37" s="284">
        <f t="shared" ref="AA37:AA68" si="47">IF(Y37="",YEAR($AB$1)-$V37,YEAR($AB$1)-$X37)</f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18"/>
      <c r="CJ37" s="126" t="str">
        <f t="shared" si="19"/>
        <v/>
      </c>
      <c r="CK37" s="126" t="str">
        <f t="shared" ref="CK37:CK68" si="48">+S37</f>
        <v>Beck Peter</v>
      </c>
      <c r="CM37" s="126">
        <f t="shared" ref="CM37:CM68" si="49">+AA37</f>
        <v>32</v>
      </c>
      <c r="CN37" s="126" t="str">
        <f t="shared" ref="CN37:CN68" si="50">+AD37</f>
        <v xml:space="preserve"> C/B 2)</v>
      </c>
      <c r="CO37" s="138" t="str">
        <f t="shared" ref="CO37:CO67" si="51">VLOOKUP(CP37,Kategorie,2,0)</f>
        <v xml:space="preserve"> C/B 2)</v>
      </c>
      <c r="CP37" s="154">
        <v>4269</v>
      </c>
      <c r="CQ37" s="125">
        <v>773</v>
      </c>
      <c r="CR37" s="33">
        <f t="shared" si="32"/>
        <v>9</v>
      </c>
      <c r="CS37" s="83" t="str">
        <f t="shared" si="33"/>
        <v>Projektingenieur 9 (Bau)</v>
      </c>
      <c r="CT37" s="125">
        <v>773</v>
      </c>
      <c r="CU37" s="33">
        <f t="shared" si="42"/>
        <v>9</v>
      </c>
      <c r="CV37" s="83" t="str">
        <f t="shared" si="43"/>
        <v>Projektingenieur 9 (Bau)</v>
      </c>
      <c r="CW37" s="125">
        <v>773</v>
      </c>
      <c r="CX37" s="33">
        <f t="shared" si="44"/>
        <v>9</v>
      </c>
      <c r="CY37" s="83" t="str">
        <f t="shared" si="45"/>
        <v>Projektingenieur 9 (Bau)</v>
      </c>
      <c r="CZ37" s="125">
        <v>773</v>
      </c>
      <c r="DA37" s="33">
        <f>VLOOKUP($CZ37,Funktionsbezeichnungen,3,0)</f>
        <v>9</v>
      </c>
      <c r="DB37" s="83" t="str">
        <f>VLOOKUP($CZ37,Funktionsbezeichnungen,2,0)</f>
        <v>Projektingenieur 9 (Bau)</v>
      </c>
      <c r="DC37" s="125">
        <v>772</v>
      </c>
      <c r="DD37" s="33">
        <f>VLOOKUP($DC37,Funktionsbezeichnungen,3,0)</f>
        <v>8</v>
      </c>
      <c r="DE37" s="83" t="str">
        <f>VLOOKUP($DC37,Funktionsbezeichnungen,2,0)</f>
        <v>Projektingenieur 8 (Bau)</v>
      </c>
      <c r="DF37" s="20"/>
      <c r="DG37" s="33">
        <v>772</v>
      </c>
      <c r="DH37" s="33">
        <f>VLOOKUP($DG37,Funktionsbezeichnungen,3,0)</f>
        <v>8</v>
      </c>
      <c r="DI37" s="83" t="str">
        <f>VLOOKUP($DG37,Funktionsbezeichnungen,2,0)</f>
        <v>Projektingenieur 8 (Bau)</v>
      </c>
      <c r="DN37" s="126">
        <f t="shared" si="18"/>
        <v>4269</v>
      </c>
      <c r="DO37" s="156">
        <v>2</v>
      </c>
      <c r="DP37" s="126">
        <v>3</v>
      </c>
      <c r="DQ37" s="126" t="s">
        <v>951</v>
      </c>
      <c r="ES37" s="154">
        <v>3160</v>
      </c>
      <c r="ET37" s="126" t="s">
        <v>105</v>
      </c>
    </row>
    <row r="38" spans="1:150" s="126" customFormat="1" ht="27" x14ac:dyDescent="0.2">
      <c r="A38" s="319"/>
      <c r="B38" s="319"/>
      <c r="C38" s="319">
        <f t="shared" si="46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138"/>
      <c r="Y38" s="287"/>
      <c r="Z38" s="28" t="s">
        <v>1141</v>
      </c>
      <c r="AA38" s="284">
        <f t="shared" si="47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18"/>
      <c r="CJ38" s="335" t="str">
        <f t="shared" si="19"/>
        <v>anders</v>
      </c>
      <c r="CK38" s="126" t="str">
        <f t="shared" si="48"/>
        <v>Wick Bernd</v>
      </c>
      <c r="CM38" s="126">
        <f t="shared" si="49"/>
        <v>28</v>
      </c>
      <c r="CN38" s="126" t="str">
        <f t="shared" si="50"/>
        <v xml:space="preserve"> C/B 2)</v>
      </c>
      <c r="CO38" s="138" t="str">
        <f t="shared" si="51"/>
        <v>C</v>
      </c>
      <c r="CP38" s="154">
        <v>3208</v>
      </c>
      <c r="CQ38" s="125">
        <v>773</v>
      </c>
      <c r="CR38" s="33">
        <f t="shared" si="32"/>
        <v>9</v>
      </c>
      <c r="CS38" s="83" t="str">
        <f t="shared" si="33"/>
        <v>Projektingenieur 9 (Bau)</v>
      </c>
      <c r="CT38" s="125">
        <v>772</v>
      </c>
      <c r="CU38" s="33">
        <f t="shared" si="42"/>
        <v>8</v>
      </c>
      <c r="CV38" s="83" t="str">
        <f t="shared" si="43"/>
        <v>Projektingenieur 8 (Bau)</v>
      </c>
      <c r="CW38" s="125">
        <v>772</v>
      </c>
      <c r="CX38" s="33">
        <f t="shared" si="44"/>
        <v>8</v>
      </c>
      <c r="CY38" s="83" t="str">
        <f t="shared" si="45"/>
        <v>Projektingenieur 8 (Bau)</v>
      </c>
      <c r="CZ38" s="125">
        <v>772</v>
      </c>
      <c r="DA38" s="33">
        <f>VLOOKUP($CZ38,Funktionsbezeichnungen,3,0)</f>
        <v>8</v>
      </c>
      <c r="DB38" s="83" t="str">
        <f>VLOOKUP($CZ38,Funktionsbezeichnungen,2,0)</f>
        <v>Projektingenieur 8 (Bau)</v>
      </c>
      <c r="DC38" s="125"/>
      <c r="DD38" s="33"/>
      <c r="DE38" s="83"/>
      <c r="DF38" s="20"/>
      <c r="DG38" s="33">
        <v>772</v>
      </c>
      <c r="DH38" s="33">
        <f>VLOOKUP($DG38,Funktionsbezeichnungen,3,0)</f>
        <v>8</v>
      </c>
      <c r="DI38" s="83" t="str">
        <f>VLOOKUP($DG38,Funktionsbezeichnungen,2,0)</f>
        <v>Projektingenieur 8 (Bau)</v>
      </c>
      <c r="DN38" s="126">
        <f t="shared" si="18"/>
        <v>3208</v>
      </c>
      <c r="DO38" s="156">
        <v>2</v>
      </c>
      <c r="DP38" s="126">
        <v>3</v>
      </c>
      <c r="DQ38" s="126" t="s">
        <v>951</v>
      </c>
      <c r="ES38" s="154">
        <v>4185</v>
      </c>
      <c r="ET38" s="126" t="s">
        <v>105</v>
      </c>
    </row>
    <row r="39" spans="1:150" s="126" customFormat="1" ht="15.75" x14ac:dyDescent="0.2">
      <c r="A39" s="319"/>
      <c r="B39" s="319">
        <v>1</v>
      </c>
      <c r="C39" s="319">
        <f t="shared" si="46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21">
        <v>1962</v>
      </c>
      <c r="U39" s="28" t="s">
        <v>1583</v>
      </c>
      <c r="V39" s="21">
        <v>1992</v>
      </c>
      <c r="W39" s="25" t="s">
        <v>921</v>
      </c>
      <c r="X39" s="138">
        <v>2002</v>
      </c>
      <c r="Y39" s="287"/>
      <c r="Z39" s="28" t="s">
        <v>922</v>
      </c>
      <c r="AA39" s="284">
        <f t="shared" si="47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18"/>
      <c r="CJ39" s="335" t="str">
        <f t="shared" si="19"/>
        <v>anders</v>
      </c>
      <c r="CK39" s="126" t="str">
        <f t="shared" si="48"/>
        <v>Niedermeyer Friederike</v>
      </c>
      <c r="CM39" s="126">
        <f t="shared" si="49"/>
        <v>26</v>
      </c>
      <c r="CN39" s="126" t="str">
        <f t="shared" si="50"/>
        <v xml:space="preserve"> C/B 2)</v>
      </c>
      <c r="CO39" s="138" t="str">
        <f t="shared" si="51"/>
        <v>C</v>
      </c>
      <c r="CP39" s="154">
        <v>4307</v>
      </c>
      <c r="CQ39" s="125">
        <v>783</v>
      </c>
      <c r="CR39" s="33">
        <f t="shared" si="32"/>
        <v>9</v>
      </c>
      <c r="CS39" s="83" t="str">
        <f t="shared" si="33"/>
        <v>Projektingenieur 9 (Umwelt)</v>
      </c>
      <c r="CT39" s="125">
        <v>782</v>
      </c>
      <c r="CU39" s="33">
        <f t="shared" si="42"/>
        <v>8</v>
      </c>
      <c r="CV39" s="83" t="str">
        <f t="shared" si="43"/>
        <v>Projektingenieur 8 (Umwelt)</v>
      </c>
      <c r="CW39" s="125">
        <v>782</v>
      </c>
      <c r="CX39" s="33">
        <f t="shared" si="44"/>
        <v>8</v>
      </c>
      <c r="CY39" s="83" t="str">
        <f t="shared" si="45"/>
        <v>Projektingenieur 8 (Umwelt)</v>
      </c>
      <c r="CZ39" s="125"/>
      <c r="DA39" s="33"/>
      <c r="DB39" s="83"/>
      <c r="DC39" s="125"/>
      <c r="DD39" s="33"/>
      <c r="DE39" s="83"/>
      <c r="DF39" s="20"/>
      <c r="DG39" s="33"/>
      <c r="DH39" s="33"/>
      <c r="DI39" s="83"/>
      <c r="DN39" s="126">
        <f t="shared" si="18"/>
        <v>4307</v>
      </c>
      <c r="DO39" s="156">
        <v>1</v>
      </c>
      <c r="DP39" s="126">
        <v>2</v>
      </c>
      <c r="DQ39" s="126" t="s">
        <v>952</v>
      </c>
      <c r="ES39" s="154">
        <v>3208</v>
      </c>
      <c r="ET39" s="126" t="s">
        <v>105</v>
      </c>
    </row>
    <row r="40" spans="1:150" s="126" customFormat="1" ht="15.75" x14ac:dyDescent="0.2">
      <c r="A40" s="319">
        <v>1</v>
      </c>
      <c r="B40" s="319"/>
      <c r="C40" s="319">
        <f t="shared" si="46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138"/>
      <c r="Y40" s="287"/>
      <c r="Z40" s="26" t="s">
        <v>123</v>
      </c>
      <c r="AA40" s="284">
        <f t="shared" si="47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18"/>
      <c r="CJ40" s="126" t="str">
        <f t="shared" si="19"/>
        <v/>
      </c>
      <c r="CK40" s="126" t="str">
        <f t="shared" si="48"/>
        <v>Kern Etienne</v>
      </c>
      <c r="CM40" s="126">
        <f t="shared" si="49"/>
        <v>24</v>
      </c>
      <c r="CN40" s="126" t="str">
        <f t="shared" si="50"/>
        <v xml:space="preserve"> C/B 2)</v>
      </c>
      <c r="CO40" s="138" t="str">
        <f t="shared" si="51"/>
        <v xml:space="preserve"> C/B 2)</v>
      </c>
      <c r="CP40" s="154">
        <v>4246</v>
      </c>
      <c r="CQ40" s="125">
        <v>772</v>
      </c>
      <c r="CR40" s="33">
        <f t="shared" si="32"/>
        <v>8</v>
      </c>
      <c r="CS40" s="83" t="str">
        <f t="shared" si="33"/>
        <v>Projektingenieur 8 (Bau)</v>
      </c>
      <c r="CT40" s="125">
        <v>772</v>
      </c>
      <c r="CU40" s="33">
        <f t="shared" si="42"/>
        <v>8</v>
      </c>
      <c r="CV40" s="83" t="str">
        <f t="shared" si="43"/>
        <v>Projektingenieur 8 (Bau)</v>
      </c>
      <c r="CW40" s="125">
        <v>772</v>
      </c>
      <c r="CX40" s="33">
        <f t="shared" si="44"/>
        <v>8</v>
      </c>
      <c r="CY40" s="83" t="str">
        <f t="shared" si="45"/>
        <v>Projektingenieur 8 (Bau)</v>
      </c>
      <c r="CZ40" s="125">
        <v>772</v>
      </c>
      <c r="DA40" s="33">
        <f>VLOOKUP($CZ40,Funktionsbezeichnungen,3,0)</f>
        <v>8</v>
      </c>
      <c r="DB40" s="83" t="str">
        <f>VLOOKUP($CZ40,Funktionsbezeichnungen,2,0)</f>
        <v>Projektingenieur 8 (Bau)</v>
      </c>
      <c r="DC40" s="125">
        <v>772</v>
      </c>
      <c r="DD40" s="33">
        <f>VLOOKUP($DC40,Funktionsbezeichnungen,3,0)</f>
        <v>8</v>
      </c>
      <c r="DE40" s="83" t="str">
        <f>VLOOKUP($DC40,Funktionsbezeichnungen,2,0)</f>
        <v>Projektingenieur 8 (Bau)</v>
      </c>
      <c r="DF40" s="20"/>
      <c r="DG40" s="33">
        <v>772</v>
      </c>
      <c r="DH40" s="33">
        <f>VLOOKUP($DG40,Funktionsbezeichnungen,3,0)</f>
        <v>8</v>
      </c>
      <c r="DI40" s="83" t="str">
        <f>VLOOKUP($DG40,Funktionsbezeichnungen,2,0)</f>
        <v>Projektingenieur 8 (Bau)</v>
      </c>
      <c r="DN40" s="126">
        <f t="shared" si="18"/>
        <v>4246</v>
      </c>
      <c r="DO40" s="156">
        <v>1</v>
      </c>
      <c r="DP40" s="126">
        <v>2</v>
      </c>
      <c r="DQ40" s="126" t="s">
        <v>951</v>
      </c>
      <c r="ES40" s="154">
        <v>4307</v>
      </c>
      <c r="ET40" s="126" t="s">
        <v>105</v>
      </c>
    </row>
    <row r="41" spans="1:150" s="126" customFormat="1" ht="27" x14ac:dyDescent="0.2">
      <c r="A41" s="319"/>
      <c r="B41" s="319">
        <v>1</v>
      </c>
      <c r="C41" s="319">
        <f t="shared" si="46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21">
        <v>1967</v>
      </c>
      <c r="U41" s="28" t="s">
        <v>1582</v>
      </c>
      <c r="V41" s="21">
        <v>1996</v>
      </c>
      <c r="W41" s="25" t="s">
        <v>1538</v>
      </c>
      <c r="X41" s="138">
        <v>2002</v>
      </c>
      <c r="Y41" s="287"/>
      <c r="Z41" s="28" t="s">
        <v>233</v>
      </c>
      <c r="AA41" s="284">
        <f t="shared" si="47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18"/>
      <c r="CJ41" s="126" t="str">
        <f t="shared" si="19"/>
        <v/>
      </c>
      <c r="CK41" s="126" t="str">
        <f t="shared" si="48"/>
        <v>Ruff Ute</v>
      </c>
      <c r="CM41" s="126">
        <f t="shared" si="49"/>
        <v>22</v>
      </c>
      <c r="CN41" s="126" t="str">
        <f t="shared" si="50"/>
        <v xml:space="preserve"> C/B 2)</v>
      </c>
      <c r="CO41" s="138" t="str">
        <f t="shared" si="51"/>
        <v xml:space="preserve"> C/B 2)</v>
      </c>
      <c r="CP41" s="154">
        <v>4277</v>
      </c>
      <c r="CQ41" s="125">
        <v>783</v>
      </c>
      <c r="CR41" s="33">
        <f t="shared" si="32"/>
        <v>9</v>
      </c>
      <c r="CS41" s="83" t="str">
        <f t="shared" si="33"/>
        <v>Projektingenieur 9 (Umwelt)</v>
      </c>
      <c r="CT41" s="125">
        <v>783</v>
      </c>
      <c r="CU41" s="33">
        <f t="shared" si="42"/>
        <v>9</v>
      </c>
      <c r="CV41" s="83" t="str">
        <f t="shared" si="43"/>
        <v>Projektingenieur 9 (Umwelt)</v>
      </c>
      <c r="CW41" s="125">
        <v>782</v>
      </c>
      <c r="CX41" s="33">
        <f t="shared" si="44"/>
        <v>8</v>
      </c>
      <c r="CY41" s="83" t="str">
        <f t="shared" si="45"/>
        <v>Projektingenieur 8 (Umwelt)</v>
      </c>
      <c r="CZ41" s="125">
        <v>782</v>
      </c>
      <c r="DA41" s="33">
        <f>VLOOKUP($CZ41,Funktionsbezeichnungen,3,0)</f>
        <v>8</v>
      </c>
      <c r="DB41" s="83" t="str">
        <f>VLOOKUP($CZ41,Funktionsbezeichnungen,2,0)</f>
        <v>Projektingenieur 8 (Umwelt)</v>
      </c>
      <c r="DC41" s="125">
        <v>782</v>
      </c>
      <c r="DD41" s="33">
        <f>VLOOKUP($DC41,Funktionsbezeichnungen,3,0)</f>
        <v>8</v>
      </c>
      <c r="DE41" s="83" t="str">
        <f>VLOOKUP($DC41,Funktionsbezeichnungen,2,0)</f>
        <v>Projektingenieur 8 (Umwelt)</v>
      </c>
      <c r="DF41" s="20"/>
      <c r="DG41" s="33">
        <v>782</v>
      </c>
      <c r="DH41" s="33">
        <f>VLOOKUP($DG41,Funktionsbezeichnungen,3,0)</f>
        <v>8</v>
      </c>
      <c r="DI41" s="83" t="str">
        <f>VLOOKUP($DG41,Funktionsbezeichnungen,2,0)</f>
        <v>Projektingenieur 8 (Umwelt)</v>
      </c>
      <c r="DN41" s="126">
        <f t="shared" si="18"/>
        <v>4277</v>
      </c>
      <c r="DO41" s="156">
        <v>3</v>
      </c>
      <c r="DP41" s="126">
        <v>2</v>
      </c>
      <c r="DQ41" s="126" t="s">
        <v>952</v>
      </c>
      <c r="ES41" s="154">
        <v>4291</v>
      </c>
      <c r="ET41" s="126" t="s">
        <v>105</v>
      </c>
    </row>
    <row r="42" spans="1:150" s="126" customFormat="1" ht="15.75" x14ac:dyDescent="0.2">
      <c r="A42" s="319"/>
      <c r="B42" s="319"/>
      <c r="C42" s="319">
        <f t="shared" si="46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138"/>
      <c r="Y42" s="287"/>
      <c r="Z42" s="25" t="s">
        <v>276</v>
      </c>
      <c r="AA42" s="284">
        <f t="shared" si="47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18"/>
      <c r="CJ42" s="335" t="str">
        <f t="shared" si="19"/>
        <v>anders</v>
      </c>
      <c r="CK42" s="126" t="str">
        <f t="shared" si="48"/>
        <v>Knoll Bernd</v>
      </c>
      <c r="CM42" s="126">
        <f t="shared" si="49"/>
        <v>22</v>
      </c>
      <c r="CN42" s="126" t="str">
        <f t="shared" si="50"/>
        <v xml:space="preserve"> C/B 2)</v>
      </c>
      <c r="CO42" s="138" t="str">
        <f t="shared" si="51"/>
        <v>C</v>
      </c>
      <c r="CP42" s="154">
        <v>4291</v>
      </c>
      <c r="CQ42" s="125">
        <v>773</v>
      </c>
      <c r="CR42" s="33">
        <f t="shared" si="32"/>
        <v>9</v>
      </c>
      <c r="CS42" s="83" t="str">
        <f t="shared" si="33"/>
        <v>Projektingenieur 9 (Bau)</v>
      </c>
      <c r="CT42" s="125">
        <v>772</v>
      </c>
      <c r="CU42" s="33">
        <f t="shared" si="42"/>
        <v>8</v>
      </c>
      <c r="CV42" s="83" t="str">
        <f t="shared" si="43"/>
        <v>Projektingenieur 8 (Bau)</v>
      </c>
      <c r="CW42" s="125">
        <v>772</v>
      </c>
      <c r="CX42" s="33">
        <f t="shared" si="44"/>
        <v>8</v>
      </c>
      <c r="CY42" s="83" t="str">
        <f t="shared" si="45"/>
        <v>Projektingenieur 8 (Bau)</v>
      </c>
      <c r="CZ42" s="125">
        <v>772</v>
      </c>
      <c r="DA42" s="33">
        <f>VLOOKUP($CZ42,Funktionsbezeichnungen,3,0)</f>
        <v>8</v>
      </c>
      <c r="DB42" s="83" t="str">
        <f>VLOOKUP($CZ42,Funktionsbezeichnungen,2,0)</f>
        <v>Projektingenieur 8 (Bau)</v>
      </c>
      <c r="DC42" s="125">
        <v>772</v>
      </c>
      <c r="DD42" s="33">
        <f>VLOOKUP($DC42,Funktionsbezeichnungen,3,0)</f>
        <v>8</v>
      </c>
      <c r="DE42" s="83" t="str">
        <f>VLOOKUP($DC42,Funktionsbezeichnungen,2,0)</f>
        <v>Projektingenieur 8 (Bau)</v>
      </c>
      <c r="DF42" s="20"/>
      <c r="DG42" s="33">
        <v>772</v>
      </c>
      <c r="DH42" s="33">
        <f>VLOOKUP($DG42,Funktionsbezeichnungen,3,0)</f>
        <v>8</v>
      </c>
      <c r="DI42" s="83" t="str">
        <f>VLOOKUP($DG42,Funktionsbezeichnungen,2,0)</f>
        <v>Projektingenieur 8 (Bau)</v>
      </c>
      <c r="DN42" s="126">
        <f t="shared" si="18"/>
        <v>4291</v>
      </c>
      <c r="DO42" s="156">
        <v>1</v>
      </c>
      <c r="DP42" s="126">
        <v>2</v>
      </c>
      <c r="DQ42" s="324" t="s">
        <v>968</v>
      </c>
      <c r="ES42" s="154">
        <v>7696</v>
      </c>
      <c r="ET42" s="126" t="s">
        <v>105</v>
      </c>
    </row>
    <row r="43" spans="1:150" s="126" customFormat="1" ht="15.75" x14ac:dyDescent="0.2">
      <c r="A43" s="319"/>
      <c r="B43" s="319"/>
      <c r="C43" s="319">
        <f t="shared" si="46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138"/>
      <c r="Y43" s="287"/>
      <c r="Z43" s="28" t="s">
        <v>247</v>
      </c>
      <c r="AA43" s="284">
        <f t="shared" si="47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404</v>
      </c>
      <c r="AG43" s="318"/>
      <c r="CJ43" s="335" t="str">
        <f t="shared" si="19"/>
        <v>anders</v>
      </c>
      <c r="CK43" s="126" t="str">
        <f t="shared" si="48"/>
        <v>Martin Dirk</v>
      </c>
      <c r="CM43" s="126">
        <f t="shared" si="49"/>
        <v>20</v>
      </c>
      <c r="CN43" s="126" t="str">
        <f t="shared" si="50"/>
        <v xml:space="preserve"> C/B 2)</v>
      </c>
      <c r="CO43" s="138" t="str">
        <f t="shared" si="51"/>
        <v>C</v>
      </c>
      <c r="CP43" s="154">
        <v>7696</v>
      </c>
      <c r="CQ43" s="125">
        <v>773</v>
      </c>
      <c r="CR43" s="33">
        <f t="shared" si="32"/>
        <v>9</v>
      </c>
      <c r="CS43" s="83" t="str">
        <f t="shared" si="33"/>
        <v>Projektingenieur 9 (Bau)</v>
      </c>
      <c r="CT43" s="125">
        <v>772</v>
      </c>
      <c r="CU43" s="33">
        <f t="shared" si="42"/>
        <v>8</v>
      </c>
      <c r="CV43" s="83" t="str">
        <f t="shared" si="43"/>
        <v>Projektingenieur 8 (Bau)</v>
      </c>
      <c r="CW43" s="125">
        <v>772</v>
      </c>
      <c r="CX43" s="33">
        <f t="shared" si="44"/>
        <v>8</v>
      </c>
      <c r="CY43" s="83" t="str">
        <f t="shared" si="45"/>
        <v>Projektingenieur 8 (Bau)</v>
      </c>
      <c r="CZ43" s="125">
        <v>772</v>
      </c>
      <c r="DA43" s="33">
        <f>VLOOKUP($CZ43,Funktionsbezeichnungen,3,0)</f>
        <v>8</v>
      </c>
      <c r="DB43" s="83" t="str">
        <f>VLOOKUP($CZ43,Funktionsbezeichnungen,2,0)</f>
        <v>Projektingenieur 8 (Bau)</v>
      </c>
      <c r="DC43" s="125">
        <v>772</v>
      </c>
      <c r="DD43" s="33">
        <f>VLOOKUP($DC43,Funktionsbezeichnungen,3,0)</f>
        <v>8</v>
      </c>
      <c r="DE43" s="83" t="str">
        <f>VLOOKUP($DC43,Funktionsbezeichnungen,2,0)</f>
        <v>Projektingenieur 8 (Bau)</v>
      </c>
      <c r="DF43" s="20"/>
      <c r="DG43" s="33">
        <v>772</v>
      </c>
      <c r="DH43" s="33">
        <f>VLOOKUP($DG43,Funktionsbezeichnungen,3,0)</f>
        <v>8</v>
      </c>
      <c r="DI43" s="83" t="str">
        <f>VLOOKUP($DG43,Funktionsbezeichnungen,2,0)</f>
        <v>Projektingenieur 8 (Bau)</v>
      </c>
      <c r="DN43" s="126">
        <f t="shared" si="18"/>
        <v>7696</v>
      </c>
      <c r="DO43" s="156">
        <v>2</v>
      </c>
      <c r="DP43" s="126">
        <v>3</v>
      </c>
      <c r="DQ43" s="126" t="s">
        <v>951</v>
      </c>
      <c r="ES43" s="154">
        <v>4306</v>
      </c>
      <c r="ET43" s="126" t="s">
        <v>105</v>
      </c>
    </row>
    <row r="44" spans="1:150" s="126" customFormat="1" ht="27" x14ac:dyDescent="0.2">
      <c r="A44" s="319"/>
      <c r="B44" s="319"/>
      <c r="C44" s="319">
        <f t="shared" si="46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138">
        <v>2011</v>
      </c>
      <c r="Y44" s="287"/>
      <c r="Z44" s="28" t="s">
        <v>944</v>
      </c>
      <c r="AA44" s="284">
        <f t="shared" si="47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18"/>
      <c r="CJ44" s="335" t="str">
        <f t="shared" si="19"/>
        <v>anders</v>
      </c>
      <c r="CK44" s="126" t="str">
        <f t="shared" si="48"/>
        <v>Betzold Alexander</v>
      </c>
      <c r="CM44" s="126">
        <f t="shared" si="49"/>
        <v>19</v>
      </c>
      <c r="CN44" s="126" t="str">
        <f t="shared" si="50"/>
        <v xml:space="preserve"> C/B 2)</v>
      </c>
      <c r="CO44" s="138" t="str">
        <f t="shared" si="51"/>
        <v>C</v>
      </c>
      <c r="CP44" s="154">
        <v>4306</v>
      </c>
      <c r="CQ44" s="125">
        <v>783</v>
      </c>
      <c r="CR44" s="33">
        <f t="shared" si="32"/>
        <v>9</v>
      </c>
      <c r="CS44" s="83" t="str">
        <f t="shared" si="33"/>
        <v>Projektingenieur 9 (Umwelt)</v>
      </c>
      <c r="CT44" s="125">
        <v>782</v>
      </c>
      <c r="CU44" s="33">
        <f t="shared" si="42"/>
        <v>8</v>
      </c>
      <c r="CV44" s="83" t="str">
        <f t="shared" si="43"/>
        <v>Projektingenieur 8 (Umwelt)</v>
      </c>
      <c r="CW44" s="125">
        <v>782</v>
      </c>
      <c r="CX44" s="33">
        <f t="shared" si="44"/>
        <v>8</v>
      </c>
      <c r="CY44" s="83" t="str">
        <f t="shared" si="45"/>
        <v>Projektingenieur 8 (Umwelt)</v>
      </c>
      <c r="CZ44" s="125">
        <v>782</v>
      </c>
      <c r="DA44" s="33">
        <f>VLOOKUP($CZ44,Funktionsbezeichnungen,3,0)</f>
        <v>8</v>
      </c>
      <c r="DB44" s="83" t="str">
        <f>VLOOKUP($CZ44,Funktionsbezeichnungen,2,0)</f>
        <v>Projektingenieur 8 (Umwelt)</v>
      </c>
      <c r="DC44" s="125">
        <v>782</v>
      </c>
      <c r="DD44" s="33">
        <f>VLOOKUP($DC44,Funktionsbezeichnungen,3,0)</f>
        <v>8</v>
      </c>
      <c r="DE44" s="83" t="str">
        <f>VLOOKUP($DC44,Funktionsbezeichnungen,2,0)</f>
        <v>Projektingenieur 8 (Umwelt)</v>
      </c>
      <c r="DF44" s="20"/>
      <c r="DG44" s="33">
        <v>781</v>
      </c>
      <c r="DH44" s="33">
        <f>VLOOKUP($DG44,Funktionsbezeichnungen,3,0)</f>
        <v>7</v>
      </c>
      <c r="DI44" s="83" t="str">
        <f>VLOOKUP($DG44,Funktionsbezeichnungen,2,0)</f>
        <v>Projektingenieur 7 (Umwelt)</v>
      </c>
      <c r="DN44" s="126">
        <f t="shared" si="18"/>
        <v>4306</v>
      </c>
      <c r="DO44" s="156">
        <v>2</v>
      </c>
      <c r="DP44" s="126">
        <v>2</v>
      </c>
      <c r="DQ44" s="126" t="s">
        <v>952</v>
      </c>
      <c r="ES44" s="154">
        <v>4275</v>
      </c>
      <c r="ET44" s="126" t="s">
        <v>105</v>
      </c>
    </row>
    <row r="45" spans="1:150" s="126" customFormat="1" ht="15.75" x14ac:dyDescent="0.2">
      <c r="A45" s="319"/>
      <c r="B45" s="319"/>
      <c r="C45" s="319">
        <f t="shared" si="46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138"/>
      <c r="Y45" s="287"/>
      <c r="Z45" s="28"/>
      <c r="AA45" s="284">
        <f t="shared" si="47"/>
        <v>17</v>
      </c>
      <c r="AB45" s="28" t="s">
        <v>1144</v>
      </c>
      <c r="AC45" s="290">
        <v>2016</v>
      </c>
      <c r="AD45" s="162" t="s">
        <v>1043</v>
      </c>
      <c r="AE45" s="304"/>
      <c r="AF45" s="16" t="s">
        <v>373</v>
      </c>
      <c r="AG45" s="318"/>
      <c r="CJ45" s="335" t="str">
        <f t="shared" si="19"/>
        <v>anders</v>
      </c>
      <c r="CK45" s="126" t="str">
        <f t="shared" si="48"/>
        <v>Igual Lorenzo</v>
      </c>
      <c r="CM45" s="126">
        <f t="shared" si="49"/>
        <v>17</v>
      </c>
      <c r="CN45" s="126" t="str">
        <f t="shared" si="50"/>
        <v xml:space="preserve"> C/B 2)</v>
      </c>
      <c r="CO45" s="138" t="str">
        <f t="shared" si="51"/>
        <v>C</v>
      </c>
      <c r="CP45" s="154">
        <v>3215</v>
      </c>
      <c r="CQ45" s="125">
        <v>773</v>
      </c>
      <c r="CR45" s="33">
        <f t="shared" si="32"/>
        <v>9</v>
      </c>
      <c r="CS45" s="83" t="str">
        <f t="shared" si="33"/>
        <v>Projektingenieur 9 (Bau)</v>
      </c>
      <c r="CT45" s="125">
        <v>772</v>
      </c>
      <c r="CU45" s="33">
        <f t="shared" si="42"/>
        <v>8</v>
      </c>
      <c r="CV45" s="83" t="str">
        <f t="shared" si="43"/>
        <v>Projektingenieur 8 (Bau)</v>
      </c>
      <c r="CW45" s="125"/>
      <c r="CX45" s="33"/>
      <c r="CY45" s="83"/>
      <c r="CZ45" s="125"/>
      <c r="DA45" s="33"/>
      <c r="DB45" s="83"/>
      <c r="DC45" s="125"/>
      <c r="DD45" s="33"/>
      <c r="DE45" s="83"/>
      <c r="DF45" s="20"/>
      <c r="DG45" s="33"/>
      <c r="DH45" s="33"/>
      <c r="DI45" s="83"/>
      <c r="DN45" s="126">
        <f t="shared" si="18"/>
        <v>3215</v>
      </c>
      <c r="DO45" s="156">
        <v>2</v>
      </c>
      <c r="DP45" s="126">
        <v>3</v>
      </c>
      <c r="DQ45" s="126" t="s">
        <v>952</v>
      </c>
      <c r="ES45" s="154">
        <v>3215</v>
      </c>
      <c r="ET45" s="126" t="s">
        <v>105</v>
      </c>
    </row>
    <row r="46" spans="1:150" s="126" customFormat="1" ht="15.75" x14ac:dyDescent="0.2">
      <c r="A46" s="319"/>
      <c r="B46" s="319"/>
      <c r="C46" s="319">
        <f t="shared" si="46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138"/>
      <c r="Y46" s="287"/>
      <c r="Z46" s="28" t="s">
        <v>853</v>
      </c>
      <c r="AA46" s="284">
        <f t="shared" si="47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18"/>
      <c r="CJ46" s="335" t="str">
        <f t="shared" si="19"/>
        <v>anders</v>
      </c>
      <c r="CK46" s="126" t="str">
        <f t="shared" si="48"/>
        <v>Hausammann Cédric</v>
      </c>
      <c r="CM46" s="126">
        <f t="shared" si="49"/>
        <v>14</v>
      </c>
      <c r="CN46" s="126" t="str">
        <f t="shared" si="50"/>
        <v xml:space="preserve"> C/B 2)</v>
      </c>
      <c r="CO46" s="138" t="str">
        <f t="shared" si="51"/>
        <v>C</v>
      </c>
      <c r="CP46" s="154">
        <v>9648</v>
      </c>
      <c r="CQ46" s="125">
        <v>773</v>
      </c>
      <c r="CR46" s="33">
        <f t="shared" si="32"/>
        <v>9</v>
      </c>
      <c r="CS46" s="83" t="str">
        <f t="shared" si="33"/>
        <v>Projektingenieur 9 (Bau)</v>
      </c>
      <c r="CT46" s="125">
        <v>772</v>
      </c>
      <c r="CU46" s="33">
        <f t="shared" si="42"/>
        <v>8</v>
      </c>
      <c r="CV46" s="83" t="str">
        <f t="shared" si="43"/>
        <v>Projektingenieur 8 (Bau)</v>
      </c>
      <c r="CW46" s="125">
        <v>772</v>
      </c>
      <c r="CX46" s="33">
        <f>VLOOKUP($CW46,Funktionsbezeichnungen,3,0)</f>
        <v>8</v>
      </c>
      <c r="CY46" s="83" t="str">
        <f>VLOOKUP($CW46,Funktionsbezeichnungen,2,0)</f>
        <v>Projektingenieur 8 (Bau)</v>
      </c>
      <c r="CZ46" s="125">
        <v>772</v>
      </c>
      <c r="DA46" s="33">
        <f>VLOOKUP($CZ46,Funktionsbezeichnungen,3,0)</f>
        <v>8</v>
      </c>
      <c r="DB46" s="83" t="str">
        <f>VLOOKUP($CZ46,Funktionsbezeichnungen,2,0)</f>
        <v>Projektingenieur 8 (Bau)</v>
      </c>
      <c r="DC46" s="125">
        <v>772</v>
      </c>
      <c r="DD46" s="33">
        <f>VLOOKUP($DC46,Funktionsbezeichnungen,3,0)</f>
        <v>8</v>
      </c>
      <c r="DE46" s="83" t="str">
        <f>VLOOKUP($DC46,Funktionsbezeichnungen,2,0)</f>
        <v>Projektingenieur 8 (Bau)</v>
      </c>
      <c r="DF46" s="20"/>
      <c r="DG46" s="33">
        <v>771</v>
      </c>
      <c r="DH46" s="33">
        <f>VLOOKUP($DG46,Funktionsbezeichnungen,3,0)</f>
        <v>7</v>
      </c>
      <c r="DI46" s="83" t="str">
        <f>VLOOKUP($DG46,Funktionsbezeichnungen,2,0)</f>
        <v>Projektingenieur 7 (Bau)</v>
      </c>
      <c r="DN46" s="126">
        <f t="shared" si="18"/>
        <v>9648</v>
      </c>
      <c r="DO46" s="156">
        <v>2</v>
      </c>
      <c r="DP46" s="126">
        <v>3</v>
      </c>
      <c r="DQ46" s="126" t="s">
        <v>951</v>
      </c>
      <c r="ES46" s="154">
        <v>4299</v>
      </c>
      <c r="ET46" s="126" t="s">
        <v>105</v>
      </c>
    </row>
    <row r="47" spans="1:150" s="126" customFormat="1" ht="15.75" x14ac:dyDescent="0.2">
      <c r="A47" s="319"/>
      <c r="B47" s="319"/>
      <c r="C47" s="319">
        <f t="shared" si="46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138">
        <v>2011</v>
      </c>
      <c r="Y47" s="287"/>
      <c r="Z47" s="28" t="s">
        <v>1152</v>
      </c>
      <c r="AA47" s="284">
        <f t="shared" si="47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375</v>
      </c>
      <c r="AG47" s="318"/>
      <c r="CJ47" s="335" t="str">
        <f t="shared" si="19"/>
        <v>anders</v>
      </c>
      <c r="CK47" s="126" t="str">
        <f t="shared" si="48"/>
        <v>Titz Markus</v>
      </c>
      <c r="CM47" s="156">
        <f t="shared" si="49"/>
        <v>14</v>
      </c>
      <c r="CN47" s="126" t="str">
        <f t="shared" si="50"/>
        <v xml:space="preserve"> C/B 2)</v>
      </c>
      <c r="CO47" s="138" t="str">
        <f t="shared" si="51"/>
        <v>C</v>
      </c>
      <c r="CP47" s="154">
        <v>4912</v>
      </c>
      <c r="CQ47" s="125">
        <v>773</v>
      </c>
      <c r="CR47" s="33">
        <f t="shared" si="32"/>
        <v>9</v>
      </c>
      <c r="CS47" s="83" t="str">
        <f t="shared" si="33"/>
        <v>Projektingenieur 9 (Bau)</v>
      </c>
      <c r="CT47" s="125">
        <v>772</v>
      </c>
      <c r="CU47" s="33">
        <f t="shared" si="42"/>
        <v>8</v>
      </c>
      <c r="CV47" s="83" t="str">
        <f t="shared" si="43"/>
        <v>Projektingenieur 8 (Bau)</v>
      </c>
      <c r="CW47" s="125"/>
      <c r="CX47" s="33"/>
      <c r="CY47" s="83"/>
      <c r="CZ47" s="125"/>
      <c r="DA47" s="33"/>
      <c r="DB47" s="83"/>
      <c r="DC47" s="125"/>
      <c r="DD47" s="33"/>
      <c r="DE47" s="83"/>
      <c r="DF47" s="20"/>
      <c r="DG47" s="33"/>
      <c r="DH47" s="33"/>
      <c r="DI47" s="83"/>
      <c r="DN47" s="126">
        <f t="shared" si="18"/>
        <v>4912</v>
      </c>
      <c r="DO47" s="156">
        <v>2</v>
      </c>
      <c r="DP47" s="126">
        <v>3</v>
      </c>
      <c r="DQ47" s="126" t="s">
        <v>951</v>
      </c>
      <c r="ES47" s="154">
        <v>4345</v>
      </c>
      <c r="ET47" s="126" t="s">
        <v>105</v>
      </c>
    </row>
    <row r="48" spans="1:150" s="126" customFormat="1" ht="15.75" x14ac:dyDescent="0.2">
      <c r="A48" s="319"/>
      <c r="B48" s="319">
        <v>1</v>
      </c>
      <c r="C48" s="319">
        <f t="shared" si="46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138"/>
      <c r="Y48" s="287"/>
      <c r="Z48" s="28"/>
      <c r="AA48" s="284">
        <f t="shared" si="47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18"/>
      <c r="CJ48" s="335" t="str">
        <f t="shared" si="19"/>
        <v>anders</v>
      </c>
      <c r="CK48" s="126" t="str">
        <f t="shared" si="48"/>
        <v>Penning Rebecca</v>
      </c>
      <c r="CM48" s="126">
        <f t="shared" si="49"/>
        <v>13</v>
      </c>
      <c r="CN48" s="126" t="str">
        <f t="shared" si="50"/>
        <v xml:space="preserve"> C/B 2)</v>
      </c>
      <c r="CO48" s="138" t="str">
        <f t="shared" si="51"/>
        <v>C</v>
      </c>
      <c r="CP48" s="154">
        <v>4353</v>
      </c>
      <c r="CQ48" s="125">
        <v>773</v>
      </c>
      <c r="CR48" s="33">
        <f t="shared" si="32"/>
        <v>9</v>
      </c>
      <c r="CS48" s="83" t="str">
        <f t="shared" si="33"/>
        <v>Projektingenieur 9 (Bau)</v>
      </c>
      <c r="CT48" s="125">
        <v>772</v>
      </c>
      <c r="CU48" s="33">
        <f t="shared" si="42"/>
        <v>8</v>
      </c>
      <c r="CV48" s="83" t="str">
        <f t="shared" si="43"/>
        <v>Projektingenieur 8 (Bau)</v>
      </c>
      <c r="CW48" s="125">
        <v>772</v>
      </c>
      <c r="CX48" s="33">
        <f>VLOOKUP($CW48,Funktionsbezeichnungen,3,0)</f>
        <v>8</v>
      </c>
      <c r="CY48" s="83" t="str">
        <f>VLOOKUP($CW48,Funktionsbezeichnungen,2,0)</f>
        <v>Projektingenieur 8 (Bau)</v>
      </c>
      <c r="CZ48" s="125">
        <v>772</v>
      </c>
      <c r="DA48" s="33">
        <f>VLOOKUP($CZ48,Funktionsbezeichnungen,3,0)</f>
        <v>8</v>
      </c>
      <c r="DB48" s="83" t="str">
        <f>VLOOKUP($CZ48,Funktionsbezeichnungen,2,0)</f>
        <v>Projektingenieur 8 (Bau)</v>
      </c>
      <c r="DC48" s="125">
        <v>771</v>
      </c>
      <c r="DD48" s="33">
        <f>VLOOKUP($DC48,Funktionsbezeichnungen,3,0)</f>
        <v>7</v>
      </c>
      <c r="DE48" s="83" t="str">
        <f>VLOOKUP($DC48,Funktionsbezeichnungen,2,0)</f>
        <v>Projektingenieur 7 (Bau)</v>
      </c>
      <c r="DF48" s="20"/>
      <c r="DG48" s="33">
        <v>771</v>
      </c>
      <c r="DH48" s="33">
        <f>VLOOKUP($DG48,Funktionsbezeichnungen,3,0)</f>
        <v>7</v>
      </c>
      <c r="DI48" s="83" t="str">
        <f>VLOOKUP($DG48,Funktionsbezeichnungen,2,0)</f>
        <v>Projektingenieur 7 (Bau)</v>
      </c>
      <c r="DN48" s="126">
        <f t="shared" si="18"/>
        <v>4353</v>
      </c>
      <c r="DO48" s="156">
        <v>2</v>
      </c>
      <c r="DP48" s="126">
        <v>3</v>
      </c>
      <c r="DQ48" s="324" t="s">
        <v>968</v>
      </c>
      <c r="ES48" s="154">
        <v>9648</v>
      </c>
      <c r="ET48" s="126" t="s">
        <v>105</v>
      </c>
    </row>
    <row r="49" spans="1:150" s="126" customFormat="1" ht="15.75" x14ac:dyDescent="0.2">
      <c r="A49" s="319"/>
      <c r="B49" s="319"/>
      <c r="C49" s="319">
        <f t="shared" si="46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21">
        <v>1976</v>
      </c>
      <c r="U49" s="28" t="s">
        <v>1551</v>
      </c>
      <c r="V49" s="21">
        <v>2005</v>
      </c>
      <c r="W49" s="25"/>
      <c r="X49" s="138"/>
      <c r="Y49" s="287"/>
      <c r="Z49" s="28"/>
      <c r="AA49" s="284">
        <f t="shared" si="47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18"/>
      <c r="CJ49" s="335" t="str">
        <f t="shared" si="19"/>
        <v>anders</v>
      </c>
      <c r="CK49" s="126" t="str">
        <f t="shared" si="48"/>
        <v>Dick David</v>
      </c>
      <c r="CM49" s="126">
        <f t="shared" si="49"/>
        <v>13</v>
      </c>
      <c r="CN49" s="126" t="str">
        <f t="shared" si="50"/>
        <v xml:space="preserve"> C/B 2)</v>
      </c>
      <c r="CO49" s="138" t="str">
        <f t="shared" si="51"/>
        <v>C</v>
      </c>
      <c r="CP49" s="154">
        <v>4909</v>
      </c>
      <c r="CQ49" s="125">
        <v>773</v>
      </c>
      <c r="CR49" s="33">
        <f t="shared" si="32"/>
        <v>9</v>
      </c>
      <c r="CS49" s="83" t="str">
        <f t="shared" si="33"/>
        <v>Projektingenieur 9 (Bau)</v>
      </c>
      <c r="CT49" s="125">
        <v>772</v>
      </c>
      <c r="CU49" s="33">
        <f t="shared" si="42"/>
        <v>8</v>
      </c>
      <c r="CV49" s="83" t="str">
        <f t="shared" si="43"/>
        <v>Projektingenieur 8 (Bau)</v>
      </c>
      <c r="CW49" s="125"/>
      <c r="CX49" s="33"/>
      <c r="CY49" s="83"/>
      <c r="CZ49" s="125"/>
      <c r="DA49" s="33"/>
      <c r="DB49" s="83"/>
      <c r="DC49" s="125"/>
      <c r="DD49" s="33"/>
      <c r="DE49" s="83"/>
      <c r="DF49" s="20"/>
      <c r="DG49" s="33"/>
      <c r="DH49" s="33"/>
      <c r="DI49" s="83"/>
      <c r="DN49" s="126">
        <f t="shared" si="18"/>
        <v>4909</v>
      </c>
      <c r="DO49" s="156">
        <v>2</v>
      </c>
      <c r="DP49" s="126">
        <v>3</v>
      </c>
      <c r="DQ49" s="126" t="s">
        <v>952</v>
      </c>
      <c r="ES49" s="154">
        <v>4912</v>
      </c>
      <c r="ET49" s="126" t="s">
        <v>105</v>
      </c>
    </row>
    <row r="50" spans="1:150" s="126" customFormat="1" ht="15.75" x14ac:dyDescent="0.2">
      <c r="A50" s="319"/>
      <c r="B50" s="319"/>
      <c r="C50" s="319">
        <f t="shared" si="46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138"/>
      <c r="Y50" s="287"/>
      <c r="Z50" s="28"/>
      <c r="AA50" s="284">
        <f t="shared" si="47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18"/>
      <c r="CJ50" s="335" t="str">
        <f t="shared" si="19"/>
        <v>anders</v>
      </c>
      <c r="CK50" s="126" t="str">
        <f t="shared" si="48"/>
        <v>Akdeniz Veysel</v>
      </c>
      <c r="CM50" s="156">
        <f t="shared" si="49"/>
        <v>12</v>
      </c>
      <c r="CN50" s="126" t="str">
        <f t="shared" si="50"/>
        <v xml:space="preserve"> C/B 2)</v>
      </c>
      <c r="CO50" s="138" t="str">
        <f t="shared" si="51"/>
        <v>C</v>
      </c>
      <c r="CP50" s="154">
        <v>4293</v>
      </c>
      <c r="CQ50" s="125">
        <v>773</v>
      </c>
      <c r="CR50" s="33">
        <f t="shared" si="32"/>
        <v>9</v>
      </c>
      <c r="CS50" s="83" t="str">
        <f t="shared" si="33"/>
        <v>Projektingenieur 9 (Bau)</v>
      </c>
      <c r="CT50" s="125">
        <v>772</v>
      </c>
      <c r="CU50" s="33">
        <f t="shared" si="42"/>
        <v>8</v>
      </c>
      <c r="CV50" s="83" t="str">
        <f t="shared" si="43"/>
        <v>Projektingenieur 8 (Bau)</v>
      </c>
      <c r="CW50" s="125">
        <v>772</v>
      </c>
      <c r="CX50" s="33">
        <f>VLOOKUP($CW50,Funktionsbezeichnungen,3,0)</f>
        <v>8</v>
      </c>
      <c r="CY50" s="83" t="str">
        <f>VLOOKUP($CW50,Funktionsbezeichnungen,2,0)</f>
        <v>Projektingenieur 8 (Bau)</v>
      </c>
      <c r="CZ50" s="125">
        <v>772</v>
      </c>
      <c r="DA50" s="33">
        <f>VLOOKUP($CZ50,Funktionsbezeichnungen,3,0)</f>
        <v>8</v>
      </c>
      <c r="DB50" s="83" t="str">
        <f>VLOOKUP($CZ50,Funktionsbezeichnungen,2,0)</f>
        <v>Projektingenieur 8 (Bau)</v>
      </c>
      <c r="DC50" s="125">
        <v>772</v>
      </c>
      <c r="DD50" s="33">
        <f>VLOOKUP($DC50,Funktionsbezeichnungen,3,0)</f>
        <v>8</v>
      </c>
      <c r="DE50" s="83" t="str">
        <f>VLOOKUP($DC50,Funktionsbezeichnungen,2,0)</f>
        <v>Projektingenieur 8 (Bau)</v>
      </c>
      <c r="DF50" s="20"/>
      <c r="DG50" s="33">
        <v>771</v>
      </c>
      <c r="DH50" s="33">
        <f>VLOOKUP($DG50,Funktionsbezeichnungen,3,0)</f>
        <v>7</v>
      </c>
      <c r="DI50" s="83" t="str">
        <f>VLOOKUP($DG50,Funktionsbezeichnungen,2,0)</f>
        <v>Projektingenieur 7 (Bau)</v>
      </c>
      <c r="DN50" s="126">
        <f t="shared" si="18"/>
        <v>4293</v>
      </c>
      <c r="DO50" s="156">
        <v>2</v>
      </c>
      <c r="DP50" s="126">
        <v>3</v>
      </c>
      <c r="DQ50" s="126" t="s">
        <v>951</v>
      </c>
      <c r="ES50" s="154">
        <v>4909</v>
      </c>
      <c r="ET50" s="126" t="s">
        <v>105</v>
      </c>
    </row>
    <row r="51" spans="1:150" s="126" customFormat="1" ht="15.75" x14ac:dyDescent="0.2">
      <c r="A51" s="319"/>
      <c r="B51" s="319"/>
      <c r="C51" s="319">
        <f t="shared" si="46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138">
        <v>2008</v>
      </c>
      <c r="Y51" s="287"/>
      <c r="Z51" s="28"/>
      <c r="AA51" s="284">
        <f t="shared" si="47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18"/>
      <c r="CJ51" s="335" t="str">
        <f t="shared" si="19"/>
        <v>anders</v>
      </c>
      <c r="CK51" s="126" t="str">
        <f t="shared" si="48"/>
        <v>Noordam Philipp</v>
      </c>
      <c r="CM51" s="156">
        <f t="shared" si="49"/>
        <v>11</v>
      </c>
      <c r="CN51" s="126" t="str">
        <f t="shared" si="50"/>
        <v xml:space="preserve"> C/B 2)</v>
      </c>
      <c r="CO51" s="138" t="str">
        <f t="shared" si="51"/>
        <v>C</v>
      </c>
      <c r="CP51" s="154">
        <v>4312</v>
      </c>
      <c r="CQ51" s="125">
        <v>773</v>
      </c>
      <c r="CR51" s="33">
        <f t="shared" si="32"/>
        <v>9</v>
      </c>
      <c r="CS51" s="83" t="str">
        <f t="shared" si="33"/>
        <v>Projektingenieur 9 (Bau)</v>
      </c>
      <c r="CT51" s="125">
        <v>772</v>
      </c>
      <c r="CU51" s="33">
        <f>VLOOKUP($CT51,Funktionsbezeichnungen,3,0)</f>
        <v>8</v>
      </c>
      <c r="CV51" s="83" t="str">
        <f>VLOOKUP($CT51,Funktionsbezeichnungen,2,0)</f>
        <v>Projektingenieur 8 (Bau)</v>
      </c>
      <c r="CW51" s="125">
        <v>772</v>
      </c>
      <c r="CX51" s="33">
        <f>VLOOKUP($CW51,Funktionsbezeichnungen,3,0)</f>
        <v>8</v>
      </c>
      <c r="CY51" s="83" t="str">
        <f>VLOOKUP($CW51,Funktionsbezeichnungen,2,0)</f>
        <v>Projektingenieur 8 (Bau)</v>
      </c>
      <c r="CZ51" s="125"/>
      <c r="DA51" s="33"/>
      <c r="DB51" s="83"/>
      <c r="DC51" s="125"/>
      <c r="DD51" s="33"/>
      <c r="DE51" s="83"/>
      <c r="DF51" s="20"/>
      <c r="DG51" s="33"/>
      <c r="DH51" s="33"/>
      <c r="DI51" s="83"/>
      <c r="DN51" s="126">
        <f t="shared" si="18"/>
        <v>4312</v>
      </c>
      <c r="DO51" s="156">
        <v>2</v>
      </c>
      <c r="DP51" s="126">
        <v>2</v>
      </c>
      <c r="DQ51" s="126" t="s">
        <v>951</v>
      </c>
      <c r="ES51" s="154">
        <v>4353</v>
      </c>
      <c r="ET51" s="126" t="s">
        <v>105</v>
      </c>
    </row>
    <row r="52" spans="1:150" s="126" customFormat="1" x14ac:dyDescent="0.2">
      <c r="A52" s="319"/>
      <c r="B52" s="319"/>
      <c r="C52" s="319">
        <f t="shared" si="46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138"/>
      <c r="Y52" s="287"/>
      <c r="Z52" s="28" t="s">
        <v>547</v>
      </c>
      <c r="AA52" s="284">
        <f t="shared" si="47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18"/>
      <c r="CJ52" s="126" t="str">
        <f>IF(CN52=CO52,"","anders")</f>
        <v/>
      </c>
      <c r="CK52" s="126" t="str">
        <f t="shared" si="48"/>
        <v>Buser Edi</v>
      </c>
      <c r="CM52" s="126">
        <f t="shared" si="49"/>
        <v>42</v>
      </c>
      <c r="CN52" s="126" t="str">
        <f t="shared" si="50"/>
        <v>C</v>
      </c>
      <c r="CO52" s="138" t="str">
        <f t="shared" si="51"/>
        <v>C</v>
      </c>
      <c r="CP52" s="154">
        <v>3160</v>
      </c>
      <c r="CQ52" s="125">
        <v>772</v>
      </c>
      <c r="CR52" s="33">
        <f t="shared" si="32"/>
        <v>8</v>
      </c>
      <c r="CS52" s="83" t="str">
        <f t="shared" si="33"/>
        <v>Projektingenieur 8 (Bau)</v>
      </c>
      <c r="CT52" s="125">
        <v>772</v>
      </c>
      <c r="CU52" s="33">
        <f>VLOOKUP($CT52,Funktionsbezeichnungen,3,0)</f>
        <v>8</v>
      </c>
      <c r="CV52" s="83" t="str">
        <f>VLOOKUP($CT52,Funktionsbezeichnungen,2,0)</f>
        <v>Projektingenieur 8 (Bau)</v>
      </c>
      <c r="CW52" s="125">
        <v>772</v>
      </c>
      <c r="CX52" s="33">
        <f>VLOOKUP($CW52,Funktionsbezeichnungen,3,0)</f>
        <v>8</v>
      </c>
      <c r="CY52" s="83" t="str">
        <f>VLOOKUP($CW52,Funktionsbezeichnungen,2,0)</f>
        <v>Projektingenieur 8 (Bau)</v>
      </c>
      <c r="CZ52" s="125">
        <v>772</v>
      </c>
      <c r="DA52" s="33">
        <f>VLOOKUP($CZ52,Funktionsbezeichnungen,3,0)</f>
        <v>8</v>
      </c>
      <c r="DB52" s="83" t="str">
        <f>VLOOKUP($CZ52,Funktionsbezeichnungen,2,0)</f>
        <v>Projektingenieur 8 (Bau)</v>
      </c>
      <c r="DC52" s="125">
        <v>772</v>
      </c>
      <c r="DD52" s="33">
        <f>VLOOKUP($DC52,Funktionsbezeichnungen,3,0)</f>
        <v>8</v>
      </c>
      <c r="DE52" s="83" t="str">
        <f>VLOOKUP($DC52,Funktionsbezeichnungen,2,0)</f>
        <v>Projektingenieur 8 (Bau)</v>
      </c>
      <c r="DF52" s="20"/>
      <c r="DG52" s="33">
        <v>772</v>
      </c>
      <c r="DH52" s="33">
        <f>VLOOKUP($DG52,Funktionsbezeichnungen,3,0)</f>
        <v>8</v>
      </c>
      <c r="DI52" s="83" t="str">
        <f>VLOOKUP($DG52,Funktionsbezeichnungen,2,0)</f>
        <v>Projektingenieur 8 (Bau)</v>
      </c>
      <c r="DN52" s="126">
        <f>+CP52</f>
        <v>3160</v>
      </c>
      <c r="DO52" s="156">
        <v>2</v>
      </c>
      <c r="DP52" s="126">
        <v>3</v>
      </c>
      <c r="DQ52" s="126" t="s">
        <v>951</v>
      </c>
      <c r="ES52" s="154">
        <v>4293</v>
      </c>
      <c r="ET52" s="126" t="s">
        <v>105</v>
      </c>
    </row>
    <row r="53" spans="1:150" s="126" customFormat="1" ht="27" x14ac:dyDescent="0.2">
      <c r="A53" s="319"/>
      <c r="B53" s="319"/>
      <c r="C53" s="319">
        <f t="shared" si="46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21">
        <v>1975</v>
      </c>
      <c r="U53" s="28" t="s">
        <v>562</v>
      </c>
      <c r="V53" s="21">
        <v>2004</v>
      </c>
      <c r="W53" s="25"/>
      <c r="X53" s="138"/>
      <c r="Y53" s="287"/>
      <c r="Z53" s="28" t="s">
        <v>564</v>
      </c>
      <c r="AA53" s="284">
        <f t="shared" si="47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18"/>
      <c r="CJ53" s="126" t="str">
        <f t="shared" si="19"/>
        <v/>
      </c>
      <c r="CK53" s="126" t="str">
        <f t="shared" si="48"/>
        <v>That Pueng</v>
      </c>
      <c r="CM53" s="126">
        <f t="shared" si="49"/>
        <v>14</v>
      </c>
      <c r="CN53" s="126" t="str">
        <f t="shared" si="50"/>
        <v>C</v>
      </c>
      <c r="CO53" s="138" t="str">
        <f t="shared" si="51"/>
        <v>C</v>
      </c>
      <c r="CP53" s="154">
        <v>4345</v>
      </c>
      <c r="CQ53" s="125" t="s">
        <v>711</v>
      </c>
      <c r="CR53" s="33"/>
      <c r="CS53" s="83"/>
      <c r="CT53" s="125" t="s">
        <v>711</v>
      </c>
      <c r="CU53" s="33"/>
      <c r="CV53" s="83"/>
      <c r="CW53" s="125">
        <v>782</v>
      </c>
      <c r="CX53" s="33">
        <f>VLOOKUP($CW53,Funktionsbezeichnungen,3,0)</f>
        <v>8</v>
      </c>
      <c r="CY53" s="83" t="str">
        <f>VLOOKUP($CW53,Funktionsbezeichnungen,2,0)</f>
        <v>Projektingenieur 8 (Umwelt)</v>
      </c>
      <c r="CZ53" s="125">
        <v>782</v>
      </c>
      <c r="DA53" s="33">
        <f>VLOOKUP($CZ53,Funktionsbezeichnungen,3,0)</f>
        <v>8</v>
      </c>
      <c r="DB53" s="83" t="str">
        <f>VLOOKUP($CZ53,Funktionsbezeichnungen,2,0)</f>
        <v>Projektingenieur 8 (Umwelt)</v>
      </c>
      <c r="DC53" s="125">
        <v>782</v>
      </c>
      <c r="DD53" s="33">
        <f>VLOOKUP($DC53,Funktionsbezeichnungen,3,0)</f>
        <v>8</v>
      </c>
      <c r="DE53" s="83" t="str">
        <f>VLOOKUP($DC53,Funktionsbezeichnungen,2,0)</f>
        <v>Projektingenieur 8 (Umwelt)</v>
      </c>
      <c r="DF53" s="20"/>
      <c r="DG53" s="33">
        <v>781</v>
      </c>
      <c r="DH53" s="33">
        <f>VLOOKUP($DG53,Funktionsbezeichnungen,3,0)</f>
        <v>7</v>
      </c>
      <c r="DI53" s="83" t="str">
        <f>VLOOKUP($DG53,Funktionsbezeichnungen,2,0)</f>
        <v>Projektingenieur 7 (Umwelt)</v>
      </c>
      <c r="DN53" s="126">
        <f>+CP53</f>
        <v>4345</v>
      </c>
      <c r="DO53" s="156">
        <v>1</v>
      </c>
      <c r="DP53" s="126">
        <v>2</v>
      </c>
      <c r="DQ53" s="126" t="s">
        <v>952</v>
      </c>
      <c r="ES53" s="154">
        <v>4312</v>
      </c>
      <c r="ET53" s="126" t="s">
        <v>105</v>
      </c>
    </row>
    <row r="54" spans="1:150" s="126" customFormat="1" x14ac:dyDescent="0.2">
      <c r="A54" s="319"/>
      <c r="B54" s="319">
        <v>1</v>
      </c>
      <c r="C54" s="319">
        <f t="shared" si="46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21">
        <v>1981</v>
      </c>
      <c r="U54" s="28" t="s">
        <v>1063</v>
      </c>
      <c r="V54" s="21">
        <v>2005</v>
      </c>
      <c r="W54" s="25"/>
      <c r="X54" s="138"/>
      <c r="Y54" s="287"/>
      <c r="Z54" s="28"/>
      <c r="AA54" s="284">
        <f t="shared" si="47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18"/>
      <c r="CJ54" s="323" t="e">
        <f t="shared" si="19"/>
        <v>#N/A</v>
      </c>
      <c r="CK54" s="276" t="str">
        <f t="shared" si="48"/>
        <v>Mendoza Maria del Mar</v>
      </c>
      <c r="CM54" s="156">
        <f t="shared" si="49"/>
        <v>13</v>
      </c>
      <c r="CN54" s="156" t="str">
        <f t="shared" si="50"/>
        <v>C</v>
      </c>
      <c r="CO54" s="138" t="e">
        <f t="shared" si="51"/>
        <v>#N/A</v>
      </c>
      <c r="CP54" s="222">
        <v>4326</v>
      </c>
      <c r="CQ54" s="125">
        <v>772</v>
      </c>
      <c r="CR54" s="33">
        <f t="shared" ref="CR54:CR85" si="52">VLOOKUP($CQ54,Funktionsbezeichnungen,3,0)</f>
        <v>8</v>
      </c>
      <c r="CS54" s="83" t="str">
        <f t="shared" ref="CS54:CS85" si="53">VLOOKUP($CQ54,Funktionsbezeichnungen,2,0)</f>
        <v>Projektingenieur 8 (Bau)</v>
      </c>
      <c r="CT54" s="125"/>
      <c r="CU54" s="33"/>
      <c r="CV54" s="83"/>
      <c r="CW54" s="125"/>
      <c r="CX54" s="33"/>
      <c r="CY54" s="83"/>
      <c r="CZ54" s="125"/>
      <c r="DA54" s="33"/>
      <c r="DB54" s="83"/>
      <c r="DC54" s="125"/>
      <c r="DD54" s="33"/>
      <c r="DE54" s="83"/>
      <c r="DF54" s="20"/>
      <c r="DG54" s="33"/>
      <c r="DH54" s="33"/>
      <c r="DI54" s="83"/>
      <c r="DN54" s="126">
        <f>+CP54</f>
        <v>4326</v>
      </c>
      <c r="DO54" s="156">
        <v>2</v>
      </c>
      <c r="DP54" s="126">
        <v>3</v>
      </c>
      <c r="DQ54" s="126" t="s">
        <v>951</v>
      </c>
      <c r="ES54" s="154">
        <v>9677</v>
      </c>
      <c r="ET54" s="126" t="s">
        <v>105</v>
      </c>
    </row>
    <row r="55" spans="1:150" s="126" customFormat="1" ht="27" x14ac:dyDescent="0.2">
      <c r="A55" s="319"/>
      <c r="B55" s="319"/>
      <c r="C55" s="319">
        <f t="shared" si="46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138">
        <v>2009</v>
      </c>
      <c r="Y55" s="287"/>
      <c r="Z55" s="28" t="s">
        <v>1023</v>
      </c>
      <c r="AA55" s="284">
        <f t="shared" si="47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18"/>
      <c r="CJ55" s="126" t="str">
        <f t="shared" si="19"/>
        <v/>
      </c>
      <c r="CK55" s="126" t="str">
        <f t="shared" si="48"/>
        <v>Wieland Manuel</v>
      </c>
      <c r="CM55" s="156">
        <f t="shared" si="49"/>
        <v>10</v>
      </c>
      <c r="CN55" s="126" t="str">
        <f t="shared" si="50"/>
        <v>C</v>
      </c>
      <c r="CO55" s="138" t="str">
        <f t="shared" si="51"/>
        <v>C</v>
      </c>
      <c r="CP55" s="154">
        <v>9698</v>
      </c>
      <c r="CQ55" s="125">
        <v>772</v>
      </c>
      <c r="CR55" s="33">
        <f t="shared" si="52"/>
        <v>8</v>
      </c>
      <c r="CS55" s="83" t="str">
        <f t="shared" si="53"/>
        <v>Projektingenieur 8 (Bau)</v>
      </c>
      <c r="CT55" s="125">
        <v>772</v>
      </c>
      <c r="CU55" s="33">
        <f>VLOOKUP($CT55,Funktionsbezeichnungen,3,0)</f>
        <v>8</v>
      </c>
      <c r="CV55" s="83" t="str">
        <f>VLOOKUP($CT55,Funktionsbezeichnungen,2,0)</f>
        <v>Projektingenieur 8 (Bau)</v>
      </c>
      <c r="CW55" s="125">
        <v>772</v>
      </c>
      <c r="CX55" s="33">
        <f>VLOOKUP($CW55,Funktionsbezeichnungen,3,0)</f>
        <v>8</v>
      </c>
      <c r="CY55" s="83" t="str">
        <f>VLOOKUP($CW55,Funktionsbezeichnungen,2,0)</f>
        <v>Projektingenieur 8 (Bau)</v>
      </c>
      <c r="CZ55" s="125">
        <v>771</v>
      </c>
      <c r="DA55" s="33">
        <f>VLOOKUP($CZ55,Funktionsbezeichnungen,3,0)</f>
        <v>7</v>
      </c>
      <c r="DB55" s="83" t="str">
        <f>VLOOKUP($CZ55,Funktionsbezeichnungen,2,0)</f>
        <v>Projektingenieur 7 (Bau)</v>
      </c>
      <c r="DC55" s="125">
        <v>771</v>
      </c>
      <c r="DD55" s="33">
        <f>VLOOKUP($DC55,Funktionsbezeichnungen,3,0)</f>
        <v>7</v>
      </c>
      <c r="DE55" s="83" t="str">
        <f>VLOOKUP($DC55,Funktionsbezeichnungen,2,0)</f>
        <v>Projektingenieur 7 (Bau)</v>
      </c>
      <c r="DF55" s="20"/>
      <c r="DG55" s="33">
        <v>771</v>
      </c>
      <c r="DH55" s="33">
        <f>VLOOKUP($DG55,Funktionsbezeichnungen,3,0)</f>
        <v>7</v>
      </c>
      <c r="DI55" s="83" t="str">
        <f>VLOOKUP($DG55,Funktionsbezeichnungen,2,0)</f>
        <v>Projektingenieur 7 (Bau)</v>
      </c>
      <c r="DN55" s="126">
        <f t="shared" si="18"/>
        <v>9698</v>
      </c>
      <c r="DO55" s="156">
        <v>2</v>
      </c>
      <c r="DP55" s="126">
        <v>2</v>
      </c>
      <c r="DQ55" s="126" t="s">
        <v>951</v>
      </c>
      <c r="ES55" s="154">
        <v>9698</v>
      </c>
      <c r="ET55" s="126" t="s">
        <v>105</v>
      </c>
    </row>
    <row r="56" spans="1:150" s="126" customFormat="1" x14ac:dyDescent="0.2">
      <c r="A56" s="319"/>
      <c r="B56" s="319"/>
      <c r="C56" s="319">
        <f t="shared" si="46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21">
        <v>1983</v>
      </c>
      <c r="U56" s="28" t="s">
        <v>1556</v>
      </c>
      <c r="V56" s="21">
        <v>2008</v>
      </c>
      <c r="W56" s="25"/>
      <c r="X56" s="138"/>
      <c r="Y56" s="287"/>
      <c r="Z56" s="28"/>
      <c r="AA56" s="284">
        <f t="shared" si="47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375</v>
      </c>
      <c r="AG56" s="318"/>
      <c r="CJ56" s="323" t="str">
        <f t="shared" si="19"/>
        <v>anders</v>
      </c>
      <c r="CK56" s="126" t="str">
        <f t="shared" si="48"/>
        <v>Skucek Axel</v>
      </c>
      <c r="CM56" s="156">
        <f t="shared" si="49"/>
        <v>10</v>
      </c>
      <c r="CN56" s="156" t="str">
        <f t="shared" si="50"/>
        <v>C</v>
      </c>
      <c r="CO56" s="138" t="str">
        <f t="shared" si="51"/>
        <v>D</v>
      </c>
      <c r="CP56" s="154">
        <v>4322</v>
      </c>
      <c r="CQ56" s="125">
        <v>772</v>
      </c>
      <c r="CR56" s="33">
        <f t="shared" si="52"/>
        <v>8</v>
      </c>
      <c r="CS56" s="83" t="str">
        <f t="shared" si="53"/>
        <v>Projektingenieur 8 (Bau)</v>
      </c>
      <c r="CT56" s="125"/>
      <c r="CU56" s="33"/>
      <c r="CV56" s="83"/>
      <c r="CW56" s="125"/>
      <c r="CX56" s="33"/>
      <c r="CY56" s="83"/>
      <c r="CZ56" s="125"/>
      <c r="DA56" s="33"/>
      <c r="DB56" s="83"/>
      <c r="DC56" s="125"/>
      <c r="DD56" s="33"/>
      <c r="DE56" s="83"/>
      <c r="DF56" s="20"/>
      <c r="DG56" s="33"/>
      <c r="DH56" s="33"/>
      <c r="DI56" s="83"/>
      <c r="DN56" s="126">
        <f t="shared" si="18"/>
        <v>4322</v>
      </c>
      <c r="DO56" s="156">
        <v>2</v>
      </c>
      <c r="DP56" s="126">
        <v>3</v>
      </c>
      <c r="DQ56" s="126" t="s">
        <v>951</v>
      </c>
      <c r="ES56" s="154">
        <v>4311</v>
      </c>
      <c r="ET56" s="126" t="s">
        <v>105</v>
      </c>
    </row>
    <row r="57" spans="1:150" s="126" customFormat="1" x14ac:dyDescent="0.2">
      <c r="A57" s="319"/>
      <c r="B57" s="319"/>
      <c r="C57" s="319">
        <f t="shared" si="46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21">
        <v>1985</v>
      </c>
      <c r="U57" s="28" t="s">
        <v>1552</v>
      </c>
      <c r="V57" s="21">
        <v>2008</v>
      </c>
      <c r="W57" s="25" t="s">
        <v>1181</v>
      </c>
      <c r="X57" s="138">
        <v>2013</v>
      </c>
      <c r="Y57" s="287"/>
      <c r="Z57" s="28" t="s">
        <v>1023</v>
      </c>
      <c r="AA57" s="284">
        <f t="shared" si="47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18"/>
      <c r="CJ57" s="126" t="str">
        <f t="shared" si="19"/>
        <v/>
      </c>
      <c r="CK57" s="126" t="str">
        <f t="shared" si="48"/>
        <v>Imesch Reto</v>
      </c>
      <c r="CM57" s="156">
        <f t="shared" si="49"/>
        <v>10</v>
      </c>
      <c r="CN57" s="126" t="str">
        <f t="shared" si="50"/>
        <v>C</v>
      </c>
      <c r="CO57" s="138" t="str">
        <f t="shared" si="51"/>
        <v>C</v>
      </c>
      <c r="CP57" s="154">
        <v>9677</v>
      </c>
      <c r="CQ57" s="125">
        <v>772</v>
      </c>
      <c r="CR57" s="33">
        <f t="shared" si="52"/>
        <v>8</v>
      </c>
      <c r="CS57" s="83" t="str">
        <f t="shared" si="53"/>
        <v>Projektingenieur 8 (Bau)</v>
      </c>
      <c r="CT57" s="125">
        <v>772</v>
      </c>
      <c r="CU57" s="33">
        <f t="shared" ref="CU57:CU65" si="54">VLOOKUP($CT57,Funktionsbezeichnungen,3,0)</f>
        <v>8</v>
      </c>
      <c r="CV57" s="83" t="str">
        <f t="shared" ref="CV57:CV65" si="55">VLOOKUP($CT57,Funktionsbezeichnungen,2,0)</f>
        <v>Projektingenieur 8 (Bau)</v>
      </c>
      <c r="CW57" s="125">
        <v>772</v>
      </c>
      <c r="CX57" s="33">
        <f>VLOOKUP($CW57,Funktionsbezeichnungen,3,0)</f>
        <v>8</v>
      </c>
      <c r="CY57" s="83" t="str">
        <f>VLOOKUP($CW57,Funktionsbezeichnungen,2,0)</f>
        <v>Projektingenieur 8 (Bau)</v>
      </c>
      <c r="CZ57" s="125">
        <v>772</v>
      </c>
      <c r="DA57" s="33">
        <f>VLOOKUP($CZ57,Funktionsbezeichnungen,3,0)</f>
        <v>8</v>
      </c>
      <c r="DB57" s="83" t="str">
        <f>VLOOKUP($CZ57,Funktionsbezeichnungen,2,0)</f>
        <v>Projektingenieur 8 (Bau)</v>
      </c>
      <c r="DC57" s="125">
        <v>771</v>
      </c>
      <c r="DD57" s="33">
        <f>VLOOKUP($DC57,Funktionsbezeichnungen,3,0)</f>
        <v>7</v>
      </c>
      <c r="DE57" s="83" t="str">
        <f>VLOOKUP($DC57,Funktionsbezeichnungen,2,0)</f>
        <v>Projektingenieur 7 (Bau)</v>
      </c>
      <c r="DF57" s="20"/>
      <c r="DG57" s="33">
        <v>771</v>
      </c>
      <c r="DH57" s="33">
        <f>VLOOKUP($DG57,Funktionsbezeichnungen,3,0)</f>
        <v>7</v>
      </c>
      <c r="DI57" s="83" t="str">
        <f>VLOOKUP($DG57,Funktionsbezeichnungen,2,0)</f>
        <v>Projektingenieur 7 (Bau)</v>
      </c>
      <c r="DN57" s="126">
        <f t="shared" si="18"/>
        <v>9677</v>
      </c>
      <c r="DO57" s="156">
        <v>2</v>
      </c>
      <c r="DP57" s="126">
        <v>3</v>
      </c>
      <c r="DQ57" s="126" t="s">
        <v>951</v>
      </c>
      <c r="ES57" s="154">
        <v>8565</v>
      </c>
      <c r="ET57" s="126" t="s">
        <v>105</v>
      </c>
    </row>
    <row r="58" spans="1:150" s="126" customFormat="1" ht="27" x14ac:dyDescent="0.2">
      <c r="A58" s="319"/>
      <c r="B58" s="319"/>
      <c r="C58" s="319" t="str">
        <f t="shared" si="46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138">
        <v>2012</v>
      </c>
      <c r="Y58" s="287"/>
      <c r="Z58" s="28" t="s">
        <v>1180</v>
      </c>
      <c r="AA58" s="284">
        <f t="shared" si="47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18"/>
      <c r="CJ58" s="126" t="str">
        <f t="shared" si="19"/>
        <v/>
      </c>
      <c r="CK58" s="126" t="str">
        <f t="shared" si="48"/>
        <v>Baschong Clemens</v>
      </c>
      <c r="CM58" s="156">
        <f t="shared" si="49"/>
        <v>9</v>
      </c>
      <c r="CN58" s="126" t="str">
        <f t="shared" si="50"/>
        <v>C</v>
      </c>
      <c r="CO58" s="138" t="str">
        <f t="shared" si="51"/>
        <v>C</v>
      </c>
      <c r="CP58" s="154">
        <v>4311</v>
      </c>
      <c r="CQ58" s="125">
        <v>782</v>
      </c>
      <c r="CR58" s="33">
        <f t="shared" si="52"/>
        <v>8</v>
      </c>
      <c r="CS58" s="83" t="str">
        <f t="shared" si="53"/>
        <v>Projektingenieur 8 (Umwelt)</v>
      </c>
      <c r="CT58" s="125">
        <v>782</v>
      </c>
      <c r="CU58" s="33">
        <f t="shared" si="54"/>
        <v>8</v>
      </c>
      <c r="CV58" s="83" t="str">
        <f t="shared" si="55"/>
        <v>Projektingenieur 8 (Umwelt)</v>
      </c>
      <c r="CW58" s="125">
        <v>782</v>
      </c>
      <c r="CX58" s="33">
        <f>VLOOKUP($CW58,Funktionsbezeichnungen,3,0)</f>
        <v>8</v>
      </c>
      <c r="CY58" s="83" t="str">
        <f>VLOOKUP($CW58,Funktionsbezeichnungen,2,0)</f>
        <v>Projektingenieur 8 (Umwelt)</v>
      </c>
      <c r="CZ58" s="125"/>
      <c r="DA58" s="33"/>
      <c r="DB58" s="83"/>
      <c r="DC58" s="125"/>
      <c r="DD58" s="33"/>
      <c r="DE58" s="83"/>
      <c r="DF58" s="20"/>
      <c r="DG58" s="33"/>
      <c r="DH58" s="33"/>
      <c r="DI58" s="83"/>
      <c r="DN58" s="126">
        <f t="shared" si="18"/>
        <v>4311</v>
      </c>
      <c r="DO58" s="156">
        <v>2</v>
      </c>
      <c r="DP58" s="126">
        <v>2</v>
      </c>
      <c r="DQ58" s="126" t="s">
        <v>952</v>
      </c>
      <c r="ES58" s="154">
        <v>8569</v>
      </c>
      <c r="ET58" s="126" t="s">
        <v>105</v>
      </c>
    </row>
    <row r="59" spans="1:150" s="126" customFormat="1" x14ac:dyDescent="0.2">
      <c r="A59" s="319"/>
      <c r="B59" s="319"/>
      <c r="C59" s="319" t="str">
        <f t="shared" si="46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21">
        <v>1984</v>
      </c>
      <c r="U59" s="28" t="s">
        <v>1552</v>
      </c>
      <c r="V59" s="21">
        <v>2009</v>
      </c>
      <c r="W59" s="25"/>
      <c r="X59" s="138"/>
      <c r="Y59" s="287"/>
      <c r="Z59" s="28"/>
      <c r="AA59" s="284">
        <f t="shared" si="47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18"/>
      <c r="CJ59" s="126" t="str">
        <f t="shared" si="19"/>
        <v/>
      </c>
      <c r="CK59" s="126" t="str">
        <f t="shared" si="48"/>
        <v>Jung Roman</v>
      </c>
      <c r="CM59" s="156">
        <f t="shared" si="49"/>
        <v>9</v>
      </c>
      <c r="CN59" s="126" t="str">
        <f t="shared" si="50"/>
        <v>C</v>
      </c>
      <c r="CO59" s="138" t="str">
        <f t="shared" si="51"/>
        <v>C</v>
      </c>
      <c r="CP59" s="154">
        <v>8565</v>
      </c>
      <c r="CQ59" s="125">
        <v>772</v>
      </c>
      <c r="CR59" s="33">
        <f t="shared" si="52"/>
        <v>8</v>
      </c>
      <c r="CS59" s="83" t="str">
        <f t="shared" si="53"/>
        <v>Projektingenieur 8 (Bau)</v>
      </c>
      <c r="CT59" s="125">
        <v>772</v>
      </c>
      <c r="CU59" s="33">
        <f t="shared" si="54"/>
        <v>8</v>
      </c>
      <c r="CV59" s="83" t="str">
        <f t="shared" si="55"/>
        <v>Projektingenieur 8 (Bau)</v>
      </c>
      <c r="CW59" s="125">
        <v>772</v>
      </c>
      <c r="CX59" s="33">
        <f>VLOOKUP($CW59,Funktionsbezeichnungen,3,0)</f>
        <v>8</v>
      </c>
      <c r="CY59" s="83" t="str">
        <f>VLOOKUP($CW59,Funktionsbezeichnungen,2,0)</f>
        <v>Projektingenieur 8 (Bau)</v>
      </c>
      <c r="CZ59" s="125">
        <v>771</v>
      </c>
      <c r="DA59" s="33">
        <f>VLOOKUP($CZ59,Funktionsbezeichnungen,3,0)</f>
        <v>7</v>
      </c>
      <c r="DB59" s="83" t="str">
        <f>VLOOKUP($CZ59,Funktionsbezeichnungen,2,0)</f>
        <v>Projektingenieur 7 (Bau)</v>
      </c>
      <c r="DC59" s="125">
        <v>771</v>
      </c>
      <c r="DD59" s="33">
        <f>VLOOKUP($DC59,Funktionsbezeichnungen,3,0)</f>
        <v>7</v>
      </c>
      <c r="DE59" s="83" t="str">
        <f>VLOOKUP($DC59,Funktionsbezeichnungen,2,0)</f>
        <v>Projektingenieur 7 (Bau)</v>
      </c>
      <c r="DF59" s="20"/>
      <c r="DG59" s="33">
        <v>771</v>
      </c>
      <c r="DH59" s="33">
        <f>VLOOKUP($DG59,Funktionsbezeichnungen,3,0)</f>
        <v>7</v>
      </c>
      <c r="DI59" s="83" t="str">
        <f>VLOOKUP($DG59,Funktionsbezeichnungen,2,0)</f>
        <v>Projektingenieur 7 (Bau)</v>
      </c>
      <c r="DN59" s="126">
        <f t="shared" si="18"/>
        <v>8565</v>
      </c>
      <c r="DO59" s="156">
        <v>2</v>
      </c>
      <c r="DP59" s="126">
        <v>3</v>
      </c>
      <c r="DQ59" s="126" t="s">
        <v>951</v>
      </c>
      <c r="ES59" s="154">
        <v>4906</v>
      </c>
      <c r="ET59" s="126" t="s">
        <v>105</v>
      </c>
    </row>
    <row r="60" spans="1:150" s="126" customFormat="1" x14ac:dyDescent="0.2">
      <c r="A60" s="319"/>
      <c r="B60" s="319"/>
      <c r="C60" s="319" t="str">
        <f t="shared" si="46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138"/>
      <c r="Y60" s="287"/>
      <c r="Z60" s="28"/>
      <c r="AA60" s="284">
        <f t="shared" si="47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18"/>
      <c r="CJ60" s="126" t="e">
        <f t="shared" si="19"/>
        <v>#N/A</v>
      </c>
      <c r="CK60" s="126" t="str">
        <f t="shared" si="48"/>
        <v>Berzi Patrick</v>
      </c>
      <c r="CM60" s="156">
        <f t="shared" si="49"/>
        <v>8</v>
      </c>
      <c r="CN60" s="156" t="str">
        <f t="shared" si="50"/>
        <v>C</v>
      </c>
      <c r="CO60" s="138" t="e">
        <f t="shared" si="51"/>
        <v>#N/A</v>
      </c>
      <c r="CP60" s="154">
        <v>4911</v>
      </c>
      <c r="CQ60" s="125">
        <v>772</v>
      </c>
      <c r="CR60" s="33">
        <f t="shared" si="52"/>
        <v>8</v>
      </c>
      <c r="CS60" s="83" t="str">
        <f t="shared" si="53"/>
        <v>Projektingenieur 8 (Bau)</v>
      </c>
      <c r="CT60" s="125">
        <v>772</v>
      </c>
      <c r="CU60" s="33">
        <f t="shared" si="54"/>
        <v>8</v>
      </c>
      <c r="CV60" s="83" t="str">
        <f t="shared" si="55"/>
        <v>Projektingenieur 8 (Bau)</v>
      </c>
      <c r="CW60" s="125"/>
      <c r="CX60" s="33"/>
      <c r="CY60" s="83"/>
      <c r="CZ60" s="125"/>
      <c r="DA60" s="33"/>
      <c r="DB60" s="83"/>
      <c r="DC60" s="125"/>
      <c r="DD60" s="33"/>
      <c r="DE60" s="83"/>
      <c r="DF60" s="20"/>
      <c r="DG60" s="33"/>
      <c r="DH60" s="33"/>
      <c r="DI60" s="83"/>
      <c r="DN60" s="126">
        <f t="shared" si="18"/>
        <v>4911</v>
      </c>
      <c r="DO60" s="156">
        <v>2</v>
      </c>
      <c r="DP60" s="126">
        <v>3</v>
      </c>
      <c r="DQ60" s="126" t="s">
        <v>951</v>
      </c>
      <c r="ES60" s="154">
        <v>7706</v>
      </c>
      <c r="ET60" s="156" t="s">
        <v>105</v>
      </c>
    </row>
    <row r="61" spans="1:150" s="126" customFormat="1" x14ac:dyDescent="0.2">
      <c r="A61" s="319"/>
      <c r="B61" s="319">
        <v>1</v>
      </c>
      <c r="C61" s="319" t="str">
        <f t="shared" si="46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21">
        <v>1986</v>
      </c>
      <c r="U61" s="28" t="s">
        <v>1552</v>
      </c>
      <c r="V61" s="21">
        <v>2010</v>
      </c>
      <c r="W61" s="25"/>
      <c r="X61" s="138"/>
      <c r="Y61" s="287"/>
      <c r="Z61" s="28"/>
      <c r="AA61" s="284">
        <f t="shared" si="47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18"/>
      <c r="CJ61" s="126" t="str">
        <f t="shared" si="19"/>
        <v/>
      </c>
      <c r="CK61" s="126" t="str">
        <f t="shared" si="48"/>
        <v>Bianchi Emmanuelle</v>
      </c>
      <c r="CM61" s="156">
        <f t="shared" si="49"/>
        <v>8</v>
      </c>
      <c r="CN61" s="156" t="str">
        <f t="shared" si="50"/>
        <v>C</v>
      </c>
      <c r="CO61" s="138" t="str">
        <f t="shared" si="51"/>
        <v>C</v>
      </c>
      <c r="CP61" s="154">
        <v>7706</v>
      </c>
      <c r="CQ61" s="125">
        <v>772</v>
      </c>
      <c r="CR61" s="33">
        <f t="shared" si="52"/>
        <v>8</v>
      </c>
      <c r="CS61" s="83" t="str">
        <f t="shared" si="53"/>
        <v>Projektingenieur 8 (Bau)</v>
      </c>
      <c r="CT61" s="125">
        <v>772</v>
      </c>
      <c r="CU61" s="33">
        <f t="shared" si="54"/>
        <v>8</v>
      </c>
      <c r="CV61" s="83" t="str">
        <f t="shared" si="55"/>
        <v>Projektingenieur 8 (Bau)</v>
      </c>
      <c r="CW61" s="125">
        <v>772</v>
      </c>
      <c r="CX61" s="33">
        <f>VLOOKUP($CW61,Funktionsbezeichnungen,3,0)</f>
        <v>8</v>
      </c>
      <c r="CY61" s="83" t="str">
        <f>VLOOKUP($CW61,Funktionsbezeichnungen,2,0)</f>
        <v>Projektingenieur 8 (Bau)</v>
      </c>
      <c r="CZ61" s="125">
        <v>771</v>
      </c>
      <c r="DA61" s="33">
        <f>VLOOKUP($CZ61,Funktionsbezeichnungen,3,0)</f>
        <v>7</v>
      </c>
      <c r="DB61" s="83" t="str">
        <f>VLOOKUP($CZ61,Funktionsbezeichnungen,2,0)</f>
        <v>Projektingenieur 7 (Bau)</v>
      </c>
      <c r="DC61" s="125">
        <v>770</v>
      </c>
      <c r="DD61" s="33">
        <f>VLOOKUP($DC61,Funktionsbezeichnungen,3,0)</f>
        <v>6</v>
      </c>
      <c r="DE61" s="83" t="str">
        <f>VLOOKUP($DC61,Funktionsbezeichnungen,2,0)</f>
        <v>Vorstufe Projektingenieur (Bau)</v>
      </c>
      <c r="DF61" s="20"/>
      <c r="DG61" s="33">
        <v>771</v>
      </c>
      <c r="DH61" s="33">
        <f>VLOOKUP($DG61,Funktionsbezeichnungen,3,0)</f>
        <v>7</v>
      </c>
      <c r="DI61" s="83" t="str">
        <f>VLOOKUP($DG61,Funktionsbezeichnungen,2,0)</f>
        <v>Projektingenieur 7 (Bau)</v>
      </c>
      <c r="DN61" s="126">
        <f t="shared" si="18"/>
        <v>7706</v>
      </c>
      <c r="DO61" s="156">
        <v>2</v>
      </c>
      <c r="DP61" s="126">
        <v>3</v>
      </c>
      <c r="DQ61" s="126" t="s">
        <v>951</v>
      </c>
      <c r="ES61" s="154">
        <v>4901</v>
      </c>
      <c r="ET61" s="156" t="s">
        <v>105</v>
      </c>
    </row>
    <row r="62" spans="1:150" s="126" customFormat="1" x14ac:dyDescent="0.2">
      <c r="A62" s="319"/>
      <c r="B62" s="319">
        <v>1</v>
      </c>
      <c r="C62" s="319" t="str">
        <f t="shared" si="46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21">
        <v>1981</v>
      </c>
      <c r="U62" s="28" t="s">
        <v>1552</v>
      </c>
      <c r="V62" s="21">
        <v>2010</v>
      </c>
      <c r="W62" s="25"/>
      <c r="X62" s="138"/>
      <c r="Y62" s="287"/>
      <c r="Z62" s="28"/>
      <c r="AA62" s="284">
        <f t="shared" si="47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18"/>
      <c r="CJ62" s="126" t="str">
        <f t="shared" si="19"/>
        <v/>
      </c>
      <c r="CK62" s="126" t="str">
        <f t="shared" si="48"/>
        <v>Kanagasabai Manoja</v>
      </c>
      <c r="CM62" s="156">
        <f t="shared" si="49"/>
        <v>8</v>
      </c>
      <c r="CN62" s="156" t="str">
        <f t="shared" si="50"/>
        <v>C</v>
      </c>
      <c r="CO62" s="138" t="str">
        <f t="shared" si="51"/>
        <v>C</v>
      </c>
      <c r="CP62" s="154">
        <v>4910</v>
      </c>
      <c r="CQ62" s="125">
        <v>772</v>
      </c>
      <c r="CR62" s="33">
        <f t="shared" si="52"/>
        <v>8</v>
      </c>
      <c r="CS62" s="83" t="str">
        <f t="shared" si="53"/>
        <v>Projektingenieur 8 (Bau)</v>
      </c>
      <c r="CT62" s="125">
        <v>772</v>
      </c>
      <c r="CU62" s="33">
        <f t="shared" si="54"/>
        <v>8</v>
      </c>
      <c r="CV62" s="83" t="str">
        <f t="shared" si="55"/>
        <v>Projektingenieur 8 (Bau)</v>
      </c>
      <c r="CW62" s="125"/>
      <c r="CX62" s="33"/>
      <c r="CY62" s="83"/>
      <c r="CZ62" s="125">
        <v>771</v>
      </c>
      <c r="DA62" s="33">
        <f>VLOOKUP($CZ62,Funktionsbezeichnungen,3,0)</f>
        <v>7</v>
      </c>
      <c r="DB62" s="83" t="str">
        <f>VLOOKUP($CZ62,Funktionsbezeichnungen,2,0)</f>
        <v>Projektingenieur 7 (Bau)</v>
      </c>
      <c r="DC62" s="125">
        <v>770</v>
      </c>
      <c r="DD62" s="33">
        <f>VLOOKUP($DC62,Funktionsbezeichnungen,3,0)</f>
        <v>6</v>
      </c>
      <c r="DE62" s="83" t="str">
        <f>VLOOKUP($DC62,Funktionsbezeichnungen,2,0)</f>
        <v>Vorstufe Projektingenieur (Bau)</v>
      </c>
      <c r="DF62" s="20"/>
      <c r="DG62" s="33">
        <v>771</v>
      </c>
      <c r="DH62" s="33">
        <f>VLOOKUP($DG62,Funktionsbezeichnungen,3,0)</f>
        <v>7</v>
      </c>
      <c r="DI62" s="83" t="str">
        <f>VLOOKUP($DG62,Funktionsbezeichnungen,2,0)</f>
        <v>Projektingenieur 7 (Bau)</v>
      </c>
      <c r="DN62" s="126">
        <f t="shared" si="18"/>
        <v>4910</v>
      </c>
      <c r="DO62" s="156">
        <v>2</v>
      </c>
      <c r="DP62" s="126">
        <v>3</v>
      </c>
      <c r="DQ62" s="126" t="s">
        <v>951</v>
      </c>
      <c r="ES62" s="154">
        <v>4910</v>
      </c>
      <c r="ET62" s="156" t="s">
        <v>105</v>
      </c>
    </row>
    <row r="63" spans="1:150" s="126" customFormat="1" x14ac:dyDescent="0.2">
      <c r="A63" s="319"/>
      <c r="B63" s="319"/>
      <c r="C63" s="319" t="str">
        <f t="shared" si="46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21">
        <v>1984</v>
      </c>
      <c r="U63" s="28" t="s">
        <v>1552</v>
      </c>
      <c r="V63" s="21">
        <v>2010</v>
      </c>
      <c r="W63" s="25"/>
      <c r="X63" s="138"/>
      <c r="Y63" s="287"/>
      <c r="Z63" s="28"/>
      <c r="AA63" s="284">
        <f t="shared" si="47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375</v>
      </c>
      <c r="AG63" s="318"/>
      <c r="CJ63" s="126" t="str">
        <f t="shared" si="19"/>
        <v/>
      </c>
      <c r="CK63" s="126" t="str">
        <f t="shared" si="48"/>
        <v>Indermitte Martin</v>
      </c>
      <c r="CM63" s="156">
        <f t="shared" si="49"/>
        <v>8</v>
      </c>
      <c r="CN63" s="156" t="str">
        <f t="shared" si="50"/>
        <v>C</v>
      </c>
      <c r="CO63" s="138" t="str">
        <f t="shared" si="51"/>
        <v>C</v>
      </c>
      <c r="CP63" s="154">
        <v>4901</v>
      </c>
      <c r="CQ63" s="125">
        <v>772</v>
      </c>
      <c r="CR63" s="33">
        <f t="shared" si="52"/>
        <v>8</v>
      </c>
      <c r="CS63" s="83" t="str">
        <f t="shared" si="53"/>
        <v>Projektingenieur 8 (Bau)</v>
      </c>
      <c r="CT63" s="125">
        <v>772</v>
      </c>
      <c r="CU63" s="33">
        <f t="shared" si="54"/>
        <v>8</v>
      </c>
      <c r="CV63" s="83" t="str">
        <f t="shared" si="55"/>
        <v>Projektingenieur 8 (Bau)</v>
      </c>
      <c r="CW63" s="125">
        <v>772</v>
      </c>
      <c r="CX63" s="33">
        <f>VLOOKUP($CW63,Funktionsbezeichnungen,3,0)</f>
        <v>8</v>
      </c>
      <c r="CY63" s="83" t="str">
        <f>VLOOKUP($CW63,Funktionsbezeichnungen,2,0)</f>
        <v>Projektingenieur 8 (Bau)</v>
      </c>
      <c r="CZ63" s="125">
        <v>771</v>
      </c>
      <c r="DA63" s="33">
        <f>VLOOKUP($CZ63,Funktionsbezeichnungen,3,0)</f>
        <v>7</v>
      </c>
      <c r="DB63" s="83" t="str">
        <f>VLOOKUP($CZ63,Funktionsbezeichnungen,2,0)</f>
        <v>Projektingenieur 7 (Bau)</v>
      </c>
      <c r="DC63" s="125">
        <v>770</v>
      </c>
      <c r="DD63" s="33">
        <f>VLOOKUP($DC63,Funktionsbezeichnungen,3,0)</f>
        <v>6</v>
      </c>
      <c r="DE63" s="83" t="str">
        <f>VLOOKUP($DC63,Funktionsbezeichnungen,2,0)</f>
        <v>Vorstufe Projektingenieur (Bau)</v>
      </c>
      <c r="DF63" s="20"/>
      <c r="DG63" s="33">
        <v>771</v>
      </c>
      <c r="DH63" s="33">
        <f>VLOOKUP($DG63,Funktionsbezeichnungen,3,0)</f>
        <v>7</v>
      </c>
      <c r="DI63" s="83" t="str">
        <f>VLOOKUP($DG63,Funktionsbezeichnungen,2,0)</f>
        <v>Projektingenieur 7 (Bau)</v>
      </c>
      <c r="DN63" s="126">
        <f t="shared" si="18"/>
        <v>4901</v>
      </c>
      <c r="DO63" s="156">
        <v>2</v>
      </c>
      <c r="DP63" s="126">
        <v>3</v>
      </c>
      <c r="DQ63" s="126" t="s">
        <v>951</v>
      </c>
      <c r="ES63" s="154">
        <v>4356</v>
      </c>
      <c r="ET63" s="156" t="s">
        <v>121</v>
      </c>
    </row>
    <row r="64" spans="1:150" s="126" customFormat="1" x14ac:dyDescent="0.2">
      <c r="A64" s="319"/>
      <c r="B64" s="319"/>
      <c r="C64" s="319" t="str">
        <f t="shared" si="46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21">
        <v>1985</v>
      </c>
      <c r="U64" s="28" t="s">
        <v>1552</v>
      </c>
      <c r="V64" s="21">
        <v>2011</v>
      </c>
      <c r="W64" s="25"/>
      <c r="X64" s="138"/>
      <c r="Y64" s="287"/>
      <c r="Z64" s="28"/>
      <c r="AA64" s="284">
        <f t="shared" si="47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375</v>
      </c>
      <c r="AG64" s="318"/>
      <c r="CJ64" s="323" t="str">
        <f>IF(CN64=CO64,"","anders")</f>
        <v>anders</v>
      </c>
      <c r="CK64" s="126" t="str">
        <f t="shared" si="48"/>
        <v>Brem Jakob</v>
      </c>
      <c r="CM64" s="156">
        <f t="shared" si="49"/>
        <v>7</v>
      </c>
      <c r="CN64" s="156" t="str">
        <f t="shared" si="50"/>
        <v>C</v>
      </c>
      <c r="CO64" s="138" t="str">
        <f t="shared" si="51"/>
        <v>D</v>
      </c>
      <c r="CP64" s="154">
        <v>4356</v>
      </c>
      <c r="CQ64" s="125">
        <v>772</v>
      </c>
      <c r="CR64" s="33">
        <f t="shared" si="52"/>
        <v>8</v>
      </c>
      <c r="CS64" s="83" t="str">
        <f t="shared" si="53"/>
        <v>Projektingenieur 8 (Bau)</v>
      </c>
      <c r="CT64" s="125">
        <v>772</v>
      </c>
      <c r="CU64" s="33">
        <f t="shared" si="54"/>
        <v>8</v>
      </c>
      <c r="CV64" s="83" t="str">
        <f t="shared" si="55"/>
        <v>Projektingenieur 8 (Bau)</v>
      </c>
      <c r="CW64" s="125"/>
      <c r="CX64" s="33"/>
      <c r="CY64" s="83"/>
      <c r="CZ64" s="125"/>
      <c r="DA64" s="33"/>
      <c r="DB64" s="83"/>
      <c r="DC64" s="125"/>
      <c r="DD64" s="33"/>
      <c r="DE64" s="83"/>
      <c r="DF64" s="20"/>
      <c r="DG64" s="33"/>
      <c r="DH64" s="33"/>
      <c r="DI64" s="83"/>
      <c r="DN64" s="126">
        <f t="shared" si="18"/>
        <v>4356</v>
      </c>
      <c r="DO64" s="156">
        <v>2</v>
      </c>
      <c r="DP64" s="126">
        <v>3</v>
      </c>
      <c r="DQ64" s="126" t="s">
        <v>951</v>
      </c>
      <c r="ES64" s="154">
        <v>4907</v>
      </c>
      <c r="ET64" s="156" t="s">
        <v>121</v>
      </c>
    </row>
    <row r="65" spans="1:150" s="126" customFormat="1" x14ac:dyDescent="0.2">
      <c r="A65" s="319"/>
      <c r="B65" s="319"/>
      <c r="C65" s="319" t="str">
        <f t="shared" si="46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21">
        <v>1987</v>
      </c>
      <c r="U65" s="28" t="s">
        <v>1552</v>
      </c>
      <c r="V65" s="21">
        <v>2011</v>
      </c>
      <c r="W65" s="25"/>
      <c r="X65" s="138"/>
      <c r="Y65" s="287"/>
      <c r="Z65" s="28"/>
      <c r="AA65" s="284">
        <f t="shared" si="47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375</v>
      </c>
      <c r="AG65" s="318"/>
      <c r="CJ65" s="323" t="str">
        <f t="shared" si="19"/>
        <v>anders</v>
      </c>
      <c r="CK65" s="126" t="str">
        <f t="shared" si="48"/>
        <v>Bürgin Johannes</v>
      </c>
      <c r="CM65" s="156">
        <f t="shared" si="49"/>
        <v>7</v>
      </c>
      <c r="CN65" s="156" t="str">
        <f t="shared" si="50"/>
        <v>C</v>
      </c>
      <c r="CO65" s="138" t="str">
        <f t="shared" si="51"/>
        <v>D</v>
      </c>
      <c r="CP65" s="154">
        <v>4907</v>
      </c>
      <c r="CQ65" s="125">
        <v>772</v>
      </c>
      <c r="CR65" s="33">
        <f t="shared" si="52"/>
        <v>8</v>
      </c>
      <c r="CS65" s="83" t="str">
        <f t="shared" si="53"/>
        <v>Projektingenieur 8 (Bau)</v>
      </c>
      <c r="CT65" s="125">
        <v>772</v>
      </c>
      <c r="CU65" s="33">
        <f t="shared" si="54"/>
        <v>8</v>
      </c>
      <c r="CV65" s="83" t="str">
        <f t="shared" si="55"/>
        <v>Projektingenieur 8 (Bau)</v>
      </c>
      <c r="CW65" s="125">
        <v>771</v>
      </c>
      <c r="CX65" s="33">
        <f t="shared" ref="CX65:CX103" si="56">VLOOKUP($CW65,Funktionsbezeichnungen,3,0)</f>
        <v>7</v>
      </c>
      <c r="CY65" s="83" t="str">
        <f t="shared" ref="CY65:CY103" si="57">VLOOKUP($CW65,Funktionsbezeichnungen,2,0)</f>
        <v>Projektingenieur 7 (Bau)</v>
      </c>
      <c r="CZ65" s="125"/>
      <c r="DA65" s="33"/>
      <c r="DB65" s="83"/>
      <c r="DC65" s="125"/>
      <c r="DD65" s="33"/>
      <c r="DE65" s="83"/>
      <c r="DF65" s="20"/>
      <c r="DG65" s="33"/>
      <c r="DH65" s="33"/>
      <c r="DI65" s="83"/>
      <c r="DN65" s="126">
        <f t="shared" si="18"/>
        <v>4907</v>
      </c>
      <c r="DO65" s="156">
        <v>2</v>
      </c>
      <c r="DP65" s="126">
        <v>3</v>
      </c>
      <c r="DQ65" s="126" t="s">
        <v>951</v>
      </c>
      <c r="ES65" s="154">
        <v>4308</v>
      </c>
      <c r="ET65" s="156" t="s">
        <v>121</v>
      </c>
    </row>
    <row r="66" spans="1:150" s="126" customFormat="1" x14ac:dyDescent="0.2">
      <c r="A66" s="319"/>
      <c r="B66" s="319"/>
      <c r="C66" s="319" t="str">
        <f t="shared" si="46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21">
        <v>1976</v>
      </c>
      <c r="U66" s="28" t="s">
        <v>1252</v>
      </c>
      <c r="V66" s="21">
        <v>2012</v>
      </c>
      <c r="W66" s="25"/>
      <c r="X66" s="138"/>
      <c r="Y66" s="287"/>
      <c r="Z66" s="28"/>
      <c r="AA66" s="284">
        <f t="shared" si="47"/>
        <v>6</v>
      </c>
      <c r="AB66" s="25" t="s">
        <v>1246</v>
      </c>
      <c r="AC66" s="290">
        <v>2017</v>
      </c>
      <c r="AD66" s="21" t="s">
        <v>105</v>
      </c>
      <c r="AE66" s="304"/>
      <c r="AF66" s="16" t="s">
        <v>1247</v>
      </c>
      <c r="AG66" s="318"/>
      <c r="CJ66" s="323" t="e">
        <f t="shared" si="19"/>
        <v>#N/A</v>
      </c>
      <c r="CK66" s="276" t="str">
        <f t="shared" si="48"/>
        <v>Armando Martin</v>
      </c>
      <c r="CL66" s="276"/>
      <c r="CM66" s="336">
        <f t="shared" si="49"/>
        <v>6</v>
      </c>
      <c r="CN66" s="336" t="str">
        <f t="shared" si="50"/>
        <v>C</v>
      </c>
      <c r="CO66" s="138" t="e">
        <f t="shared" si="51"/>
        <v>#N/A</v>
      </c>
      <c r="CP66" s="222">
        <v>4324</v>
      </c>
      <c r="CQ66" s="125">
        <v>542</v>
      </c>
      <c r="CR66" s="33">
        <f t="shared" si="52"/>
        <v>7</v>
      </c>
      <c r="CS66" s="83" t="str">
        <f t="shared" si="53"/>
        <v>Technischer Sachbearbeiter 7</v>
      </c>
      <c r="CT66" s="125"/>
      <c r="CU66" s="33"/>
      <c r="CV66" s="83"/>
      <c r="CW66" s="125"/>
      <c r="CX66" s="33"/>
      <c r="CY66" s="83"/>
      <c r="CZ66" s="125"/>
      <c r="DA66" s="33"/>
      <c r="DB66" s="83"/>
      <c r="DC66" s="125"/>
      <c r="DD66" s="33"/>
      <c r="DE66" s="83"/>
      <c r="DF66" s="20"/>
      <c r="DG66" s="33"/>
      <c r="DH66" s="33"/>
      <c r="DI66" s="83"/>
      <c r="DN66" s="126">
        <f>+CP66</f>
        <v>4324</v>
      </c>
      <c r="DO66" s="156">
        <v>2</v>
      </c>
      <c r="DP66" s="126">
        <v>3</v>
      </c>
      <c r="DQ66" s="126" t="s">
        <v>951</v>
      </c>
      <c r="ES66" s="154">
        <v>4310</v>
      </c>
      <c r="ET66" s="156" t="s">
        <v>121</v>
      </c>
    </row>
    <row r="67" spans="1:150" s="126" customFormat="1" x14ac:dyDescent="0.2">
      <c r="A67" s="319"/>
      <c r="B67" s="319"/>
      <c r="C67" s="319" t="str">
        <f t="shared" si="46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21">
        <v>1987</v>
      </c>
      <c r="U67" s="28" t="s">
        <v>1552</v>
      </c>
      <c r="V67" s="206">
        <v>2012</v>
      </c>
      <c r="W67" s="25"/>
      <c r="X67" s="138"/>
      <c r="Y67" s="287"/>
      <c r="Z67" s="28"/>
      <c r="AA67" s="284">
        <f t="shared" si="47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375</v>
      </c>
      <c r="AG67" s="318"/>
      <c r="CJ67" s="323" t="str">
        <f t="shared" si="19"/>
        <v>anders</v>
      </c>
      <c r="CK67" s="126" t="str">
        <f t="shared" si="48"/>
        <v>Frei Lukas</v>
      </c>
      <c r="CM67" s="156">
        <f t="shared" si="49"/>
        <v>6</v>
      </c>
      <c r="CN67" s="156" t="str">
        <f t="shared" si="50"/>
        <v>C</v>
      </c>
      <c r="CO67" s="138" t="str">
        <f t="shared" si="51"/>
        <v>D</v>
      </c>
      <c r="CP67" s="154">
        <v>4308</v>
      </c>
      <c r="CQ67" s="125">
        <v>772</v>
      </c>
      <c r="CR67" s="33">
        <f t="shared" si="52"/>
        <v>8</v>
      </c>
      <c r="CS67" s="83" t="str">
        <f t="shared" si="53"/>
        <v>Projektingenieur 8 (Bau)</v>
      </c>
      <c r="CT67" s="125">
        <v>772</v>
      </c>
      <c r="CU67" s="33">
        <f>VLOOKUP($CT67,Funktionsbezeichnungen,3,0)</f>
        <v>8</v>
      </c>
      <c r="CV67" s="83" t="str">
        <f>VLOOKUP($CT67,Funktionsbezeichnungen,2,0)</f>
        <v>Projektingenieur 8 (Bau)</v>
      </c>
      <c r="CW67" s="125">
        <v>771</v>
      </c>
      <c r="CX67" s="33">
        <f>VLOOKUP($CW67,Funktionsbezeichnungen,3,0)</f>
        <v>7</v>
      </c>
      <c r="CY67" s="83" t="str">
        <f>VLOOKUP($CW67,Funktionsbezeichnungen,2,0)</f>
        <v>Projektingenieur 7 (Bau)</v>
      </c>
      <c r="CZ67" s="125"/>
      <c r="DA67" s="33"/>
      <c r="DB67" s="83"/>
      <c r="DC67" s="125"/>
      <c r="DD67" s="33"/>
      <c r="DE67" s="83"/>
      <c r="DF67" s="20"/>
      <c r="DG67" s="33"/>
      <c r="DH67" s="33"/>
      <c r="DI67" s="83"/>
      <c r="DN67" s="126">
        <f>+CP67</f>
        <v>4308</v>
      </c>
      <c r="DO67" s="156">
        <v>2</v>
      </c>
      <c r="DP67" s="126">
        <v>3</v>
      </c>
      <c r="DQ67" s="126" t="s">
        <v>951</v>
      </c>
      <c r="ES67" s="154">
        <v>8579</v>
      </c>
      <c r="ET67" s="156" t="s">
        <v>121</v>
      </c>
    </row>
    <row r="68" spans="1:150" s="126" customFormat="1" x14ac:dyDescent="0.2">
      <c r="A68" s="319"/>
      <c r="B68" s="319"/>
      <c r="C68" s="319" t="str">
        <f t="shared" si="46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21">
        <v>1987</v>
      </c>
      <c r="U68" s="28" t="s">
        <v>1552</v>
      </c>
      <c r="V68" s="21">
        <v>2012</v>
      </c>
      <c r="W68" s="25" t="s">
        <v>1182</v>
      </c>
      <c r="X68" s="138">
        <v>2015</v>
      </c>
      <c r="Y68" s="287"/>
      <c r="Z68" s="28" t="s">
        <v>91</v>
      </c>
      <c r="AA68" s="284">
        <f t="shared" si="47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18"/>
      <c r="CJ68" s="323" t="str">
        <f t="shared" si="19"/>
        <v>anders</v>
      </c>
      <c r="CK68" s="126" t="str">
        <f t="shared" si="48"/>
        <v>D'Arco Marcel</v>
      </c>
      <c r="CM68" s="156">
        <f t="shared" si="49"/>
        <v>6</v>
      </c>
      <c r="CN68" s="156" t="str">
        <f t="shared" si="50"/>
        <v>C</v>
      </c>
      <c r="CO68" s="138" t="str">
        <f t="shared" ref="CO68:CO98" si="58">VLOOKUP(CP68,Kategorie,2,0)</f>
        <v>D</v>
      </c>
      <c r="CP68" s="154">
        <v>4310</v>
      </c>
      <c r="CQ68" s="125">
        <v>772</v>
      </c>
      <c r="CR68" s="33">
        <f t="shared" si="52"/>
        <v>8</v>
      </c>
      <c r="CS68" s="83" t="str">
        <f t="shared" si="53"/>
        <v>Projektingenieur 8 (Bau)</v>
      </c>
      <c r="CT68" s="125">
        <v>772</v>
      </c>
      <c r="CU68" s="33">
        <f>VLOOKUP($CT68,Funktionsbezeichnungen,3,0)</f>
        <v>8</v>
      </c>
      <c r="CV68" s="83" t="str">
        <f>VLOOKUP($CT68,Funktionsbezeichnungen,2,0)</f>
        <v>Projektingenieur 8 (Bau)</v>
      </c>
      <c r="CW68" s="125">
        <v>771</v>
      </c>
      <c r="CX68" s="33">
        <f>VLOOKUP($CW68,Funktionsbezeichnungen,3,0)</f>
        <v>7</v>
      </c>
      <c r="CY68" s="83" t="str">
        <f>VLOOKUP($CW68,Funktionsbezeichnungen,2,0)</f>
        <v>Projektingenieur 7 (Bau)</v>
      </c>
      <c r="CZ68" s="125"/>
      <c r="DA68" s="33"/>
      <c r="DB68" s="83"/>
      <c r="DC68" s="125"/>
      <c r="DD68" s="33"/>
      <c r="DE68" s="83"/>
      <c r="DF68" s="20"/>
      <c r="DG68" s="33"/>
      <c r="DH68" s="33"/>
      <c r="DI68" s="83"/>
      <c r="DN68" s="126">
        <f>+CP68</f>
        <v>4310</v>
      </c>
      <c r="DO68" s="156">
        <v>2</v>
      </c>
      <c r="DP68" s="126">
        <v>3</v>
      </c>
      <c r="DQ68" s="126" t="s">
        <v>951</v>
      </c>
      <c r="ES68" s="154">
        <v>4322</v>
      </c>
      <c r="ET68" s="156" t="s">
        <v>121</v>
      </c>
    </row>
    <row r="69" spans="1:150" s="126" customFormat="1" x14ac:dyDescent="0.2">
      <c r="A69" s="319"/>
      <c r="B69" s="319"/>
      <c r="C69" s="319" t="str">
        <f t="shared" ref="C69:C100" si="59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21">
        <v>1975</v>
      </c>
      <c r="U69" s="28" t="s">
        <v>1552</v>
      </c>
      <c r="V69" s="21">
        <v>2010</v>
      </c>
      <c r="W69" s="25"/>
      <c r="X69" s="138"/>
      <c r="Y69" s="287"/>
      <c r="Z69" s="28"/>
      <c r="AA69" s="284">
        <f t="shared" ref="AA69:AA100" si="60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18"/>
      <c r="CJ69" s="323" t="e">
        <f t="shared" si="19"/>
        <v>#N/A</v>
      </c>
      <c r="CK69" s="337" t="str">
        <f t="shared" ref="CK69:CK85" si="61">+S69</f>
        <v>Said Ari</v>
      </c>
      <c r="CM69" s="156">
        <f t="shared" ref="CM69:CM85" si="62">+AA69</f>
        <v>8</v>
      </c>
      <c r="CN69" s="156" t="str">
        <f t="shared" ref="CN69:CN100" si="63">+AD69</f>
        <v>D</v>
      </c>
      <c r="CO69" s="138" t="e">
        <f t="shared" si="58"/>
        <v>#N/A</v>
      </c>
      <c r="CP69" s="264">
        <v>4333</v>
      </c>
      <c r="CQ69" s="125">
        <v>772</v>
      </c>
      <c r="CR69" s="33">
        <f t="shared" si="52"/>
        <v>8</v>
      </c>
      <c r="CS69" s="83" t="str">
        <f t="shared" si="53"/>
        <v>Projektingenieur 8 (Bau)</v>
      </c>
      <c r="CT69" s="125"/>
      <c r="CU69" s="33"/>
      <c r="CV69" s="83"/>
      <c r="CW69" s="125"/>
      <c r="CX69" s="33"/>
      <c r="CY69" s="83"/>
      <c r="CZ69" s="125"/>
      <c r="DA69" s="33"/>
      <c r="DB69" s="83"/>
      <c r="DC69" s="125"/>
      <c r="DD69" s="33"/>
      <c r="DE69" s="83"/>
      <c r="DF69" s="20"/>
      <c r="DG69" s="33"/>
      <c r="DH69" s="33"/>
      <c r="DI69" s="83"/>
      <c r="DN69" s="126">
        <f t="shared" si="18"/>
        <v>4333</v>
      </c>
      <c r="DO69" s="156">
        <v>2</v>
      </c>
      <c r="DP69" s="126">
        <v>3</v>
      </c>
      <c r="DQ69" s="126" t="s">
        <v>951</v>
      </c>
      <c r="ES69" s="154">
        <v>4308</v>
      </c>
      <c r="ET69" s="156" t="s">
        <v>121</v>
      </c>
    </row>
    <row r="70" spans="1:150" s="126" customFormat="1" x14ac:dyDescent="0.2">
      <c r="A70" s="319"/>
      <c r="B70" s="319">
        <v>1</v>
      </c>
      <c r="C70" s="319" t="str">
        <f t="shared" si="59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21">
        <v>1980</v>
      </c>
      <c r="U70" s="28" t="s">
        <v>1515</v>
      </c>
      <c r="V70" s="21">
        <v>2002</v>
      </c>
      <c r="W70" s="25" t="s">
        <v>1552</v>
      </c>
      <c r="X70" s="138">
        <v>2013</v>
      </c>
      <c r="Y70" s="389" t="s">
        <v>1547</v>
      </c>
      <c r="Z70" s="28"/>
      <c r="AA70" s="284">
        <f t="shared" si="60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18"/>
      <c r="CJ70" s="126" t="str">
        <f t="shared" ref="CJ70:CJ131" si="64">IF(CN70=CO70,"","anders")</f>
        <v/>
      </c>
      <c r="CK70" s="126" t="str">
        <f t="shared" si="61"/>
        <v>Hochuli Antonina</v>
      </c>
      <c r="CM70" s="156">
        <f t="shared" si="62"/>
        <v>5</v>
      </c>
      <c r="CN70" s="156" t="str">
        <f t="shared" si="63"/>
        <v>D</v>
      </c>
      <c r="CO70" s="138" t="str">
        <f t="shared" si="58"/>
        <v>D</v>
      </c>
      <c r="CP70" s="154">
        <v>8579</v>
      </c>
      <c r="CQ70" s="125">
        <v>771</v>
      </c>
      <c r="CR70" s="33">
        <f t="shared" si="52"/>
        <v>7</v>
      </c>
      <c r="CS70" s="83" t="str">
        <f t="shared" si="53"/>
        <v>Projektingenieur 7 (Bau)</v>
      </c>
      <c r="CT70" s="125">
        <v>771</v>
      </c>
      <c r="CU70" s="33">
        <f>VLOOKUP($CT70,Funktionsbezeichnungen,3,0)</f>
        <v>7</v>
      </c>
      <c r="CV70" s="83" t="str">
        <f>VLOOKUP($CT70,Funktionsbezeichnungen,2,0)</f>
        <v>Projektingenieur 7 (Bau)</v>
      </c>
      <c r="CW70" s="125">
        <v>770</v>
      </c>
      <c r="CX70" s="33">
        <f t="shared" si="56"/>
        <v>6</v>
      </c>
      <c r="CY70" s="83" t="str">
        <f t="shared" si="57"/>
        <v>Vorstufe Projektingenieur (Bau)</v>
      </c>
      <c r="CZ70" s="125"/>
      <c r="DA70" s="33"/>
      <c r="DB70" s="83"/>
      <c r="DC70" s="125"/>
      <c r="DD70" s="33"/>
      <c r="DE70" s="83"/>
      <c r="DF70" s="20"/>
      <c r="DG70" s="33"/>
      <c r="DH70" s="33"/>
      <c r="DI70" s="83"/>
      <c r="DN70" s="126">
        <f t="shared" si="18"/>
        <v>8579</v>
      </c>
      <c r="DO70" s="156">
        <v>2</v>
      </c>
      <c r="DP70" s="126">
        <v>3</v>
      </c>
      <c r="DQ70" s="126" t="s">
        <v>951</v>
      </c>
      <c r="ES70" s="154">
        <v>4313</v>
      </c>
      <c r="ET70" s="156" t="s">
        <v>121</v>
      </c>
    </row>
    <row r="71" spans="1:150" s="126" customFormat="1" x14ac:dyDescent="0.2">
      <c r="A71" s="319"/>
      <c r="B71" s="319"/>
      <c r="C71" s="319" t="str">
        <f t="shared" si="59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21">
        <v>1987</v>
      </c>
      <c r="U71" s="28" t="s">
        <v>1302</v>
      </c>
      <c r="V71" s="21">
        <v>2013</v>
      </c>
      <c r="W71" s="25"/>
      <c r="X71" s="138"/>
      <c r="Y71" s="287"/>
      <c r="Z71" s="28"/>
      <c r="AA71" s="284">
        <f t="shared" si="60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18"/>
      <c r="CJ71" s="126" t="e">
        <f t="shared" si="64"/>
        <v>#N/A</v>
      </c>
      <c r="CK71" s="126" t="str">
        <f t="shared" si="61"/>
        <v>Meisch Raoul</v>
      </c>
      <c r="CM71" s="156">
        <f t="shared" si="62"/>
        <v>5</v>
      </c>
      <c r="CN71" s="156" t="str">
        <f t="shared" si="63"/>
        <v>D</v>
      </c>
      <c r="CO71" s="138" t="e">
        <f t="shared" si="58"/>
        <v>#N/A</v>
      </c>
      <c r="CP71" s="154">
        <v>4315</v>
      </c>
      <c r="CQ71" s="125">
        <v>771</v>
      </c>
      <c r="CR71" s="33">
        <f t="shared" si="52"/>
        <v>7</v>
      </c>
      <c r="CS71" s="83" t="str">
        <f t="shared" si="53"/>
        <v>Projektingenieur 7 (Bau)</v>
      </c>
      <c r="CT71" s="125">
        <v>771</v>
      </c>
      <c r="CU71" s="33">
        <f>VLOOKUP($CT71,Funktionsbezeichnungen,3,0)</f>
        <v>7</v>
      </c>
      <c r="CV71" s="83" t="str">
        <f>VLOOKUP($CT71,Funktionsbezeichnungen,2,0)</f>
        <v>Projektingenieur 7 (Bau)</v>
      </c>
      <c r="CW71" s="125"/>
      <c r="CX71" s="33"/>
      <c r="CY71" s="83"/>
      <c r="CZ71" s="125"/>
      <c r="DA71" s="33"/>
      <c r="DB71" s="83"/>
      <c r="DC71" s="125"/>
      <c r="DD71" s="33"/>
      <c r="DE71" s="83"/>
      <c r="DF71" s="20"/>
      <c r="DG71" s="33"/>
      <c r="DH71" s="33"/>
      <c r="DI71" s="83"/>
      <c r="DN71" s="126">
        <f t="shared" ref="DN71:DN138" si="65">+CP71</f>
        <v>4315</v>
      </c>
      <c r="DO71" s="156">
        <v>2</v>
      </c>
      <c r="DP71" s="126">
        <v>3</v>
      </c>
      <c r="DQ71" s="126" t="s">
        <v>951</v>
      </c>
      <c r="ES71" s="154">
        <v>4318</v>
      </c>
      <c r="ET71" s="156" t="s">
        <v>121</v>
      </c>
    </row>
    <row r="72" spans="1:150" s="126" customFormat="1" x14ac:dyDescent="0.2">
      <c r="A72" s="319"/>
      <c r="B72" s="319">
        <v>1</v>
      </c>
      <c r="C72" s="319" t="str">
        <f t="shared" si="59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1029</v>
      </c>
      <c r="R72" s="110" t="s">
        <v>1514</v>
      </c>
      <c r="S72" s="20" t="s">
        <v>1030</v>
      </c>
      <c r="T72" s="21">
        <v>1989</v>
      </c>
      <c r="U72" s="28" t="s">
        <v>1552</v>
      </c>
      <c r="V72" s="21">
        <v>2013</v>
      </c>
      <c r="W72" s="25"/>
      <c r="X72" s="138"/>
      <c r="Y72" s="287"/>
      <c r="Z72" s="28" t="s">
        <v>1510</v>
      </c>
      <c r="AA72" s="284">
        <f t="shared" si="60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375</v>
      </c>
      <c r="AG72" s="318"/>
      <c r="CJ72" s="126" t="str">
        <f t="shared" si="64"/>
        <v/>
      </c>
      <c r="CK72" s="126" t="str">
        <f t="shared" si="61"/>
        <v>Stöhr Jessica</v>
      </c>
      <c r="CM72" s="156">
        <f t="shared" si="62"/>
        <v>5</v>
      </c>
      <c r="CN72" s="156" t="str">
        <f t="shared" si="63"/>
        <v>D</v>
      </c>
      <c r="CO72" s="138" t="str">
        <f t="shared" si="58"/>
        <v>D</v>
      </c>
      <c r="CP72" s="154">
        <v>4313</v>
      </c>
      <c r="CQ72" s="125">
        <v>771</v>
      </c>
      <c r="CR72" s="33">
        <f t="shared" si="52"/>
        <v>7</v>
      </c>
      <c r="CS72" s="83" t="str">
        <f t="shared" si="53"/>
        <v>Projektingenieur 7 (Bau)</v>
      </c>
      <c r="CT72" s="125">
        <v>771</v>
      </c>
      <c r="CU72" s="33">
        <f>VLOOKUP($CT72,Funktionsbezeichnungen,3,0)</f>
        <v>7</v>
      </c>
      <c r="CV72" s="83" t="str">
        <f>VLOOKUP($CT72,Funktionsbezeichnungen,2,0)</f>
        <v>Projektingenieur 7 (Bau)</v>
      </c>
      <c r="CW72" s="125">
        <v>770</v>
      </c>
      <c r="CX72" s="33">
        <f t="shared" si="56"/>
        <v>6</v>
      </c>
      <c r="CY72" s="83" t="str">
        <f t="shared" si="57"/>
        <v>Vorstufe Projektingenieur (Bau)</v>
      </c>
      <c r="CZ72" s="125"/>
      <c r="DA72" s="33"/>
      <c r="DB72" s="83"/>
      <c r="DC72" s="125"/>
      <c r="DD72" s="33"/>
      <c r="DE72" s="83"/>
      <c r="DF72" s="20"/>
      <c r="DG72" s="33"/>
      <c r="DH72" s="33"/>
      <c r="DI72" s="83"/>
      <c r="DN72" s="126">
        <f t="shared" si="65"/>
        <v>4313</v>
      </c>
      <c r="DO72" s="156">
        <v>2</v>
      </c>
      <c r="DP72" s="126">
        <v>3</v>
      </c>
      <c r="DQ72" s="126" t="s">
        <v>951</v>
      </c>
      <c r="ES72" s="154">
        <v>4319</v>
      </c>
      <c r="ET72" s="156" t="s">
        <v>121</v>
      </c>
    </row>
    <row r="73" spans="1:150" s="126" customFormat="1" x14ac:dyDescent="0.2">
      <c r="A73" s="319"/>
      <c r="B73" s="319"/>
      <c r="C73" s="319" t="str">
        <f t="shared" si="59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21">
        <v>1986</v>
      </c>
      <c r="U73" s="28" t="s">
        <v>1549</v>
      </c>
      <c r="V73" s="21">
        <v>2011</v>
      </c>
      <c r="W73" s="25" t="s">
        <v>1552</v>
      </c>
      <c r="X73" s="138">
        <v>2015</v>
      </c>
      <c r="Y73" s="389" t="s">
        <v>1547</v>
      </c>
      <c r="Z73" s="28"/>
      <c r="AA73" s="284">
        <f t="shared" si="60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18"/>
      <c r="CJ73" s="126" t="str">
        <f t="shared" si="64"/>
        <v/>
      </c>
      <c r="CK73" s="126" t="str">
        <f t="shared" si="61"/>
        <v>Völlmin Daniel</v>
      </c>
      <c r="CM73" s="156">
        <f t="shared" si="62"/>
        <v>3</v>
      </c>
      <c r="CN73" s="156" t="str">
        <f t="shared" si="63"/>
        <v>D</v>
      </c>
      <c r="CO73" s="138" t="str">
        <f t="shared" si="58"/>
        <v>D</v>
      </c>
      <c r="CP73" s="154">
        <v>4319</v>
      </c>
      <c r="CQ73" s="125">
        <v>771</v>
      </c>
      <c r="CR73" s="33">
        <f t="shared" si="52"/>
        <v>7</v>
      </c>
      <c r="CS73" s="83" t="str">
        <f t="shared" si="53"/>
        <v>Projektingenieur 7 (Bau)</v>
      </c>
      <c r="CT73" s="125">
        <v>771</v>
      </c>
      <c r="CU73" s="33">
        <f>VLOOKUP($CT73,Funktionsbezeichnungen,3,0)</f>
        <v>7</v>
      </c>
      <c r="CV73" s="83" t="str">
        <f>VLOOKUP($CT73,Funktionsbezeichnungen,2,0)</f>
        <v>Projektingenieur 7 (Bau)</v>
      </c>
      <c r="CW73" s="125"/>
      <c r="CX73" s="33"/>
      <c r="CY73" s="83"/>
      <c r="CZ73" s="125"/>
      <c r="DA73" s="33"/>
      <c r="DB73" s="83"/>
      <c r="DC73" s="125"/>
      <c r="DD73" s="33"/>
      <c r="DE73" s="83"/>
      <c r="DF73" s="20"/>
      <c r="DG73" s="33"/>
      <c r="DH73" s="33"/>
      <c r="DI73" s="83"/>
      <c r="DN73" s="126">
        <f t="shared" si="65"/>
        <v>4319</v>
      </c>
      <c r="DO73" s="156">
        <v>2</v>
      </c>
      <c r="DP73" s="126">
        <v>3</v>
      </c>
      <c r="DQ73" s="126" t="s">
        <v>951</v>
      </c>
      <c r="ES73" s="154">
        <v>3211</v>
      </c>
      <c r="ET73" s="126" t="s">
        <v>105</v>
      </c>
    </row>
    <row r="74" spans="1:150" s="126" customFormat="1" x14ac:dyDescent="0.2">
      <c r="A74" s="319"/>
      <c r="B74" s="319"/>
      <c r="C74" s="319" t="str">
        <f t="shared" si="59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21">
        <v>1988</v>
      </c>
      <c r="U74" s="28" t="s">
        <v>1553</v>
      </c>
      <c r="V74" s="21">
        <v>2016</v>
      </c>
      <c r="W74" s="25"/>
      <c r="X74" s="138"/>
      <c r="Y74" s="287"/>
      <c r="Z74" s="28"/>
      <c r="AA74" s="284">
        <f t="shared" si="60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18"/>
      <c r="CJ74" s="126" t="e">
        <f t="shared" si="64"/>
        <v>#N/A</v>
      </c>
      <c r="CK74" s="126" t="str">
        <f t="shared" si="61"/>
        <v>Burger Stefan</v>
      </c>
      <c r="CM74" s="126">
        <f t="shared" si="62"/>
        <v>2</v>
      </c>
      <c r="CN74" s="126" t="str">
        <f t="shared" si="63"/>
        <v>D</v>
      </c>
      <c r="CO74" s="138" t="e">
        <f t="shared" si="58"/>
        <v>#N/A</v>
      </c>
      <c r="CP74" s="154">
        <v>9748</v>
      </c>
      <c r="CQ74" s="125">
        <v>771</v>
      </c>
      <c r="CR74" s="33">
        <f t="shared" si="52"/>
        <v>7</v>
      </c>
      <c r="CS74" s="83" t="str">
        <f t="shared" si="53"/>
        <v>Projektingenieur 7 (Bau)</v>
      </c>
      <c r="CT74" s="125">
        <v>771</v>
      </c>
      <c r="CU74" s="33">
        <f>VLOOKUP($CT74,Funktionsbezeichnungen,3,0)</f>
        <v>7</v>
      </c>
      <c r="CV74" s="83" t="str">
        <f>VLOOKUP($CT74,Funktionsbezeichnungen,2,0)</f>
        <v>Projektingenieur 7 (Bau)</v>
      </c>
      <c r="CW74" s="125"/>
      <c r="CX74" s="33"/>
      <c r="CY74" s="83"/>
      <c r="CZ74" s="125"/>
      <c r="DA74" s="33"/>
      <c r="DB74" s="83"/>
      <c r="DC74" s="125"/>
      <c r="DD74" s="33"/>
      <c r="DE74" s="83"/>
      <c r="DF74" s="20"/>
      <c r="DG74" s="125"/>
      <c r="DH74" s="33"/>
      <c r="DI74" s="83"/>
      <c r="DN74" s="126">
        <f t="shared" si="65"/>
        <v>9748</v>
      </c>
      <c r="DO74" s="156">
        <v>2</v>
      </c>
      <c r="DP74" s="126">
        <v>3</v>
      </c>
      <c r="DQ74" s="324" t="s">
        <v>951</v>
      </c>
      <c r="ES74" s="154">
        <v>6622</v>
      </c>
      <c r="ET74" s="126" t="s">
        <v>105</v>
      </c>
    </row>
    <row r="75" spans="1:150" s="126" customFormat="1" x14ac:dyDescent="0.2">
      <c r="A75" s="319"/>
      <c r="B75" s="319"/>
      <c r="C75" s="319" t="str">
        <f t="shared" si="59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21">
        <v>1984</v>
      </c>
      <c r="U75" s="28" t="s">
        <v>1216</v>
      </c>
      <c r="V75" s="21">
        <v>2016</v>
      </c>
      <c r="W75" s="25"/>
      <c r="X75" s="138"/>
      <c r="Y75" s="287"/>
      <c r="Z75" s="28"/>
      <c r="AA75" s="284">
        <f t="shared" si="60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18"/>
      <c r="CJ75" s="323" t="e">
        <f t="shared" si="64"/>
        <v>#N/A</v>
      </c>
      <c r="CK75" s="276" t="str">
        <f t="shared" si="61"/>
        <v>Aleinikov Dimitri</v>
      </c>
      <c r="CM75" s="126">
        <f t="shared" si="62"/>
        <v>2</v>
      </c>
      <c r="CN75" s="126" t="str">
        <f t="shared" si="63"/>
        <v>D</v>
      </c>
      <c r="CO75" s="138" t="e">
        <f t="shared" si="58"/>
        <v>#N/A</v>
      </c>
      <c r="CP75" s="222">
        <v>4327</v>
      </c>
      <c r="CQ75" s="125">
        <v>771</v>
      </c>
      <c r="CR75" s="33">
        <f t="shared" si="52"/>
        <v>7</v>
      </c>
      <c r="CS75" s="83" t="str">
        <f t="shared" si="53"/>
        <v>Projektingenieur 7 (Bau)</v>
      </c>
      <c r="CT75" s="125"/>
      <c r="CU75" s="33"/>
      <c r="CV75" s="83"/>
      <c r="CW75" s="125"/>
      <c r="CX75" s="33"/>
      <c r="CY75" s="83"/>
      <c r="CZ75" s="125"/>
      <c r="DA75" s="33"/>
      <c r="DB75" s="83"/>
      <c r="DC75" s="125"/>
      <c r="DD75" s="33"/>
      <c r="DE75" s="83"/>
      <c r="DF75" s="20"/>
      <c r="DG75" s="125"/>
      <c r="DH75" s="33"/>
      <c r="DI75" s="83"/>
      <c r="DN75" s="126">
        <f t="shared" si="65"/>
        <v>4327</v>
      </c>
      <c r="DO75" s="156">
        <v>2</v>
      </c>
      <c r="DP75" s="126">
        <v>3</v>
      </c>
      <c r="DQ75" s="324" t="s">
        <v>951</v>
      </c>
      <c r="ES75" s="154">
        <v>7622</v>
      </c>
      <c r="ET75" s="126" t="s">
        <v>105</v>
      </c>
    </row>
    <row r="76" spans="1:150" s="126" customFormat="1" x14ac:dyDescent="0.2">
      <c r="A76" s="319"/>
      <c r="B76" s="319"/>
      <c r="C76" s="319" t="str">
        <f t="shared" si="59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21">
        <v>1990</v>
      </c>
      <c r="U76" s="28" t="s">
        <v>1216</v>
      </c>
      <c r="V76" s="21">
        <v>2017</v>
      </c>
      <c r="W76" s="25"/>
      <c r="X76" s="138"/>
      <c r="Y76" s="287"/>
      <c r="Z76" s="28" t="s">
        <v>1511</v>
      </c>
      <c r="AA76" s="284">
        <f t="shared" si="60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18"/>
      <c r="CJ76" s="323" t="e">
        <f t="shared" si="64"/>
        <v>#N/A</v>
      </c>
      <c r="CK76" s="276" t="str">
        <f t="shared" si="61"/>
        <v>Lüthi Tobias</v>
      </c>
      <c r="CM76" s="126">
        <f t="shared" si="62"/>
        <v>1</v>
      </c>
      <c r="CN76" s="126" t="str">
        <f t="shared" si="63"/>
        <v>D</v>
      </c>
      <c r="CO76" s="138" t="e">
        <f t="shared" si="58"/>
        <v>#N/A</v>
      </c>
      <c r="CP76" s="222">
        <v>8580</v>
      </c>
      <c r="CQ76" s="125">
        <v>771</v>
      </c>
      <c r="CR76" s="33">
        <f t="shared" si="52"/>
        <v>7</v>
      </c>
      <c r="CS76" s="83" t="str">
        <f t="shared" si="53"/>
        <v>Projektingenieur 7 (Bau)</v>
      </c>
      <c r="CT76" s="125"/>
      <c r="CU76" s="33"/>
      <c r="CV76" s="83"/>
      <c r="CW76" s="125"/>
      <c r="CX76" s="33"/>
      <c r="CY76" s="83"/>
      <c r="CZ76" s="125"/>
      <c r="DA76" s="33"/>
      <c r="DB76" s="83"/>
      <c r="DC76" s="125"/>
      <c r="DD76" s="33"/>
      <c r="DE76" s="83"/>
      <c r="DF76" s="20"/>
      <c r="DG76" s="125"/>
      <c r="DH76" s="33"/>
      <c r="DI76" s="83"/>
      <c r="DN76" s="126">
        <f t="shared" si="65"/>
        <v>8580</v>
      </c>
      <c r="DO76" s="156">
        <v>2</v>
      </c>
      <c r="DP76" s="126">
        <v>3</v>
      </c>
      <c r="DQ76" s="324" t="s">
        <v>951</v>
      </c>
      <c r="ES76" s="154">
        <v>9658</v>
      </c>
      <c r="ET76" s="126" t="s">
        <v>105</v>
      </c>
    </row>
    <row r="77" spans="1:150" s="126" customFormat="1" x14ac:dyDescent="0.2">
      <c r="A77" s="319"/>
      <c r="B77" s="319">
        <v>1</v>
      </c>
      <c r="C77" s="319" t="str">
        <f t="shared" si="59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21">
        <v>1990</v>
      </c>
      <c r="U77" s="28" t="s">
        <v>1273</v>
      </c>
      <c r="V77" s="21">
        <v>2017</v>
      </c>
      <c r="W77" s="25"/>
      <c r="X77" s="138"/>
      <c r="Y77" s="287"/>
      <c r="Z77" s="28" t="s">
        <v>106</v>
      </c>
      <c r="AA77" s="284">
        <f t="shared" si="60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18"/>
      <c r="CJ77" s="323" t="e">
        <f t="shared" si="64"/>
        <v>#N/A</v>
      </c>
      <c r="CK77" s="276" t="str">
        <f t="shared" si="61"/>
        <v>Schilliger Raphaela</v>
      </c>
      <c r="CM77" s="126">
        <f t="shared" si="62"/>
        <v>1</v>
      </c>
      <c r="CN77" s="126" t="str">
        <f t="shared" si="63"/>
        <v>D</v>
      </c>
      <c r="CO77" s="138" t="e">
        <f t="shared" si="58"/>
        <v>#N/A</v>
      </c>
      <c r="CP77" s="222">
        <v>4325</v>
      </c>
      <c r="CQ77" s="125">
        <v>781</v>
      </c>
      <c r="CR77" s="33">
        <f t="shared" si="52"/>
        <v>7</v>
      </c>
      <c r="CS77" s="83" t="str">
        <f t="shared" si="53"/>
        <v>Projektingenieur 7 (Umwelt)</v>
      </c>
      <c r="CT77" s="125"/>
      <c r="CU77" s="33"/>
      <c r="CV77" s="83"/>
      <c r="CW77" s="125"/>
      <c r="CX77" s="33"/>
      <c r="CY77" s="83"/>
      <c r="CZ77" s="125"/>
      <c r="DA77" s="33"/>
      <c r="DB77" s="83"/>
      <c r="DC77" s="125"/>
      <c r="DD77" s="33"/>
      <c r="DE77" s="83"/>
      <c r="DF77" s="20"/>
      <c r="DG77" s="125"/>
      <c r="DH77" s="33"/>
      <c r="DI77" s="83"/>
      <c r="DN77" s="126">
        <f t="shared" si="65"/>
        <v>4325</v>
      </c>
      <c r="DO77" s="156">
        <v>2</v>
      </c>
      <c r="DP77" s="126">
        <v>3</v>
      </c>
      <c r="DQ77" s="324" t="s">
        <v>951</v>
      </c>
      <c r="ES77" s="154">
        <v>4249</v>
      </c>
      <c r="ET77" s="126" t="s">
        <v>1322</v>
      </c>
    </row>
    <row r="78" spans="1:150" s="126" customFormat="1" x14ac:dyDescent="0.2">
      <c r="A78" s="319"/>
      <c r="B78" s="319"/>
      <c r="C78" s="319">
        <f t="shared" si="59"/>
        <v>1</v>
      </c>
      <c r="D78" s="320"/>
      <c r="E78" s="320"/>
      <c r="F78" s="321"/>
      <c r="G78" s="57"/>
      <c r="H78" s="57">
        <v>1</v>
      </c>
      <c r="I78" s="321">
        <v>1</v>
      </c>
      <c r="J78" s="57"/>
      <c r="K78" s="321"/>
      <c r="L78" s="321"/>
      <c r="M78" s="321"/>
      <c r="N78" s="322">
        <v>1</v>
      </c>
      <c r="O78" s="322"/>
      <c r="P78" s="109" t="s">
        <v>358</v>
      </c>
      <c r="Q78" s="110" t="s">
        <v>1125</v>
      </c>
      <c r="R78" s="110" t="s">
        <v>928</v>
      </c>
      <c r="S78" s="20" t="s">
        <v>1126</v>
      </c>
      <c r="T78" s="21">
        <v>1954</v>
      </c>
      <c r="U78" s="28" t="s">
        <v>126</v>
      </c>
      <c r="V78" s="21">
        <v>1973</v>
      </c>
      <c r="W78" s="25" t="s">
        <v>1127</v>
      </c>
      <c r="X78" s="138">
        <v>1979</v>
      </c>
      <c r="Y78" s="287"/>
      <c r="Z78" s="28"/>
      <c r="AA78" s="284">
        <f t="shared" si="60"/>
        <v>45</v>
      </c>
      <c r="AB78" s="25" t="s">
        <v>110</v>
      </c>
      <c r="AC78" s="290">
        <v>2015</v>
      </c>
      <c r="AD78" s="21" t="s">
        <v>105</v>
      </c>
      <c r="AE78" s="304"/>
      <c r="AF78" s="285" t="s">
        <v>1078</v>
      </c>
      <c r="AG78" s="318"/>
      <c r="CJ78" s="126" t="str">
        <f t="shared" si="64"/>
        <v/>
      </c>
      <c r="CK78" s="126" t="str">
        <f t="shared" si="61"/>
        <v>Reber Erich</v>
      </c>
      <c r="CM78" s="126">
        <f t="shared" si="62"/>
        <v>45</v>
      </c>
      <c r="CN78" s="126" t="str">
        <f t="shared" si="63"/>
        <v>C</v>
      </c>
      <c r="CO78" s="138" t="str">
        <f t="shared" si="58"/>
        <v>C</v>
      </c>
      <c r="CP78" s="154">
        <v>3211</v>
      </c>
      <c r="CQ78" s="125">
        <v>772</v>
      </c>
      <c r="CR78" s="33">
        <f t="shared" si="52"/>
        <v>8</v>
      </c>
      <c r="CS78" s="83" t="str">
        <f t="shared" si="53"/>
        <v>Projektingenieur 8 (Bau)</v>
      </c>
      <c r="CT78" s="125">
        <v>772</v>
      </c>
      <c r="CU78" s="33">
        <f>VLOOKUP($CT78,Funktionsbezeichnungen,3,0)</f>
        <v>8</v>
      </c>
      <c r="CV78" s="83" t="str">
        <f>VLOOKUP($CT78,Funktionsbezeichnungen,2,0)</f>
        <v>Projektingenieur 8 (Bau)</v>
      </c>
      <c r="CW78" s="125"/>
      <c r="CX78" s="33"/>
      <c r="CY78" s="83"/>
      <c r="CZ78" s="125"/>
      <c r="DA78" s="33"/>
      <c r="DB78" s="83"/>
      <c r="DC78" s="125"/>
      <c r="DD78" s="33"/>
      <c r="DE78" s="83"/>
      <c r="DF78" s="20"/>
      <c r="DG78" s="125"/>
      <c r="DH78" s="33"/>
      <c r="DI78" s="83"/>
      <c r="DN78" s="126">
        <f t="shared" si="65"/>
        <v>3211</v>
      </c>
      <c r="DO78" s="156">
        <v>6</v>
      </c>
      <c r="DP78" s="126">
        <v>0</v>
      </c>
      <c r="DQ78" s="324" t="s">
        <v>968</v>
      </c>
      <c r="ES78" s="154">
        <v>4250</v>
      </c>
      <c r="ET78" s="126" t="s">
        <v>1322</v>
      </c>
    </row>
    <row r="79" spans="1:150" s="126" customFormat="1" ht="15.75" x14ac:dyDescent="0.2">
      <c r="A79" s="319"/>
      <c r="B79" s="319"/>
      <c r="C79" s="319">
        <f t="shared" si="59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/>
      <c r="O79" s="322"/>
      <c r="P79" s="109" t="s">
        <v>1303</v>
      </c>
      <c r="Q79" s="110" t="s">
        <v>477</v>
      </c>
      <c r="R79" s="110" t="s">
        <v>928</v>
      </c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138"/>
      <c r="Y79" s="287"/>
      <c r="Z79" s="28" t="s">
        <v>135</v>
      </c>
      <c r="AA79" s="284">
        <f t="shared" si="60"/>
        <v>44</v>
      </c>
      <c r="AB79" s="25" t="s">
        <v>110</v>
      </c>
      <c r="AC79" s="290">
        <v>1996</v>
      </c>
      <c r="AD79" s="21" t="s">
        <v>1040</v>
      </c>
      <c r="AE79" s="304"/>
      <c r="AF79" s="16" t="s">
        <v>404</v>
      </c>
      <c r="AG79" s="318"/>
      <c r="CJ79" s="126" t="str">
        <f>IF(CN79=CO79,"","anders")</f>
        <v/>
      </c>
      <c r="CK79" s="126" t="str">
        <f t="shared" si="61"/>
        <v>Imesch Robert</v>
      </c>
      <c r="CM79" s="126">
        <f t="shared" si="62"/>
        <v>44</v>
      </c>
      <c r="CN79" s="126" t="str">
        <f t="shared" si="63"/>
        <v xml:space="preserve"> D/C 2)</v>
      </c>
      <c r="CO79" s="138" t="str">
        <f>VLOOKUP(CP79,Kategorie,2,0)</f>
        <v xml:space="preserve"> D/C 2)</v>
      </c>
      <c r="CP79" s="154">
        <v>4249</v>
      </c>
      <c r="CQ79" s="125">
        <v>772</v>
      </c>
      <c r="CR79" s="33">
        <f t="shared" si="52"/>
        <v>8</v>
      </c>
      <c r="CS79" s="83" t="str">
        <f t="shared" si="53"/>
        <v>Projektingenieur 8 (Bau)</v>
      </c>
      <c r="CT79" s="125">
        <v>772</v>
      </c>
      <c r="CU79" s="33">
        <f>VLOOKUP($CT79,Funktionsbezeichnungen,3,0)</f>
        <v>8</v>
      </c>
      <c r="CV79" s="83" t="str">
        <f>VLOOKUP($CT79,Funktionsbezeichnungen,2,0)</f>
        <v>Projektingenieur 8 (Bau)</v>
      </c>
      <c r="CW79" s="125">
        <v>772</v>
      </c>
      <c r="CX79" s="33">
        <f>VLOOKUP($CW79,Funktionsbezeichnungen,3,0)</f>
        <v>8</v>
      </c>
      <c r="CY79" s="83" t="str">
        <f>VLOOKUP($CW79,Funktionsbezeichnungen,2,0)</f>
        <v>Projektingenieur 8 (Bau)</v>
      </c>
      <c r="CZ79" s="125">
        <v>772</v>
      </c>
      <c r="DA79" s="33">
        <f>VLOOKUP($CZ79,Funktionsbezeichnungen,3,0)</f>
        <v>8</v>
      </c>
      <c r="DB79" s="83" t="str">
        <f>VLOOKUP($CZ79,Funktionsbezeichnungen,2,0)</f>
        <v>Projektingenieur 8 (Bau)</v>
      </c>
      <c r="DC79" s="125">
        <v>772</v>
      </c>
      <c r="DD79" s="33">
        <f>VLOOKUP($DC79,Funktionsbezeichnungen,3,0)</f>
        <v>8</v>
      </c>
      <c r="DE79" s="83" t="str">
        <f>VLOOKUP($DC79,Funktionsbezeichnungen,2,0)</f>
        <v>Projektingenieur 8 (Bau)</v>
      </c>
      <c r="DF79" s="20"/>
      <c r="DG79" s="33">
        <v>772</v>
      </c>
      <c r="DH79" s="33">
        <f>VLOOKUP($DG79,Funktionsbezeichnungen,3,0)</f>
        <v>8</v>
      </c>
      <c r="DI79" s="83" t="str">
        <f>VLOOKUP($DG79,Funktionsbezeichnungen,2,0)</f>
        <v>Projektingenieur 8 (Bau)</v>
      </c>
      <c r="DN79" s="126">
        <f>+CP79</f>
        <v>4249</v>
      </c>
      <c r="DO79" s="156">
        <v>6</v>
      </c>
      <c r="DP79" s="126">
        <v>0</v>
      </c>
      <c r="DQ79" s="324" t="s">
        <v>968</v>
      </c>
      <c r="ES79" s="154">
        <v>5630</v>
      </c>
      <c r="ET79" s="126" t="s">
        <v>121</v>
      </c>
    </row>
    <row r="80" spans="1:150" s="126" customFormat="1" ht="15.75" x14ac:dyDescent="0.2">
      <c r="A80" s="319"/>
      <c r="B80" s="319"/>
      <c r="C80" s="319">
        <f t="shared" si="59"/>
        <v>1</v>
      </c>
      <c r="D80" s="320"/>
      <c r="E80" s="320"/>
      <c r="F80" s="321"/>
      <c r="G80" s="57"/>
      <c r="H80" s="57">
        <v>1</v>
      </c>
      <c r="I80" s="321">
        <v>1</v>
      </c>
      <c r="J80" s="57">
        <v>1</v>
      </c>
      <c r="K80" s="321"/>
      <c r="L80" s="321"/>
      <c r="M80" s="321"/>
      <c r="N80" s="322"/>
      <c r="O80" s="322"/>
      <c r="P80" s="109" t="s">
        <v>1303</v>
      </c>
      <c r="Q80" s="110" t="s">
        <v>478</v>
      </c>
      <c r="R80" s="110" t="s">
        <v>928</v>
      </c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138"/>
      <c r="Y80" s="287"/>
      <c r="Z80" s="28" t="s">
        <v>135</v>
      </c>
      <c r="AA80" s="284">
        <f t="shared" si="60"/>
        <v>43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18"/>
      <c r="CJ80" s="126" t="str">
        <f>IF(CN80=CO80,"","anders")</f>
        <v/>
      </c>
      <c r="CK80" s="126" t="str">
        <f t="shared" si="61"/>
        <v>Flückiger Hans Peter</v>
      </c>
      <c r="CM80" s="126">
        <f t="shared" si="62"/>
        <v>43</v>
      </c>
      <c r="CN80" s="126" t="str">
        <f t="shared" si="63"/>
        <v xml:space="preserve"> D/C 2)</v>
      </c>
      <c r="CO80" s="138" t="str">
        <f>VLOOKUP(CP80,Kategorie,2,0)</f>
        <v xml:space="preserve"> D/C 2)</v>
      </c>
      <c r="CP80" s="154">
        <v>4250</v>
      </c>
      <c r="CQ80" s="125">
        <v>772</v>
      </c>
      <c r="CR80" s="33">
        <f t="shared" si="52"/>
        <v>8</v>
      </c>
      <c r="CS80" s="83" t="str">
        <f t="shared" si="53"/>
        <v>Projektingenieur 8 (Bau)</v>
      </c>
      <c r="CT80" s="125">
        <v>772</v>
      </c>
      <c r="CU80" s="33">
        <f>VLOOKUP($CT80,Funktionsbezeichnungen,3,0)</f>
        <v>8</v>
      </c>
      <c r="CV80" s="83" t="str">
        <f>VLOOKUP($CT80,Funktionsbezeichnungen,2,0)</f>
        <v>Projektingenieur 8 (Bau)</v>
      </c>
      <c r="CW80" s="125">
        <v>772</v>
      </c>
      <c r="CX80" s="33">
        <f>VLOOKUP($CW80,Funktionsbezeichnungen,3,0)</f>
        <v>8</v>
      </c>
      <c r="CY80" s="83" t="str">
        <f>VLOOKUP($CW80,Funktionsbezeichnungen,2,0)</f>
        <v>Projektingenieur 8 (Bau)</v>
      </c>
      <c r="CZ80" s="125">
        <v>772</v>
      </c>
      <c r="DA80" s="33">
        <f>VLOOKUP($CZ80,Funktionsbezeichnungen,3,0)</f>
        <v>8</v>
      </c>
      <c r="DB80" s="83" t="str">
        <f>VLOOKUP($CZ80,Funktionsbezeichnungen,2,0)</f>
        <v>Projektingenieur 8 (Bau)</v>
      </c>
      <c r="DC80" s="125">
        <v>772</v>
      </c>
      <c r="DD80" s="33">
        <f>VLOOKUP($DC80,Funktionsbezeichnungen,3,0)</f>
        <v>8</v>
      </c>
      <c r="DE80" s="83" t="str">
        <f>VLOOKUP($DC80,Funktionsbezeichnungen,2,0)</f>
        <v>Projektingenieur 8 (Bau)</v>
      </c>
      <c r="DF80" s="20"/>
      <c r="DG80" s="33">
        <v>772</v>
      </c>
      <c r="DH80" s="33">
        <f>VLOOKUP($DG80,Funktionsbezeichnungen,3,0)</f>
        <v>8</v>
      </c>
      <c r="DI80" s="83" t="str">
        <f>VLOOKUP($DG80,Funktionsbezeichnungen,2,0)</f>
        <v>Projektingenieur 8 (Bau)</v>
      </c>
      <c r="DN80" s="126">
        <f>+CP80</f>
        <v>4250</v>
      </c>
      <c r="DO80" s="156">
        <v>6</v>
      </c>
      <c r="DP80" s="126">
        <v>0</v>
      </c>
      <c r="DQ80" s="324" t="s">
        <v>968</v>
      </c>
      <c r="ES80" s="154">
        <v>7641</v>
      </c>
      <c r="ET80" s="126" t="s">
        <v>121</v>
      </c>
    </row>
    <row r="81" spans="1:150" s="126" customFormat="1" x14ac:dyDescent="0.2">
      <c r="A81" s="319"/>
      <c r="B81" s="319"/>
      <c r="C81" s="319">
        <f t="shared" si="59"/>
        <v>1</v>
      </c>
      <c r="D81" s="320"/>
      <c r="E81" s="320"/>
      <c r="F81" s="321"/>
      <c r="G81" s="57"/>
      <c r="H81" s="57"/>
      <c r="I81" s="321">
        <v>1</v>
      </c>
      <c r="J81" s="57"/>
      <c r="K81" s="321"/>
      <c r="L81" s="321"/>
      <c r="M81" s="321"/>
      <c r="N81" s="322"/>
      <c r="O81" s="322"/>
      <c r="P81" s="109" t="s">
        <v>361</v>
      </c>
      <c r="Q81" s="110" t="s">
        <v>476</v>
      </c>
      <c r="R81" s="110" t="s">
        <v>928</v>
      </c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138"/>
      <c r="Y81" s="287"/>
      <c r="Z81" s="28" t="s">
        <v>242</v>
      </c>
      <c r="AA81" s="284">
        <f t="shared" si="60"/>
        <v>42</v>
      </c>
      <c r="AB81" s="25" t="s">
        <v>686</v>
      </c>
      <c r="AC81" s="290">
        <v>1973</v>
      </c>
      <c r="AD81" s="21" t="s">
        <v>105</v>
      </c>
      <c r="AE81" s="304"/>
      <c r="AF81" s="16" t="s">
        <v>423</v>
      </c>
      <c r="AG81" s="318"/>
      <c r="CJ81" s="126" t="str">
        <f t="shared" si="64"/>
        <v/>
      </c>
      <c r="CK81" s="126" t="str">
        <f t="shared" si="61"/>
        <v>Aebi Roger</v>
      </c>
      <c r="CM81" s="126">
        <f t="shared" si="62"/>
        <v>42</v>
      </c>
      <c r="CN81" s="126" t="str">
        <f t="shared" si="63"/>
        <v>C</v>
      </c>
      <c r="CO81" s="138" t="str">
        <f t="shared" si="58"/>
        <v>C</v>
      </c>
      <c r="CP81" s="154">
        <v>6622</v>
      </c>
      <c r="CQ81" s="125">
        <v>772</v>
      </c>
      <c r="CR81" s="33">
        <f t="shared" si="52"/>
        <v>8</v>
      </c>
      <c r="CS81" s="83" t="str">
        <f t="shared" si="53"/>
        <v>Projektingenieur 8 (Bau)</v>
      </c>
      <c r="CT81" s="125">
        <v>772</v>
      </c>
      <c r="CU81" s="33">
        <f>VLOOKUP($CT81,Funktionsbezeichnungen,3,0)</f>
        <v>8</v>
      </c>
      <c r="CV81" s="83" t="str">
        <f>VLOOKUP($CT81,Funktionsbezeichnungen,2,0)</f>
        <v>Projektingenieur 8 (Bau)</v>
      </c>
      <c r="CW81" s="125">
        <v>772</v>
      </c>
      <c r="CX81" s="33">
        <f t="shared" si="56"/>
        <v>8</v>
      </c>
      <c r="CY81" s="83" t="str">
        <f t="shared" si="57"/>
        <v>Projektingenieur 8 (Bau)</v>
      </c>
      <c r="CZ81" s="125">
        <v>772</v>
      </c>
      <c r="DA81" s="33">
        <f t="shared" ref="DA81:DA108" si="66">VLOOKUP($CZ81,Funktionsbezeichnungen,3,0)</f>
        <v>8</v>
      </c>
      <c r="DB81" s="83" t="str">
        <f t="shared" ref="DB81:DB108" si="67">VLOOKUP($CZ81,Funktionsbezeichnungen,2,0)</f>
        <v>Projektingenieur 8 (Bau)</v>
      </c>
      <c r="DC81" s="125">
        <v>772</v>
      </c>
      <c r="DD81" s="33">
        <f t="shared" ref="DD81:DD110" si="68">VLOOKUP($DC81,Funktionsbezeichnungen,3,0)</f>
        <v>8</v>
      </c>
      <c r="DE81" s="83" t="str">
        <f t="shared" ref="DE81:DE110" si="69">VLOOKUP($DC81,Funktionsbezeichnungen,2,0)</f>
        <v>Projektingenieur 8 (Bau)</v>
      </c>
      <c r="DF81" s="20"/>
      <c r="DG81" s="33">
        <v>772</v>
      </c>
      <c r="DH81" s="33">
        <f t="shared" ref="DH81:DH108" si="70">VLOOKUP($DG81,Funktionsbezeichnungen,3,0)</f>
        <v>8</v>
      </c>
      <c r="DI81" s="83" t="str">
        <f t="shared" ref="DI81:DI108" si="71">VLOOKUP($DG81,Funktionsbezeichnungen,2,0)</f>
        <v>Projektingenieur 8 (Bau)</v>
      </c>
      <c r="DN81" s="126">
        <f t="shared" si="65"/>
        <v>6622</v>
      </c>
      <c r="DO81" s="156">
        <v>6</v>
      </c>
      <c r="DP81" s="126">
        <v>0</v>
      </c>
      <c r="DQ81" s="324" t="s">
        <v>969</v>
      </c>
      <c r="ES81" s="154">
        <v>6765</v>
      </c>
      <c r="ET81" s="126" t="s">
        <v>121</v>
      </c>
    </row>
    <row r="82" spans="1:150" s="126" customFormat="1" x14ac:dyDescent="0.2">
      <c r="A82" s="319"/>
      <c r="B82" s="319"/>
      <c r="C82" s="319">
        <f t="shared" si="59"/>
        <v>1</v>
      </c>
      <c r="D82" s="320"/>
      <c r="E82" s="320"/>
      <c r="F82" s="321"/>
      <c r="G82" s="57"/>
      <c r="H82" s="57">
        <v>1</v>
      </c>
      <c r="I82" s="321">
        <v>1</v>
      </c>
      <c r="J82" s="57"/>
      <c r="K82" s="321"/>
      <c r="L82" s="321"/>
      <c r="M82" s="321"/>
      <c r="N82" s="322"/>
      <c r="O82" s="322"/>
      <c r="P82" s="109" t="s">
        <v>358</v>
      </c>
      <c r="Q82" s="110" t="s">
        <v>486</v>
      </c>
      <c r="R82" s="110" t="s">
        <v>928</v>
      </c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138"/>
      <c r="Y82" s="287"/>
      <c r="Z82" s="28" t="s">
        <v>203</v>
      </c>
      <c r="AA82" s="284">
        <f t="shared" si="60"/>
        <v>33</v>
      </c>
      <c r="AB82" s="25" t="s">
        <v>110</v>
      </c>
      <c r="AC82" s="290">
        <v>1985</v>
      </c>
      <c r="AD82" s="21" t="s">
        <v>105</v>
      </c>
      <c r="AE82" s="304"/>
      <c r="AF82" s="16" t="s">
        <v>376</v>
      </c>
      <c r="AG82" s="318"/>
      <c r="CJ82" s="126" t="str">
        <f t="shared" si="64"/>
        <v/>
      </c>
      <c r="CK82" s="126" t="str">
        <f t="shared" si="61"/>
        <v>Oehen Beat</v>
      </c>
      <c r="CM82" s="126">
        <f t="shared" si="62"/>
        <v>33</v>
      </c>
      <c r="CN82" s="126" t="str">
        <f t="shared" si="63"/>
        <v>C</v>
      </c>
      <c r="CO82" s="138" t="str">
        <f t="shared" si="58"/>
        <v>C</v>
      </c>
      <c r="CP82" s="154">
        <v>7622</v>
      </c>
      <c r="CQ82" s="125">
        <v>772</v>
      </c>
      <c r="CR82" s="33">
        <f t="shared" si="52"/>
        <v>8</v>
      </c>
      <c r="CS82" s="83" t="str">
        <f t="shared" si="53"/>
        <v>Projektingenieur 8 (Bau)</v>
      </c>
      <c r="CT82" s="125">
        <v>772</v>
      </c>
      <c r="CU82" s="33">
        <f t="shared" ref="CU82:CU111" si="72">VLOOKUP($CT82,Funktionsbezeichnungen,3,0)</f>
        <v>8</v>
      </c>
      <c r="CV82" s="83" t="str">
        <f t="shared" ref="CV82:CV111" si="73">VLOOKUP($CT82,Funktionsbezeichnungen,2,0)</f>
        <v>Projektingenieur 8 (Bau)</v>
      </c>
      <c r="CW82" s="125">
        <v>772</v>
      </c>
      <c r="CX82" s="33">
        <f t="shared" si="56"/>
        <v>8</v>
      </c>
      <c r="CY82" s="83" t="str">
        <f t="shared" si="57"/>
        <v>Projektingenieur 8 (Bau)</v>
      </c>
      <c r="CZ82" s="125">
        <v>772</v>
      </c>
      <c r="DA82" s="33">
        <f t="shared" si="66"/>
        <v>8</v>
      </c>
      <c r="DB82" s="83" t="str">
        <f t="shared" si="67"/>
        <v>Projektingenieur 8 (Bau)</v>
      </c>
      <c r="DC82" s="125">
        <v>772</v>
      </c>
      <c r="DD82" s="33">
        <f t="shared" si="68"/>
        <v>8</v>
      </c>
      <c r="DE82" s="83" t="str">
        <f t="shared" si="69"/>
        <v>Projektingenieur 8 (Bau)</v>
      </c>
      <c r="DF82" s="20"/>
      <c r="DG82" s="125">
        <v>772</v>
      </c>
      <c r="DH82" s="33">
        <f t="shared" si="70"/>
        <v>8</v>
      </c>
      <c r="DI82" s="83" t="str">
        <f t="shared" si="71"/>
        <v>Projektingenieur 8 (Bau)</v>
      </c>
      <c r="DN82" s="126">
        <f t="shared" si="65"/>
        <v>7622</v>
      </c>
      <c r="DO82" s="156">
        <v>6</v>
      </c>
      <c r="DP82" s="126">
        <v>0</v>
      </c>
      <c r="DQ82" s="324" t="s">
        <v>968</v>
      </c>
      <c r="ES82" s="154">
        <v>5631</v>
      </c>
      <c r="ET82" s="126" t="s">
        <v>121</v>
      </c>
    </row>
    <row r="83" spans="1:150" s="338" customFormat="1" ht="27" x14ac:dyDescent="0.25">
      <c r="A83" s="319"/>
      <c r="B83" s="319"/>
      <c r="C83" s="319" t="str">
        <f t="shared" si="59"/>
        <v/>
      </c>
      <c r="D83" s="320"/>
      <c r="E83" s="320">
        <v>1</v>
      </c>
      <c r="F83" s="321"/>
      <c r="G83" s="57"/>
      <c r="H83" s="57">
        <v>1</v>
      </c>
      <c r="I83" s="321"/>
      <c r="J83" s="57"/>
      <c r="K83" s="321"/>
      <c r="L83" s="321"/>
      <c r="M83" s="321"/>
      <c r="N83" s="322"/>
      <c r="O83" s="322"/>
      <c r="P83" s="109" t="s">
        <v>1301</v>
      </c>
      <c r="Q83" s="110" t="s">
        <v>1258</v>
      </c>
      <c r="R83" s="110" t="s">
        <v>928</v>
      </c>
      <c r="S83" s="27" t="s">
        <v>1259</v>
      </c>
      <c r="T83" s="21">
        <v>1972</v>
      </c>
      <c r="U83" s="28" t="s">
        <v>1260</v>
      </c>
      <c r="V83" s="21">
        <v>2009</v>
      </c>
      <c r="W83" s="25"/>
      <c r="X83" s="138"/>
      <c r="Y83" s="287"/>
      <c r="Z83" s="25"/>
      <c r="AA83" s="284">
        <f t="shared" si="60"/>
        <v>9</v>
      </c>
      <c r="AB83" s="287" t="s">
        <v>1261</v>
      </c>
      <c r="AC83" s="21">
        <v>2017</v>
      </c>
      <c r="AD83" s="21" t="s">
        <v>105</v>
      </c>
      <c r="AE83" s="304"/>
      <c r="AF83" s="288" t="s">
        <v>376</v>
      </c>
      <c r="AG83" s="318"/>
      <c r="CJ83" s="323" t="e">
        <f>IF(CN83=CO83,"","anders")</f>
        <v>#N/A</v>
      </c>
      <c r="CK83" s="339" t="str">
        <f t="shared" si="61"/>
        <v>Hagmann Andreas</v>
      </c>
      <c r="CM83" s="338">
        <f t="shared" si="62"/>
        <v>9</v>
      </c>
      <c r="CN83" s="338" t="str">
        <f t="shared" si="63"/>
        <v>C</v>
      </c>
      <c r="CO83" s="138" t="e">
        <f>VLOOKUP(CP83,Kategorie,2,0)</f>
        <v>#N/A</v>
      </c>
      <c r="CP83" s="257">
        <v>3216</v>
      </c>
      <c r="CQ83" s="125">
        <v>772</v>
      </c>
      <c r="CR83" s="33">
        <f t="shared" si="52"/>
        <v>8</v>
      </c>
      <c r="CS83" s="83" t="str">
        <f t="shared" si="53"/>
        <v>Projektingenieur 8 (Bau)</v>
      </c>
      <c r="CT83" s="250"/>
      <c r="CU83" s="251"/>
      <c r="CV83" s="252"/>
      <c r="CW83" s="250"/>
      <c r="CX83" s="251"/>
      <c r="CY83" s="252"/>
      <c r="CZ83" s="250"/>
      <c r="DA83" s="251"/>
      <c r="DB83" s="252"/>
      <c r="DC83" s="250"/>
      <c r="DD83" s="251"/>
      <c r="DE83" s="252"/>
      <c r="DF83" s="249"/>
      <c r="DG83" s="250"/>
      <c r="DH83" s="251"/>
      <c r="DI83" s="252"/>
      <c r="DN83" s="338">
        <f>+CP83</f>
        <v>3216</v>
      </c>
      <c r="DO83" s="340">
        <v>6</v>
      </c>
      <c r="DP83" s="338">
        <v>0</v>
      </c>
      <c r="DQ83" s="341" t="s">
        <v>968</v>
      </c>
      <c r="ES83" s="154">
        <v>4354</v>
      </c>
      <c r="ET83" s="126" t="s">
        <v>121</v>
      </c>
    </row>
    <row r="84" spans="1:150" s="126" customFormat="1" x14ac:dyDescent="0.2">
      <c r="A84" s="319"/>
      <c r="B84" s="319"/>
      <c r="C84" s="319">
        <f t="shared" si="59"/>
        <v>1</v>
      </c>
      <c r="D84" s="320"/>
      <c r="E84" s="320"/>
      <c r="F84" s="321"/>
      <c r="G84" s="57"/>
      <c r="H84" s="57">
        <v>1</v>
      </c>
      <c r="I84" s="321">
        <v>1</v>
      </c>
      <c r="J84" s="57"/>
      <c r="K84" s="321"/>
      <c r="L84" s="321"/>
      <c r="M84" s="321"/>
      <c r="N84" s="322"/>
      <c r="O84" s="322"/>
      <c r="P84" s="109" t="s">
        <v>358</v>
      </c>
      <c r="Q84" s="110" t="s">
        <v>494</v>
      </c>
      <c r="R84" s="110" t="s">
        <v>928</v>
      </c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138"/>
      <c r="Y84" s="287"/>
      <c r="Z84" s="25" t="s">
        <v>289</v>
      </c>
      <c r="AA84" s="284">
        <f t="shared" si="60"/>
        <v>17</v>
      </c>
      <c r="AB84" s="25" t="s">
        <v>110</v>
      </c>
      <c r="AC84" s="290">
        <v>2002</v>
      </c>
      <c r="AD84" s="21" t="s">
        <v>105</v>
      </c>
      <c r="AE84" s="304"/>
      <c r="AF84" s="16" t="s">
        <v>376</v>
      </c>
      <c r="AG84" s="318"/>
      <c r="CJ84" s="126" t="str">
        <f t="shared" si="64"/>
        <v/>
      </c>
      <c r="CK84" s="126" t="str">
        <f t="shared" si="61"/>
        <v>Thalmann Patric</v>
      </c>
      <c r="CM84" s="126">
        <f t="shared" si="62"/>
        <v>17</v>
      </c>
      <c r="CN84" s="126" t="str">
        <f t="shared" si="63"/>
        <v>C</v>
      </c>
      <c r="CO84" s="138" t="str">
        <f t="shared" si="58"/>
        <v>C</v>
      </c>
      <c r="CP84" s="154">
        <v>9658</v>
      </c>
      <c r="CQ84" s="125">
        <v>772</v>
      </c>
      <c r="CR84" s="33">
        <f t="shared" si="52"/>
        <v>8</v>
      </c>
      <c r="CS84" s="83" t="str">
        <f t="shared" si="53"/>
        <v>Projektingenieur 8 (Bau)</v>
      </c>
      <c r="CT84" s="125">
        <v>772</v>
      </c>
      <c r="CU84" s="33">
        <f t="shared" si="72"/>
        <v>8</v>
      </c>
      <c r="CV84" s="83" t="str">
        <f t="shared" si="73"/>
        <v>Projektingenieur 8 (Bau)</v>
      </c>
      <c r="CW84" s="125">
        <v>772</v>
      </c>
      <c r="CX84" s="33">
        <f>VLOOKUP($CW84,Funktionsbezeichnungen,3,0)</f>
        <v>8</v>
      </c>
      <c r="CY84" s="83" t="str">
        <f>VLOOKUP($CW84,Funktionsbezeichnungen,2,0)</f>
        <v>Projektingenieur 8 (Bau)</v>
      </c>
      <c r="CZ84" s="125">
        <v>771</v>
      </c>
      <c r="DA84" s="33">
        <f>VLOOKUP($CZ84,Funktionsbezeichnungen,3,0)</f>
        <v>7</v>
      </c>
      <c r="DB84" s="83" t="str">
        <f>VLOOKUP($CZ84,Funktionsbezeichnungen,2,0)</f>
        <v>Projektingenieur 7 (Bau)</v>
      </c>
      <c r="DC84" s="125">
        <v>771</v>
      </c>
      <c r="DD84" s="33">
        <f>VLOOKUP($DC84,Funktionsbezeichnungen,3,0)</f>
        <v>7</v>
      </c>
      <c r="DE84" s="83" t="str">
        <f>VLOOKUP($DC84,Funktionsbezeichnungen,2,0)</f>
        <v>Projektingenieur 7 (Bau)</v>
      </c>
      <c r="DF84" s="20"/>
      <c r="DG84" s="125">
        <v>771</v>
      </c>
      <c r="DH84" s="33">
        <f>VLOOKUP($DG84,Funktionsbezeichnungen,3,0)</f>
        <v>7</v>
      </c>
      <c r="DI84" s="83" t="str">
        <f>VLOOKUP($DG84,Funktionsbezeichnungen,2,0)</f>
        <v>Projektingenieur 7 (Bau)</v>
      </c>
      <c r="DN84" s="126">
        <f t="shared" si="65"/>
        <v>9658</v>
      </c>
      <c r="DO84" s="156">
        <v>6</v>
      </c>
      <c r="DP84" s="126">
        <v>0</v>
      </c>
      <c r="DQ84" s="324" t="s">
        <v>968</v>
      </c>
      <c r="ES84" s="154">
        <v>6659</v>
      </c>
      <c r="ET84" s="126" t="s">
        <v>121</v>
      </c>
    </row>
    <row r="85" spans="1:150" s="126" customFormat="1" ht="27" x14ac:dyDescent="0.2">
      <c r="A85" s="319"/>
      <c r="B85" s="319"/>
      <c r="C85" s="319">
        <f t="shared" si="59"/>
        <v>1</v>
      </c>
      <c r="D85" s="320"/>
      <c r="E85" s="320">
        <v>1</v>
      </c>
      <c r="F85" s="321"/>
      <c r="G85" s="57"/>
      <c r="H85" s="57"/>
      <c r="I85" s="321"/>
      <c r="J85" s="57"/>
      <c r="K85" s="321"/>
      <c r="L85" s="321"/>
      <c r="M85" s="321"/>
      <c r="N85" s="322"/>
      <c r="O85" s="322"/>
      <c r="P85" s="109" t="s">
        <v>358</v>
      </c>
      <c r="Q85" s="110" t="s">
        <v>617</v>
      </c>
      <c r="R85" s="110" t="s">
        <v>928</v>
      </c>
      <c r="S85" s="27" t="s">
        <v>618</v>
      </c>
      <c r="T85" s="21">
        <v>1985</v>
      </c>
      <c r="U85" s="28" t="s">
        <v>235</v>
      </c>
      <c r="V85" s="21">
        <v>2006</v>
      </c>
      <c r="W85" s="28" t="s">
        <v>1555</v>
      </c>
      <c r="X85" s="138">
        <v>2015</v>
      </c>
      <c r="Y85" s="389"/>
      <c r="Z85" s="25"/>
      <c r="AA85" s="284">
        <f t="shared" si="60"/>
        <v>12</v>
      </c>
      <c r="AB85" s="287" t="s">
        <v>110</v>
      </c>
      <c r="AC85" s="21">
        <v>2010</v>
      </c>
      <c r="AD85" s="21" t="s">
        <v>121</v>
      </c>
      <c r="AE85" s="304"/>
      <c r="AF85" s="288" t="s">
        <v>376</v>
      </c>
      <c r="AG85" s="318"/>
      <c r="CJ85" s="126" t="str">
        <f t="shared" si="64"/>
        <v/>
      </c>
      <c r="CK85" s="126" t="str">
        <f t="shared" si="61"/>
        <v>Zeltner Viktor</v>
      </c>
      <c r="CM85" s="126">
        <f t="shared" si="62"/>
        <v>12</v>
      </c>
      <c r="CN85" s="126" t="str">
        <f t="shared" si="63"/>
        <v>D</v>
      </c>
      <c r="CO85" s="138" t="str">
        <f t="shared" si="58"/>
        <v>D</v>
      </c>
      <c r="CP85" s="154">
        <v>6765</v>
      </c>
      <c r="CQ85" s="125">
        <v>771</v>
      </c>
      <c r="CR85" s="33">
        <f t="shared" si="52"/>
        <v>7</v>
      </c>
      <c r="CS85" s="83" t="str">
        <f t="shared" si="53"/>
        <v>Projektingenieur 7 (Bau)</v>
      </c>
      <c r="CT85" s="125">
        <v>771</v>
      </c>
      <c r="CU85" s="33">
        <f t="shared" si="72"/>
        <v>7</v>
      </c>
      <c r="CV85" s="83" t="str">
        <f t="shared" si="73"/>
        <v>Projektingenieur 7 (Bau)</v>
      </c>
      <c r="CW85" s="125">
        <v>771</v>
      </c>
      <c r="CX85" s="33">
        <f>VLOOKUP($CW85,Funktionsbezeichnungen,3,0)</f>
        <v>7</v>
      </c>
      <c r="CY85" s="83" t="str">
        <f>VLOOKUP($CW85,Funktionsbezeichnungen,2,0)</f>
        <v>Projektingenieur 7 (Bau)</v>
      </c>
      <c r="CZ85" s="125">
        <v>733</v>
      </c>
      <c r="DA85" s="33">
        <f>VLOOKUP($CZ85,Funktionsbezeichnungen,3,0)</f>
        <v>6</v>
      </c>
      <c r="DB85" s="83" t="str">
        <f>VLOOKUP($CZ85,Funktionsbezeichnungen,2,0)</f>
        <v>Konstrukteur 6 / -planer 6 / Gruppenchef 6</v>
      </c>
      <c r="DC85" s="125">
        <v>732</v>
      </c>
      <c r="DD85" s="33">
        <f>VLOOKUP($DC85,Funktionsbezeichnungen,3,0)</f>
        <v>5</v>
      </c>
      <c r="DE85" s="83" t="str">
        <f>VLOOKUP($DC85,Funktionsbezeichnungen,2,0)</f>
        <v>Konstrukteur 5 / -planer 5</v>
      </c>
      <c r="DF85" s="20"/>
      <c r="DG85" s="33">
        <v>732</v>
      </c>
      <c r="DH85" s="33">
        <f>VLOOKUP($DG85,Funktionsbezeichnungen,3,0)</f>
        <v>5</v>
      </c>
      <c r="DI85" s="83" t="str">
        <f>VLOOKUP($DG85,Funktionsbezeichnungen,2,0)</f>
        <v>Konstrukteur 5 / -planer 5</v>
      </c>
      <c r="DN85" s="126">
        <f t="shared" si="65"/>
        <v>6765</v>
      </c>
      <c r="DO85" s="156">
        <v>6</v>
      </c>
      <c r="DP85" s="126">
        <v>0</v>
      </c>
      <c r="DQ85" s="126" t="s">
        <v>964</v>
      </c>
      <c r="ES85" s="154">
        <v>6741</v>
      </c>
      <c r="ET85" s="126" t="s">
        <v>121</v>
      </c>
    </row>
    <row r="86" spans="1:150" s="276" customFormat="1" x14ac:dyDescent="0.2">
      <c r="A86" s="319"/>
      <c r="B86" s="319"/>
      <c r="C86" s="319" t="str">
        <f t="shared" si="59"/>
        <v/>
      </c>
      <c r="D86" s="320"/>
      <c r="E86" s="320"/>
      <c r="F86" s="321">
        <v>1</v>
      </c>
      <c r="G86" s="57"/>
      <c r="H86" s="57">
        <v>1</v>
      </c>
      <c r="I86" s="321"/>
      <c r="J86" s="57"/>
      <c r="K86" s="321"/>
      <c r="L86" s="321"/>
      <c r="M86" s="321"/>
      <c r="N86" s="322"/>
      <c r="O86" s="322"/>
      <c r="P86" s="109" t="s">
        <v>1301</v>
      </c>
      <c r="Q86" s="110" t="s">
        <v>1528</v>
      </c>
      <c r="R86" s="110" t="s">
        <v>928</v>
      </c>
      <c r="S86" s="27" t="s">
        <v>1529</v>
      </c>
      <c r="T86" s="21">
        <v>1989</v>
      </c>
      <c r="U86" s="28" t="s">
        <v>1531</v>
      </c>
      <c r="V86" s="21">
        <v>2008</v>
      </c>
      <c r="W86" s="28" t="s">
        <v>1530</v>
      </c>
      <c r="X86" s="138">
        <v>2014</v>
      </c>
      <c r="Y86" s="389" t="s">
        <v>1547</v>
      </c>
      <c r="Z86" s="25"/>
      <c r="AA86" s="284">
        <f t="shared" si="60"/>
        <v>4</v>
      </c>
      <c r="AB86" s="287" t="s">
        <v>110</v>
      </c>
      <c r="AC86" s="21">
        <v>2018</v>
      </c>
      <c r="AD86" s="21" t="s">
        <v>121</v>
      </c>
      <c r="AE86" s="364"/>
      <c r="AF86" s="288" t="s">
        <v>376</v>
      </c>
      <c r="AG86" s="365"/>
      <c r="CN86" s="276" t="str">
        <f t="shared" si="63"/>
        <v>D</v>
      </c>
      <c r="CO86" s="363"/>
      <c r="CP86" s="222"/>
      <c r="CQ86" s="366"/>
      <c r="CR86" s="367"/>
      <c r="CS86" s="368"/>
      <c r="CT86" s="366"/>
      <c r="CU86" s="367"/>
      <c r="CV86" s="368"/>
      <c r="CW86" s="366"/>
      <c r="CX86" s="367"/>
      <c r="CY86" s="368"/>
      <c r="CZ86" s="366"/>
      <c r="DA86" s="367"/>
      <c r="DB86" s="368"/>
      <c r="DC86" s="366"/>
      <c r="DD86" s="367"/>
      <c r="DE86" s="368"/>
      <c r="DF86" s="369"/>
      <c r="DG86" s="367"/>
      <c r="DH86" s="367"/>
      <c r="DI86" s="368"/>
      <c r="DO86" s="336"/>
      <c r="ES86" s="222"/>
    </row>
    <row r="87" spans="1:150" s="126" customFormat="1" x14ac:dyDescent="0.2">
      <c r="A87" s="319"/>
      <c r="B87" s="319"/>
      <c r="C87" s="319">
        <f t="shared" si="59"/>
        <v>1</v>
      </c>
      <c r="D87" s="320"/>
      <c r="E87" s="320"/>
      <c r="F87" s="321"/>
      <c r="G87" s="57"/>
      <c r="H87" s="57"/>
      <c r="I87" s="321">
        <v>1</v>
      </c>
      <c r="J87" s="57">
        <v>1</v>
      </c>
      <c r="K87" s="321"/>
      <c r="L87" s="321"/>
      <c r="M87" s="321"/>
      <c r="N87" s="322"/>
      <c r="O87" s="322"/>
      <c r="P87" s="109" t="s">
        <v>358</v>
      </c>
      <c r="Q87" s="110" t="s">
        <v>482</v>
      </c>
      <c r="R87" s="110" t="s">
        <v>928</v>
      </c>
      <c r="S87" s="27" t="s">
        <v>1557</v>
      </c>
      <c r="T87" s="21">
        <v>1956</v>
      </c>
      <c r="U87" s="28" t="s">
        <v>126</v>
      </c>
      <c r="V87" s="21">
        <v>1973</v>
      </c>
      <c r="W87" s="28"/>
      <c r="X87" s="138"/>
      <c r="Y87" s="389"/>
      <c r="Z87" s="25"/>
      <c r="AA87" s="284">
        <f t="shared" si="60"/>
        <v>45</v>
      </c>
      <c r="AB87" s="287" t="s">
        <v>139</v>
      </c>
      <c r="AC87" s="21">
        <v>2004</v>
      </c>
      <c r="AD87" s="21" t="s">
        <v>121</v>
      </c>
      <c r="AE87" s="304"/>
      <c r="AF87" s="16" t="s">
        <v>377</v>
      </c>
      <c r="AG87" s="318"/>
      <c r="CJ87" s="126" t="str">
        <f t="shared" si="64"/>
        <v/>
      </c>
      <c r="CK87" s="126" t="str">
        <f t="shared" ref="CK87:CK118" si="74">+S87</f>
        <v>Allemann Bertrand</v>
      </c>
      <c r="CM87" s="126">
        <f t="shared" ref="CM87:CM118" si="75">+AA87</f>
        <v>45</v>
      </c>
      <c r="CN87" s="126" t="str">
        <f t="shared" si="63"/>
        <v>D</v>
      </c>
      <c r="CO87" s="138" t="str">
        <f t="shared" si="58"/>
        <v>D</v>
      </c>
      <c r="CP87" s="154">
        <v>5631</v>
      </c>
      <c r="CQ87" s="125">
        <v>741</v>
      </c>
      <c r="CR87" s="33">
        <f t="shared" ref="CR87:CR114" si="76">VLOOKUP($CQ87,Funktionsbezeichnungen,3,0)</f>
        <v>7</v>
      </c>
      <c r="CS87" s="83" t="str">
        <f t="shared" ref="CS87:CS114" si="77">VLOOKUP($CQ87,Funktionsbezeichnungen,2,0)</f>
        <v>Konstrukteur 7 / Fachplaner 7 / Gruppenchef 7</v>
      </c>
      <c r="CT87" s="125">
        <v>741</v>
      </c>
      <c r="CU87" s="33">
        <f t="shared" si="72"/>
        <v>7</v>
      </c>
      <c r="CV87" s="83" t="str">
        <f t="shared" si="73"/>
        <v>Konstrukteur 7 / Fachplaner 7 / Gruppenchef 7</v>
      </c>
      <c r="CW87" s="125">
        <v>741</v>
      </c>
      <c r="CX87" s="33">
        <f t="shared" si="56"/>
        <v>7</v>
      </c>
      <c r="CY87" s="83" t="str">
        <f t="shared" si="57"/>
        <v>Konstrukteur 7 / Fachplaner 7 / Gruppenchef 7</v>
      </c>
      <c r="CZ87" s="125">
        <v>741</v>
      </c>
      <c r="DA87" s="33">
        <f t="shared" si="66"/>
        <v>7</v>
      </c>
      <c r="DB87" s="83" t="str">
        <f t="shared" si="67"/>
        <v>Konstrukteur 7 / Fachplaner 7 / Gruppenchef 7</v>
      </c>
      <c r="DC87" s="125">
        <v>741</v>
      </c>
      <c r="DD87" s="33">
        <f t="shared" si="68"/>
        <v>7</v>
      </c>
      <c r="DE87" s="83" t="str">
        <f t="shared" si="69"/>
        <v>Konstrukteur 7 / Fachplaner 7 / Gruppenchef 7</v>
      </c>
      <c r="DF87" s="20"/>
      <c r="DG87" s="33">
        <v>742</v>
      </c>
      <c r="DH87" s="33">
        <f t="shared" si="70"/>
        <v>8</v>
      </c>
      <c r="DI87" s="83" t="str">
        <f t="shared" si="71"/>
        <v>Konstrukteur 8 / Fachplaner 8 / Gruppenchef 8</v>
      </c>
      <c r="DN87" s="126">
        <f t="shared" si="65"/>
        <v>5631</v>
      </c>
      <c r="DO87" s="156">
        <v>6</v>
      </c>
      <c r="DP87" s="126">
        <v>0</v>
      </c>
      <c r="DQ87" s="126" t="s">
        <v>965</v>
      </c>
      <c r="ES87" s="154">
        <v>9618</v>
      </c>
      <c r="ET87" s="126" t="s">
        <v>121</v>
      </c>
    </row>
    <row r="88" spans="1:150" s="126" customFormat="1" x14ac:dyDescent="0.2">
      <c r="A88" s="319"/>
      <c r="B88" s="319"/>
      <c r="C88" s="319">
        <f t="shared" si="59"/>
        <v>1</v>
      </c>
      <c r="D88" s="320"/>
      <c r="E88" s="320"/>
      <c r="F88" s="321"/>
      <c r="G88" s="57"/>
      <c r="H88" s="57"/>
      <c r="I88" s="321">
        <v>1</v>
      </c>
      <c r="J88" s="57"/>
      <c r="K88" s="321"/>
      <c r="L88" s="321"/>
      <c r="M88" s="321"/>
      <c r="N88" s="322"/>
      <c r="O88" s="322"/>
      <c r="P88" s="109" t="s">
        <v>361</v>
      </c>
      <c r="Q88" s="110" t="s">
        <v>491</v>
      </c>
      <c r="R88" s="110" t="s">
        <v>928</v>
      </c>
      <c r="S88" s="27" t="s">
        <v>140</v>
      </c>
      <c r="T88" s="21">
        <v>1955</v>
      </c>
      <c r="U88" s="28" t="s">
        <v>126</v>
      </c>
      <c r="V88" s="21">
        <v>1973</v>
      </c>
      <c r="W88" s="25"/>
      <c r="X88" s="138"/>
      <c r="Y88" s="287"/>
      <c r="Z88" s="28"/>
      <c r="AA88" s="284">
        <f t="shared" si="60"/>
        <v>45</v>
      </c>
      <c r="AB88" s="25" t="s">
        <v>129</v>
      </c>
      <c r="AC88" s="290">
        <v>1980</v>
      </c>
      <c r="AD88" s="21" t="s">
        <v>121</v>
      </c>
      <c r="AE88" s="304"/>
      <c r="AF88" s="289" t="s">
        <v>377</v>
      </c>
      <c r="AG88" s="318"/>
      <c r="CJ88" s="323" t="str">
        <f t="shared" si="64"/>
        <v>anders</v>
      </c>
      <c r="CK88" s="126" t="str">
        <f t="shared" si="74"/>
        <v>Wespiser Charles</v>
      </c>
      <c r="CM88" s="126">
        <f t="shared" si="75"/>
        <v>45</v>
      </c>
      <c r="CN88" s="126" t="str">
        <f t="shared" si="63"/>
        <v>D</v>
      </c>
      <c r="CO88" s="138" t="str">
        <f t="shared" si="58"/>
        <v xml:space="preserve"> E/D </v>
      </c>
      <c r="CP88" s="154">
        <v>5545</v>
      </c>
      <c r="CQ88" s="125">
        <v>741</v>
      </c>
      <c r="CR88" s="33">
        <f t="shared" si="76"/>
        <v>7</v>
      </c>
      <c r="CS88" s="83" t="str">
        <f t="shared" si="77"/>
        <v>Konstrukteur 7 / Fachplaner 7 / Gruppenchef 7</v>
      </c>
      <c r="CT88" s="125">
        <v>741</v>
      </c>
      <c r="CU88" s="33">
        <f>VLOOKUP($CT88,Funktionsbezeichnungen,3,0)</f>
        <v>7</v>
      </c>
      <c r="CV88" s="83" t="str">
        <f>VLOOKUP($CT88,Funktionsbezeichnungen,2,0)</f>
        <v>Konstrukteur 7 / Fachplaner 7 / Gruppenchef 7</v>
      </c>
      <c r="CW88" s="125">
        <v>741</v>
      </c>
      <c r="CX88" s="33">
        <f>VLOOKUP($CW88,Funktionsbezeichnungen,3,0)</f>
        <v>7</v>
      </c>
      <c r="CY88" s="83" t="str">
        <f>VLOOKUP($CW88,Funktionsbezeichnungen,2,0)</f>
        <v>Konstrukteur 7 / Fachplaner 7 / Gruppenchef 7</v>
      </c>
      <c r="CZ88" s="125">
        <v>741</v>
      </c>
      <c r="DA88" s="33">
        <f>VLOOKUP($CZ88,Funktionsbezeichnungen,3,0)</f>
        <v>7</v>
      </c>
      <c r="DB88" s="83" t="str">
        <f>VLOOKUP($CZ88,Funktionsbezeichnungen,2,0)</f>
        <v>Konstrukteur 7 / Fachplaner 7 / Gruppenchef 7</v>
      </c>
      <c r="DC88" s="125">
        <v>741</v>
      </c>
      <c r="DD88" s="33">
        <f>VLOOKUP($DC88,Funktionsbezeichnungen,3,0)</f>
        <v>7</v>
      </c>
      <c r="DE88" s="83" t="str">
        <f>VLOOKUP($DC88,Funktionsbezeichnungen,2,0)</f>
        <v>Konstrukteur 7 / Fachplaner 7 / Gruppenchef 7</v>
      </c>
      <c r="DF88" s="20"/>
      <c r="DG88" s="125">
        <v>741</v>
      </c>
      <c r="DH88" s="33">
        <f>VLOOKUP($DG88,Funktionsbezeichnungen,3,0)</f>
        <v>7</v>
      </c>
      <c r="DI88" s="83" t="str">
        <f>VLOOKUP($DG88,Funktionsbezeichnungen,2,0)</f>
        <v>Konstrukteur 7 / Fachplaner 7 / Gruppenchef 7</v>
      </c>
      <c r="DN88" s="126">
        <f>+CP88</f>
        <v>5545</v>
      </c>
      <c r="DO88" s="156">
        <v>6</v>
      </c>
      <c r="DP88" s="126">
        <v>0</v>
      </c>
      <c r="DQ88" s="126" t="s">
        <v>965</v>
      </c>
      <c r="ES88" s="154">
        <v>9623</v>
      </c>
      <c r="ET88" s="126" t="s">
        <v>121</v>
      </c>
    </row>
    <row r="89" spans="1:150" s="126" customFormat="1" x14ac:dyDescent="0.2">
      <c r="A89" s="319"/>
      <c r="B89" s="319"/>
      <c r="C89" s="319">
        <f t="shared" si="59"/>
        <v>1</v>
      </c>
      <c r="D89" s="320"/>
      <c r="E89" s="320"/>
      <c r="F89" s="321"/>
      <c r="G89" s="57"/>
      <c r="H89" s="57"/>
      <c r="I89" s="321">
        <v>1</v>
      </c>
      <c r="J89" s="57">
        <v>1</v>
      </c>
      <c r="K89" s="321"/>
      <c r="L89" s="321"/>
      <c r="M89" s="321"/>
      <c r="N89" s="322"/>
      <c r="O89" s="322"/>
      <c r="P89" s="109" t="s">
        <v>1301</v>
      </c>
      <c r="Q89" s="110" t="s">
        <v>483</v>
      </c>
      <c r="R89" s="110" t="s">
        <v>928</v>
      </c>
      <c r="S89" s="20" t="s">
        <v>137</v>
      </c>
      <c r="T89" s="21">
        <v>1958</v>
      </c>
      <c r="U89" s="28" t="s">
        <v>126</v>
      </c>
      <c r="V89" s="21">
        <v>1977</v>
      </c>
      <c r="W89" s="25"/>
      <c r="X89" s="138"/>
      <c r="Y89" s="287"/>
      <c r="Z89" s="28"/>
      <c r="AA89" s="284">
        <f t="shared" si="60"/>
        <v>41</v>
      </c>
      <c r="AB89" s="25" t="s">
        <v>129</v>
      </c>
      <c r="AC89" s="290">
        <v>1974</v>
      </c>
      <c r="AD89" s="21" t="s">
        <v>121</v>
      </c>
      <c r="AE89" s="304"/>
      <c r="AF89" s="16" t="s">
        <v>377</v>
      </c>
      <c r="AG89" s="318"/>
      <c r="CJ89" s="126" t="e">
        <f t="shared" si="64"/>
        <v>#N/A</v>
      </c>
      <c r="CK89" s="126" t="str">
        <f t="shared" si="74"/>
        <v>Lenherr Paul</v>
      </c>
      <c r="CM89" s="126">
        <f t="shared" si="75"/>
        <v>41</v>
      </c>
      <c r="CN89" s="126" t="str">
        <f t="shared" si="63"/>
        <v>D</v>
      </c>
      <c r="CO89" s="138" t="e">
        <f t="shared" si="58"/>
        <v>#N/A</v>
      </c>
      <c r="CP89" s="154">
        <v>6628</v>
      </c>
      <c r="CQ89" s="125">
        <v>741</v>
      </c>
      <c r="CR89" s="33">
        <f t="shared" si="76"/>
        <v>7</v>
      </c>
      <c r="CS89" s="83" t="str">
        <f t="shared" si="77"/>
        <v>Konstrukteur 7 / Fachplaner 7 / Gruppenchef 7</v>
      </c>
      <c r="CT89" s="125">
        <v>741</v>
      </c>
      <c r="CU89" s="33">
        <f t="shared" si="72"/>
        <v>7</v>
      </c>
      <c r="CV89" s="83" t="str">
        <f t="shared" si="73"/>
        <v>Konstrukteur 7 / Fachplaner 7 / Gruppenchef 7</v>
      </c>
      <c r="CW89" s="125">
        <v>741</v>
      </c>
      <c r="CX89" s="33">
        <f t="shared" si="56"/>
        <v>7</v>
      </c>
      <c r="CY89" s="83" t="str">
        <f t="shared" si="57"/>
        <v>Konstrukteur 7 / Fachplaner 7 / Gruppenchef 7</v>
      </c>
      <c r="CZ89" s="125">
        <v>741</v>
      </c>
      <c r="DA89" s="33">
        <f t="shared" si="66"/>
        <v>7</v>
      </c>
      <c r="DB89" s="83" t="str">
        <f t="shared" si="67"/>
        <v>Konstrukteur 7 / Fachplaner 7 / Gruppenchef 7</v>
      </c>
      <c r="DC89" s="125">
        <v>741</v>
      </c>
      <c r="DD89" s="33">
        <f t="shared" si="68"/>
        <v>7</v>
      </c>
      <c r="DE89" s="83" t="str">
        <f t="shared" si="69"/>
        <v>Konstrukteur 7 / Fachplaner 7 / Gruppenchef 7</v>
      </c>
      <c r="DF89" s="20"/>
      <c r="DG89" s="33">
        <v>742</v>
      </c>
      <c r="DH89" s="33">
        <f t="shared" si="70"/>
        <v>8</v>
      </c>
      <c r="DI89" s="83" t="str">
        <f t="shared" si="71"/>
        <v>Konstrukteur 8 / Fachplaner 8 / Gruppenchef 8</v>
      </c>
      <c r="DN89" s="126">
        <f t="shared" si="65"/>
        <v>6628</v>
      </c>
      <c r="DO89" s="156">
        <v>6</v>
      </c>
      <c r="DP89" s="126">
        <v>0</v>
      </c>
      <c r="DQ89" s="126" t="s">
        <v>965</v>
      </c>
      <c r="ES89" s="154">
        <v>4346</v>
      </c>
      <c r="ET89" s="126" t="s">
        <v>121</v>
      </c>
    </row>
    <row r="90" spans="1:150" s="126" customFormat="1" x14ac:dyDescent="0.2">
      <c r="A90" s="319"/>
      <c r="B90" s="319"/>
      <c r="C90" s="319">
        <f t="shared" si="59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358</v>
      </c>
      <c r="Q90" s="110" t="s">
        <v>484</v>
      </c>
      <c r="R90" s="110" t="s">
        <v>928</v>
      </c>
      <c r="S90" s="20" t="s">
        <v>271</v>
      </c>
      <c r="T90" s="21">
        <v>1958</v>
      </c>
      <c r="U90" s="28" t="s">
        <v>126</v>
      </c>
      <c r="V90" s="21">
        <v>1978</v>
      </c>
      <c r="W90" s="25"/>
      <c r="X90" s="138"/>
      <c r="Y90" s="287"/>
      <c r="Z90" s="28"/>
      <c r="AA90" s="284">
        <f t="shared" si="60"/>
        <v>40</v>
      </c>
      <c r="AB90" s="25" t="s">
        <v>687</v>
      </c>
      <c r="AC90" s="290">
        <v>1993</v>
      </c>
      <c r="AD90" s="21" t="s">
        <v>121</v>
      </c>
      <c r="AE90" s="304"/>
      <c r="AF90" s="16" t="s">
        <v>420</v>
      </c>
      <c r="AG90" s="318"/>
      <c r="CJ90" s="126" t="str">
        <f t="shared" si="64"/>
        <v/>
      </c>
      <c r="CK90" s="126" t="str">
        <f t="shared" si="74"/>
        <v>von Schallen Urs</v>
      </c>
      <c r="CM90" s="126">
        <f t="shared" si="75"/>
        <v>40</v>
      </c>
      <c r="CN90" s="126" t="str">
        <f t="shared" si="63"/>
        <v>D</v>
      </c>
      <c r="CO90" s="138" t="str">
        <f t="shared" si="58"/>
        <v>D</v>
      </c>
      <c r="CP90" s="154">
        <v>6659</v>
      </c>
      <c r="CQ90" s="125">
        <v>742</v>
      </c>
      <c r="CR90" s="33">
        <f t="shared" si="76"/>
        <v>8</v>
      </c>
      <c r="CS90" s="83" t="str">
        <f t="shared" si="77"/>
        <v>Konstrukteur 8 / Fachplaner 8 / Gruppenchef 8</v>
      </c>
      <c r="CT90" s="125">
        <v>742</v>
      </c>
      <c r="CU90" s="33">
        <f t="shared" si="72"/>
        <v>8</v>
      </c>
      <c r="CV90" s="83" t="str">
        <f t="shared" si="73"/>
        <v>Konstrukteur 8 / Fachplaner 8 / Gruppenchef 8</v>
      </c>
      <c r="CW90" s="125">
        <v>742</v>
      </c>
      <c r="CX90" s="33">
        <f t="shared" si="56"/>
        <v>8</v>
      </c>
      <c r="CY90" s="83" t="str">
        <f t="shared" si="57"/>
        <v>Konstrukteur 8 / Fachplaner 8 / Gruppenchef 8</v>
      </c>
      <c r="CZ90" s="125">
        <v>742</v>
      </c>
      <c r="DA90" s="33">
        <f t="shared" si="66"/>
        <v>8</v>
      </c>
      <c r="DB90" s="83" t="str">
        <f t="shared" si="67"/>
        <v>Konstrukteur 8 / Fachplaner 8 / Gruppenchef 8</v>
      </c>
      <c r="DC90" s="125">
        <v>742</v>
      </c>
      <c r="DD90" s="33">
        <f t="shared" si="68"/>
        <v>8</v>
      </c>
      <c r="DE90" s="83" t="str">
        <f t="shared" si="69"/>
        <v>Konstrukteur 8 / Fachplaner 8 / Gruppenchef 8</v>
      </c>
      <c r="DF90" s="20"/>
      <c r="DG90" s="33">
        <v>742</v>
      </c>
      <c r="DH90" s="33">
        <f t="shared" si="70"/>
        <v>8</v>
      </c>
      <c r="DI90" s="83" t="str">
        <f t="shared" si="71"/>
        <v>Konstrukteur 8 / Fachplaner 8 / Gruppenchef 8</v>
      </c>
      <c r="DN90" s="126">
        <f t="shared" si="65"/>
        <v>6659</v>
      </c>
      <c r="DO90" s="156">
        <v>6</v>
      </c>
      <c r="DP90" s="126">
        <v>0</v>
      </c>
      <c r="DQ90" s="126" t="s">
        <v>966</v>
      </c>
      <c r="ES90" s="154">
        <v>9654</v>
      </c>
      <c r="ET90" s="126" t="s">
        <v>121</v>
      </c>
    </row>
    <row r="91" spans="1:150" s="126" customFormat="1" x14ac:dyDescent="0.2">
      <c r="A91" s="319"/>
      <c r="B91" s="319"/>
      <c r="C91" s="319">
        <f t="shared" si="59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359</v>
      </c>
      <c r="Q91" s="110" t="s">
        <v>632</v>
      </c>
      <c r="R91" s="110" t="s">
        <v>928</v>
      </c>
      <c r="S91" s="20" t="s">
        <v>633</v>
      </c>
      <c r="T91" s="21">
        <v>1958</v>
      </c>
      <c r="U91" s="28" t="s">
        <v>634</v>
      </c>
      <c r="V91" s="21">
        <v>1980</v>
      </c>
      <c r="W91" s="25"/>
      <c r="X91" s="138"/>
      <c r="Y91" s="287"/>
      <c r="Z91" s="28"/>
      <c r="AA91" s="284">
        <f t="shared" si="60"/>
        <v>38</v>
      </c>
      <c r="AB91" s="25" t="s">
        <v>107</v>
      </c>
      <c r="AC91" s="290">
        <v>2010</v>
      </c>
      <c r="AD91" s="21" t="s">
        <v>121</v>
      </c>
      <c r="AE91" s="304"/>
      <c r="AF91" s="289" t="s">
        <v>1098</v>
      </c>
      <c r="AG91" s="318"/>
      <c r="CJ91" s="126" t="str">
        <f t="shared" si="64"/>
        <v/>
      </c>
      <c r="CK91" s="126" t="str">
        <f t="shared" si="74"/>
        <v>Schneider Martin</v>
      </c>
      <c r="CM91" s="126">
        <f t="shared" si="75"/>
        <v>38</v>
      </c>
      <c r="CN91" s="126" t="str">
        <f t="shared" si="63"/>
        <v>D</v>
      </c>
      <c r="CO91" s="138" t="str">
        <f t="shared" si="58"/>
        <v>D</v>
      </c>
      <c r="CP91" s="154">
        <v>4354</v>
      </c>
      <c r="CQ91" s="125">
        <v>741</v>
      </c>
      <c r="CR91" s="33">
        <f t="shared" si="76"/>
        <v>7</v>
      </c>
      <c r="CS91" s="83" t="str">
        <f t="shared" si="77"/>
        <v>Konstrukteur 7 / Fachplaner 7 / Gruppenchef 7</v>
      </c>
      <c r="CT91" s="125">
        <v>741</v>
      </c>
      <c r="CU91" s="33">
        <f t="shared" si="72"/>
        <v>7</v>
      </c>
      <c r="CV91" s="83" t="str">
        <f t="shared" si="73"/>
        <v>Konstrukteur 7 / Fachplaner 7 / Gruppenchef 7</v>
      </c>
      <c r="CW91" s="125">
        <v>741</v>
      </c>
      <c r="CX91" s="33">
        <f t="shared" si="56"/>
        <v>7</v>
      </c>
      <c r="CY91" s="83" t="str">
        <f t="shared" si="57"/>
        <v>Konstrukteur 7 / Fachplaner 7 / Gruppenchef 7</v>
      </c>
      <c r="CZ91" s="125">
        <v>741</v>
      </c>
      <c r="DA91" s="33">
        <f t="shared" si="66"/>
        <v>7</v>
      </c>
      <c r="DB91" s="83" t="str">
        <f t="shared" si="67"/>
        <v>Konstrukteur 7 / Fachplaner 7 / Gruppenchef 7</v>
      </c>
      <c r="DC91" s="125">
        <v>741</v>
      </c>
      <c r="DD91" s="33">
        <f t="shared" si="68"/>
        <v>7</v>
      </c>
      <c r="DE91" s="83" t="str">
        <f t="shared" si="69"/>
        <v>Konstrukteur 7 / Fachplaner 7 / Gruppenchef 7</v>
      </c>
      <c r="DF91" s="20"/>
      <c r="DG91" s="33">
        <v>742</v>
      </c>
      <c r="DH91" s="33">
        <f t="shared" si="70"/>
        <v>8</v>
      </c>
      <c r="DI91" s="83" t="str">
        <f t="shared" si="71"/>
        <v>Konstrukteur 8 / Fachplaner 8 / Gruppenchef 8</v>
      </c>
      <c r="DN91" s="126">
        <f t="shared" si="65"/>
        <v>4354</v>
      </c>
      <c r="DO91" s="156">
        <v>6</v>
      </c>
      <c r="DP91" s="126">
        <v>0</v>
      </c>
      <c r="DQ91" s="324" t="s">
        <v>970</v>
      </c>
      <c r="ES91" s="154">
        <v>9660</v>
      </c>
      <c r="ET91" s="126" t="s">
        <v>121</v>
      </c>
    </row>
    <row r="92" spans="1:150" s="126" customFormat="1" x14ac:dyDescent="0.2">
      <c r="A92" s="319"/>
      <c r="B92" s="319"/>
      <c r="C92" s="319">
        <f t="shared" si="59"/>
        <v>1</v>
      </c>
      <c r="D92" s="320"/>
      <c r="E92" s="320"/>
      <c r="F92" s="321"/>
      <c r="G92" s="57"/>
      <c r="H92" s="57">
        <v>1</v>
      </c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485</v>
      </c>
      <c r="R92" s="110" t="s">
        <v>928</v>
      </c>
      <c r="S92" s="20" t="s">
        <v>261</v>
      </c>
      <c r="T92" s="21">
        <v>1959</v>
      </c>
      <c r="U92" s="28" t="s">
        <v>126</v>
      </c>
      <c r="V92" s="21">
        <v>1981</v>
      </c>
      <c r="W92" s="25"/>
      <c r="X92" s="138"/>
      <c r="Y92" s="287"/>
      <c r="Z92" s="28" t="s">
        <v>941</v>
      </c>
      <c r="AA92" s="284">
        <f t="shared" si="60"/>
        <v>37</v>
      </c>
      <c r="AB92" s="25" t="s">
        <v>1562</v>
      </c>
      <c r="AC92" s="290">
        <v>2004</v>
      </c>
      <c r="AD92" s="21" t="s">
        <v>121</v>
      </c>
      <c r="AE92" s="304"/>
      <c r="AF92" s="289" t="s">
        <v>1099</v>
      </c>
      <c r="AG92" s="318"/>
      <c r="CJ92" s="126" t="str">
        <f t="shared" si="64"/>
        <v/>
      </c>
      <c r="CK92" s="126" t="str">
        <f t="shared" si="74"/>
        <v>Ortlieb Hans-Rudi</v>
      </c>
      <c r="CM92" s="126">
        <f t="shared" si="75"/>
        <v>37</v>
      </c>
      <c r="CN92" s="126" t="str">
        <f t="shared" si="63"/>
        <v>D</v>
      </c>
      <c r="CO92" s="138" t="str">
        <f t="shared" si="58"/>
        <v>D</v>
      </c>
      <c r="CP92" s="154">
        <v>5630</v>
      </c>
      <c r="CQ92" s="125">
        <v>771</v>
      </c>
      <c r="CR92" s="33">
        <f t="shared" si="76"/>
        <v>7</v>
      </c>
      <c r="CS92" s="83" t="str">
        <f t="shared" si="77"/>
        <v>Projektingenieur 7 (Bau)</v>
      </c>
      <c r="CT92" s="125">
        <v>771</v>
      </c>
      <c r="CU92" s="33">
        <f t="shared" si="72"/>
        <v>7</v>
      </c>
      <c r="CV92" s="83" t="str">
        <f t="shared" si="73"/>
        <v>Projektingenieur 7 (Bau)</v>
      </c>
      <c r="CW92" s="125">
        <v>771</v>
      </c>
      <c r="CX92" s="33">
        <f t="shared" si="56"/>
        <v>7</v>
      </c>
      <c r="CY92" s="83" t="str">
        <f t="shared" si="57"/>
        <v>Projektingenieur 7 (Bau)</v>
      </c>
      <c r="CZ92" s="125">
        <v>771</v>
      </c>
      <c r="DA92" s="33">
        <f t="shared" si="66"/>
        <v>7</v>
      </c>
      <c r="DB92" s="83" t="str">
        <f t="shared" si="67"/>
        <v>Projektingenieur 7 (Bau)</v>
      </c>
      <c r="DC92" s="125">
        <v>741</v>
      </c>
      <c r="DD92" s="33">
        <f t="shared" si="68"/>
        <v>7</v>
      </c>
      <c r="DE92" s="83" t="str">
        <f t="shared" si="69"/>
        <v>Konstrukteur 7 / Fachplaner 7 / Gruppenchef 7</v>
      </c>
      <c r="DF92" s="20"/>
      <c r="DG92" s="33">
        <v>742</v>
      </c>
      <c r="DH92" s="33">
        <f t="shared" si="70"/>
        <v>8</v>
      </c>
      <c r="DI92" s="83" t="str">
        <f t="shared" si="71"/>
        <v>Konstrukteur 8 / Fachplaner 8 / Gruppenchef 8</v>
      </c>
      <c r="DN92" s="126">
        <f t="shared" si="65"/>
        <v>5630</v>
      </c>
      <c r="DO92" s="156">
        <v>6</v>
      </c>
      <c r="DP92" s="126">
        <v>0</v>
      </c>
      <c r="DQ92" s="324" t="s">
        <v>968</v>
      </c>
      <c r="ES92" s="154">
        <v>5545</v>
      </c>
      <c r="ET92" s="126" t="s">
        <v>1042</v>
      </c>
    </row>
    <row r="93" spans="1:150" s="126" customFormat="1" x14ac:dyDescent="0.2">
      <c r="A93" s="319"/>
      <c r="B93" s="319"/>
      <c r="C93" s="319">
        <f t="shared" si="59"/>
        <v>1</v>
      </c>
      <c r="D93" s="320"/>
      <c r="E93" s="320"/>
      <c r="F93" s="321"/>
      <c r="G93" s="57"/>
      <c r="H93" s="57"/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358</v>
      </c>
      <c r="Q93" s="110" t="s">
        <v>1309</v>
      </c>
      <c r="R93" s="110" t="s">
        <v>928</v>
      </c>
      <c r="S93" s="20" t="s">
        <v>1310</v>
      </c>
      <c r="T93" s="21">
        <v>1961</v>
      </c>
      <c r="U93" s="28" t="s">
        <v>126</v>
      </c>
      <c r="V93" s="21">
        <v>1985</v>
      </c>
      <c r="W93" s="25"/>
      <c r="X93" s="138"/>
      <c r="Y93" s="287"/>
      <c r="Z93" s="28" t="s">
        <v>1224</v>
      </c>
      <c r="AA93" s="284">
        <f t="shared" si="60"/>
        <v>33</v>
      </c>
      <c r="AB93" s="25" t="s">
        <v>129</v>
      </c>
      <c r="AC93" s="290">
        <v>2018</v>
      </c>
      <c r="AD93" s="21" t="s">
        <v>121</v>
      </c>
      <c r="AE93" s="304"/>
      <c r="AF93" s="16" t="s">
        <v>377</v>
      </c>
      <c r="AG93" s="318"/>
      <c r="CJ93" s="335" t="e">
        <f t="shared" si="64"/>
        <v>#N/A</v>
      </c>
      <c r="CK93" s="276" t="str">
        <f t="shared" si="74"/>
        <v>Di Maria Marcello</v>
      </c>
      <c r="CM93" s="126">
        <f t="shared" si="75"/>
        <v>33</v>
      </c>
      <c r="CN93" s="126" t="str">
        <f t="shared" si="63"/>
        <v>D</v>
      </c>
      <c r="CO93" s="138" t="e">
        <f t="shared" si="58"/>
        <v>#N/A</v>
      </c>
      <c r="CP93" s="222">
        <v>8585</v>
      </c>
      <c r="CQ93" s="125">
        <v>742</v>
      </c>
      <c r="CR93" s="33">
        <f t="shared" si="76"/>
        <v>8</v>
      </c>
      <c r="CS93" s="83" t="str">
        <f t="shared" si="77"/>
        <v>Konstrukteur 8 / Fachplaner 8 / Gruppenchef 8</v>
      </c>
      <c r="CT93" s="125"/>
      <c r="CU93" s="33"/>
      <c r="CV93" s="83"/>
      <c r="CW93" s="125"/>
      <c r="CX93" s="33"/>
      <c r="CY93" s="83"/>
      <c r="CZ93" s="125"/>
      <c r="DA93" s="33"/>
      <c r="DB93" s="83"/>
      <c r="DC93" s="125"/>
      <c r="DD93" s="33"/>
      <c r="DE93" s="83"/>
      <c r="DF93" s="20"/>
      <c r="DG93" s="125"/>
      <c r="DH93" s="33"/>
      <c r="DI93" s="83"/>
      <c r="DN93" s="126">
        <f t="shared" si="65"/>
        <v>8585</v>
      </c>
      <c r="DO93" s="156">
        <v>6</v>
      </c>
      <c r="DP93" s="126">
        <v>0</v>
      </c>
      <c r="DQ93" s="126" t="s">
        <v>965</v>
      </c>
      <c r="ES93" s="154">
        <v>7637</v>
      </c>
      <c r="ET93" s="126" t="s">
        <v>1042</v>
      </c>
    </row>
    <row r="94" spans="1:150" s="126" customFormat="1" x14ac:dyDescent="0.2">
      <c r="A94" s="319"/>
      <c r="B94" s="319"/>
      <c r="C94" s="319">
        <f t="shared" si="59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1140</v>
      </c>
      <c r="Q94" s="110" t="s">
        <v>487</v>
      </c>
      <c r="R94" s="110" t="s">
        <v>928</v>
      </c>
      <c r="S94" s="20" t="s">
        <v>1573</v>
      </c>
      <c r="T94" s="21">
        <v>1970</v>
      </c>
      <c r="U94" s="28" t="s">
        <v>126</v>
      </c>
      <c r="V94" s="21">
        <v>1988</v>
      </c>
      <c r="W94" s="25" t="s">
        <v>1215</v>
      </c>
      <c r="X94" s="138">
        <v>2017</v>
      </c>
      <c r="Y94" s="287"/>
      <c r="Z94" s="28" t="s">
        <v>1224</v>
      </c>
      <c r="AA94" s="284">
        <f t="shared" si="60"/>
        <v>30</v>
      </c>
      <c r="AB94" s="25" t="s">
        <v>1545</v>
      </c>
      <c r="AC94" s="290">
        <v>1990</v>
      </c>
      <c r="AD94" s="21" t="s">
        <v>121</v>
      </c>
      <c r="AE94" s="304"/>
      <c r="AF94" s="16" t="s">
        <v>1546</v>
      </c>
      <c r="AG94" s="318"/>
      <c r="CJ94" s="126" t="str">
        <f t="shared" si="64"/>
        <v/>
      </c>
      <c r="CK94" s="126" t="str">
        <f t="shared" si="74"/>
        <v>Bucher Olivier</v>
      </c>
      <c r="CM94" s="126">
        <f t="shared" si="75"/>
        <v>30</v>
      </c>
      <c r="CN94" s="126" t="str">
        <f t="shared" si="63"/>
        <v>D</v>
      </c>
      <c r="CO94" s="138" t="str">
        <f t="shared" si="58"/>
        <v>D</v>
      </c>
      <c r="CP94" s="154">
        <v>7641</v>
      </c>
      <c r="CQ94" s="125">
        <v>741</v>
      </c>
      <c r="CR94" s="33">
        <f t="shared" si="76"/>
        <v>7</v>
      </c>
      <c r="CS94" s="83" t="str">
        <f t="shared" si="77"/>
        <v>Konstrukteur 7 / Fachplaner 7 / Gruppenchef 7</v>
      </c>
      <c r="CT94" s="125">
        <v>741</v>
      </c>
      <c r="CU94" s="33">
        <f t="shared" si="72"/>
        <v>7</v>
      </c>
      <c r="CV94" s="83" t="str">
        <f t="shared" si="73"/>
        <v>Konstrukteur 7 / Fachplaner 7 / Gruppenchef 7</v>
      </c>
      <c r="CW94" s="125">
        <v>741</v>
      </c>
      <c r="CX94" s="33">
        <f t="shared" si="56"/>
        <v>7</v>
      </c>
      <c r="CY94" s="83" t="str">
        <f t="shared" si="57"/>
        <v>Konstrukteur 7 / Fachplaner 7 / Gruppenchef 7</v>
      </c>
      <c r="CZ94" s="125">
        <v>741</v>
      </c>
      <c r="DA94" s="33">
        <f t="shared" si="66"/>
        <v>7</v>
      </c>
      <c r="DB94" s="83" t="str">
        <f t="shared" si="67"/>
        <v>Konstrukteur 7 / Fachplaner 7 / Gruppenchef 7</v>
      </c>
      <c r="DC94" s="125">
        <v>741</v>
      </c>
      <c r="DD94" s="33">
        <f t="shared" si="68"/>
        <v>7</v>
      </c>
      <c r="DE94" s="83" t="str">
        <f t="shared" si="69"/>
        <v>Konstrukteur 7 / Fachplaner 7 / Gruppenchef 7</v>
      </c>
      <c r="DF94" s="20"/>
      <c r="DG94" s="125">
        <v>742</v>
      </c>
      <c r="DH94" s="33">
        <f t="shared" si="70"/>
        <v>8</v>
      </c>
      <c r="DI94" s="83" t="str">
        <f t="shared" si="71"/>
        <v>Konstrukteur 8 / Fachplaner 8 / Gruppenchef 8</v>
      </c>
      <c r="DN94" s="126">
        <f t="shared" si="65"/>
        <v>7641</v>
      </c>
      <c r="DO94" s="156">
        <v>6</v>
      </c>
      <c r="DP94" s="126">
        <v>0</v>
      </c>
      <c r="DQ94" s="126" t="s">
        <v>965</v>
      </c>
      <c r="ES94" s="154">
        <v>5639</v>
      </c>
      <c r="ET94" s="126" t="s">
        <v>142</v>
      </c>
    </row>
    <row r="95" spans="1:150" s="126" customFormat="1" x14ac:dyDescent="0.2">
      <c r="A95" s="319"/>
      <c r="B95" s="319"/>
      <c r="C95" s="319">
        <f t="shared" si="59"/>
        <v>1</v>
      </c>
      <c r="D95" s="320"/>
      <c r="E95" s="320"/>
      <c r="F95" s="321"/>
      <c r="G95" s="57"/>
      <c r="H95" s="57"/>
      <c r="I95" s="321">
        <v>1</v>
      </c>
      <c r="J95" s="57"/>
      <c r="K95" s="321"/>
      <c r="L95" s="321"/>
      <c r="M95" s="321"/>
      <c r="N95" s="322"/>
      <c r="O95" s="322"/>
      <c r="P95" s="109" t="s">
        <v>361</v>
      </c>
      <c r="Q95" s="110" t="s">
        <v>488</v>
      </c>
      <c r="R95" s="110" t="s">
        <v>928</v>
      </c>
      <c r="S95" s="20" t="s">
        <v>144</v>
      </c>
      <c r="T95" s="21">
        <v>1968</v>
      </c>
      <c r="U95" s="28" t="s">
        <v>126</v>
      </c>
      <c r="V95" s="21">
        <v>1989</v>
      </c>
      <c r="W95" s="25"/>
      <c r="X95" s="138"/>
      <c r="Y95" s="287"/>
      <c r="Z95" s="28" t="s">
        <v>940</v>
      </c>
      <c r="AA95" s="284">
        <f t="shared" si="60"/>
        <v>29</v>
      </c>
      <c r="AB95" s="25" t="s">
        <v>939</v>
      </c>
      <c r="AC95" s="290">
        <v>1994</v>
      </c>
      <c r="AD95" s="21" t="s">
        <v>121</v>
      </c>
      <c r="AE95" s="304"/>
      <c r="AF95" s="16" t="s">
        <v>375</v>
      </c>
      <c r="AG95" s="318"/>
      <c r="CJ95" s="126" t="str">
        <f t="shared" si="64"/>
        <v/>
      </c>
      <c r="CK95" s="126" t="str">
        <f t="shared" si="74"/>
        <v>Hagen Stefan</v>
      </c>
      <c r="CM95" s="126">
        <f t="shared" si="75"/>
        <v>29</v>
      </c>
      <c r="CN95" s="126" t="str">
        <f t="shared" si="63"/>
        <v>D</v>
      </c>
      <c r="CO95" s="138" t="str">
        <f t="shared" si="58"/>
        <v>D</v>
      </c>
      <c r="CP95" s="154">
        <v>6741</v>
      </c>
      <c r="CQ95" s="125">
        <v>741</v>
      </c>
      <c r="CR95" s="33">
        <f t="shared" si="76"/>
        <v>7</v>
      </c>
      <c r="CS95" s="83" t="str">
        <f t="shared" si="77"/>
        <v>Konstrukteur 7 / Fachplaner 7 / Gruppenchef 7</v>
      </c>
      <c r="CT95" s="125">
        <v>741</v>
      </c>
      <c r="CU95" s="33">
        <f t="shared" si="72"/>
        <v>7</v>
      </c>
      <c r="CV95" s="83" t="str">
        <f t="shared" si="73"/>
        <v>Konstrukteur 7 / Fachplaner 7 / Gruppenchef 7</v>
      </c>
      <c r="CW95" s="125">
        <v>741</v>
      </c>
      <c r="CX95" s="33">
        <f t="shared" si="56"/>
        <v>7</v>
      </c>
      <c r="CY95" s="83" t="str">
        <f t="shared" si="57"/>
        <v>Konstrukteur 7 / Fachplaner 7 / Gruppenchef 7</v>
      </c>
      <c r="CZ95" s="125">
        <v>741</v>
      </c>
      <c r="DA95" s="33">
        <f t="shared" si="66"/>
        <v>7</v>
      </c>
      <c r="DB95" s="83" t="str">
        <f t="shared" si="67"/>
        <v>Konstrukteur 7 / Fachplaner 7 / Gruppenchef 7</v>
      </c>
      <c r="DC95" s="125">
        <v>741</v>
      </c>
      <c r="DD95" s="33">
        <f t="shared" si="68"/>
        <v>7</v>
      </c>
      <c r="DE95" s="83" t="str">
        <f t="shared" si="69"/>
        <v>Konstrukteur 7 / Fachplaner 7 / Gruppenchef 7</v>
      </c>
      <c r="DF95" s="20"/>
      <c r="DG95" s="125">
        <v>742</v>
      </c>
      <c r="DH95" s="33">
        <f t="shared" si="70"/>
        <v>8</v>
      </c>
      <c r="DI95" s="83" t="str">
        <f t="shared" si="71"/>
        <v>Konstrukteur 8 / Fachplaner 8 / Gruppenchef 8</v>
      </c>
      <c r="DN95" s="126">
        <f t="shared" si="65"/>
        <v>6741</v>
      </c>
      <c r="DO95" s="156">
        <v>6</v>
      </c>
      <c r="DP95" s="126">
        <v>0</v>
      </c>
      <c r="DQ95" s="126" t="s">
        <v>965</v>
      </c>
      <c r="ES95" s="154">
        <v>5636</v>
      </c>
      <c r="ET95" s="126" t="s">
        <v>142</v>
      </c>
    </row>
    <row r="96" spans="1:150" s="126" customFormat="1" x14ac:dyDescent="0.2">
      <c r="A96" s="319"/>
      <c r="B96" s="319">
        <v>1</v>
      </c>
      <c r="C96" s="319">
        <f t="shared" si="59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492</v>
      </c>
      <c r="R96" s="110" t="s">
        <v>928</v>
      </c>
      <c r="S96" s="20" t="s">
        <v>143</v>
      </c>
      <c r="T96" s="21">
        <v>1968</v>
      </c>
      <c r="U96" s="28" t="s">
        <v>128</v>
      </c>
      <c r="V96" s="21">
        <v>1989</v>
      </c>
      <c r="W96" s="25"/>
      <c r="X96" s="138"/>
      <c r="Y96" s="287"/>
      <c r="Z96" s="28"/>
      <c r="AA96" s="284">
        <f t="shared" si="60"/>
        <v>29</v>
      </c>
      <c r="AB96" s="25" t="s">
        <v>710</v>
      </c>
      <c r="AC96" s="290">
        <v>1989</v>
      </c>
      <c r="AD96" s="21" t="s">
        <v>121</v>
      </c>
      <c r="AE96" s="304"/>
      <c r="AF96" s="289" t="s">
        <v>377</v>
      </c>
      <c r="AG96" s="318"/>
      <c r="CJ96" s="323" t="str">
        <f t="shared" si="64"/>
        <v>anders</v>
      </c>
      <c r="CK96" s="126" t="str">
        <f t="shared" si="74"/>
        <v>Nicolosi Lucia</v>
      </c>
      <c r="CM96" s="126">
        <f t="shared" si="75"/>
        <v>29</v>
      </c>
      <c r="CN96" s="126" t="str">
        <f t="shared" si="63"/>
        <v>D</v>
      </c>
      <c r="CO96" s="138" t="str">
        <f t="shared" si="58"/>
        <v xml:space="preserve"> E/D </v>
      </c>
      <c r="CP96" s="154">
        <v>7637</v>
      </c>
      <c r="CQ96" s="125">
        <v>741</v>
      </c>
      <c r="CR96" s="33">
        <f t="shared" si="76"/>
        <v>7</v>
      </c>
      <c r="CS96" s="83" t="str">
        <f t="shared" si="77"/>
        <v>Konstrukteur 7 / Fachplaner 7 / Gruppenchef 7</v>
      </c>
      <c r="CT96" s="125">
        <v>741</v>
      </c>
      <c r="CU96" s="33">
        <f>VLOOKUP($CT96,Funktionsbezeichnungen,3,0)</f>
        <v>7</v>
      </c>
      <c r="CV96" s="83" t="str">
        <f>VLOOKUP($CT96,Funktionsbezeichnungen,2,0)</f>
        <v>Konstrukteur 7 / Fachplaner 7 / Gruppenchef 7</v>
      </c>
      <c r="CW96" s="125">
        <v>741</v>
      </c>
      <c r="CX96" s="33">
        <f>VLOOKUP($CW96,Funktionsbezeichnungen,3,0)</f>
        <v>7</v>
      </c>
      <c r="CY96" s="83" t="str">
        <f>VLOOKUP($CW96,Funktionsbezeichnungen,2,0)</f>
        <v>Konstrukteur 7 / Fachplaner 7 / Gruppenchef 7</v>
      </c>
      <c r="CZ96" s="125">
        <v>741</v>
      </c>
      <c r="DA96" s="33">
        <f>VLOOKUP($CZ96,Funktionsbezeichnungen,3,0)</f>
        <v>7</v>
      </c>
      <c r="DB96" s="83" t="str">
        <f>VLOOKUP($CZ96,Funktionsbezeichnungen,2,0)</f>
        <v>Konstrukteur 7 / Fachplaner 7 / Gruppenchef 7</v>
      </c>
      <c r="DC96" s="125">
        <v>741</v>
      </c>
      <c r="DD96" s="33">
        <f>VLOOKUP($DC96,Funktionsbezeichnungen,3,0)</f>
        <v>7</v>
      </c>
      <c r="DE96" s="83" t="str">
        <f>VLOOKUP($DC96,Funktionsbezeichnungen,2,0)</f>
        <v>Konstrukteur 7 / Fachplaner 7 / Gruppenchef 7</v>
      </c>
      <c r="DF96" s="20"/>
      <c r="DG96" s="125">
        <v>741</v>
      </c>
      <c r="DH96" s="33">
        <f>VLOOKUP($DG96,Funktionsbezeichnungen,3,0)</f>
        <v>7</v>
      </c>
      <c r="DI96" s="83" t="str">
        <f>VLOOKUP($DG96,Funktionsbezeichnungen,2,0)</f>
        <v>Konstrukteur 7 / Fachplaner 7 / Gruppenchef 7</v>
      </c>
      <c r="DN96" s="126">
        <f>+CP96</f>
        <v>7637</v>
      </c>
      <c r="DO96" s="156">
        <v>6</v>
      </c>
      <c r="DP96" s="126">
        <v>0</v>
      </c>
      <c r="DQ96" s="126" t="s">
        <v>965</v>
      </c>
      <c r="ES96" s="154">
        <v>9661</v>
      </c>
      <c r="ET96" s="126" t="s">
        <v>142</v>
      </c>
    </row>
    <row r="97" spans="1:150" s="126" customFormat="1" x14ac:dyDescent="0.2">
      <c r="A97" s="319"/>
      <c r="B97" s="319"/>
      <c r="C97" s="319">
        <f t="shared" si="59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359</v>
      </c>
      <c r="Q97" s="110" t="s">
        <v>489</v>
      </c>
      <c r="R97" s="110" t="s">
        <v>928</v>
      </c>
      <c r="S97" s="20" t="s">
        <v>146</v>
      </c>
      <c r="T97" s="21">
        <v>1970</v>
      </c>
      <c r="U97" s="28" t="s">
        <v>126</v>
      </c>
      <c r="V97" s="21">
        <v>1991</v>
      </c>
      <c r="W97" s="25"/>
      <c r="X97" s="138"/>
      <c r="Y97" s="287"/>
      <c r="Z97" s="28"/>
      <c r="AA97" s="284">
        <f t="shared" si="60"/>
        <v>27</v>
      </c>
      <c r="AB97" s="25" t="s">
        <v>129</v>
      </c>
      <c r="AC97" s="290">
        <v>1987</v>
      </c>
      <c r="AD97" s="21" t="s">
        <v>121</v>
      </c>
      <c r="AE97" s="304"/>
      <c r="AF97" s="16" t="s">
        <v>394</v>
      </c>
      <c r="AG97" s="318"/>
      <c r="CJ97" s="126" t="str">
        <f t="shared" si="64"/>
        <v/>
      </c>
      <c r="CK97" s="126" t="str">
        <f t="shared" si="74"/>
        <v>Hardmeyer Christian</v>
      </c>
      <c r="CM97" s="126">
        <f t="shared" si="75"/>
        <v>27</v>
      </c>
      <c r="CN97" s="126" t="str">
        <f t="shared" si="63"/>
        <v>D</v>
      </c>
      <c r="CO97" s="138" t="str">
        <f t="shared" si="58"/>
        <v>D</v>
      </c>
      <c r="CP97" s="154">
        <v>9618</v>
      </c>
      <c r="CQ97" s="125">
        <v>741</v>
      </c>
      <c r="CR97" s="33">
        <f t="shared" si="76"/>
        <v>7</v>
      </c>
      <c r="CS97" s="83" t="str">
        <f t="shared" si="77"/>
        <v>Konstrukteur 7 / Fachplaner 7 / Gruppenchef 7</v>
      </c>
      <c r="CT97" s="125">
        <v>741</v>
      </c>
      <c r="CU97" s="33">
        <f t="shared" si="72"/>
        <v>7</v>
      </c>
      <c r="CV97" s="83" t="str">
        <f t="shared" si="73"/>
        <v>Konstrukteur 7 / Fachplaner 7 / Gruppenchef 7</v>
      </c>
      <c r="CW97" s="125">
        <v>741</v>
      </c>
      <c r="CX97" s="33">
        <f t="shared" si="56"/>
        <v>7</v>
      </c>
      <c r="CY97" s="83" t="str">
        <f t="shared" si="57"/>
        <v>Konstrukteur 7 / Fachplaner 7 / Gruppenchef 7</v>
      </c>
      <c r="CZ97" s="125">
        <v>741</v>
      </c>
      <c r="DA97" s="33">
        <f t="shared" si="66"/>
        <v>7</v>
      </c>
      <c r="DB97" s="83" t="str">
        <f t="shared" si="67"/>
        <v>Konstrukteur 7 / Fachplaner 7 / Gruppenchef 7</v>
      </c>
      <c r="DC97" s="125">
        <v>741</v>
      </c>
      <c r="DD97" s="33">
        <f t="shared" si="68"/>
        <v>7</v>
      </c>
      <c r="DE97" s="83" t="str">
        <f t="shared" si="69"/>
        <v>Konstrukteur 7 / Fachplaner 7 / Gruppenchef 7</v>
      </c>
      <c r="DF97" s="20"/>
      <c r="DG97" s="125">
        <v>742</v>
      </c>
      <c r="DH97" s="33">
        <f t="shared" si="70"/>
        <v>8</v>
      </c>
      <c r="DI97" s="83" t="str">
        <f t="shared" si="71"/>
        <v>Konstrukteur 8 / Fachplaner 8 / Gruppenchef 8</v>
      </c>
      <c r="DN97" s="126">
        <f t="shared" si="65"/>
        <v>9618</v>
      </c>
      <c r="DO97" s="156">
        <v>6</v>
      </c>
      <c r="DP97" s="126">
        <v>0</v>
      </c>
      <c r="DQ97" s="126" t="s">
        <v>965</v>
      </c>
      <c r="ES97" s="154">
        <v>9664</v>
      </c>
      <c r="ET97" s="126" t="s">
        <v>142</v>
      </c>
    </row>
    <row r="98" spans="1:150" s="126" customFormat="1" x14ac:dyDescent="0.2">
      <c r="A98" s="319"/>
      <c r="B98" s="319"/>
      <c r="C98" s="319">
        <f t="shared" si="59"/>
        <v>1</v>
      </c>
      <c r="D98" s="320"/>
      <c r="E98" s="320"/>
      <c r="F98" s="321"/>
      <c r="G98" s="57"/>
      <c r="H98" s="57"/>
      <c r="I98" s="321">
        <v>1</v>
      </c>
      <c r="J98" s="57">
        <v>1</v>
      </c>
      <c r="K98" s="321"/>
      <c r="L98" s="321"/>
      <c r="M98" s="321"/>
      <c r="N98" s="322"/>
      <c r="O98" s="322"/>
      <c r="P98" s="109" t="s">
        <v>1301</v>
      </c>
      <c r="Q98" s="110" t="s">
        <v>490</v>
      </c>
      <c r="R98" s="110" t="s">
        <v>928</v>
      </c>
      <c r="S98" s="20" t="s">
        <v>1574</v>
      </c>
      <c r="T98" s="21">
        <v>1970</v>
      </c>
      <c r="U98" s="28" t="s">
        <v>126</v>
      </c>
      <c r="V98" s="21">
        <v>1992</v>
      </c>
      <c r="W98" s="25"/>
      <c r="X98" s="138"/>
      <c r="Y98" s="287"/>
      <c r="Z98" s="28"/>
      <c r="AA98" s="284">
        <f t="shared" si="60"/>
        <v>26</v>
      </c>
      <c r="AB98" s="25" t="s">
        <v>129</v>
      </c>
      <c r="AC98" s="290">
        <v>1988</v>
      </c>
      <c r="AD98" s="21" t="s">
        <v>121</v>
      </c>
      <c r="AE98" s="304"/>
      <c r="AF98" s="16" t="s">
        <v>421</v>
      </c>
      <c r="AG98" s="318"/>
      <c r="CJ98" s="126" t="str">
        <f t="shared" si="64"/>
        <v/>
      </c>
      <c r="CK98" s="126" t="str">
        <f t="shared" si="74"/>
        <v>Wira Stéphane</v>
      </c>
      <c r="CM98" s="126">
        <f t="shared" si="75"/>
        <v>26</v>
      </c>
      <c r="CN98" s="126" t="str">
        <f t="shared" si="63"/>
        <v>D</v>
      </c>
      <c r="CO98" s="138" t="str">
        <f t="shared" si="58"/>
        <v>D</v>
      </c>
      <c r="CP98" s="154">
        <v>9623</v>
      </c>
      <c r="CQ98" s="125">
        <v>742</v>
      </c>
      <c r="CR98" s="33">
        <f t="shared" si="76"/>
        <v>8</v>
      </c>
      <c r="CS98" s="83" t="str">
        <f t="shared" si="77"/>
        <v>Konstrukteur 8 / Fachplaner 8 / Gruppenchef 8</v>
      </c>
      <c r="CT98" s="125">
        <v>742</v>
      </c>
      <c r="CU98" s="33">
        <f t="shared" si="72"/>
        <v>8</v>
      </c>
      <c r="CV98" s="83" t="str">
        <f t="shared" si="73"/>
        <v>Konstrukteur 8 / Fachplaner 8 / Gruppenchef 8</v>
      </c>
      <c r="CW98" s="125">
        <v>742</v>
      </c>
      <c r="CX98" s="33">
        <f t="shared" si="56"/>
        <v>8</v>
      </c>
      <c r="CY98" s="83" t="str">
        <f t="shared" si="57"/>
        <v>Konstrukteur 8 / Fachplaner 8 / Gruppenchef 8</v>
      </c>
      <c r="CZ98" s="125">
        <v>742</v>
      </c>
      <c r="DA98" s="33">
        <f t="shared" si="66"/>
        <v>8</v>
      </c>
      <c r="DB98" s="83" t="str">
        <f t="shared" si="67"/>
        <v>Konstrukteur 8 / Fachplaner 8 / Gruppenchef 8</v>
      </c>
      <c r="DC98" s="125">
        <v>742</v>
      </c>
      <c r="DD98" s="33">
        <f t="shared" si="68"/>
        <v>8</v>
      </c>
      <c r="DE98" s="83" t="str">
        <f t="shared" si="69"/>
        <v>Konstrukteur 8 / Fachplaner 8 / Gruppenchef 8</v>
      </c>
      <c r="DF98" s="20"/>
      <c r="DG98" s="125">
        <v>742</v>
      </c>
      <c r="DH98" s="33">
        <f t="shared" si="70"/>
        <v>8</v>
      </c>
      <c r="DI98" s="83" t="str">
        <f t="shared" si="71"/>
        <v>Konstrukteur 8 / Fachplaner 8 / Gruppenchef 8</v>
      </c>
      <c r="DN98" s="126">
        <f t="shared" si="65"/>
        <v>9623</v>
      </c>
      <c r="DO98" s="156">
        <v>6</v>
      </c>
      <c r="DP98" s="126">
        <v>0</v>
      </c>
      <c r="DQ98" s="126" t="s">
        <v>975</v>
      </c>
      <c r="ES98" s="154">
        <v>9688</v>
      </c>
      <c r="ET98" s="126" t="s">
        <v>142</v>
      </c>
    </row>
    <row r="99" spans="1:150" s="126" customFormat="1" x14ac:dyDescent="0.2">
      <c r="A99" s="319"/>
      <c r="B99" s="319"/>
      <c r="C99" s="319">
        <f t="shared" si="59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568</v>
      </c>
      <c r="R99" s="110" t="s">
        <v>928</v>
      </c>
      <c r="S99" s="20" t="s">
        <v>569</v>
      </c>
      <c r="T99" s="21">
        <v>1973</v>
      </c>
      <c r="U99" s="28" t="s">
        <v>126</v>
      </c>
      <c r="V99" s="21">
        <v>1993</v>
      </c>
      <c r="W99" s="25"/>
      <c r="X99" s="138"/>
      <c r="Y99" s="287"/>
      <c r="Z99" s="28"/>
      <c r="AA99" s="284">
        <f t="shared" si="60"/>
        <v>25</v>
      </c>
      <c r="AB99" s="25" t="s">
        <v>129</v>
      </c>
      <c r="AC99" s="290">
        <v>2009</v>
      </c>
      <c r="AD99" s="21" t="s">
        <v>121</v>
      </c>
      <c r="AE99" s="304"/>
      <c r="AF99" s="16" t="s">
        <v>377</v>
      </c>
      <c r="AG99" s="318"/>
      <c r="CJ99" s="126" t="str">
        <f t="shared" si="64"/>
        <v/>
      </c>
      <c r="CK99" s="126" t="str">
        <f t="shared" si="74"/>
        <v>Heiniger Christoph</v>
      </c>
      <c r="CM99" s="126">
        <f t="shared" si="75"/>
        <v>25</v>
      </c>
      <c r="CN99" s="126" t="str">
        <f t="shared" si="63"/>
        <v>D</v>
      </c>
      <c r="CO99" s="138" t="str">
        <f t="shared" ref="CO99:CO129" si="78">VLOOKUP(CP99,Kategorie,2,0)</f>
        <v>D</v>
      </c>
      <c r="CP99" s="154">
        <v>4346</v>
      </c>
      <c r="CQ99" s="125">
        <v>741</v>
      </c>
      <c r="CR99" s="33">
        <f t="shared" si="76"/>
        <v>7</v>
      </c>
      <c r="CS99" s="83" t="str">
        <f t="shared" si="77"/>
        <v>Konstrukteur 7 / Fachplaner 7 / Gruppenchef 7</v>
      </c>
      <c r="CT99" s="125">
        <v>741</v>
      </c>
      <c r="CU99" s="33">
        <f t="shared" si="72"/>
        <v>7</v>
      </c>
      <c r="CV99" s="83" t="str">
        <f t="shared" si="73"/>
        <v>Konstrukteur 7 / Fachplaner 7 / Gruppenchef 7</v>
      </c>
      <c r="CW99" s="125">
        <v>741</v>
      </c>
      <c r="CX99" s="33">
        <f t="shared" si="56"/>
        <v>7</v>
      </c>
      <c r="CY99" s="83" t="str">
        <f t="shared" si="57"/>
        <v>Konstrukteur 7 / Fachplaner 7 / Gruppenchef 7</v>
      </c>
      <c r="CZ99" s="125">
        <v>741</v>
      </c>
      <c r="DA99" s="33">
        <f t="shared" si="66"/>
        <v>7</v>
      </c>
      <c r="DB99" s="83" t="str">
        <f t="shared" si="67"/>
        <v>Konstrukteur 7 / Fachplaner 7 / Gruppenchef 7</v>
      </c>
      <c r="DC99" s="125">
        <v>741</v>
      </c>
      <c r="DD99" s="33">
        <f t="shared" si="68"/>
        <v>7</v>
      </c>
      <c r="DE99" s="83" t="str">
        <f t="shared" si="69"/>
        <v>Konstrukteur 7 / Fachplaner 7 / Gruppenchef 7</v>
      </c>
      <c r="DF99" s="20"/>
      <c r="DG99" s="125">
        <v>742</v>
      </c>
      <c r="DH99" s="33">
        <f t="shared" si="70"/>
        <v>8</v>
      </c>
      <c r="DI99" s="83" t="str">
        <f t="shared" si="71"/>
        <v>Konstrukteur 8 / Fachplaner 8 / Gruppenchef 8</v>
      </c>
      <c r="DN99" s="126">
        <f t="shared" si="65"/>
        <v>4346</v>
      </c>
      <c r="DO99" s="156">
        <v>6</v>
      </c>
      <c r="DP99" s="126">
        <v>0</v>
      </c>
      <c r="DQ99" s="126" t="s">
        <v>965</v>
      </c>
      <c r="ES99" s="154">
        <v>9687</v>
      </c>
      <c r="ET99" s="126" t="s">
        <v>142</v>
      </c>
    </row>
    <row r="100" spans="1:150" s="126" customFormat="1" x14ac:dyDescent="0.2">
      <c r="A100" s="319"/>
      <c r="B100" s="319"/>
      <c r="C100" s="319">
        <f t="shared" si="59"/>
        <v>1</v>
      </c>
      <c r="D100" s="320"/>
      <c r="E100" s="320"/>
      <c r="F100" s="321"/>
      <c r="G100" s="57"/>
      <c r="H100" s="57"/>
      <c r="I100" s="321">
        <v>1</v>
      </c>
      <c r="J100" s="57"/>
      <c r="K100" s="321"/>
      <c r="L100" s="321"/>
      <c r="M100" s="321"/>
      <c r="N100" s="322"/>
      <c r="O100" s="322"/>
      <c r="P100" s="109" t="s">
        <v>358</v>
      </c>
      <c r="Q100" s="110" t="s">
        <v>558</v>
      </c>
      <c r="R100" s="110" t="s">
        <v>928</v>
      </c>
      <c r="S100" s="20" t="s">
        <v>1575</v>
      </c>
      <c r="T100" s="21">
        <v>1973</v>
      </c>
      <c r="U100" s="28" t="s">
        <v>560</v>
      </c>
      <c r="V100" s="21">
        <v>1994</v>
      </c>
      <c r="W100" s="25"/>
      <c r="X100" s="138"/>
      <c r="Y100" s="287"/>
      <c r="Z100" s="28"/>
      <c r="AA100" s="284">
        <f t="shared" si="60"/>
        <v>24</v>
      </c>
      <c r="AB100" s="25" t="s">
        <v>235</v>
      </c>
      <c r="AC100" s="290">
        <v>2009</v>
      </c>
      <c r="AD100" s="21" t="s">
        <v>121</v>
      </c>
      <c r="AE100" s="304"/>
      <c r="AF100" s="289" t="s">
        <v>378</v>
      </c>
      <c r="AG100" s="318"/>
      <c r="CJ100" s="323" t="str">
        <f t="shared" si="64"/>
        <v>anders</v>
      </c>
      <c r="CK100" s="126" t="str">
        <f t="shared" si="74"/>
        <v>Enderlen Francis</v>
      </c>
      <c r="CM100" s="126">
        <f t="shared" si="75"/>
        <v>24</v>
      </c>
      <c r="CN100" s="126" t="str">
        <f t="shared" si="63"/>
        <v>D</v>
      </c>
      <c r="CO100" s="138" t="str">
        <f t="shared" si="78"/>
        <v>E</v>
      </c>
      <c r="CP100" s="154">
        <v>5636</v>
      </c>
      <c r="CQ100" s="125">
        <v>741</v>
      </c>
      <c r="CR100" s="33">
        <f t="shared" si="76"/>
        <v>7</v>
      </c>
      <c r="CS100" s="83" t="str">
        <f t="shared" si="77"/>
        <v>Konstrukteur 7 / Fachplaner 7 / Gruppenchef 7</v>
      </c>
      <c r="CT100" s="125">
        <v>741</v>
      </c>
      <c r="CU100" s="33">
        <f>VLOOKUP($CT100,Funktionsbezeichnungen,3,0)</f>
        <v>7</v>
      </c>
      <c r="CV100" s="83" t="str">
        <f>VLOOKUP($CT100,Funktionsbezeichnungen,2,0)</f>
        <v>Konstrukteur 7 / Fachplaner 7 / Gruppenchef 7</v>
      </c>
      <c r="CW100" s="125">
        <v>741</v>
      </c>
      <c r="CX100" s="33">
        <f>VLOOKUP($CW100,Funktionsbezeichnungen,3,0)</f>
        <v>7</v>
      </c>
      <c r="CY100" s="83" t="str">
        <f>VLOOKUP($CW100,Funktionsbezeichnungen,2,0)</f>
        <v>Konstrukteur 7 / Fachplaner 7 / Gruppenchef 7</v>
      </c>
      <c r="CZ100" s="125">
        <v>741</v>
      </c>
      <c r="DA100" s="33">
        <f>VLOOKUP($CZ100,Funktionsbezeichnungen,3,0)</f>
        <v>7</v>
      </c>
      <c r="DB100" s="83" t="str">
        <f>VLOOKUP($CZ100,Funktionsbezeichnungen,2,0)</f>
        <v>Konstrukteur 7 / Fachplaner 7 / Gruppenchef 7</v>
      </c>
      <c r="DC100" s="125">
        <v>741</v>
      </c>
      <c r="DD100" s="33">
        <f>VLOOKUP($DC100,Funktionsbezeichnungen,3,0)</f>
        <v>7</v>
      </c>
      <c r="DE100" s="83" t="str">
        <f>VLOOKUP($DC100,Funktionsbezeichnungen,2,0)</f>
        <v>Konstrukteur 7 / Fachplaner 7 / Gruppenchef 7</v>
      </c>
      <c r="DF100" s="20"/>
      <c r="DG100" s="125">
        <v>741</v>
      </c>
      <c r="DH100" s="33">
        <f>VLOOKUP($DG100,Funktionsbezeichnungen,3,0)</f>
        <v>7</v>
      </c>
      <c r="DI100" s="83" t="str">
        <f>VLOOKUP($DG100,Funktionsbezeichnungen,2,0)</f>
        <v>Konstrukteur 7 / Fachplaner 7 / Gruppenchef 7</v>
      </c>
      <c r="DN100" s="126">
        <f>+CP100</f>
        <v>5636</v>
      </c>
      <c r="DO100" s="156">
        <v>6</v>
      </c>
      <c r="DP100" s="126">
        <v>0</v>
      </c>
      <c r="DQ100" s="126" t="s">
        <v>965</v>
      </c>
      <c r="ES100" s="154">
        <v>7702</v>
      </c>
      <c r="ET100" s="126" t="s">
        <v>142</v>
      </c>
    </row>
    <row r="101" spans="1:150" s="126" customFormat="1" x14ac:dyDescent="0.2">
      <c r="A101" s="319"/>
      <c r="B101" s="319"/>
      <c r="C101" s="319">
        <f t="shared" ref="C101:C132" si="79">IF(AA101&gt;=10,1,"")</f>
        <v>1</v>
      </c>
      <c r="D101" s="320"/>
      <c r="E101" s="320"/>
      <c r="F101" s="321"/>
      <c r="G101" s="57"/>
      <c r="H101" s="57"/>
      <c r="I101" s="321">
        <v>1</v>
      </c>
      <c r="J101" s="57">
        <v>1</v>
      </c>
      <c r="K101" s="321"/>
      <c r="L101" s="321"/>
      <c r="M101" s="321"/>
      <c r="N101" s="322"/>
      <c r="O101" s="322"/>
      <c r="P101" s="109" t="s">
        <v>1301</v>
      </c>
      <c r="Q101" s="110" t="s">
        <v>493</v>
      </c>
      <c r="R101" s="110" t="s">
        <v>928</v>
      </c>
      <c r="S101" s="20" t="s">
        <v>1576</v>
      </c>
      <c r="T101" s="21">
        <v>1976</v>
      </c>
      <c r="U101" s="28" t="s">
        <v>126</v>
      </c>
      <c r="V101" s="21">
        <v>1998</v>
      </c>
      <c r="W101" s="25"/>
      <c r="X101" s="138"/>
      <c r="Y101" s="287"/>
      <c r="Z101" s="28"/>
      <c r="AA101" s="284">
        <f t="shared" ref="AA101:AA130" si="80">IF(Y101="",YEAR($AB$1)-$V101,YEAR($AB$1)-$X101)</f>
        <v>20</v>
      </c>
      <c r="AB101" s="25" t="s">
        <v>129</v>
      </c>
      <c r="AC101" s="290">
        <v>2007</v>
      </c>
      <c r="AD101" s="21" t="s">
        <v>121</v>
      </c>
      <c r="AE101" s="304"/>
      <c r="AF101" s="16" t="s">
        <v>377</v>
      </c>
      <c r="AG101" s="318"/>
      <c r="CJ101" s="126" t="str">
        <f t="shared" si="64"/>
        <v/>
      </c>
      <c r="CK101" s="126" t="str">
        <f t="shared" si="74"/>
        <v>Humbel Sven Christian</v>
      </c>
      <c r="CM101" s="126">
        <f t="shared" si="75"/>
        <v>20</v>
      </c>
      <c r="CN101" s="126" t="str">
        <f t="shared" ref="CN101:CN129" si="81">+AD101</f>
        <v>D</v>
      </c>
      <c r="CO101" s="138" t="str">
        <f t="shared" si="78"/>
        <v>D</v>
      </c>
      <c r="CP101" s="154">
        <v>9654</v>
      </c>
      <c r="CQ101" s="125">
        <v>741</v>
      </c>
      <c r="CR101" s="33">
        <f t="shared" si="76"/>
        <v>7</v>
      </c>
      <c r="CS101" s="83" t="str">
        <f t="shared" si="77"/>
        <v>Konstrukteur 7 / Fachplaner 7 / Gruppenchef 7</v>
      </c>
      <c r="CT101" s="125">
        <v>741</v>
      </c>
      <c r="CU101" s="33">
        <f t="shared" si="72"/>
        <v>7</v>
      </c>
      <c r="CV101" s="83" t="str">
        <f t="shared" si="73"/>
        <v>Konstrukteur 7 / Fachplaner 7 / Gruppenchef 7</v>
      </c>
      <c r="CW101" s="125">
        <v>741</v>
      </c>
      <c r="CX101" s="33">
        <f t="shared" si="56"/>
        <v>7</v>
      </c>
      <c r="CY101" s="83" t="str">
        <f t="shared" si="57"/>
        <v>Konstrukteur 7 / Fachplaner 7 / Gruppenchef 7</v>
      </c>
      <c r="CZ101" s="125">
        <v>741</v>
      </c>
      <c r="DA101" s="33">
        <f t="shared" si="66"/>
        <v>7</v>
      </c>
      <c r="DB101" s="83" t="str">
        <f t="shared" si="67"/>
        <v>Konstrukteur 7 / Fachplaner 7 / Gruppenchef 7</v>
      </c>
      <c r="DC101" s="125">
        <v>741</v>
      </c>
      <c r="DD101" s="33">
        <f t="shared" si="68"/>
        <v>7</v>
      </c>
      <c r="DE101" s="83" t="str">
        <f t="shared" si="69"/>
        <v>Konstrukteur 7 / Fachplaner 7 / Gruppenchef 7</v>
      </c>
      <c r="DF101" s="20"/>
      <c r="DG101" s="125">
        <v>742</v>
      </c>
      <c r="DH101" s="33">
        <f t="shared" si="70"/>
        <v>8</v>
      </c>
      <c r="DI101" s="83" t="str">
        <f t="shared" si="71"/>
        <v>Konstrukteur 8 / Fachplaner 8 / Gruppenchef 8</v>
      </c>
      <c r="DN101" s="126">
        <f t="shared" si="65"/>
        <v>9654</v>
      </c>
      <c r="DO101" s="156">
        <v>6</v>
      </c>
      <c r="DP101" s="126">
        <v>0</v>
      </c>
      <c r="DQ101" s="126" t="s">
        <v>965</v>
      </c>
      <c r="ES101" s="222">
        <v>5641</v>
      </c>
      <c r="ET101" s="126" t="s">
        <v>142</v>
      </c>
    </row>
    <row r="102" spans="1:150" s="126" customFormat="1" x14ac:dyDescent="0.2">
      <c r="A102" s="319"/>
      <c r="B102" s="319"/>
      <c r="C102" s="319">
        <f t="shared" si="79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1274</v>
      </c>
      <c r="R102" s="110" t="s">
        <v>928</v>
      </c>
      <c r="S102" s="20" t="s">
        <v>1275</v>
      </c>
      <c r="T102" s="21">
        <v>1960</v>
      </c>
      <c r="U102" s="28" t="s">
        <v>1276</v>
      </c>
      <c r="V102" s="21">
        <v>2001</v>
      </c>
      <c r="W102" s="25"/>
      <c r="X102" s="138"/>
      <c r="Y102" s="287"/>
      <c r="Z102" s="28"/>
      <c r="AA102" s="284">
        <f t="shared" si="80"/>
        <v>17</v>
      </c>
      <c r="AB102" s="25" t="s">
        <v>139</v>
      </c>
      <c r="AC102" s="290">
        <v>2017</v>
      </c>
      <c r="AD102" s="21" t="s">
        <v>121</v>
      </c>
      <c r="AE102" s="304"/>
      <c r="AF102" s="16" t="s">
        <v>377</v>
      </c>
      <c r="AG102" s="318"/>
      <c r="CJ102" s="323" t="e">
        <f t="shared" si="64"/>
        <v>#N/A</v>
      </c>
      <c r="CK102" s="276" t="str">
        <f t="shared" si="74"/>
        <v>Widrig Daniel</v>
      </c>
      <c r="CL102" s="276"/>
      <c r="CM102" s="276">
        <f t="shared" si="75"/>
        <v>17</v>
      </c>
      <c r="CN102" s="276" t="str">
        <f t="shared" si="81"/>
        <v>D</v>
      </c>
      <c r="CO102" s="138" t="e">
        <f t="shared" si="78"/>
        <v>#N/A</v>
      </c>
      <c r="CP102" s="222">
        <v>7711</v>
      </c>
      <c r="CQ102" s="125">
        <v>741</v>
      </c>
      <c r="CR102" s="33">
        <f t="shared" si="76"/>
        <v>7</v>
      </c>
      <c r="CS102" s="83" t="str">
        <f t="shared" si="77"/>
        <v>Konstrukteur 7 / Fachplaner 7 / Gruppenchef 7</v>
      </c>
      <c r="CT102" s="125"/>
      <c r="CU102" s="33"/>
      <c r="CV102" s="83"/>
      <c r="CW102" s="125"/>
      <c r="CX102" s="33"/>
      <c r="CY102" s="83"/>
      <c r="CZ102" s="125"/>
      <c r="DA102" s="33"/>
      <c r="DB102" s="83"/>
      <c r="DC102" s="125"/>
      <c r="DD102" s="33"/>
      <c r="DE102" s="83"/>
      <c r="DF102" s="20"/>
      <c r="DG102" s="33"/>
      <c r="DH102" s="33"/>
      <c r="DI102" s="83"/>
      <c r="DN102" s="126">
        <f>+CP102</f>
        <v>7711</v>
      </c>
      <c r="DO102" s="156">
        <v>6</v>
      </c>
      <c r="DP102" s="126">
        <v>0</v>
      </c>
      <c r="DQ102" s="126" t="s">
        <v>965</v>
      </c>
      <c r="ES102" s="154">
        <v>9701</v>
      </c>
      <c r="ET102" s="126" t="s">
        <v>142</v>
      </c>
    </row>
    <row r="103" spans="1:150" s="126" customFormat="1" x14ac:dyDescent="0.2">
      <c r="A103" s="319"/>
      <c r="B103" s="319"/>
      <c r="C103" s="319">
        <f t="shared" si="79"/>
        <v>1</v>
      </c>
      <c r="D103" s="320"/>
      <c r="E103" s="320"/>
      <c r="F103" s="321"/>
      <c r="G103" s="57"/>
      <c r="H103" s="57"/>
      <c r="I103" s="321">
        <v>1</v>
      </c>
      <c r="J103" s="57"/>
      <c r="K103" s="321"/>
      <c r="L103" s="321"/>
      <c r="M103" s="321"/>
      <c r="N103" s="322"/>
      <c r="O103" s="322"/>
      <c r="P103" s="109" t="s">
        <v>361</v>
      </c>
      <c r="Q103" s="110" t="s">
        <v>497</v>
      </c>
      <c r="R103" s="110" t="s">
        <v>928</v>
      </c>
      <c r="S103" s="20" t="s">
        <v>179</v>
      </c>
      <c r="T103" s="21">
        <v>1982</v>
      </c>
      <c r="U103" s="28" t="s">
        <v>235</v>
      </c>
      <c r="V103" s="21">
        <v>2002</v>
      </c>
      <c r="W103" s="25"/>
      <c r="X103" s="138"/>
      <c r="Y103" s="287"/>
      <c r="Z103" s="25"/>
      <c r="AA103" s="284">
        <f t="shared" si="80"/>
        <v>16</v>
      </c>
      <c r="AB103" s="25" t="s">
        <v>129</v>
      </c>
      <c r="AC103" s="290">
        <v>2002</v>
      </c>
      <c r="AD103" s="21" t="s">
        <v>121</v>
      </c>
      <c r="AE103" s="304"/>
      <c r="AF103" s="289" t="s">
        <v>894</v>
      </c>
      <c r="AG103" s="318"/>
      <c r="CJ103" s="126" t="str">
        <f t="shared" si="64"/>
        <v/>
      </c>
      <c r="CK103" s="126" t="str">
        <f t="shared" si="74"/>
        <v>Delmas Marc</v>
      </c>
      <c r="CM103" s="126">
        <f t="shared" si="75"/>
        <v>16</v>
      </c>
      <c r="CN103" s="126" t="str">
        <f t="shared" si="81"/>
        <v>D</v>
      </c>
      <c r="CO103" s="138" t="str">
        <f t="shared" si="78"/>
        <v>D</v>
      </c>
      <c r="CP103" s="154">
        <v>9660</v>
      </c>
      <c r="CQ103" s="125">
        <v>742</v>
      </c>
      <c r="CR103" s="33">
        <f t="shared" si="76"/>
        <v>8</v>
      </c>
      <c r="CS103" s="83" t="str">
        <f t="shared" si="77"/>
        <v>Konstrukteur 8 / Fachplaner 8 / Gruppenchef 8</v>
      </c>
      <c r="CT103" s="125">
        <v>742</v>
      </c>
      <c r="CU103" s="33">
        <f t="shared" si="72"/>
        <v>8</v>
      </c>
      <c r="CV103" s="83" t="str">
        <f t="shared" si="73"/>
        <v>Konstrukteur 8 / Fachplaner 8 / Gruppenchef 8</v>
      </c>
      <c r="CW103" s="125">
        <v>742</v>
      </c>
      <c r="CX103" s="33">
        <f t="shared" si="56"/>
        <v>8</v>
      </c>
      <c r="CY103" s="83" t="str">
        <f t="shared" si="57"/>
        <v>Konstrukteur 8 / Fachplaner 8 / Gruppenchef 8</v>
      </c>
      <c r="CZ103" s="125">
        <v>741</v>
      </c>
      <c r="DA103" s="33">
        <f t="shared" si="66"/>
        <v>7</v>
      </c>
      <c r="DB103" s="83" t="str">
        <f t="shared" si="67"/>
        <v>Konstrukteur 7 / Fachplaner 7 / Gruppenchef 7</v>
      </c>
      <c r="DC103" s="125">
        <v>733</v>
      </c>
      <c r="DD103" s="33">
        <f t="shared" si="68"/>
        <v>6</v>
      </c>
      <c r="DE103" s="83" t="str">
        <f t="shared" si="69"/>
        <v>Konstrukteur 6 / -planer 6 / Gruppenchef 6</v>
      </c>
      <c r="DF103" s="20"/>
      <c r="DG103" s="125">
        <v>733</v>
      </c>
      <c r="DH103" s="125">
        <f t="shared" si="70"/>
        <v>6</v>
      </c>
      <c r="DI103" s="83" t="str">
        <f t="shared" si="71"/>
        <v>Konstrukteur 6 / -planer 6 / Gruppenchef 6</v>
      </c>
      <c r="DN103" s="126">
        <f t="shared" si="65"/>
        <v>9660</v>
      </c>
      <c r="DO103" s="156">
        <v>6</v>
      </c>
      <c r="DP103" s="126">
        <v>0</v>
      </c>
      <c r="DQ103" s="126" t="s">
        <v>965</v>
      </c>
      <c r="ES103" s="154">
        <v>9733</v>
      </c>
      <c r="ET103" s="126" t="s">
        <v>147</v>
      </c>
    </row>
    <row r="104" spans="1:150" s="126" customFormat="1" x14ac:dyDescent="0.2">
      <c r="A104" s="319"/>
      <c r="B104" s="319">
        <v>1</v>
      </c>
      <c r="C104" s="319">
        <f t="shared" si="79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358</v>
      </c>
      <c r="Q104" s="110" t="s">
        <v>1116</v>
      </c>
      <c r="R104" s="110" t="s">
        <v>928</v>
      </c>
      <c r="S104" s="20" t="s">
        <v>1117</v>
      </c>
      <c r="T104" s="21">
        <v>1981</v>
      </c>
      <c r="U104" s="28" t="s">
        <v>239</v>
      </c>
      <c r="V104" s="21">
        <v>2002</v>
      </c>
      <c r="W104" s="25"/>
      <c r="X104" s="138"/>
      <c r="Y104" s="287"/>
      <c r="Z104" s="28"/>
      <c r="AA104" s="284">
        <f t="shared" si="80"/>
        <v>16</v>
      </c>
      <c r="AB104" s="25" t="s">
        <v>239</v>
      </c>
      <c r="AC104" s="290">
        <v>2015</v>
      </c>
      <c r="AD104" s="21" t="s">
        <v>121</v>
      </c>
      <c r="AE104" s="304"/>
      <c r="AF104" s="289" t="s">
        <v>378</v>
      </c>
      <c r="AG104" s="318"/>
      <c r="CJ104" s="335" t="str">
        <f t="shared" si="64"/>
        <v>anders</v>
      </c>
      <c r="CK104" s="126" t="str">
        <f t="shared" si="74"/>
        <v>Iten Vanessa</v>
      </c>
      <c r="CL104" s="342"/>
      <c r="CM104" s="126">
        <f t="shared" si="75"/>
        <v>16</v>
      </c>
      <c r="CN104" s="126" t="str">
        <f t="shared" si="81"/>
        <v>D</v>
      </c>
      <c r="CO104" s="138" t="str">
        <f t="shared" si="78"/>
        <v>E</v>
      </c>
      <c r="CP104" s="154">
        <v>9661</v>
      </c>
      <c r="CQ104" s="125">
        <v>741</v>
      </c>
      <c r="CR104" s="33">
        <f t="shared" si="76"/>
        <v>7</v>
      </c>
      <c r="CS104" s="83" t="str">
        <f t="shared" si="77"/>
        <v>Konstrukteur 7 / Fachplaner 7 / Gruppenchef 7</v>
      </c>
      <c r="CT104" s="125">
        <v>733</v>
      </c>
      <c r="CU104" s="33">
        <f>VLOOKUP($CT104,Funktionsbezeichnungen,3,0)</f>
        <v>6</v>
      </c>
      <c r="CV104" s="83" t="str">
        <f>VLOOKUP($CT104,Funktionsbezeichnungen,2,0)</f>
        <v>Konstrukteur 6 / -planer 6 / Gruppenchef 6</v>
      </c>
      <c r="CW104" s="125"/>
      <c r="CX104" s="33"/>
      <c r="CY104" s="83"/>
      <c r="CZ104" s="125"/>
      <c r="DA104" s="33"/>
      <c r="DB104" s="83"/>
      <c r="DC104" s="125"/>
      <c r="DD104" s="33"/>
      <c r="DE104" s="83"/>
      <c r="DF104" s="20"/>
      <c r="DG104" s="125"/>
      <c r="DH104" s="33"/>
      <c r="DI104" s="83"/>
      <c r="DN104" s="126">
        <f>+CP104</f>
        <v>9661</v>
      </c>
      <c r="DO104" s="156">
        <v>6</v>
      </c>
      <c r="DP104" s="126">
        <v>0</v>
      </c>
      <c r="DQ104" s="126" t="s">
        <v>965</v>
      </c>
      <c r="ES104" s="154">
        <v>9715</v>
      </c>
      <c r="ET104" s="126" t="s">
        <v>147</v>
      </c>
    </row>
    <row r="105" spans="1:150" s="126" customFormat="1" x14ac:dyDescent="0.2">
      <c r="A105" s="319"/>
      <c r="B105" s="319">
        <v>1</v>
      </c>
      <c r="C105" s="319" t="str">
        <f t="shared" si="79"/>
        <v/>
      </c>
      <c r="D105" s="320"/>
      <c r="E105" s="320">
        <v>1</v>
      </c>
      <c r="F105" s="321"/>
      <c r="G105" s="57"/>
      <c r="H105" s="57"/>
      <c r="I105" s="321"/>
      <c r="J105" s="57"/>
      <c r="K105" s="321"/>
      <c r="L105" s="321"/>
      <c r="M105" s="321"/>
      <c r="N105" s="322"/>
      <c r="O105" s="322"/>
      <c r="P105" s="109" t="s">
        <v>359</v>
      </c>
      <c r="Q105" s="110" t="s">
        <v>1183</v>
      </c>
      <c r="R105" s="110" t="s">
        <v>928</v>
      </c>
      <c r="S105" s="20" t="s">
        <v>1184</v>
      </c>
      <c r="T105" s="21">
        <v>1982</v>
      </c>
      <c r="U105" s="28" t="s">
        <v>239</v>
      </c>
      <c r="V105" s="21">
        <v>2007</v>
      </c>
      <c r="W105" s="25" t="s">
        <v>1185</v>
      </c>
      <c r="X105" s="138">
        <v>2012</v>
      </c>
      <c r="Y105" s="389" t="s">
        <v>1547</v>
      </c>
      <c r="Z105" s="28"/>
      <c r="AA105" s="284">
        <f t="shared" si="80"/>
        <v>6</v>
      </c>
      <c r="AB105" s="25" t="s">
        <v>1564</v>
      </c>
      <c r="AC105" s="290">
        <v>2016</v>
      </c>
      <c r="AD105" s="21" t="s">
        <v>121</v>
      </c>
      <c r="AE105" s="304"/>
      <c r="AF105" s="289" t="s">
        <v>378</v>
      </c>
      <c r="AG105" s="318"/>
      <c r="CJ105" s="323" t="str">
        <f t="shared" si="64"/>
        <v>anders</v>
      </c>
      <c r="CK105" s="126" t="str">
        <f t="shared" si="74"/>
        <v>Schaub Anja</v>
      </c>
      <c r="CM105" s="126">
        <f t="shared" si="75"/>
        <v>6</v>
      </c>
      <c r="CN105" s="126" t="str">
        <f t="shared" si="81"/>
        <v>D</v>
      </c>
      <c r="CO105" s="138" t="str">
        <f t="shared" si="78"/>
        <v>E</v>
      </c>
      <c r="CP105" s="154">
        <v>9664</v>
      </c>
      <c r="CQ105" s="125">
        <v>748</v>
      </c>
      <c r="CR105" s="33">
        <f t="shared" si="76"/>
        <v>6</v>
      </c>
      <c r="CS105" s="83" t="str">
        <f t="shared" si="77"/>
        <v>Geomatiker 6</v>
      </c>
      <c r="CT105" s="125">
        <v>733</v>
      </c>
      <c r="CU105" s="33">
        <f>VLOOKUP($CT105,Funktionsbezeichnungen,3,0)</f>
        <v>6</v>
      </c>
      <c r="CV105" s="83" t="str">
        <f>VLOOKUP($CT105,Funktionsbezeichnungen,2,0)</f>
        <v>Konstrukteur 6 / -planer 6 / Gruppenchef 6</v>
      </c>
      <c r="CW105" s="125"/>
      <c r="CX105" s="33"/>
      <c r="CY105" s="83"/>
      <c r="CZ105" s="125"/>
      <c r="DA105" s="33"/>
      <c r="DB105" s="83"/>
      <c r="DC105" s="125"/>
      <c r="DD105" s="33"/>
      <c r="DE105" s="83"/>
      <c r="DF105" s="20"/>
      <c r="DG105" s="125"/>
      <c r="DH105" s="33"/>
      <c r="DI105" s="83"/>
      <c r="DN105" s="126">
        <f>+CP105</f>
        <v>9664</v>
      </c>
      <c r="DO105" s="156">
        <v>6</v>
      </c>
      <c r="DP105" s="126">
        <v>0</v>
      </c>
      <c r="DQ105" s="126" t="s">
        <v>965</v>
      </c>
      <c r="ES105" s="154">
        <v>9726</v>
      </c>
      <c r="ET105" s="126" t="s">
        <v>147</v>
      </c>
    </row>
    <row r="106" spans="1:150" s="126" customFormat="1" x14ac:dyDescent="0.2">
      <c r="A106" s="319"/>
      <c r="B106" s="319"/>
      <c r="C106" s="319">
        <f t="shared" si="79"/>
        <v>1</v>
      </c>
      <c r="D106" s="320"/>
      <c r="E106" s="320"/>
      <c r="F106" s="320"/>
      <c r="G106" s="319"/>
      <c r="H106" s="319"/>
      <c r="I106" s="320">
        <v>1</v>
      </c>
      <c r="J106" s="319"/>
      <c r="K106" s="320"/>
      <c r="L106" s="320"/>
      <c r="M106" s="320"/>
      <c r="N106" s="343"/>
      <c r="O106" s="343"/>
      <c r="P106" s="126" t="s">
        <v>1303</v>
      </c>
      <c r="Q106" s="110" t="s">
        <v>499</v>
      </c>
      <c r="R106" s="110" t="s">
        <v>928</v>
      </c>
      <c r="S106" s="20" t="s">
        <v>250</v>
      </c>
      <c r="T106" s="21">
        <v>1987</v>
      </c>
      <c r="U106" s="28" t="s">
        <v>235</v>
      </c>
      <c r="V106" s="21">
        <v>2007</v>
      </c>
      <c r="W106" s="25"/>
      <c r="X106" s="138"/>
      <c r="Y106" s="287"/>
      <c r="Z106" s="25"/>
      <c r="AA106" s="284">
        <f t="shared" si="80"/>
        <v>11</v>
      </c>
      <c r="AB106" s="25" t="s">
        <v>129</v>
      </c>
      <c r="AC106" s="290">
        <v>2008</v>
      </c>
      <c r="AD106" s="21" t="s">
        <v>121</v>
      </c>
      <c r="AE106" s="304"/>
      <c r="AF106" s="16" t="s">
        <v>378</v>
      </c>
      <c r="AG106" s="318"/>
      <c r="CJ106" s="323" t="str">
        <f t="shared" si="64"/>
        <v>anders</v>
      </c>
      <c r="CK106" s="126" t="str">
        <f t="shared" si="74"/>
        <v>Wernli Sebastian</v>
      </c>
      <c r="CM106" s="126">
        <f t="shared" si="75"/>
        <v>11</v>
      </c>
      <c r="CN106" s="126" t="str">
        <f t="shared" si="81"/>
        <v>D</v>
      </c>
      <c r="CO106" s="138" t="str">
        <f t="shared" si="78"/>
        <v>E</v>
      </c>
      <c r="CP106" s="154">
        <v>9687</v>
      </c>
      <c r="CQ106" s="125">
        <v>741</v>
      </c>
      <c r="CR106" s="33">
        <f t="shared" si="76"/>
        <v>7</v>
      </c>
      <c r="CS106" s="83" t="str">
        <f t="shared" si="77"/>
        <v>Konstrukteur 7 / Fachplaner 7 / Gruppenchef 7</v>
      </c>
      <c r="CT106" s="125">
        <v>733</v>
      </c>
      <c r="CU106" s="33">
        <f>VLOOKUP($CT106,Funktionsbezeichnungen,3,0)</f>
        <v>6</v>
      </c>
      <c r="CV106" s="83" t="str">
        <f>VLOOKUP($CT106,Funktionsbezeichnungen,2,0)</f>
        <v>Konstrukteur 6 / -planer 6 / Gruppenchef 6</v>
      </c>
      <c r="CW106" s="125">
        <v>733</v>
      </c>
      <c r="CX106" s="33">
        <f>VLOOKUP($CW106,Funktionsbezeichnungen,3,0)</f>
        <v>6</v>
      </c>
      <c r="CY106" s="83" t="str">
        <f>VLOOKUP($CW106,Funktionsbezeichnungen,2,0)</f>
        <v>Konstrukteur 6 / -planer 6 / Gruppenchef 6</v>
      </c>
      <c r="CZ106" s="125">
        <v>732</v>
      </c>
      <c r="DA106" s="33">
        <f>VLOOKUP($CZ106,Funktionsbezeichnungen,3,0)</f>
        <v>5</v>
      </c>
      <c r="DB106" s="83" t="str">
        <f>VLOOKUP($CZ106,Funktionsbezeichnungen,2,0)</f>
        <v>Konstrukteur 5 / -planer 5</v>
      </c>
      <c r="DC106" s="125">
        <v>732</v>
      </c>
      <c r="DD106" s="33">
        <f>VLOOKUP($DC106,Funktionsbezeichnungen,3,0)</f>
        <v>5</v>
      </c>
      <c r="DE106" s="83" t="str">
        <f>VLOOKUP($DC106,Funktionsbezeichnungen,2,0)</f>
        <v>Konstrukteur 5 / -planer 5</v>
      </c>
      <c r="DF106" s="20"/>
      <c r="DG106" s="33">
        <v>732</v>
      </c>
      <c r="DH106" s="33">
        <f>VLOOKUP($DG106,Funktionsbezeichnungen,3,0)</f>
        <v>5</v>
      </c>
      <c r="DI106" s="83" t="str">
        <f>VLOOKUP($DG106,Funktionsbezeichnungen,2,0)</f>
        <v>Konstrukteur 5 / -planer 5</v>
      </c>
      <c r="DN106" s="126">
        <f>+CP106</f>
        <v>9687</v>
      </c>
      <c r="DO106" s="156">
        <v>6</v>
      </c>
      <c r="DP106" s="126">
        <v>0</v>
      </c>
      <c r="DQ106" s="126" t="s">
        <v>964</v>
      </c>
      <c r="ES106" s="222">
        <v>9740</v>
      </c>
      <c r="ET106" s="126" t="s">
        <v>149</v>
      </c>
    </row>
    <row r="107" spans="1:150" s="126" customFormat="1" ht="27" x14ac:dyDescent="0.2">
      <c r="A107" s="319"/>
      <c r="B107" s="319"/>
      <c r="C107" s="319" t="str">
        <f t="shared" si="79"/>
        <v/>
      </c>
      <c r="D107" s="320"/>
      <c r="E107" s="320">
        <v>1</v>
      </c>
      <c r="F107" s="321"/>
      <c r="G107" s="57"/>
      <c r="H107" s="57"/>
      <c r="I107" s="321"/>
      <c r="J107" s="57">
        <v>1</v>
      </c>
      <c r="K107" s="321"/>
      <c r="L107" s="321"/>
      <c r="M107" s="321"/>
      <c r="N107" s="322"/>
      <c r="O107" s="344"/>
      <c r="P107" s="326" t="s">
        <v>1301</v>
      </c>
      <c r="Q107" s="345" t="s">
        <v>1200</v>
      </c>
      <c r="R107" s="345" t="s">
        <v>928</v>
      </c>
      <c r="S107" s="20" t="s">
        <v>1201</v>
      </c>
      <c r="T107" s="21">
        <v>1985</v>
      </c>
      <c r="U107" s="25" t="s">
        <v>1554</v>
      </c>
      <c r="V107" s="21">
        <v>2009</v>
      </c>
      <c r="W107" s="290"/>
      <c r="X107" s="138"/>
      <c r="Y107" s="287"/>
      <c r="Z107" s="290"/>
      <c r="AA107" s="284">
        <f t="shared" si="80"/>
        <v>9</v>
      </c>
      <c r="AB107" s="25" t="s">
        <v>129</v>
      </c>
      <c r="AC107" s="290">
        <v>2016</v>
      </c>
      <c r="AD107" s="21" t="s">
        <v>121</v>
      </c>
      <c r="AE107" s="304"/>
      <c r="AF107" s="291" t="s">
        <v>377</v>
      </c>
      <c r="AG107" s="318"/>
      <c r="CJ107" s="323" t="str">
        <f t="shared" si="64"/>
        <v>anders</v>
      </c>
      <c r="CK107" s="276" t="str">
        <f t="shared" si="74"/>
        <v>Grabherr Mathieu</v>
      </c>
      <c r="CM107" s="126">
        <f t="shared" si="75"/>
        <v>9</v>
      </c>
      <c r="CN107" s="126" t="str">
        <f t="shared" si="81"/>
        <v>D</v>
      </c>
      <c r="CO107" s="138" t="str">
        <f t="shared" si="78"/>
        <v>E</v>
      </c>
      <c r="CP107" s="222">
        <v>5641</v>
      </c>
      <c r="CQ107" s="125">
        <v>741</v>
      </c>
      <c r="CR107" s="33">
        <f t="shared" si="76"/>
        <v>7</v>
      </c>
      <c r="CS107" s="83" t="str">
        <f t="shared" si="77"/>
        <v>Konstrukteur 7 / Fachplaner 7 / Gruppenchef 7</v>
      </c>
      <c r="CT107" s="125"/>
      <c r="CU107" s="33"/>
      <c r="CV107" s="83"/>
      <c r="CW107" s="125"/>
      <c r="CX107" s="33"/>
      <c r="CY107" s="83"/>
      <c r="CZ107" s="125"/>
      <c r="DA107" s="33"/>
      <c r="DB107" s="83"/>
      <c r="DC107" s="33"/>
      <c r="DD107" s="33"/>
      <c r="DE107" s="83"/>
      <c r="DG107" s="33"/>
      <c r="DH107" s="33"/>
      <c r="DI107" s="83"/>
      <c r="DN107" s="126">
        <f>+CP107</f>
        <v>5641</v>
      </c>
      <c r="DO107" s="156">
        <v>6</v>
      </c>
      <c r="DP107" s="126">
        <v>0</v>
      </c>
      <c r="DQ107" s="126" t="s">
        <v>965</v>
      </c>
      <c r="ES107" s="154">
        <v>6753</v>
      </c>
      <c r="ET107" s="126" t="s">
        <v>105</v>
      </c>
    </row>
    <row r="108" spans="1:150" s="126" customFormat="1" x14ac:dyDescent="0.2">
      <c r="A108" s="319"/>
      <c r="B108" s="319"/>
      <c r="C108" s="319">
        <f t="shared" si="79"/>
        <v>1</v>
      </c>
      <c r="D108" s="320"/>
      <c r="E108" s="320"/>
      <c r="F108" s="321"/>
      <c r="G108" s="57"/>
      <c r="H108" s="57"/>
      <c r="I108" s="321">
        <v>1</v>
      </c>
      <c r="J108" s="57"/>
      <c r="K108" s="321"/>
      <c r="L108" s="321"/>
      <c r="M108" s="321"/>
      <c r="N108" s="322"/>
      <c r="O108" s="322"/>
      <c r="P108" s="109" t="s">
        <v>358</v>
      </c>
      <c r="Q108" s="110" t="s">
        <v>652</v>
      </c>
      <c r="R108" s="110" t="s">
        <v>928</v>
      </c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138"/>
      <c r="Y108" s="287"/>
      <c r="Z108" s="28"/>
      <c r="AA108" s="284">
        <f t="shared" si="80"/>
        <v>30</v>
      </c>
      <c r="AB108" s="25" t="s">
        <v>653</v>
      </c>
      <c r="AC108" s="290">
        <v>2011</v>
      </c>
      <c r="AD108" s="21" t="s">
        <v>142</v>
      </c>
      <c r="AE108" s="304"/>
      <c r="AF108" s="289" t="s">
        <v>378</v>
      </c>
      <c r="AG108" s="318"/>
      <c r="CJ108" s="126" t="str">
        <f t="shared" si="64"/>
        <v/>
      </c>
      <c r="CK108" s="126" t="str">
        <f t="shared" si="74"/>
        <v>Dettwiler Markus</v>
      </c>
      <c r="CM108" s="126">
        <f t="shared" si="75"/>
        <v>30</v>
      </c>
      <c r="CN108" s="126" t="str">
        <f t="shared" si="81"/>
        <v>E</v>
      </c>
      <c r="CO108" s="138" t="str">
        <f t="shared" si="78"/>
        <v>E</v>
      </c>
      <c r="CP108" s="154">
        <v>5639</v>
      </c>
      <c r="CQ108" s="125">
        <v>741</v>
      </c>
      <c r="CR108" s="33">
        <f t="shared" si="76"/>
        <v>7</v>
      </c>
      <c r="CS108" s="83" t="str">
        <f t="shared" si="77"/>
        <v>Konstrukteur 7 / Fachplaner 7 / Gruppenchef 7</v>
      </c>
      <c r="CT108" s="125">
        <v>741</v>
      </c>
      <c r="CU108" s="33">
        <f t="shared" si="72"/>
        <v>7</v>
      </c>
      <c r="CV108" s="83" t="str">
        <f t="shared" si="73"/>
        <v>Konstrukteur 7 / Fachplaner 7 / Gruppenchef 7</v>
      </c>
      <c r="CW108" s="125">
        <v>741</v>
      </c>
      <c r="CX108" s="33">
        <f t="shared" ref="CX108:CX132" si="82">VLOOKUP($CW108,Funktionsbezeichnungen,3,0)</f>
        <v>7</v>
      </c>
      <c r="CY108" s="83" t="str">
        <f t="shared" ref="CY108:CY132" si="83">VLOOKUP($CW108,Funktionsbezeichnungen,2,0)</f>
        <v>Konstrukteur 7 / Fachplaner 7 / Gruppenchef 7</v>
      </c>
      <c r="CZ108" s="125">
        <v>741</v>
      </c>
      <c r="DA108" s="33">
        <f t="shared" si="66"/>
        <v>7</v>
      </c>
      <c r="DB108" s="83" t="str">
        <f t="shared" si="67"/>
        <v>Konstrukteur 7 / Fachplaner 7 / Gruppenchef 7</v>
      </c>
      <c r="DC108" s="125">
        <v>741</v>
      </c>
      <c r="DD108" s="33">
        <f t="shared" si="68"/>
        <v>7</v>
      </c>
      <c r="DE108" s="83" t="str">
        <f t="shared" si="69"/>
        <v>Konstrukteur 7 / Fachplaner 7 / Gruppenchef 7</v>
      </c>
      <c r="DF108" s="20"/>
      <c r="DG108" s="125">
        <v>741</v>
      </c>
      <c r="DH108" s="33">
        <f t="shared" si="70"/>
        <v>7</v>
      </c>
      <c r="DI108" s="83" t="str">
        <f t="shared" si="71"/>
        <v>Konstrukteur 7 / Fachplaner 7 / Gruppenchef 7</v>
      </c>
      <c r="DN108" s="126">
        <f t="shared" si="65"/>
        <v>5639</v>
      </c>
      <c r="DO108" s="156">
        <v>6</v>
      </c>
      <c r="DP108" s="126">
        <v>0</v>
      </c>
      <c r="DQ108" s="126" t="s">
        <v>965</v>
      </c>
      <c r="ES108" s="154">
        <v>4266</v>
      </c>
      <c r="ET108" s="126" t="s">
        <v>121</v>
      </c>
    </row>
    <row r="109" spans="1:150" s="126" customFormat="1" x14ac:dyDescent="0.2">
      <c r="A109" s="319"/>
      <c r="B109" s="319"/>
      <c r="C109" s="319">
        <f t="shared" si="79"/>
        <v>1</v>
      </c>
      <c r="D109" s="320"/>
      <c r="E109" s="320"/>
      <c r="F109" s="320"/>
      <c r="G109" s="319"/>
      <c r="H109" s="319"/>
      <c r="I109" s="320">
        <v>1</v>
      </c>
      <c r="J109" s="319"/>
      <c r="K109" s="320"/>
      <c r="L109" s="320"/>
      <c r="M109" s="320"/>
      <c r="N109" s="343"/>
      <c r="O109" s="343"/>
      <c r="P109" s="126" t="s">
        <v>358</v>
      </c>
      <c r="Q109" s="110" t="s">
        <v>556</v>
      </c>
      <c r="R109" s="110" t="s">
        <v>928</v>
      </c>
      <c r="S109" s="20" t="s">
        <v>557</v>
      </c>
      <c r="T109" s="21">
        <v>1987</v>
      </c>
      <c r="U109" s="28" t="s">
        <v>235</v>
      </c>
      <c r="V109" s="21">
        <v>2008</v>
      </c>
      <c r="W109" s="25"/>
      <c r="X109" s="138"/>
      <c r="Y109" s="287"/>
      <c r="Z109" s="25"/>
      <c r="AA109" s="284">
        <f t="shared" si="80"/>
        <v>10</v>
      </c>
      <c r="AB109" s="25" t="s">
        <v>235</v>
      </c>
      <c r="AC109" s="290">
        <v>2014</v>
      </c>
      <c r="AD109" s="21" t="s">
        <v>142</v>
      </c>
      <c r="AE109" s="304"/>
      <c r="AF109" s="16" t="s">
        <v>378</v>
      </c>
      <c r="AG109" s="318"/>
      <c r="CJ109" s="126" t="str">
        <f t="shared" si="64"/>
        <v/>
      </c>
      <c r="CK109" s="126" t="str">
        <f t="shared" si="74"/>
        <v>Breiter Michael</v>
      </c>
      <c r="CM109" s="126">
        <f t="shared" si="75"/>
        <v>10</v>
      </c>
      <c r="CN109" s="126" t="str">
        <f t="shared" si="81"/>
        <v>E</v>
      </c>
      <c r="CO109" s="138" t="str">
        <f t="shared" si="78"/>
        <v>E</v>
      </c>
      <c r="CP109" s="154">
        <v>7702</v>
      </c>
      <c r="CQ109" s="125">
        <v>733</v>
      </c>
      <c r="CR109" s="33">
        <f t="shared" si="76"/>
        <v>6</v>
      </c>
      <c r="CS109" s="83" t="str">
        <f t="shared" si="77"/>
        <v>Konstrukteur 6 / -planer 6 / Gruppenchef 6</v>
      </c>
      <c r="CT109" s="125">
        <v>733</v>
      </c>
      <c r="CU109" s="33">
        <f t="shared" si="72"/>
        <v>6</v>
      </c>
      <c r="CV109" s="83" t="str">
        <f t="shared" si="73"/>
        <v>Konstrukteur 6 / -planer 6 / Gruppenchef 6</v>
      </c>
      <c r="CW109" s="125"/>
      <c r="CX109" s="33"/>
      <c r="CY109" s="83"/>
      <c r="CZ109" s="125">
        <v>732</v>
      </c>
      <c r="DA109" s="33">
        <f>VLOOKUP($CZ109,Funktionsbezeichnungen,3,0)</f>
        <v>5</v>
      </c>
      <c r="DB109" s="83" t="str">
        <f>VLOOKUP($CZ109,Funktionsbezeichnungen,2,0)</f>
        <v>Konstrukteur 5 / -planer 5</v>
      </c>
      <c r="DC109" s="33">
        <v>732</v>
      </c>
      <c r="DD109" s="33">
        <f>VLOOKUP($DC109,Funktionsbezeichnungen,3,0)</f>
        <v>5</v>
      </c>
      <c r="DE109" s="83" t="str">
        <f>VLOOKUP($DC109,Funktionsbezeichnungen,2,0)</f>
        <v>Konstrukteur 5 / -planer 5</v>
      </c>
      <c r="DG109" s="33">
        <v>732</v>
      </c>
      <c r="DH109" s="33">
        <f t="shared" ref="DH109:DH129" si="84">VLOOKUP($DG109,Funktionsbezeichnungen,3,0)</f>
        <v>5</v>
      </c>
      <c r="DI109" s="83" t="str">
        <f t="shared" ref="DI109:DI129" si="85">VLOOKUP($DG109,Funktionsbezeichnungen,2,0)</f>
        <v>Konstrukteur 5 / -planer 5</v>
      </c>
      <c r="DN109" s="126">
        <f t="shared" si="65"/>
        <v>7702</v>
      </c>
      <c r="DO109" s="156">
        <v>6</v>
      </c>
      <c r="DP109" s="126">
        <v>0</v>
      </c>
      <c r="DQ109" s="126" t="s">
        <v>964</v>
      </c>
      <c r="ES109" s="154">
        <v>4216</v>
      </c>
      <c r="ET109" s="126" t="s">
        <v>121</v>
      </c>
    </row>
    <row r="110" spans="1:150" s="126" customFormat="1" x14ac:dyDescent="0.2">
      <c r="A110" s="319"/>
      <c r="B110" s="319"/>
      <c r="C110" s="319" t="str">
        <f t="shared" si="79"/>
        <v/>
      </c>
      <c r="D110" s="320"/>
      <c r="E110" s="320"/>
      <c r="F110" s="320"/>
      <c r="G110" s="319"/>
      <c r="H110" s="319"/>
      <c r="I110" s="320">
        <v>1</v>
      </c>
      <c r="J110" s="319"/>
      <c r="K110" s="320"/>
      <c r="L110" s="320"/>
      <c r="M110" s="320"/>
      <c r="N110" s="343"/>
      <c r="O110" s="343"/>
      <c r="P110" s="126" t="s">
        <v>1140</v>
      </c>
      <c r="Q110" s="110" t="s">
        <v>524</v>
      </c>
      <c r="R110" s="110" t="s">
        <v>928</v>
      </c>
      <c r="S110" s="20" t="s">
        <v>283</v>
      </c>
      <c r="T110" s="21">
        <v>1988</v>
      </c>
      <c r="U110" s="28" t="s">
        <v>235</v>
      </c>
      <c r="V110" s="21">
        <v>2010</v>
      </c>
      <c r="W110" s="25"/>
      <c r="X110" s="138"/>
      <c r="Y110" s="287"/>
      <c r="Z110" s="25"/>
      <c r="AA110" s="284">
        <f t="shared" si="80"/>
        <v>8</v>
      </c>
      <c r="AB110" s="25" t="s">
        <v>235</v>
      </c>
      <c r="AC110" s="290">
        <v>2010</v>
      </c>
      <c r="AD110" s="21" t="s">
        <v>142</v>
      </c>
      <c r="AE110" s="304"/>
      <c r="AF110" s="16" t="s">
        <v>378</v>
      </c>
      <c r="AG110" s="318"/>
      <c r="CJ110" s="126" t="str">
        <f t="shared" si="64"/>
        <v/>
      </c>
      <c r="CK110" s="126" t="str">
        <f t="shared" si="74"/>
        <v>Niederberger Benjamin</v>
      </c>
      <c r="CM110" s="126">
        <f t="shared" si="75"/>
        <v>8</v>
      </c>
      <c r="CN110" s="126" t="str">
        <f t="shared" si="81"/>
        <v>E</v>
      </c>
      <c r="CO110" s="138" t="str">
        <f t="shared" si="78"/>
        <v>E</v>
      </c>
      <c r="CP110" s="154">
        <v>9701</v>
      </c>
      <c r="CQ110" s="125">
        <v>733</v>
      </c>
      <c r="CR110" s="33">
        <f t="shared" si="76"/>
        <v>6</v>
      </c>
      <c r="CS110" s="83" t="str">
        <f t="shared" si="77"/>
        <v>Konstrukteur 6 / -planer 6 / Gruppenchef 6</v>
      </c>
      <c r="CT110" s="125">
        <v>733</v>
      </c>
      <c r="CU110" s="33">
        <f t="shared" si="72"/>
        <v>6</v>
      </c>
      <c r="CV110" s="83" t="str">
        <f t="shared" si="73"/>
        <v>Konstrukteur 6 / -planer 6 / Gruppenchef 6</v>
      </c>
      <c r="CW110" s="125">
        <v>732</v>
      </c>
      <c r="CX110" s="33">
        <f t="shared" si="82"/>
        <v>5</v>
      </c>
      <c r="CY110" s="83" t="str">
        <f t="shared" si="83"/>
        <v>Konstrukteur 5 / -planer 5</v>
      </c>
      <c r="CZ110" s="125">
        <v>731</v>
      </c>
      <c r="DA110" s="33">
        <f t="shared" ref="DA110:DA129" si="86">VLOOKUP($CZ110,Funktionsbezeichnungen,3,0)</f>
        <v>4</v>
      </c>
      <c r="DB110" s="83" t="str">
        <f t="shared" ref="DB110:DB129" si="87">VLOOKUP($CZ110,Funktionsbezeichnungen,2,0)</f>
        <v>Konstrukteur 4 / -planer 4</v>
      </c>
      <c r="DC110" s="125">
        <v>731</v>
      </c>
      <c r="DD110" s="33">
        <f t="shared" si="68"/>
        <v>4</v>
      </c>
      <c r="DE110" s="83" t="str">
        <f t="shared" si="69"/>
        <v>Konstrukteur 4 / -planer 4</v>
      </c>
      <c r="DF110" s="20"/>
      <c r="DG110" s="33">
        <v>731</v>
      </c>
      <c r="DH110" s="33">
        <f t="shared" si="84"/>
        <v>4</v>
      </c>
      <c r="DI110" s="83" t="str">
        <f t="shared" si="85"/>
        <v>Konstrukteur 4 / -planer 4</v>
      </c>
      <c r="DN110" s="126">
        <f t="shared" si="65"/>
        <v>9701</v>
      </c>
      <c r="DO110" s="156">
        <v>6</v>
      </c>
      <c r="DP110" s="126">
        <v>0</v>
      </c>
      <c r="DQ110" s="126" t="s">
        <v>964</v>
      </c>
      <c r="ES110" s="154">
        <v>4320</v>
      </c>
      <c r="ET110" s="126" t="s">
        <v>121</v>
      </c>
    </row>
    <row r="111" spans="1:150" s="126" customFormat="1" x14ac:dyDescent="0.2">
      <c r="A111" s="319"/>
      <c r="B111" s="319"/>
      <c r="C111" s="319" t="str">
        <f t="shared" si="79"/>
        <v/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359</v>
      </c>
      <c r="Q111" s="110" t="s">
        <v>594</v>
      </c>
      <c r="R111" s="110" t="s">
        <v>928</v>
      </c>
      <c r="S111" s="20" t="s">
        <v>595</v>
      </c>
      <c r="T111" s="21">
        <v>1992</v>
      </c>
      <c r="U111" s="28" t="s">
        <v>235</v>
      </c>
      <c r="V111" s="21">
        <v>2013</v>
      </c>
      <c r="W111" s="25"/>
      <c r="X111" s="138"/>
      <c r="Y111" s="287"/>
      <c r="Z111" s="25"/>
      <c r="AA111" s="284">
        <f t="shared" si="80"/>
        <v>5</v>
      </c>
      <c r="AB111" s="25" t="s">
        <v>235</v>
      </c>
      <c r="AC111" s="290">
        <v>2013</v>
      </c>
      <c r="AD111" s="21" t="s">
        <v>147</v>
      </c>
      <c r="AE111" s="304"/>
      <c r="AF111" s="16" t="s">
        <v>378</v>
      </c>
      <c r="AG111" s="318"/>
      <c r="CJ111" s="126" t="str">
        <f t="shared" si="64"/>
        <v/>
      </c>
      <c r="CK111" s="126" t="str">
        <f t="shared" si="74"/>
        <v>Schär Cedric</v>
      </c>
      <c r="CM111" s="126">
        <f t="shared" si="75"/>
        <v>5</v>
      </c>
      <c r="CN111" s="126" t="str">
        <f t="shared" si="81"/>
        <v>F</v>
      </c>
      <c r="CO111" s="138" t="str">
        <f t="shared" si="78"/>
        <v>F</v>
      </c>
      <c r="CP111" s="154">
        <v>9715</v>
      </c>
      <c r="CQ111" s="125">
        <v>732</v>
      </c>
      <c r="CR111" s="33">
        <f t="shared" si="76"/>
        <v>5</v>
      </c>
      <c r="CS111" s="83" t="str">
        <f t="shared" si="77"/>
        <v>Konstrukteur 5 / -planer 5</v>
      </c>
      <c r="CT111" s="125">
        <v>732</v>
      </c>
      <c r="CU111" s="33">
        <f t="shared" si="72"/>
        <v>5</v>
      </c>
      <c r="CV111" s="83" t="str">
        <f t="shared" si="73"/>
        <v>Konstrukteur 5 / -planer 5</v>
      </c>
      <c r="CW111" s="125">
        <v>731</v>
      </c>
      <c r="CX111" s="33">
        <f t="shared" si="82"/>
        <v>4</v>
      </c>
      <c r="CY111" s="83" t="str">
        <f t="shared" si="83"/>
        <v>Konstrukteur 4 / -planer 4</v>
      </c>
      <c r="CZ111" s="125"/>
      <c r="DA111" s="33"/>
      <c r="DB111" s="83"/>
      <c r="DC111" s="125"/>
      <c r="DD111" s="33"/>
      <c r="DE111" s="83"/>
      <c r="DF111" s="20"/>
      <c r="DG111" s="33">
        <v>731</v>
      </c>
      <c r="DH111" s="33">
        <f t="shared" si="84"/>
        <v>4</v>
      </c>
      <c r="DI111" s="83" t="str">
        <f t="shared" si="85"/>
        <v>Konstrukteur 4 / -planer 4</v>
      </c>
      <c r="DN111" s="126">
        <f t="shared" si="65"/>
        <v>9715</v>
      </c>
      <c r="DO111" s="156">
        <v>6</v>
      </c>
      <c r="DP111" s="126">
        <v>0</v>
      </c>
      <c r="DQ111" s="126" t="s">
        <v>964</v>
      </c>
      <c r="ES111" s="154">
        <v>5581</v>
      </c>
      <c r="ET111" s="126" t="s">
        <v>121</v>
      </c>
    </row>
    <row r="112" spans="1:150" s="126" customFormat="1" x14ac:dyDescent="0.2">
      <c r="A112" s="319"/>
      <c r="B112" s="319"/>
      <c r="C112" s="319" t="str">
        <f t="shared" si="79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359</v>
      </c>
      <c r="Q112" s="110" t="s">
        <v>903</v>
      </c>
      <c r="R112" s="110" t="s">
        <v>928</v>
      </c>
      <c r="S112" s="20" t="s">
        <v>900</v>
      </c>
      <c r="T112" s="21">
        <v>1996</v>
      </c>
      <c r="U112" s="28" t="s">
        <v>235</v>
      </c>
      <c r="V112" s="21">
        <v>2016</v>
      </c>
      <c r="W112" s="25"/>
      <c r="X112" s="138"/>
      <c r="Y112" s="287"/>
      <c r="Z112" s="25"/>
      <c r="AA112" s="284">
        <f t="shared" si="80"/>
        <v>2</v>
      </c>
      <c r="AB112" s="25" t="s">
        <v>235</v>
      </c>
      <c r="AC112" s="290">
        <v>2016</v>
      </c>
      <c r="AD112" s="21" t="s">
        <v>147</v>
      </c>
      <c r="AE112" s="304"/>
      <c r="AF112" s="16" t="s">
        <v>378</v>
      </c>
      <c r="AG112" s="318"/>
      <c r="CJ112" s="323" t="str">
        <f t="shared" si="64"/>
        <v>anders</v>
      </c>
      <c r="CK112" s="276" t="str">
        <f t="shared" si="74"/>
        <v>Boschung Jan</v>
      </c>
      <c r="CM112" s="126">
        <f t="shared" si="75"/>
        <v>2</v>
      </c>
      <c r="CN112" s="126" t="str">
        <f t="shared" si="81"/>
        <v>F</v>
      </c>
      <c r="CO112" s="138" t="str">
        <f t="shared" si="78"/>
        <v>G</v>
      </c>
      <c r="CP112" s="154">
        <v>9740</v>
      </c>
      <c r="CQ112" s="125">
        <v>731</v>
      </c>
      <c r="CR112" s="33">
        <f t="shared" si="76"/>
        <v>4</v>
      </c>
      <c r="CS112" s="83" t="str">
        <f t="shared" si="77"/>
        <v>Konstrukteur 4 / -planer 4</v>
      </c>
      <c r="CT112" s="125"/>
      <c r="CU112" s="33"/>
      <c r="CV112" s="83" t="e">
        <f t="shared" ref="CV112:CV140" si="88">VLOOKUP($CT112,Funktionsbezeichnungen,2,0)</f>
        <v>#N/A</v>
      </c>
      <c r="CW112" s="125"/>
      <c r="CX112" s="33"/>
      <c r="CY112" s="83"/>
      <c r="CZ112" s="125"/>
      <c r="DA112" s="33"/>
      <c r="DB112" s="83"/>
      <c r="DC112" s="125"/>
      <c r="DD112" s="33"/>
      <c r="DE112" s="83"/>
      <c r="DF112" s="20"/>
      <c r="DG112" s="33"/>
      <c r="DH112" s="33"/>
      <c r="DI112" s="83"/>
      <c r="DN112" s="126">
        <f t="shared" si="65"/>
        <v>9740</v>
      </c>
      <c r="DO112" s="156">
        <v>8</v>
      </c>
      <c r="DP112" s="126">
        <v>0</v>
      </c>
      <c r="DQ112" s="324" t="s">
        <v>976</v>
      </c>
      <c r="ES112" s="154">
        <v>4352</v>
      </c>
      <c r="ET112" s="126" t="s">
        <v>121</v>
      </c>
    </row>
    <row r="113" spans="1:150" s="126" customFormat="1" x14ac:dyDescent="0.2">
      <c r="A113" s="319"/>
      <c r="B113" s="319"/>
      <c r="C113" s="319" t="str">
        <f t="shared" si="79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361</v>
      </c>
      <c r="Q113" s="110" t="s">
        <v>1012</v>
      </c>
      <c r="R113" s="110" t="s">
        <v>928</v>
      </c>
      <c r="S113" s="20" t="s">
        <v>1085</v>
      </c>
      <c r="T113" s="21">
        <v>1997</v>
      </c>
      <c r="U113" s="28" t="s">
        <v>235</v>
      </c>
      <c r="V113" s="21">
        <v>2017</v>
      </c>
      <c r="W113" s="25"/>
      <c r="X113" s="138"/>
      <c r="Y113" s="287"/>
      <c r="Z113" s="25"/>
      <c r="AA113" s="284">
        <f t="shared" si="80"/>
        <v>1</v>
      </c>
      <c r="AB113" s="25" t="s">
        <v>235</v>
      </c>
      <c r="AC113" s="290">
        <v>2017</v>
      </c>
      <c r="AD113" s="21" t="s">
        <v>147</v>
      </c>
      <c r="AE113" s="304"/>
      <c r="AF113" s="16" t="s">
        <v>378</v>
      </c>
      <c r="AG113" s="318"/>
      <c r="CJ113" s="323" t="e">
        <f t="shared" si="64"/>
        <v>#N/A</v>
      </c>
      <c r="CK113" s="276" t="str">
        <f t="shared" si="74"/>
        <v>Stucki Tizian</v>
      </c>
      <c r="CM113" s="126">
        <f t="shared" si="75"/>
        <v>1</v>
      </c>
      <c r="CN113" s="126" t="str">
        <f t="shared" si="81"/>
        <v>F</v>
      </c>
      <c r="CO113" s="138" t="e">
        <f t="shared" si="78"/>
        <v>#N/A</v>
      </c>
      <c r="CP113" s="222">
        <v>9743</v>
      </c>
      <c r="CQ113" s="125">
        <v>731</v>
      </c>
      <c r="CR113" s="33">
        <f t="shared" si="76"/>
        <v>4</v>
      </c>
      <c r="CS113" s="83" t="str">
        <f t="shared" si="77"/>
        <v>Konstrukteur 4 / -planer 4</v>
      </c>
      <c r="CT113" s="125"/>
      <c r="CU113" s="33"/>
      <c r="CV113" s="83"/>
      <c r="CW113" s="125"/>
      <c r="CX113" s="33"/>
      <c r="CY113" s="83"/>
      <c r="CZ113" s="125"/>
      <c r="DA113" s="33"/>
      <c r="DB113" s="83"/>
      <c r="DC113" s="125"/>
      <c r="DD113" s="33"/>
      <c r="DE113" s="83"/>
      <c r="DF113" s="20"/>
      <c r="DG113" s="33"/>
      <c r="DH113" s="33"/>
      <c r="DI113" s="83"/>
      <c r="DN113" s="126">
        <f t="shared" si="65"/>
        <v>9743</v>
      </c>
      <c r="DO113" s="156">
        <v>8</v>
      </c>
      <c r="DP113" s="126">
        <v>0</v>
      </c>
      <c r="DQ113" s="324" t="s">
        <v>976</v>
      </c>
      <c r="ES113" s="154">
        <v>5604</v>
      </c>
      <c r="ET113" s="126" t="s">
        <v>121</v>
      </c>
    </row>
    <row r="114" spans="1:150" s="126" customFormat="1" ht="40.5" x14ac:dyDescent="0.2">
      <c r="A114" s="319"/>
      <c r="B114" s="319"/>
      <c r="C114" s="319">
        <f t="shared" si="79"/>
        <v>1</v>
      </c>
      <c r="D114" s="320"/>
      <c r="E114" s="320"/>
      <c r="F114" s="320"/>
      <c r="G114" s="319"/>
      <c r="H114" s="319"/>
      <c r="I114" s="320"/>
      <c r="J114" s="319"/>
      <c r="K114" s="320"/>
      <c r="L114" s="320">
        <v>1</v>
      </c>
      <c r="M114" s="320"/>
      <c r="N114" s="343"/>
      <c r="O114" s="343"/>
      <c r="P114" s="126" t="s">
        <v>357</v>
      </c>
      <c r="Q114" s="110" t="s">
        <v>504</v>
      </c>
      <c r="R114" s="110" t="s">
        <v>369</v>
      </c>
      <c r="S114" s="287" t="s">
        <v>157</v>
      </c>
      <c r="T114" s="21">
        <v>1976</v>
      </c>
      <c r="U114" s="287" t="s">
        <v>320</v>
      </c>
      <c r="V114" s="21">
        <v>2002</v>
      </c>
      <c r="W114" s="25" t="s">
        <v>321</v>
      </c>
      <c r="X114" s="138">
        <v>2005</v>
      </c>
      <c r="Y114" s="389" t="s">
        <v>1547</v>
      </c>
      <c r="Z114" s="28"/>
      <c r="AA114" s="284">
        <f t="shared" si="80"/>
        <v>13</v>
      </c>
      <c r="AB114" s="25" t="s">
        <v>1520</v>
      </c>
      <c r="AC114" s="290">
        <v>1997</v>
      </c>
      <c r="AD114" s="21" t="s">
        <v>105</v>
      </c>
      <c r="AE114" s="304"/>
      <c r="AF114" s="16" t="s">
        <v>455</v>
      </c>
      <c r="AG114" s="318"/>
      <c r="CJ114" s="126" t="str">
        <f t="shared" si="64"/>
        <v/>
      </c>
      <c r="CK114" s="126" t="str">
        <f t="shared" si="74"/>
        <v>Kiefer Patrick</v>
      </c>
      <c r="CM114" s="126">
        <f t="shared" si="75"/>
        <v>13</v>
      </c>
      <c r="CN114" s="126" t="str">
        <f t="shared" si="81"/>
        <v>C</v>
      </c>
      <c r="CO114" s="138" t="str">
        <f t="shared" si="78"/>
        <v>C</v>
      </c>
      <c r="CP114" s="154">
        <v>6753</v>
      </c>
      <c r="CQ114" s="125">
        <v>223</v>
      </c>
      <c r="CR114" s="33">
        <f t="shared" si="76"/>
        <v>10</v>
      </c>
      <c r="CS114" s="83" t="str">
        <f t="shared" si="77"/>
        <v>Finanz-Fachspezialist / Controller 10</v>
      </c>
      <c r="CT114" s="125">
        <v>223</v>
      </c>
      <c r="CU114" s="33">
        <f t="shared" ref="CU114:CU140" si="89">VLOOKUP($CT114,Funktionsbezeichnungen,3,0)</f>
        <v>10</v>
      </c>
      <c r="CV114" s="83" t="str">
        <f t="shared" si="88"/>
        <v>Finanz-Fachspezialist / Controller 10</v>
      </c>
      <c r="CW114" s="125">
        <v>223</v>
      </c>
      <c r="CX114" s="33">
        <f>VLOOKUP($CW114,Funktionsbezeichnungen,3,0)</f>
        <v>10</v>
      </c>
      <c r="CY114" s="83" t="str">
        <f>VLOOKUP($CW114,Funktionsbezeichnungen,2,0)</f>
        <v>Finanz-Fachspezialist / Controller 10</v>
      </c>
      <c r="CZ114" s="125">
        <v>223</v>
      </c>
      <c r="DA114" s="33">
        <f>VLOOKUP($CZ114,Funktionsbezeichnungen,3,0)</f>
        <v>10</v>
      </c>
      <c r="DB114" s="83" t="str">
        <f>VLOOKUP($CZ114,Funktionsbezeichnungen,2,0)</f>
        <v>Finanz-Fachspezialist / Controller 10</v>
      </c>
      <c r="DC114" s="125">
        <v>223</v>
      </c>
      <c r="DD114" s="33">
        <f>VLOOKUP($DC114,Funktionsbezeichnungen,3,0)</f>
        <v>10</v>
      </c>
      <c r="DE114" s="83" t="str">
        <f>VLOOKUP($DC114,Funktionsbezeichnungen,2,0)</f>
        <v>Finanz-Fachspezialist / Controller 10</v>
      </c>
      <c r="DF114" s="20"/>
      <c r="DG114" s="125">
        <v>223</v>
      </c>
      <c r="DH114" s="33">
        <f>VLOOKUP($DG114,Funktionsbezeichnungen,3,0)</f>
        <v>10</v>
      </c>
      <c r="DI114" s="83" t="str">
        <f>VLOOKUP($DG114,Funktionsbezeichnungen,2,0)</f>
        <v>Finanz-Fachspezialist / Controller 10</v>
      </c>
      <c r="DN114" s="126">
        <f t="shared" si="65"/>
        <v>6753</v>
      </c>
      <c r="DO114" s="156">
        <v>3</v>
      </c>
      <c r="DP114" s="126">
        <v>0</v>
      </c>
      <c r="DQ114" s="324" t="s">
        <v>972</v>
      </c>
      <c r="ES114" s="154">
        <v>8655</v>
      </c>
      <c r="ET114" s="126" t="s">
        <v>121</v>
      </c>
    </row>
    <row r="115" spans="1:150" s="126" customFormat="1" x14ac:dyDescent="0.2">
      <c r="A115" s="319"/>
      <c r="B115" s="319">
        <v>1</v>
      </c>
      <c r="C115" s="319">
        <f t="shared" si="79"/>
        <v>1</v>
      </c>
      <c r="D115" s="320"/>
      <c r="E115" s="320"/>
      <c r="F115" s="320"/>
      <c r="G115" s="319"/>
      <c r="H115" s="319"/>
      <c r="I115" s="320"/>
      <c r="J115" s="319"/>
      <c r="K115" s="320"/>
      <c r="L115" s="320">
        <v>1</v>
      </c>
      <c r="M115" s="320"/>
      <c r="N115" s="343">
        <v>1</v>
      </c>
      <c r="O115" s="343"/>
      <c r="P115" s="126" t="s">
        <v>359</v>
      </c>
      <c r="Q115" s="110" t="s">
        <v>500</v>
      </c>
      <c r="R115" s="110" t="s">
        <v>369</v>
      </c>
      <c r="S115" s="27" t="s">
        <v>152</v>
      </c>
      <c r="T115" s="21">
        <v>1952</v>
      </c>
      <c r="U115" s="28" t="s">
        <v>151</v>
      </c>
      <c r="V115" s="21">
        <v>1971</v>
      </c>
      <c r="W115" s="25"/>
      <c r="X115" s="138"/>
      <c r="Y115" s="287"/>
      <c r="Z115" s="25"/>
      <c r="AA115" s="284">
        <f t="shared" si="80"/>
        <v>47</v>
      </c>
      <c r="AB115" s="25" t="s">
        <v>696</v>
      </c>
      <c r="AC115" s="290">
        <v>1996</v>
      </c>
      <c r="AD115" s="21" t="s">
        <v>121</v>
      </c>
      <c r="AE115" s="304"/>
      <c r="AF115" s="285" t="s">
        <v>1078</v>
      </c>
      <c r="AG115" s="318"/>
      <c r="CJ115" s="126" t="e">
        <f t="shared" si="64"/>
        <v>#N/A</v>
      </c>
      <c r="CK115" s="126" t="str">
        <f t="shared" si="74"/>
        <v>Meister Christine</v>
      </c>
      <c r="CM115" s="126">
        <f t="shared" si="75"/>
        <v>47</v>
      </c>
      <c r="CN115" s="126" t="str">
        <f t="shared" si="81"/>
        <v>D</v>
      </c>
      <c r="CO115" s="138" t="e">
        <f t="shared" si="78"/>
        <v>#N/A</v>
      </c>
      <c r="CP115" s="154">
        <v>4245</v>
      </c>
      <c r="CQ115" s="125">
        <v>134</v>
      </c>
      <c r="CR115" s="33">
        <f t="shared" ref="CR115:CR140" si="90">VLOOKUP($CQ115,Funktionsbezeichnungen,3,0)</f>
        <v>7</v>
      </c>
      <c r="CS115" s="83" t="str">
        <f t="shared" ref="CS115:CS140" si="91">VLOOKUP($CQ115,Funktionsbezeichnungen,2,0)</f>
        <v>Kaufmännischer Mitarbeiter 7 / Gruppenchef 7</v>
      </c>
      <c r="CT115" s="125">
        <v>134</v>
      </c>
      <c r="CU115" s="33">
        <f t="shared" si="89"/>
        <v>7</v>
      </c>
      <c r="CV115" s="83" t="str">
        <f t="shared" si="88"/>
        <v>Kaufmännischer Mitarbeiter 7 / Gruppenchef 7</v>
      </c>
      <c r="CW115" s="125">
        <v>134</v>
      </c>
      <c r="CX115" s="33">
        <f t="shared" si="82"/>
        <v>7</v>
      </c>
      <c r="CY115" s="83" t="str">
        <f t="shared" si="83"/>
        <v>Kaufmännischer Mitarbeiter 7 / Gruppenchef 7</v>
      </c>
      <c r="CZ115" s="125">
        <v>134</v>
      </c>
      <c r="DA115" s="33">
        <f t="shared" si="86"/>
        <v>7</v>
      </c>
      <c r="DB115" s="83" t="str">
        <f t="shared" si="87"/>
        <v>Kaufmännischer Mitarbeiter 7 / Gruppenchef 7</v>
      </c>
      <c r="DC115" s="125">
        <v>134</v>
      </c>
      <c r="DD115" s="33">
        <f t="shared" ref="DD115:DD129" si="92">VLOOKUP($DC115,Funktionsbezeichnungen,3,0)</f>
        <v>7</v>
      </c>
      <c r="DE115" s="83" t="str">
        <f t="shared" ref="DE115:DE129" si="93">VLOOKUP($DC115,Funktionsbezeichnungen,2,0)</f>
        <v>Kaufmännischer Mitarbeiter 7 / Gruppenchef 7</v>
      </c>
      <c r="DF115" s="20"/>
      <c r="DG115" s="125">
        <v>134</v>
      </c>
      <c r="DH115" s="33">
        <f t="shared" si="84"/>
        <v>7</v>
      </c>
      <c r="DI115" s="83" t="str">
        <f t="shared" si="85"/>
        <v>Kaufmännischer Mitarbeiter 7 / Gruppenchef 7</v>
      </c>
      <c r="DN115" s="126">
        <f t="shared" si="65"/>
        <v>4245</v>
      </c>
      <c r="DO115" s="156">
        <v>6</v>
      </c>
      <c r="DP115" s="126">
        <v>0</v>
      </c>
      <c r="DQ115" s="126" t="s">
        <v>955</v>
      </c>
      <c r="ES115" s="154">
        <v>5637</v>
      </c>
      <c r="ET115" s="126" t="s">
        <v>142</v>
      </c>
    </row>
    <row r="116" spans="1:150" s="126" customFormat="1" x14ac:dyDescent="0.2">
      <c r="A116" s="319"/>
      <c r="B116" s="319">
        <v>1</v>
      </c>
      <c r="C116" s="319">
        <f t="shared" si="79"/>
        <v>1</v>
      </c>
      <c r="D116" s="320"/>
      <c r="E116" s="320"/>
      <c r="F116" s="321"/>
      <c r="G116" s="57"/>
      <c r="H116" s="57"/>
      <c r="I116" s="321"/>
      <c r="J116" s="57"/>
      <c r="K116" s="321"/>
      <c r="L116" s="321">
        <v>1</v>
      </c>
      <c r="M116" s="321"/>
      <c r="N116" s="322"/>
      <c r="O116" s="322"/>
      <c r="P116" s="109" t="s">
        <v>357</v>
      </c>
      <c r="Q116" s="110" t="s">
        <v>501</v>
      </c>
      <c r="R116" s="110" t="s">
        <v>369</v>
      </c>
      <c r="S116" s="20" t="s">
        <v>207</v>
      </c>
      <c r="T116" s="21">
        <v>1954</v>
      </c>
      <c r="U116" s="28" t="s">
        <v>210</v>
      </c>
      <c r="V116" s="21">
        <v>1971</v>
      </c>
      <c r="W116" s="25"/>
      <c r="X116" s="138"/>
      <c r="Y116" s="287"/>
      <c r="Z116" s="28"/>
      <c r="AA116" s="284">
        <f t="shared" si="80"/>
        <v>47</v>
      </c>
      <c r="AB116" s="25" t="s">
        <v>209</v>
      </c>
      <c r="AC116" s="290">
        <v>2001</v>
      </c>
      <c r="AD116" s="21" t="s">
        <v>121</v>
      </c>
      <c r="AE116" s="304"/>
      <c r="AF116" s="16" t="s">
        <v>453</v>
      </c>
      <c r="AG116" s="318"/>
      <c r="CJ116" s="126" t="str">
        <f t="shared" si="64"/>
        <v/>
      </c>
      <c r="CK116" s="126" t="str">
        <f t="shared" si="74"/>
        <v>Derezynski Françoise</v>
      </c>
      <c r="CM116" s="126">
        <f t="shared" si="75"/>
        <v>47</v>
      </c>
      <c r="CN116" s="126" t="str">
        <f t="shared" si="81"/>
        <v>D</v>
      </c>
      <c r="CO116" s="138" t="str">
        <f t="shared" si="78"/>
        <v>D</v>
      </c>
      <c r="CP116" s="154">
        <v>4266</v>
      </c>
      <c r="CQ116" s="125">
        <v>141</v>
      </c>
      <c r="CR116" s="33">
        <f t="shared" si="90"/>
        <v>8</v>
      </c>
      <c r="CS116" s="83" t="str">
        <f t="shared" si="91"/>
        <v>Kaufmännischer Fachspezialist 8</v>
      </c>
      <c r="CT116" s="125">
        <v>141</v>
      </c>
      <c r="CU116" s="33">
        <f t="shared" si="89"/>
        <v>8</v>
      </c>
      <c r="CV116" s="83" t="str">
        <f t="shared" si="88"/>
        <v>Kaufmännischer Fachspezialist 8</v>
      </c>
      <c r="CW116" s="125">
        <v>141</v>
      </c>
      <c r="CX116" s="33">
        <f>VLOOKUP($CW116,Funktionsbezeichnungen,3,0)</f>
        <v>8</v>
      </c>
      <c r="CY116" s="83" t="str">
        <f>VLOOKUP($CW116,Funktionsbezeichnungen,2,0)</f>
        <v>Kaufmännischer Fachspezialist 8</v>
      </c>
      <c r="CZ116" s="125">
        <v>134</v>
      </c>
      <c r="DA116" s="33">
        <f>VLOOKUP($CZ116,Funktionsbezeichnungen,3,0)</f>
        <v>7</v>
      </c>
      <c r="DB116" s="83" t="str">
        <f>VLOOKUP($CZ116,Funktionsbezeichnungen,2,0)</f>
        <v>Kaufmännischer Mitarbeiter 7 / Gruppenchef 7</v>
      </c>
      <c r="DC116" s="125">
        <v>134</v>
      </c>
      <c r="DD116" s="33">
        <f>VLOOKUP($DC116,Funktionsbezeichnungen,3,0)</f>
        <v>7</v>
      </c>
      <c r="DE116" s="83" t="str">
        <f>VLOOKUP($DC116,Funktionsbezeichnungen,2,0)</f>
        <v>Kaufmännischer Mitarbeiter 7 / Gruppenchef 7</v>
      </c>
      <c r="DF116" s="20"/>
      <c r="DG116" s="125">
        <v>134</v>
      </c>
      <c r="DH116" s="33">
        <f>VLOOKUP($DG116,Funktionsbezeichnungen,3,0)</f>
        <v>7</v>
      </c>
      <c r="DI116" s="83" t="str">
        <f>VLOOKUP($DG116,Funktionsbezeichnungen,2,0)</f>
        <v>Kaufmännischer Mitarbeiter 7 / Gruppenchef 7</v>
      </c>
      <c r="DN116" s="126">
        <f t="shared" si="65"/>
        <v>4266</v>
      </c>
      <c r="DO116" s="156">
        <v>6</v>
      </c>
      <c r="DP116" s="126">
        <v>0</v>
      </c>
      <c r="DQ116" s="324" t="s">
        <v>955</v>
      </c>
      <c r="ES116" s="154">
        <v>5629</v>
      </c>
      <c r="ET116" s="126" t="s">
        <v>142</v>
      </c>
    </row>
    <row r="117" spans="1:150" s="126" customFormat="1" x14ac:dyDescent="0.2">
      <c r="A117" s="319"/>
      <c r="B117" s="319">
        <v>1</v>
      </c>
      <c r="C117" s="319">
        <f t="shared" si="79"/>
        <v>1</v>
      </c>
      <c r="D117" s="320"/>
      <c r="E117" s="320"/>
      <c r="F117" s="321"/>
      <c r="G117" s="57"/>
      <c r="H117" s="57"/>
      <c r="I117" s="321"/>
      <c r="J117" s="57"/>
      <c r="K117" s="321"/>
      <c r="L117" s="321">
        <v>1</v>
      </c>
      <c r="M117" s="321"/>
      <c r="N117" s="322"/>
      <c r="O117" s="322"/>
      <c r="P117" s="109" t="s">
        <v>357</v>
      </c>
      <c r="Q117" s="110" t="s">
        <v>502</v>
      </c>
      <c r="R117" s="110" t="s">
        <v>369</v>
      </c>
      <c r="S117" s="20" t="s">
        <v>153</v>
      </c>
      <c r="T117" s="21">
        <v>1953</v>
      </c>
      <c r="U117" s="28" t="s">
        <v>215</v>
      </c>
      <c r="V117" s="21">
        <v>1977</v>
      </c>
      <c r="W117" s="25" t="s">
        <v>318</v>
      </c>
      <c r="X117" s="138">
        <v>2000</v>
      </c>
      <c r="Y117" s="389" t="s">
        <v>1547</v>
      </c>
      <c r="Z117" s="28" t="s">
        <v>319</v>
      </c>
      <c r="AA117" s="284">
        <f t="shared" si="80"/>
        <v>18</v>
      </c>
      <c r="AB117" s="25" t="s">
        <v>695</v>
      </c>
      <c r="AC117" s="290">
        <v>1994</v>
      </c>
      <c r="AD117" s="21" t="s">
        <v>121</v>
      </c>
      <c r="AE117" s="304"/>
      <c r="AF117" s="16" t="s">
        <v>456</v>
      </c>
      <c r="AG117" s="318"/>
      <c r="CJ117" s="126" t="str">
        <f t="shared" si="64"/>
        <v/>
      </c>
      <c r="CK117" s="126" t="str">
        <f t="shared" si="74"/>
        <v>Szirt Madeleine</v>
      </c>
      <c r="CM117" s="126">
        <f t="shared" si="75"/>
        <v>18</v>
      </c>
      <c r="CN117" s="126" t="str">
        <f t="shared" si="81"/>
        <v>D</v>
      </c>
      <c r="CO117" s="138" t="str">
        <f t="shared" si="78"/>
        <v>D</v>
      </c>
      <c r="CP117" s="154">
        <v>4216</v>
      </c>
      <c r="CQ117" s="125">
        <v>162</v>
      </c>
      <c r="CR117" s="33">
        <f t="shared" si="90"/>
        <v>9</v>
      </c>
      <c r="CS117" s="83" t="str">
        <f t="shared" si="91"/>
        <v>Personal-Fachspezialist 9</v>
      </c>
      <c r="CT117" s="125">
        <v>162</v>
      </c>
      <c r="CU117" s="33">
        <f t="shared" si="89"/>
        <v>9</v>
      </c>
      <c r="CV117" s="83" t="str">
        <f t="shared" si="88"/>
        <v>Personal-Fachspezialist 9</v>
      </c>
      <c r="CW117" s="125">
        <v>162</v>
      </c>
      <c r="CX117" s="33">
        <f>VLOOKUP($CW117,Funktionsbezeichnungen,3,0)</f>
        <v>9</v>
      </c>
      <c r="CY117" s="83" t="str">
        <f>VLOOKUP($CW117,Funktionsbezeichnungen,2,0)</f>
        <v>Personal-Fachspezialist 9</v>
      </c>
      <c r="CZ117" s="125">
        <v>162</v>
      </c>
      <c r="DA117" s="33">
        <f>VLOOKUP($CZ117,Funktionsbezeichnungen,3,0)</f>
        <v>9</v>
      </c>
      <c r="DB117" s="83" t="str">
        <f>VLOOKUP($CZ117,Funktionsbezeichnungen,2,0)</f>
        <v>Personal-Fachspezialist 9</v>
      </c>
      <c r="DC117" s="125">
        <v>162</v>
      </c>
      <c r="DD117" s="33">
        <f>VLOOKUP($DC117,Funktionsbezeichnungen,3,0)</f>
        <v>9</v>
      </c>
      <c r="DE117" s="83" t="str">
        <f>VLOOKUP($DC117,Funktionsbezeichnungen,2,0)</f>
        <v>Personal-Fachspezialist 9</v>
      </c>
      <c r="DF117" s="20"/>
      <c r="DG117" s="125">
        <v>162</v>
      </c>
      <c r="DH117" s="33">
        <f>VLOOKUP($DG117,Funktionsbezeichnungen,3,0)</f>
        <v>9</v>
      </c>
      <c r="DI117" s="83" t="str">
        <f>VLOOKUP($DG117,Funktionsbezeichnungen,2,0)</f>
        <v>Personal-Fachspezialist 9</v>
      </c>
      <c r="DN117" s="126">
        <f t="shared" si="65"/>
        <v>4216</v>
      </c>
      <c r="DO117" s="156">
        <v>3</v>
      </c>
      <c r="DP117" s="126">
        <v>0</v>
      </c>
      <c r="DQ117" s="324" t="s">
        <v>971</v>
      </c>
      <c r="ES117" s="154">
        <v>7700</v>
      </c>
      <c r="ET117" s="126" t="s">
        <v>142</v>
      </c>
    </row>
    <row r="118" spans="1:150" s="126" customFormat="1" x14ac:dyDescent="0.2">
      <c r="A118" s="319"/>
      <c r="B118" s="319">
        <v>1</v>
      </c>
      <c r="C118" s="319">
        <f t="shared" si="79"/>
        <v>1</v>
      </c>
      <c r="D118" s="320"/>
      <c r="E118" s="320"/>
      <c r="F118" s="320"/>
      <c r="G118" s="319"/>
      <c r="H118" s="319"/>
      <c r="I118" s="320"/>
      <c r="J118" s="319"/>
      <c r="K118" s="320"/>
      <c r="L118" s="320">
        <v>1</v>
      </c>
      <c r="M118" s="320"/>
      <c r="N118" s="343"/>
      <c r="O118" s="343"/>
      <c r="P118" s="126" t="s">
        <v>359</v>
      </c>
      <c r="Q118" s="110" t="s">
        <v>1155</v>
      </c>
      <c r="R118" s="110" t="s">
        <v>369</v>
      </c>
      <c r="S118" s="27" t="s">
        <v>1156</v>
      </c>
      <c r="T118" s="21">
        <v>1959</v>
      </c>
      <c r="U118" s="28" t="s">
        <v>151</v>
      </c>
      <c r="V118" s="21">
        <v>1977</v>
      </c>
      <c r="W118" s="25"/>
      <c r="X118" s="138"/>
      <c r="Y118" s="287"/>
      <c r="Z118" s="25"/>
      <c r="AA118" s="284">
        <f t="shared" si="80"/>
        <v>41</v>
      </c>
      <c r="AB118" s="25" t="s">
        <v>1157</v>
      </c>
      <c r="AC118" s="290">
        <v>2015</v>
      </c>
      <c r="AD118" s="21" t="s">
        <v>121</v>
      </c>
      <c r="AE118" s="304"/>
      <c r="AF118" s="16" t="s">
        <v>1158</v>
      </c>
      <c r="AG118" s="318"/>
      <c r="CJ118" s="126" t="str">
        <f t="shared" si="64"/>
        <v/>
      </c>
      <c r="CK118" s="126" t="str">
        <f t="shared" si="74"/>
        <v>Canetti Rosemarie</v>
      </c>
      <c r="CM118" s="126">
        <f t="shared" si="75"/>
        <v>41</v>
      </c>
      <c r="CN118" s="126" t="str">
        <f t="shared" si="81"/>
        <v>D</v>
      </c>
      <c r="CO118" s="138" t="str">
        <f t="shared" si="78"/>
        <v>D</v>
      </c>
      <c r="CP118" s="154">
        <v>4320</v>
      </c>
      <c r="CQ118" s="125">
        <v>134</v>
      </c>
      <c r="CR118" s="33">
        <f t="shared" si="90"/>
        <v>7</v>
      </c>
      <c r="CS118" s="83" t="str">
        <f t="shared" si="91"/>
        <v>Kaufmännischer Mitarbeiter 7 / Gruppenchef 7</v>
      </c>
      <c r="CT118" s="125">
        <v>134</v>
      </c>
      <c r="CU118" s="33">
        <f t="shared" si="89"/>
        <v>7</v>
      </c>
      <c r="CV118" s="83" t="str">
        <f t="shared" si="88"/>
        <v>Kaufmännischer Mitarbeiter 7 / Gruppenchef 7</v>
      </c>
      <c r="CW118" s="125"/>
      <c r="CX118" s="33"/>
      <c r="CY118" s="83"/>
      <c r="CZ118" s="125">
        <v>134</v>
      </c>
      <c r="DA118" s="33">
        <f t="shared" si="86"/>
        <v>7</v>
      </c>
      <c r="DB118" s="83" t="str">
        <f t="shared" si="87"/>
        <v>Kaufmännischer Mitarbeiter 7 / Gruppenchef 7</v>
      </c>
      <c r="DC118" s="125">
        <v>134</v>
      </c>
      <c r="DD118" s="33">
        <f t="shared" si="92"/>
        <v>7</v>
      </c>
      <c r="DE118" s="83" t="str">
        <f t="shared" si="93"/>
        <v>Kaufmännischer Mitarbeiter 7 / Gruppenchef 7</v>
      </c>
      <c r="DF118" s="20"/>
      <c r="DG118" s="125">
        <v>134</v>
      </c>
      <c r="DH118" s="33">
        <f t="shared" si="84"/>
        <v>7</v>
      </c>
      <c r="DI118" s="83" t="str">
        <f t="shared" si="85"/>
        <v>Kaufmännischer Mitarbeiter 7 / Gruppenchef 7</v>
      </c>
      <c r="DN118" s="126">
        <f t="shared" si="65"/>
        <v>4320</v>
      </c>
      <c r="DO118" s="156">
        <v>6</v>
      </c>
      <c r="DP118" s="126">
        <v>0</v>
      </c>
      <c r="DQ118" s="126" t="s">
        <v>955</v>
      </c>
      <c r="ES118" s="154">
        <v>6762</v>
      </c>
      <c r="ET118" s="126" t="s">
        <v>142</v>
      </c>
    </row>
    <row r="119" spans="1:150" s="126" customFormat="1" x14ac:dyDescent="0.2">
      <c r="A119" s="319"/>
      <c r="B119" s="319">
        <v>1</v>
      </c>
      <c r="C119" s="319">
        <f t="shared" si="79"/>
        <v>1</v>
      </c>
      <c r="D119" s="320"/>
      <c r="E119" s="320"/>
      <c r="F119" s="320"/>
      <c r="G119" s="319"/>
      <c r="H119" s="319"/>
      <c r="I119" s="320"/>
      <c r="J119" s="319"/>
      <c r="K119" s="320"/>
      <c r="L119" s="320">
        <v>1</v>
      </c>
      <c r="M119" s="320"/>
      <c r="N119" s="343"/>
      <c r="O119" s="343"/>
      <c r="P119" s="126" t="s">
        <v>359</v>
      </c>
      <c r="Q119" s="110" t="s">
        <v>1168</v>
      </c>
      <c r="R119" s="110" t="s">
        <v>369</v>
      </c>
      <c r="S119" s="27" t="s">
        <v>650</v>
      </c>
      <c r="T119" s="21">
        <v>1961</v>
      </c>
      <c r="U119" s="28" t="s">
        <v>155</v>
      </c>
      <c r="V119" s="21">
        <v>1982</v>
      </c>
      <c r="W119" s="25"/>
      <c r="X119" s="138"/>
      <c r="Y119" s="287"/>
      <c r="Z119" s="25" t="s">
        <v>323</v>
      </c>
      <c r="AA119" s="284">
        <f t="shared" si="80"/>
        <v>36</v>
      </c>
      <c r="AB119" s="25" t="s">
        <v>696</v>
      </c>
      <c r="AC119" s="290">
        <v>1990</v>
      </c>
      <c r="AD119" s="21" t="s">
        <v>121</v>
      </c>
      <c r="AE119" s="304"/>
      <c r="AF119" s="16" t="s">
        <v>425</v>
      </c>
      <c r="AG119" s="318"/>
      <c r="CJ119" s="126" t="str">
        <f t="shared" si="64"/>
        <v/>
      </c>
      <c r="CK119" s="126" t="str">
        <f t="shared" ref="CK119:CK153" si="94">+S119</f>
        <v>Peier Doris</v>
      </c>
      <c r="CM119" s="126">
        <f t="shared" ref="CM119:CM140" si="95">+AA119</f>
        <v>36</v>
      </c>
      <c r="CN119" s="126" t="str">
        <f t="shared" si="81"/>
        <v>D</v>
      </c>
      <c r="CO119" s="138" t="str">
        <f t="shared" si="78"/>
        <v>D</v>
      </c>
      <c r="CP119" s="154">
        <v>5581</v>
      </c>
      <c r="CQ119" s="125">
        <v>134</v>
      </c>
      <c r="CR119" s="33">
        <f t="shared" si="90"/>
        <v>7</v>
      </c>
      <c r="CS119" s="83" t="str">
        <f t="shared" si="91"/>
        <v>Kaufmännischer Mitarbeiter 7 / Gruppenchef 7</v>
      </c>
      <c r="CT119" s="125">
        <v>134</v>
      </c>
      <c r="CU119" s="33">
        <f t="shared" si="89"/>
        <v>7</v>
      </c>
      <c r="CV119" s="83" t="str">
        <f t="shared" si="88"/>
        <v>Kaufmännischer Mitarbeiter 7 / Gruppenchef 7</v>
      </c>
      <c r="CW119" s="125">
        <v>134</v>
      </c>
      <c r="CX119" s="33">
        <f t="shared" si="82"/>
        <v>7</v>
      </c>
      <c r="CY119" s="83" t="str">
        <f t="shared" si="83"/>
        <v>Kaufmännischer Mitarbeiter 7 / Gruppenchef 7</v>
      </c>
      <c r="CZ119" s="125">
        <v>134</v>
      </c>
      <c r="DA119" s="33">
        <f t="shared" si="86"/>
        <v>7</v>
      </c>
      <c r="DB119" s="83" t="str">
        <f t="shared" si="87"/>
        <v>Kaufmännischer Mitarbeiter 7 / Gruppenchef 7</v>
      </c>
      <c r="DC119" s="125">
        <v>134</v>
      </c>
      <c r="DD119" s="33">
        <f t="shared" si="92"/>
        <v>7</v>
      </c>
      <c r="DE119" s="83" t="str">
        <f t="shared" si="93"/>
        <v>Kaufmännischer Mitarbeiter 7 / Gruppenchef 7</v>
      </c>
      <c r="DF119" s="20"/>
      <c r="DG119" s="125">
        <v>134</v>
      </c>
      <c r="DH119" s="33">
        <f t="shared" si="84"/>
        <v>7</v>
      </c>
      <c r="DI119" s="83" t="str">
        <f t="shared" si="85"/>
        <v>Kaufmännischer Mitarbeiter 7 / Gruppenchef 7</v>
      </c>
      <c r="DN119" s="126">
        <f t="shared" si="65"/>
        <v>5581</v>
      </c>
      <c r="DO119" s="156">
        <v>6</v>
      </c>
      <c r="DP119" s="126">
        <v>0</v>
      </c>
      <c r="DQ119" s="126" t="s">
        <v>955</v>
      </c>
      <c r="ES119" s="154">
        <v>4226</v>
      </c>
      <c r="ET119" s="126" t="s">
        <v>105</v>
      </c>
    </row>
    <row r="120" spans="1:150" s="126" customFormat="1" x14ac:dyDescent="0.2">
      <c r="A120" s="319"/>
      <c r="B120" s="319">
        <v>1</v>
      </c>
      <c r="C120" s="319">
        <f t="shared" si="79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607</v>
      </c>
      <c r="R120" s="110" t="s">
        <v>369</v>
      </c>
      <c r="S120" s="27" t="s">
        <v>608</v>
      </c>
      <c r="T120" s="21">
        <v>1966</v>
      </c>
      <c r="U120" s="28" t="s">
        <v>151</v>
      </c>
      <c r="V120" s="21">
        <v>1985</v>
      </c>
      <c r="W120" s="25"/>
      <c r="X120" s="138"/>
      <c r="Y120" s="287"/>
      <c r="Z120" s="25"/>
      <c r="AA120" s="284">
        <f t="shared" si="80"/>
        <v>33</v>
      </c>
      <c r="AB120" s="25" t="s">
        <v>696</v>
      </c>
      <c r="AC120" s="290">
        <v>2010</v>
      </c>
      <c r="AD120" s="21" t="s">
        <v>121</v>
      </c>
      <c r="AE120" s="304"/>
      <c r="AF120" s="16" t="s">
        <v>425</v>
      </c>
      <c r="AG120" s="318"/>
      <c r="CJ120" s="126" t="str">
        <f t="shared" si="64"/>
        <v/>
      </c>
      <c r="CK120" s="126" t="str">
        <f t="shared" si="94"/>
        <v>Beuret Agnès</v>
      </c>
      <c r="CM120" s="126">
        <f t="shared" si="95"/>
        <v>33</v>
      </c>
      <c r="CN120" s="126" t="str">
        <f t="shared" si="81"/>
        <v>D</v>
      </c>
      <c r="CO120" s="138" t="str">
        <f t="shared" si="78"/>
        <v>D</v>
      </c>
      <c r="CP120" s="154">
        <v>4352</v>
      </c>
      <c r="CQ120" s="125">
        <v>134</v>
      </c>
      <c r="CR120" s="33">
        <f t="shared" si="90"/>
        <v>7</v>
      </c>
      <c r="CS120" s="83" t="str">
        <f t="shared" si="91"/>
        <v>Kaufmännischer Mitarbeiter 7 / Gruppenchef 7</v>
      </c>
      <c r="CT120" s="125">
        <v>134</v>
      </c>
      <c r="CU120" s="33">
        <f t="shared" si="89"/>
        <v>7</v>
      </c>
      <c r="CV120" s="83" t="str">
        <f t="shared" si="88"/>
        <v>Kaufmännischer Mitarbeiter 7 / Gruppenchef 7</v>
      </c>
      <c r="CW120" s="125">
        <v>134</v>
      </c>
      <c r="CX120" s="33">
        <f t="shared" si="82"/>
        <v>7</v>
      </c>
      <c r="CY120" s="83" t="str">
        <f t="shared" si="83"/>
        <v>Kaufmännischer Mitarbeiter 7 / Gruppenchef 7</v>
      </c>
      <c r="CZ120" s="125">
        <v>134</v>
      </c>
      <c r="DA120" s="33">
        <f t="shared" si="86"/>
        <v>7</v>
      </c>
      <c r="DB120" s="83" t="str">
        <f t="shared" si="87"/>
        <v>Kaufmännischer Mitarbeiter 7 / Gruppenchef 7</v>
      </c>
      <c r="DC120" s="125">
        <v>134</v>
      </c>
      <c r="DD120" s="33">
        <f t="shared" si="92"/>
        <v>7</v>
      </c>
      <c r="DE120" s="83" t="str">
        <f t="shared" si="93"/>
        <v>Kaufmännischer Mitarbeiter 7 / Gruppenchef 7</v>
      </c>
      <c r="DF120" s="20"/>
      <c r="DG120" s="125">
        <v>134</v>
      </c>
      <c r="DH120" s="33">
        <f t="shared" si="84"/>
        <v>7</v>
      </c>
      <c r="DI120" s="83" t="str">
        <f t="shared" si="85"/>
        <v>Kaufmännischer Mitarbeiter 7 / Gruppenchef 7</v>
      </c>
      <c r="DN120" s="126">
        <f t="shared" si="65"/>
        <v>4352</v>
      </c>
      <c r="DO120" s="156">
        <v>6</v>
      </c>
      <c r="DP120" s="126">
        <v>0</v>
      </c>
      <c r="DQ120" s="126" t="s">
        <v>955</v>
      </c>
      <c r="ES120" s="154">
        <v>3203</v>
      </c>
      <c r="ET120" s="126" t="s">
        <v>105</v>
      </c>
    </row>
    <row r="121" spans="1:150" s="126" customFormat="1" x14ac:dyDescent="0.2">
      <c r="A121" s="319"/>
      <c r="B121" s="319">
        <v>1</v>
      </c>
      <c r="C121" s="319">
        <f t="shared" si="79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508</v>
      </c>
      <c r="R121" s="110" t="s">
        <v>369</v>
      </c>
      <c r="S121" s="27" t="s">
        <v>1577</v>
      </c>
      <c r="T121" s="21">
        <v>1970</v>
      </c>
      <c r="U121" s="28" t="s">
        <v>165</v>
      </c>
      <c r="V121" s="21">
        <v>1990</v>
      </c>
      <c r="W121" s="25"/>
      <c r="X121" s="138"/>
      <c r="Y121" s="287"/>
      <c r="Z121" s="25"/>
      <c r="AA121" s="284">
        <f t="shared" si="80"/>
        <v>28</v>
      </c>
      <c r="AB121" s="25" t="s">
        <v>696</v>
      </c>
      <c r="AC121" s="290">
        <v>1996</v>
      </c>
      <c r="AD121" s="21" t="s">
        <v>121</v>
      </c>
      <c r="AE121" s="304"/>
      <c r="AF121" s="16" t="s">
        <v>425</v>
      </c>
      <c r="AG121" s="318"/>
      <c r="CJ121" s="126" t="str">
        <f t="shared" si="64"/>
        <v/>
      </c>
      <c r="CK121" s="126" t="str">
        <f t="shared" si="94"/>
        <v>Weider Noëlle</v>
      </c>
      <c r="CM121" s="126">
        <f t="shared" si="95"/>
        <v>28</v>
      </c>
      <c r="CN121" s="126" t="str">
        <f t="shared" si="81"/>
        <v>D</v>
      </c>
      <c r="CO121" s="138" t="str">
        <f t="shared" si="78"/>
        <v>D</v>
      </c>
      <c r="CP121" s="154">
        <v>5604</v>
      </c>
      <c r="CQ121" s="125">
        <v>134</v>
      </c>
      <c r="CR121" s="33">
        <f t="shared" si="90"/>
        <v>7</v>
      </c>
      <c r="CS121" s="83" t="str">
        <f t="shared" si="91"/>
        <v>Kaufmännischer Mitarbeiter 7 / Gruppenchef 7</v>
      </c>
      <c r="CT121" s="125">
        <v>134</v>
      </c>
      <c r="CU121" s="33">
        <f t="shared" si="89"/>
        <v>7</v>
      </c>
      <c r="CV121" s="83" t="str">
        <f t="shared" si="88"/>
        <v>Kaufmännischer Mitarbeiter 7 / Gruppenchef 7</v>
      </c>
      <c r="CW121" s="125">
        <v>134</v>
      </c>
      <c r="CX121" s="33">
        <f t="shared" si="82"/>
        <v>7</v>
      </c>
      <c r="CY121" s="83" t="str">
        <f t="shared" si="83"/>
        <v>Kaufmännischer Mitarbeiter 7 / Gruppenchef 7</v>
      </c>
      <c r="CZ121" s="125">
        <v>134</v>
      </c>
      <c r="DA121" s="33">
        <f t="shared" si="86"/>
        <v>7</v>
      </c>
      <c r="DB121" s="83" t="str">
        <f t="shared" si="87"/>
        <v>Kaufmännischer Mitarbeiter 7 / Gruppenchef 7</v>
      </c>
      <c r="DC121" s="125">
        <v>134</v>
      </c>
      <c r="DD121" s="33">
        <f t="shared" si="92"/>
        <v>7</v>
      </c>
      <c r="DE121" s="83" t="str">
        <f t="shared" si="93"/>
        <v>Kaufmännischer Mitarbeiter 7 / Gruppenchef 7</v>
      </c>
      <c r="DF121" s="20"/>
      <c r="DG121" s="125">
        <v>134</v>
      </c>
      <c r="DH121" s="33">
        <f t="shared" si="84"/>
        <v>7</v>
      </c>
      <c r="DI121" s="83" t="str">
        <f t="shared" si="85"/>
        <v>Kaufmännischer Mitarbeiter 7 / Gruppenchef 7</v>
      </c>
      <c r="DN121" s="126">
        <f t="shared" si="65"/>
        <v>5604</v>
      </c>
      <c r="DO121" s="156">
        <v>6</v>
      </c>
      <c r="DP121" s="126">
        <v>0</v>
      </c>
      <c r="DQ121" s="126" t="s">
        <v>955</v>
      </c>
      <c r="ES121" s="154">
        <v>6755</v>
      </c>
      <c r="ET121" s="126" t="s">
        <v>121</v>
      </c>
    </row>
    <row r="122" spans="1:150" s="126" customFormat="1" ht="27" x14ac:dyDescent="0.2">
      <c r="A122" s="319"/>
      <c r="B122" s="319"/>
      <c r="C122" s="319">
        <f t="shared" si="79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357</v>
      </c>
      <c r="Q122" s="110" t="s">
        <v>509</v>
      </c>
      <c r="R122" s="110" t="s">
        <v>369</v>
      </c>
      <c r="S122" s="287" t="s">
        <v>244</v>
      </c>
      <c r="T122" s="21">
        <v>1976</v>
      </c>
      <c r="U122" s="287" t="s">
        <v>243</v>
      </c>
      <c r="V122" s="21">
        <v>2002</v>
      </c>
      <c r="W122" s="25"/>
      <c r="X122" s="138"/>
      <c r="Y122" s="287"/>
      <c r="Z122" s="25" t="s">
        <v>327</v>
      </c>
      <c r="AA122" s="284">
        <f t="shared" si="80"/>
        <v>16</v>
      </c>
      <c r="AB122" s="25" t="s">
        <v>326</v>
      </c>
      <c r="AC122" s="290">
        <v>2003</v>
      </c>
      <c r="AD122" s="21" t="s">
        <v>121</v>
      </c>
      <c r="AE122" s="304"/>
      <c r="AF122" s="16" t="s">
        <v>375</v>
      </c>
      <c r="AG122" s="318"/>
      <c r="CJ122" s="126" t="str">
        <f t="shared" si="64"/>
        <v/>
      </c>
      <c r="CK122" s="126" t="str">
        <f t="shared" si="94"/>
        <v>Fischer Michel</v>
      </c>
      <c r="CM122" s="126">
        <f t="shared" si="95"/>
        <v>16</v>
      </c>
      <c r="CN122" s="126" t="str">
        <f t="shared" si="81"/>
        <v>D</v>
      </c>
      <c r="CO122" s="138" t="str">
        <f t="shared" si="78"/>
        <v>D</v>
      </c>
      <c r="CP122" s="154">
        <v>8655</v>
      </c>
      <c r="CQ122" s="125">
        <v>542</v>
      </c>
      <c r="CR122" s="33">
        <f t="shared" si="90"/>
        <v>7</v>
      </c>
      <c r="CS122" s="83" t="str">
        <f t="shared" si="91"/>
        <v>Technischer Sachbearbeiter 7</v>
      </c>
      <c r="CT122" s="125">
        <v>542</v>
      </c>
      <c r="CU122" s="33">
        <f t="shared" si="89"/>
        <v>7</v>
      </c>
      <c r="CV122" s="83" t="str">
        <f t="shared" si="88"/>
        <v>Technischer Sachbearbeiter 7</v>
      </c>
      <c r="CW122" s="125">
        <v>542</v>
      </c>
      <c r="CX122" s="33">
        <f t="shared" si="82"/>
        <v>7</v>
      </c>
      <c r="CY122" s="83" t="str">
        <f t="shared" si="83"/>
        <v>Technischer Sachbearbeiter 7</v>
      </c>
      <c r="CZ122" s="125">
        <v>542</v>
      </c>
      <c r="DA122" s="33">
        <f t="shared" si="86"/>
        <v>7</v>
      </c>
      <c r="DB122" s="83" t="str">
        <f t="shared" si="87"/>
        <v>Technischer Sachbearbeiter 7</v>
      </c>
      <c r="DC122" s="125">
        <v>541</v>
      </c>
      <c r="DD122" s="33">
        <f t="shared" si="92"/>
        <v>6</v>
      </c>
      <c r="DE122" s="83" t="str">
        <f t="shared" si="93"/>
        <v>Technischer Sachbearbeiter 6</v>
      </c>
      <c r="DF122" s="20"/>
      <c r="DG122" s="125">
        <v>351</v>
      </c>
      <c r="DH122" s="33">
        <f t="shared" si="84"/>
        <v>7</v>
      </c>
      <c r="DI122" s="83" t="str">
        <f t="shared" si="85"/>
        <v>Marketing - / Product - Manager 7</v>
      </c>
      <c r="DN122" s="126">
        <f t="shared" si="65"/>
        <v>8655</v>
      </c>
      <c r="DO122" s="156">
        <v>6</v>
      </c>
      <c r="DP122" s="126">
        <v>0</v>
      </c>
      <c r="DQ122" s="126" t="s">
        <v>967</v>
      </c>
      <c r="ES122" s="154">
        <v>7708</v>
      </c>
      <c r="ET122" s="126" t="s">
        <v>142</v>
      </c>
    </row>
    <row r="123" spans="1:150" s="126" customFormat="1" x14ac:dyDescent="0.2">
      <c r="A123" s="319"/>
      <c r="B123" s="319">
        <v>1</v>
      </c>
      <c r="C123" s="319">
        <f t="shared" si="79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1301</v>
      </c>
      <c r="Q123" s="110" t="s">
        <v>582</v>
      </c>
      <c r="R123" s="110" t="s">
        <v>369</v>
      </c>
      <c r="S123" s="27" t="s">
        <v>583</v>
      </c>
      <c r="T123" s="21">
        <v>1959</v>
      </c>
      <c r="U123" s="28" t="s">
        <v>397</v>
      </c>
      <c r="V123" s="21">
        <v>1976</v>
      </c>
      <c r="W123" s="25"/>
      <c r="X123" s="138"/>
      <c r="Y123" s="287"/>
      <c r="Z123" s="25"/>
      <c r="AA123" s="284">
        <f t="shared" si="80"/>
        <v>42</v>
      </c>
      <c r="AB123" s="25" t="s">
        <v>584</v>
      </c>
      <c r="AC123" s="290">
        <v>2009</v>
      </c>
      <c r="AD123" s="21" t="s">
        <v>142</v>
      </c>
      <c r="AE123" s="304"/>
      <c r="AF123" s="16" t="s">
        <v>585</v>
      </c>
      <c r="AG123" s="318"/>
      <c r="CJ123" s="126" t="str">
        <f t="shared" si="64"/>
        <v/>
      </c>
      <c r="CK123" s="126" t="str">
        <f t="shared" si="94"/>
        <v>Willig Martine</v>
      </c>
      <c r="CM123" s="126">
        <f t="shared" si="95"/>
        <v>42</v>
      </c>
      <c r="CN123" s="126" t="str">
        <f t="shared" si="81"/>
        <v>E</v>
      </c>
      <c r="CO123" s="138" t="str">
        <f t="shared" si="78"/>
        <v>E</v>
      </c>
      <c r="CP123" s="154">
        <v>5637</v>
      </c>
      <c r="CQ123" s="125">
        <v>133</v>
      </c>
      <c r="CR123" s="33">
        <f t="shared" si="90"/>
        <v>6</v>
      </c>
      <c r="CS123" s="83" t="str">
        <f t="shared" si="91"/>
        <v>Kaufmännischer Mitarbeiter 6 / Gruppenchef 6</v>
      </c>
      <c r="CT123" s="125">
        <v>133</v>
      </c>
      <c r="CU123" s="33">
        <f t="shared" si="89"/>
        <v>6</v>
      </c>
      <c r="CV123" s="83" t="str">
        <f t="shared" si="88"/>
        <v>Kaufmännischer Mitarbeiter 6 / Gruppenchef 6</v>
      </c>
      <c r="CW123" s="125">
        <v>133</v>
      </c>
      <c r="CX123" s="33">
        <f t="shared" si="82"/>
        <v>6</v>
      </c>
      <c r="CY123" s="83" t="str">
        <f t="shared" si="83"/>
        <v>Kaufmännischer Mitarbeiter 6 / Gruppenchef 6</v>
      </c>
      <c r="CZ123" s="125">
        <v>133</v>
      </c>
      <c r="DA123" s="33">
        <f t="shared" si="86"/>
        <v>6</v>
      </c>
      <c r="DB123" s="83" t="str">
        <f t="shared" si="87"/>
        <v>Kaufmännischer Mitarbeiter 6 / Gruppenchef 6</v>
      </c>
      <c r="DC123" s="125">
        <v>133</v>
      </c>
      <c r="DD123" s="33">
        <f t="shared" si="92"/>
        <v>6</v>
      </c>
      <c r="DE123" s="83" t="str">
        <f t="shared" si="93"/>
        <v>Kaufmännischer Mitarbeiter 6 / Gruppenchef 6</v>
      </c>
      <c r="DF123" s="20"/>
      <c r="DG123" s="125">
        <v>133</v>
      </c>
      <c r="DH123" s="33">
        <f t="shared" si="84"/>
        <v>6</v>
      </c>
      <c r="DI123" s="83" t="str">
        <f t="shared" si="85"/>
        <v>Kaufmännischer Mitarbeiter 6 / Gruppenchef 6</v>
      </c>
      <c r="DN123" s="126">
        <f t="shared" si="65"/>
        <v>5637</v>
      </c>
      <c r="DO123" s="156">
        <v>6</v>
      </c>
      <c r="DP123" s="126">
        <v>0</v>
      </c>
      <c r="DQ123" s="324" t="s">
        <v>973</v>
      </c>
      <c r="ES123" s="154">
        <v>5626</v>
      </c>
      <c r="ET123" s="126" t="s">
        <v>121</v>
      </c>
    </row>
    <row r="124" spans="1:150" s="126" customFormat="1" x14ac:dyDescent="0.2">
      <c r="A124" s="319"/>
      <c r="B124" s="319">
        <v>1</v>
      </c>
      <c r="C124" s="319">
        <f t="shared" si="79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579</v>
      </c>
      <c r="R124" s="110" t="s">
        <v>369</v>
      </c>
      <c r="S124" s="27" t="s">
        <v>580</v>
      </c>
      <c r="T124" s="21">
        <v>1965</v>
      </c>
      <c r="U124" s="28" t="s">
        <v>581</v>
      </c>
      <c r="V124" s="21">
        <v>1985</v>
      </c>
      <c r="W124" s="28" t="s">
        <v>1051</v>
      </c>
      <c r="X124" s="138">
        <v>2014</v>
      </c>
      <c r="Y124" s="287"/>
      <c r="Z124" s="25"/>
      <c r="AA124" s="284">
        <f t="shared" si="80"/>
        <v>33</v>
      </c>
      <c r="AB124" s="25" t="s">
        <v>156</v>
      </c>
      <c r="AC124" s="290">
        <v>2009</v>
      </c>
      <c r="AD124" s="21" t="s">
        <v>142</v>
      </c>
      <c r="AE124" s="304"/>
      <c r="AF124" s="16" t="s">
        <v>457</v>
      </c>
      <c r="AG124" s="318"/>
      <c r="CJ124" s="126" t="str">
        <f t="shared" si="64"/>
        <v/>
      </c>
      <c r="CK124" s="126" t="str">
        <f t="shared" si="94"/>
        <v>Boschung Brigitte</v>
      </c>
      <c r="CL124" s="342"/>
      <c r="CM124" s="126">
        <f t="shared" si="95"/>
        <v>33</v>
      </c>
      <c r="CN124" s="126" t="str">
        <f t="shared" si="81"/>
        <v>E</v>
      </c>
      <c r="CO124" s="138" t="str">
        <f t="shared" si="78"/>
        <v>E</v>
      </c>
      <c r="CP124" s="154">
        <v>7703</v>
      </c>
      <c r="CQ124" s="125">
        <v>133</v>
      </c>
      <c r="CR124" s="33">
        <f t="shared" si="90"/>
        <v>6</v>
      </c>
      <c r="CS124" s="83" t="str">
        <f t="shared" si="91"/>
        <v>Kaufmännischer Mitarbeiter 6 / Gruppenchef 6</v>
      </c>
      <c r="CT124" s="125">
        <v>133</v>
      </c>
      <c r="CU124" s="33">
        <f t="shared" si="89"/>
        <v>6</v>
      </c>
      <c r="CV124" s="83" t="str">
        <f t="shared" si="88"/>
        <v>Kaufmännischer Mitarbeiter 6 / Gruppenchef 6</v>
      </c>
      <c r="CW124" s="125">
        <v>133</v>
      </c>
      <c r="CX124" s="33">
        <f>VLOOKUP($CW124,Funktionsbezeichnungen,3,0)</f>
        <v>6</v>
      </c>
      <c r="CY124" s="83" t="str">
        <f>VLOOKUP($CW124,Funktionsbezeichnungen,2,0)</f>
        <v>Kaufmännischer Mitarbeiter 6 / Gruppenchef 6</v>
      </c>
      <c r="CZ124" s="125">
        <v>112</v>
      </c>
      <c r="DA124" s="33">
        <f>VLOOKUP($CZ124,Funktionsbezeichnungen,3,0)</f>
        <v>5</v>
      </c>
      <c r="DB124" s="83" t="str">
        <f>VLOOKUP($CZ124,Funktionsbezeichnungen,2,0)</f>
        <v>Réceptionist / Telefonist / Service-Disponent 5</v>
      </c>
      <c r="DC124" s="125">
        <v>112</v>
      </c>
      <c r="DD124" s="33">
        <f>VLOOKUP($DC124,Funktionsbezeichnungen,3,0)</f>
        <v>5</v>
      </c>
      <c r="DE124" s="83" t="str">
        <f>VLOOKUP($DC124,Funktionsbezeichnungen,2,0)</f>
        <v>Réceptionist / Telefonist / Service-Disponent 5</v>
      </c>
      <c r="DF124" s="20"/>
      <c r="DG124" s="125">
        <v>112</v>
      </c>
      <c r="DH124" s="33">
        <f>VLOOKUP($DG124,Funktionsbezeichnungen,3,0)</f>
        <v>5</v>
      </c>
      <c r="DI124" s="83" t="str">
        <f>VLOOKUP($DG124,Funktionsbezeichnungen,2,0)</f>
        <v>Réceptionist / Telefonist / Service-Disponent 5</v>
      </c>
      <c r="DN124" s="126">
        <f t="shared" si="65"/>
        <v>7703</v>
      </c>
      <c r="DO124" s="156">
        <v>6</v>
      </c>
      <c r="DP124" s="126">
        <v>0</v>
      </c>
      <c r="DQ124" s="126" t="s">
        <v>953</v>
      </c>
      <c r="ES124" s="154">
        <v>5633</v>
      </c>
      <c r="ET124" s="126" t="s">
        <v>121</v>
      </c>
    </row>
    <row r="125" spans="1:150" s="126" customFormat="1" x14ac:dyDescent="0.2">
      <c r="A125" s="319"/>
      <c r="B125" s="319">
        <v>1</v>
      </c>
      <c r="C125" s="319">
        <f t="shared" si="79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357</v>
      </c>
      <c r="Q125" s="110" t="s">
        <v>1167</v>
      </c>
      <c r="R125" s="110" t="s">
        <v>369</v>
      </c>
      <c r="S125" s="27" t="s">
        <v>1005</v>
      </c>
      <c r="T125" s="21">
        <v>1967</v>
      </c>
      <c r="U125" s="28" t="s">
        <v>151</v>
      </c>
      <c r="V125" s="21">
        <v>1987</v>
      </c>
      <c r="W125" s="25"/>
      <c r="X125" s="138"/>
      <c r="Y125" s="287"/>
      <c r="Z125" s="25"/>
      <c r="AA125" s="284">
        <f t="shared" si="80"/>
        <v>31</v>
      </c>
      <c r="AB125" s="25" t="s">
        <v>691</v>
      </c>
      <c r="AC125" s="290">
        <v>2007</v>
      </c>
      <c r="AD125" s="21" t="s">
        <v>142</v>
      </c>
      <c r="AE125" s="304"/>
      <c r="AF125" s="16" t="s">
        <v>457</v>
      </c>
      <c r="AG125" s="318"/>
      <c r="CJ125" s="126" t="str">
        <f t="shared" si="64"/>
        <v/>
      </c>
      <c r="CK125" s="126" t="str">
        <f t="shared" si="94"/>
        <v>Meier Jacqueline</v>
      </c>
      <c r="CM125" s="126">
        <f t="shared" si="95"/>
        <v>31</v>
      </c>
      <c r="CN125" s="126" t="str">
        <f t="shared" si="81"/>
        <v>E</v>
      </c>
      <c r="CO125" s="138" t="str">
        <f t="shared" si="78"/>
        <v>E</v>
      </c>
      <c r="CP125" s="154">
        <v>7700</v>
      </c>
      <c r="CQ125" s="125">
        <v>212</v>
      </c>
      <c r="CR125" s="33">
        <f t="shared" si="90"/>
        <v>5</v>
      </c>
      <c r="CS125" s="83" t="str">
        <f t="shared" si="91"/>
        <v>Buchhalter 5</v>
      </c>
      <c r="CT125" s="125">
        <v>212</v>
      </c>
      <c r="CU125" s="33">
        <f t="shared" si="89"/>
        <v>5</v>
      </c>
      <c r="CV125" s="83" t="str">
        <f t="shared" si="88"/>
        <v>Buchhalter 5</v>
      </c>
      <c r="CW125" s="125">
        <v>212</v>
      </c>
      <c r="CX125" s="33">
        <f t="shared" si="82"/>
        <v>5</v>
      </c>
      <c r="CY125" s="83" t="str">
        <f t="shared" si="83"/>
        <v>Buchhalter 5</v>
      </c>
      <c r="CZ125" s="125">
        <v>212</v>
      </c>
      <c r="DA125" s="33">
        <f t="shared" si="86"/>
        <v>5</v>
      </c>
      <c r="DB125" s="83" t="str">
        <f t="shared" si="87"/>
        <v>Buchhalter 5</v>
      </c>
      <c r="DC125" s="125">
        <v>212</v>
      </c>
      <c r="DD125" s="33">
        <f t="shared" si="92"/>
        <v>5</v>
      </c>
      <c r="DE125" s="83" t="str">
        <f t="shared" si="93"/>
        <v>Buchhalter 5</v>
      </c>
      <c r="DF125" s="20"/>
      <c r="DG125" s="125">
        <v>212</v>
      </c>
      <c r="DH125" s="33">
        <f t="shared" si="84"/>
        <v>5</v>
      </c>
      <c r="DI125" s="83" t="str">
        <f t="shared" si="85"/>
        <v>Buchhalter 5</v>
      </c>
      <c r="DN125" s="126">
        <f t="shared" si="65"/>
        <v>7700</v>
      </c>
      <c r="DO125" s="156">
        <v>6</v>
      </c>
      <c r="DP125" s="126">
        <v>0</v>
      </c>
      <c r="DQ125" s="126" t="s">
        <v>958</v>
      </c>
      <c r="ES125" s="154">
        <v>4289</v>
      </c>
      <c r="ET125" s="126" t="s">
        <v>121</v>
      </c>
    </row>
    <row r="126" spans="1:150" s="126" customFormat="1" x14ac:dyDescent="0.2">
      <c r="A126" s="319"/>
      <c r="B126" s="319">
        <v>1</v>
      </c>
      <c r="C126" s="319">
        <f t="shared" si="79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510</v>
      </c>
      <c r="R126" s="110" t="s">
        <v>369</v>
      </c>
      <c r="S126" s="27" t="s">
        <v>278</v>
      </c>
      <c r="T126" s="21">
        <v>1985</v>
      </c>
      <c r="U126" s="28" t="s">
        <v>279</v>
      </c>
      <c r="V126" s="21">
        <v>2005</v>
      </c>
      <c r="W126" s="25"/>
      <c r="X126" s="138"/>
      <c r="Y126" s="287"/>
      <c r="Z126" s="25"/>
      <c r="AA126" s="284">
        <f t="shared" si="80"/>
        <v>13</v>
      </c>
      <c r="AB126" s="25" t="s">
        <v>691</v>
      </c>
      <c r="AC126" s="290">
        <v>2006</v>
      </c>
      <c r="AD126" s="21" t="s">
        <v>142</v>
      </c>
      <c r="AE126" s="304"/>
      <c r="AF126" s="16" t="s">
        <v>457</v>
      </c>
      <c r="AG126" s="318"/>
      <c r="CJ126" s="126" t="str">
        <f t="shared" si="64"/>
        <v/>
      </c>
      <c r="CK126" s="126" t="str">
        <f t="shared" si="94"/>
        <v>Oruk Makbule</v>
      </c>
      <c r="CM126" s="126">
        <f t="shared" si="95"/>
        <v>13</v>
      </c>
      <c r="CN126" s="126" t="str">
        <f t="shared" si="81"/>
        <v>E</v>
      </c>
      <c r="CO126" s="138" t="str">
        <f t="shared" si="78"/>
        <v>E</v>
      </c>
      <c r="CP126" s="154">
        <v>6762</v>
      </c>
      <c r="CQ126" s="125">
        <v>212</v>
      </c>
      <c r="CR126" s="33">
        <f t="shared" si="90"/>
        <v>5</v>
      </c>
      <c r="CS126" s="83" t="str">
        <f t="shared" si="91"/>
        <v>Buchhalter 5</v>
      </c>
      <c r="CT126" s="125">
        <v>212</v>
      </c>
      <c r="CU126" s="33">
        <f t="shared" si="89"/>
        <v>5</v>
      </c>
      <c r="CV126" s="83" t="str">
        <f t="shared" si="88"/>
        <v>Buchhalter 5</v>
      </c>
      <c r="CW126" s="125">
        <v>212</v>
      </c>
      <c r="CX126" s="33">
        <f t="shared" si="82"/>
        <v>5</v>
      </c>
      <c r="CY126" s="83" t="str">
        <f t="shared" si="83"/>
        <v>Buchhalter 5</v>
      </c>
      <c r="CZ126" s="125">
        <v>212</v>
      </c>
      <c r="DA126" s="33">
        <f t="shared" si="86"/>
        <v>5</v>
      </c>
      <c r="DB126" s="83" t="str">
        <f t="shared" si="87"/>
        <v>Buchhalter 5</v>
      </c>
      <c r="DC126" s="125">
        <v>212</v>
      </c>
      <c r="DD126" s="33">
        <f t="shared" si="92"/>
        <v>5</v>
      </c>
      <c r="DE126" s="83" t="str">
        <f t="shared" si="93"/>
        <v>Buchhalter 5</v>
      </c>
      <c r="DF126" s="20"/>
      <c r="DG126" s="125">
        <v>212</v>
      </c>
      <c r="DH126" s="33">
        <f t="shared" si="84"/>
        <v>5</v>
      </c>
      <c r="DI126" s="83" t="str">
        <f t="shared" si="85"/>
        <v>Buchhalter 5</v>
      </c>
      <c r="DN126" s="126">
        <f t="shared" si="65"/>
        <v>6762</v>
      </c>
      <c r="DO126" s="156">
        <v>6</v>
      </c>
      <c r="DP126" s="126">
        <v>0</v>
      </c>
      <c r="DQ126" s="126" t="s">
        <v>958</v>
      </c>
      <c r="ES126" s="154">
        <v>7703</v>
      </c>
      <c r="ET126" s="126" t="s">
        <v>142</v>
      </c>
    </row>
    <row r="127" spans="1:150" s="126" customFormat="1" x14ac:dyDescent="0.2">
      <c r="A127" s="319"/>
      <c r="B127" s="319"/>
      <c r="C127" s="319">
        <f t="shared" si="79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/>
      <c r="M127" s="320">
        <v>1</v>
      </c>
      <c r="N127" s="343"/>
      <c r="O127" s="343"/>
      <c r="P127" s="126" t="s">
        <v>361</v>
      </c>
      <c r="Q127" s="110" t="s">
        <v>511</v>
      </c>
      <c r="R127" s="110" t="s">
        <v>341</v>
      </c>
      <c r="S127" s="27" t="s">
        <v>159</v>
      </c>
      <c r="T127" s="21">
        <v>1959</v>
      </c>
      <c r="U127" s="28" t="s">
        <v>126</v>
      </c>
      <c r="V127" s="21">
        <v>1979</v>
      </c>
      <c r="W127" s="25"/>
      <c r="X127" s="138"/>
      <c r="Y127" s="287"/>
      <c r="Z127" s="25" t="s">
        <v>340</v>
      </c>
      <c r="AA127" s="284">
        <f t="shared" si="80"/>
        <v>39</v>
      </c>
      <c r="AB127" s="25" t="s">
        <v>160</v>
      </c>
      <c r="AC127" s="290">
        <v>1995</v>
      </c>
      <c r="AD127" s="21" t="s">
        <v>105</v>
      </c>
      <c r="AE127" s="304"/>
      <c r="AF127" s="16" t="s">
        <v>426</v>
      </c>
      <c r="AG127" s="318"/>
      <c r="CJ127" s="126" t="str">
        <f t="shared" si="64"/>
        <v/>
      </c>
      <c r="CK127" s="126" t="str">
        <f t="shared" si="94"/>
        <v>Steg Günther</v>
      </c>
      <c r="CM127" s="126">
        <f t="shared" si="95"/>
        <v>39</v>
      </c>
      <c r="CN127" s="126" t="str">
        <f t="shared" si="81"/>
        <v>C</v>
      </c>
      <c r="CO127" s="138" t="str">
        <f t="shared" si="78"/>
        <v>C</v>
      </c>
      <c r="CP127" s="154">
        <v>4226</v>
      </c>
      <c r="CQ127" s="125">
        <v>413</v>
      </c>
      <c r="CR127" s="33">
        <f t="shared" si="90"/>
        <v>8</v>
      </c>
      <c r="CS127" s="83" t="str">
        <f t="shared" si="91"/>
        <v>Senior System-Controller</v>
      </c>
      <c r="CT127" s="125">
        <v>413</v>
      </c>
      <c r="CU127" s="33">
        <f t="shared" si="89"/>
        <v>8</v>
      </c>
      <c r="CV127" s="83" t="str">
        <f t="shared" si="88"/>
        <v>Senior System-Controller</v>
      </c>
      <c r="CW127" s="125">
        <v>413</v>
      </c>
      <c r="CX127" s="33">
        <f t="shared" si="82"/>
        <v>8</v>
      </c>
      <c r="CY127" s="83" t="str">
        <f t="shared" si="83"/>
        <v>Senior System-Controller</v>
      </c>
      <c r="CZ127" s="125">
        <v>413</v>
      </c>
      <c r="DA127" s="33">
        <f t="shared" si="86"/>
        <v>8</v>
      </c>
      <c r="DB127" s="83" t="str">
        <f t="shared" si="87"/>
        <v>Senior System-Controller</v>
      </c>
      <c r="DC127" s="125">
        <v>413</v>
      </c>
      <c r="DD127" s="33">
        <f t="shared" si="92"/>
        <v>8</v>
      </c>
      <c r="DE127" s="83" t="str">
        <f t="shared" si="93"/>
        <v>Senior System-Controller</v>
      </c>
      <c r="DF127" s="20"/>
      <c r="DG127" s="125">
        <v>413</v>
      </c>
      <c r="DH127" s="33">
        <f t="shared" si="84"/>
        <v>8</v>
      </c>
      <c r="DI127" s="83" t="str">
        <f t="shared" si="85"/>
        <v>Senior System-Controller</v>
      </c>
      <c r="DN127" s="126">
        <f t="shared" si="65"/>
        <v>4226</v>
      </c>
      <c r="DO127" s="156">
        <v>6</v>
      </c>
      <c r="DP127" s="126">
        <v>0</v>
      </c>
      <c r="DQ127" s="126" t="s">
        <v>961</v>
      </c>
      <c r="ES127" s="154">
        <v>5627</v>
      </c>
      <c r="ET127" s="126" t="s">
        <v>142</v>
      </c>
    </row>
    <row r="128" spans="1:150" s="126" customFormat="1" x14ac:dyDescent="0.2">
      <c r="A128" s="319"/>
      <c r="B128" s="319"/>
      <c r="C128" s="319">
        <f t="shared" si="79"/>
        <v>1</v>
      </c>
      <c r="D128" s="320"/>
      <c r="E128" s="320"/>
      <c r="F128" s="320"/>
      <c r="G128" s="319">
        <v>1</v>
      </c>
      <c r="H128" s="319"/>
      <c r="I128" s="320"/>
      <c r="J128" s="319"/>
      <c r="K128" s="320"/>
      <c r="L128" s="320"/>
      <c r="M128" s="320">
        <v>1</v>
      </c>
      <c r="N128" s="343"/>
      <c r="O128" s="343"/>
      <c r="P128" s="126" t="s">
        <v>361</v>
      </c>
      <c r="Q128" s="110" t="s">
        <v>533</v>
      </c>
      <c r="R128" s="110" t="s">
        <v>341</v>
      </c>
      <c r="S128" s="20" t="s">
        <v>532</v>
      </c>
      <c r="T128" s="21">
        <v>1966</v>
      </c>
      <c r="U128" s="28" t="s">
        <v>534</v>
      </c>
      <c r="V128" s="21">
        <v>1992</v>
      </c>
      <c r="W128" s="25" t="s">
        <v>535</v>
      </c>
      <c r="X128" s="138">
        <v>1995</v>
      </c>
      <c r="Y128" s="287"/>
      <c r="Z128" s="28" t="s">
        <v>211</v>
      </c>
      <c r="AA128" s="284">
        <f t="shared" si="80"/>
        <v>26</v>
      </c>
      <c r="AB128" s="25" t="s">
        <v>1317</v>
      </c>
      <c r="AC128" s="290">
        <v>2008</v>
      </c>
      <c r="AD128" s="21" t="s">
        <v>105</v>
      </c>
      <c r="AE128" s="304"/>
      <c r="AF128" s="16" t="s">
        <v>537</v>
      </c>
      <c r="AG128" s="318"/>
      <c r="CJ128" s="126" t="str">
        <f t="shared" si="64"/>
        <v/>
      </c>
      <c r="CK128" s="126" t="str">
        <f t="shared" si="94"/>
        <v>Grimm Stephan</v>
      </c>
      <c r="CM128" s="126">
        <f t="shared" si="95"/>
        <v>26</v>
      </c>
      <c r="CN128" s="126" t="str">
        <f t="shared" si="81"/>
        <v>C</v>
      </c>
      <c r="CO128" s="138" t="str">
        <f t="shared" si="78"/>
        <v>C</v>
      </c>
      <c r="CP128" s="154">
        <v>3203</v>
      </c>
      <c r="CQ128" s="125">
        <v>443</v>
      </c>
      <c r="CR128" s="33">
        <f t="shared" si="90"/>
        <v>9</v>
      </c>
      <c r="CS128" s="83" t="str">
        <f t="shared" si="91"/>
        <v>System-Spezialist 9</v>
      </c>
      <c r="CT128" s="125">
        <v>443</v>
      </c>
      <c r="CU128" s="33">
        <f t="shared" si="89"/>
        <v>9</v>
      </c>
      <c r="CV128" s="83" t="str">
        <f t="shared" si="88"/>
        <v>System-Spezialist 9</v>
      </c>
      <c r="CW128" s="125">
        <v>443</v>
      </c>
      <c r="CX128" s="33">
        <f t="shared" si="82"/>
        <v>9</v>
      </c>
      <c r="CY128" s="83" t="str">
        <f t="shared" si="83"/>
        <v>System-Spezialist 9</v>
      </c>
      <c r="CZ128" s="125">
        <v>443</v>
      </c>
      <c r="DA128" s="33">
        <f t="shared" si="86"/>
        <v>9</v>
      </c>
      <c r="DB128" s="83" t="str">
        <f t="shared" si="87"/>
        <v>System-Spezialist 9</v>
      </c>
      <c r="DC128" s="125">
        <v>443</v>
      </c>
      <c r="DD128" s="33">
        <f t="shared" si="92"/>
        <v>9</v>
      </c>
      <c r="DE128" s="83" t="str">
        <f t="shared" si="93"/>
        <v>System-Spezialist 9</v>
      </c>
      <c r="DF128" s="20"/>
      <c r="DG128" s="125">
        <v>413</v>
      </c>
      <c r="DH128" s="33">
        <f t="shared" si="84"/>
        <v>8</v>
      </c>
      <c r="DI128" s="83" t="str">
        <f t="shared" si="85"/>
        <v>Senior System-Controller</v>
      </c>
      <c r="DN128" s="126">
        <f t="shared" si="65"/>
        <v>3203</v>
      </c>
      <c r="DO128" s="156">
        <v>3</v>
      </c>
      <c r="DP128" s="126">
        <v>0</v>
      </c>
      <c r="DQ128" s="126" t="s">
        <v>962</v>
      </c>
      <c r="ES128" s="154">
        <v>5605</v>
      </c>
      <c r="ET128" s="126" t="s">
        <v>142</v>
      </c>
    </row>
    <row r="129" spans="1:150" s="126" customFormat="1" x14ac:dyDescent="0.2">
      <c r="A129" s="319"/>
      <c r="B129" s="319"/>
      <c r="C129" s="319">
        <f t="shared" si="79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512</v>
      </c>
      <c r="R129" s="110" t="s">
        <v>341</v>
      </c>
      <c r="S129" s="27" t="s">
        <v>204</v>
      </c>
      <c r="T129" s="21">
        <v>1978</v>
      </c>
      <c r="U129" s="28" t="s">
        <v>277</v>
      </c>
      <c r="V129" s="21">
        <v>1999</v>
      </c>
      <c r="W129" s="25"/>
      <c r="X129" s="138"/>
      <c r="Y129" s="287"/>
      <c r="Z129" s="25" t="s">
        <v>316</v>
      </c>
      <c r="AA129" s="284">
        <f t="shared" si="80"/>
        <v>19</v>
      </c>
      <c r="AB129" s="25" t="s">
        <v>205</v>
      </c>
      <c r="AC129" s="290">
        <v>2001</v>
      </c>
      <c r="AD129" s="21" t="s">
        <v>121</v>
      </c>
      <c r="AE129" s="304"/>
      <c r="AF129" s="16" t="s">
        <v>427</v>
      </c>
      <c r="AG129" s="318"/>
      <c r="CJ129" s="126" t="str">
        <f t="shared" si="64"/>
        <v/>
      </c>
      <c r="CK129" s="126" t="str">
        <f t="shared" si="94"/>
        <v>Hänni Alexander</v>
      </c>
      <c r="CM129" s="126">
        <f t="shared" si="95"/>
        <v>19</v>
      </c>
      <c r="CN129" s="126" t="str">
        <f t="shared" si="81"/>
        <v>D</v>
      </c>
      <c r="CO129" s="138" t="str">
        <f t="shared" si="78"/>
        <v>D</v>
      </c>
      <c r="CP129" s="154">
        <v>6755</v>
      </c>
      <c r="CQ129" s="125">
        <v>423</v>
      </c>
      <c r="CR129" s="33">
        <f t="shared" si="90"/>
        <v>7</v>
      </c>
      <c r="CS129" s="83" t="str">
        <f t="shared" si="91"/>
        <v>Informatiker / ICT-Suporter / -Techniker 7</v>
      </c>
      <c r="CT129" s="125">
        <v>423</v>
      </c>
      <c r="CU129" s="33">
        <f t="shared" si="89"/>
        <v>7</v>
      </c>
      <c r="CV129" s="83" t="str">
        <f t="shared" si="88"/>
        <v>Informatiker / ICT-Suporter / -Techniker 7</v>
      </c>
      <c r="CW129" s="125">
        <v>423</v>
      </c>
      <c r="CX129" s="33">
        <f t="shared" si="82"/>
        <v>7</v>
      </c>
      <c r="CY129" s="83" t="str">
        <f t="shared" si="83"/>
        <v>Informatiker / ICT-Suporter / -Techniker 7</v>
      </c>
      <c r="CZ129" s="125">
        <v>423</v>
      </c>
      <c r="DA129" s="33">
        <f t="shared" si="86"/>
        <v>7</v>
      </c>
      <c r="DB129" s="83" t="str">
        <f t="shared" si="87"/>
        <v>Informatiker / ICT-Suporter / -Techniker 7</v>
      </c>
      <c r="DC129" s="125">
        <v>422</v>
      </c>
      <c r="DD129" s="33">
        <f t="shared" si="92"/>
        <v>6</v>
      </c>
      <c r="DE129" s="83" t="str">
        <f t="shared" si="93"/>
        <v>Informatiker / ICT-Suporter / -Techniker 6</v>
      </c>
      <c r="DF129" s="20"/>
      <c r="DG129" s="125">
        <v>422</v>
      </c>
      <c r="DH129" s="33">
        <f t="shared" si="84"/>
        <v>6</v>
      </c>
      <c r="DI129" s="83" t="str">
        <f t="shared" si="85"/>
        <v>Informatiker / ICT-Suporter / -Techniker 6</v>
      </c>
      <c r="DN129" s="126">
        <f t="shared" si="65"/>
        <v>6755</v>
      </c>
      <c r="DO129" s="156">
        <v>6</v>
      </c>
      <c r="DP129" s="126">
        <v>0</v>
      </c>
      <c r="DQ129" s="126" t="s">
        <v>960</v>
      </c>
      <c r="ES129" s="154">
        <v>6758</v>
      </c>
      <c r="ET129" s="126" t="s">
        <v>142</v>
      </c>
    </row>
    <row r="130" spans="1:150" s="126" customFormat="1" x14ac:dyDescent="0.2">
      <c r="A130" s="319"/>
      <c r="B130" s="319">
        <v>1</v>
      </c>
      <c r="C130" s="319">
        <f t="shared" si="79"/>
        <v>1</v>
      </c>
      <c r="D130" s="320"/>
      <c r="E130" s="320"/>
      <c r="F130" s="320"/>
      <c r="G130" s="319"/>
      <c r="H130" s="319"/>
      <c r="I130" s="320"/>
      <c r="J130" s="319"/>
      <c r="K130" s="320"/>
      <c r="L130" s="320">
        <v>1</v>
      </c>
      <c r="M130" s="320"/>
      <c r="N130" s="343"/>
      <c r="O130" s="343"/>
      <c r="P130" s="126" t="s">
        <v>1140</v>
      </c>
      <c r="Q130" s="110" t="s">
        <v>1506</v>
      </c>
      <c r="R130" s="110" t="s">
        <v>368</v>
      </c>
      <c r="S130" s="27" t="s">
        <v>1507</v>
      </c>
      <c r="T130" s="21">
        <v>1964</v>
      </c>
      <c r="U130" s="28" t="s">
        <v>1508</v>
      </c>
      <c r="V130" s="21">
        <v>1987</v>
      </c>
      <c r="W130" s="25"/>
      <c r="X130" s="138"/>
      <c r="Y130" s="287"/>
      <c r="Z130" s="25"/>
      <c r="AA130" s="284">
        <f t="shared" si="80"/>
        <v>31</v>
      </c>
      <c r="AB130" s="25" t="s">
        <v>339</v>
      </c>
      <c r="AC130" s="290">
        <v>2018</v>
      </c>
      <c r="AD130" s="21" t="s">
        <v>121</v>
      </c>
      <c r="AE130" s="304"/>
      <c r="AF130" s="16" t="s">
        <v>425</v>
      </c>
      <c r="AG130" s="318"/>
      <c r="CJ130" s="126" t="e">
        <f t="shared" si="64"/>
        <v>#N/A</v>
      </c>
      <c r="CK130" s="126" t="str">
        <f t="shared" si="94"/>
        <v>Fiebiger Sabine</v>
      </c>
      <c r="CM130" s="126">
        <f t="shared" si="95"/>
        <v>31</v>
      </c>
      <c r="CN130" s="126" t="str">
        <f t="shared" ref="CN130:CN140" si="96">+AD130</f>
        <v>D</v>
      </c>
      <c r="CO130" s="138" t="e">
        <f t="shared" ref="CO130:CO140" si="97">VLOOKUP(CP130,Kategorie,2,0)</f>
        <v>#N/A</v>
      </c>
      <c r="CP130" s="222">
        <v>4335</v>
      </c>
      <c r="CQ130" s="125">
        <v>134</v>
      </c>
      <c r="CR130" s="33">
        <f t="shared" si="90"/>
        <v>7</v>
      </c>
      <c r="CS130" s="83" t="str">
        <f t="shared" si="91"/>
        <v>Kaufmännischer Mitarbeiter 7 / Gruppenchef 7</v>
      </c>
      <c r="CT130" s="125">
        <v>134</v>
      </c>
      <c r="CU130" s="33">
        <f t="shared" si="89"/>
        <v>7</v>
      </c>
      <c r="CV130" s="83"/>
      <c r="CW130" s="125"/>
      <c r="CX130" s="33"/>
      <c r="CY130" s="83"/>
      <c r="CZ130" s="125"/>
      <c r="DA130" s="33"/>
      <c r="DB130" s="83"/>
      <c r="DC130" s="125"/>
      <c r="DD130" s="33"/>
      <c r="DE130" s="83"/>
      <c r="DF130" s="20"/>
      <c r="DG130" s="125"/>
      <c r="DH130" s="33"/>
      <c r="DI130" s="83"/>
      <c r="DN130" s="126">
        <f t="shared" si="65"/>
        <v>4335</v>
      </c>
      <c r="DO130" s="156">
        <v>6</v>
      </c>
      <c r="DP130" s="126">
        <v>0</v>
      </c>
      <c r="DQ130" s="126" t="s">
        <v>955</v>
      </c>
      <c r="ES130" s="154">
        <v>6740</v>
      </c>
      <c r="ET130" s="126" t="s">
        <v>142</v>
      </c>
    </row>
    <row r="131" spans="1:150" s="126" customFormat="1" x14ac:dyDescent="0.2">
      <c r="A131" s="319"/>
      <c r="B131" s="319">
        <v>1</v>
      </c>
      <c r="C131" s="319">
        <f t="shared" si="79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>
        <v>1</v>
      </c>
      <c r="M131" s="320"/>
      <c r="N131" s="343"/>
      <c r="O131" s="343"/>
      <c r="P131" s="126" t="s">
        <v>1301</v>
      </c>
      <c r="Q131" s="110" t="s">
        <v>514</v>
      </c>
      <c r="R131" s="110" t="s">
        <v>368</v>
      </c>
      <c r="S131" s="27" t="s">
        <v>230</v>
      </c>
      <c r="T131" s="21">
        <v>1965</v>
      </c>
      <c r="U131" s="28" t="s">
        <v>151</v>
      </c>
      <c r="V131" s="21">
        <v>1984</v>
      </c>
      <c r="W131" s="25"/>
      <c r="X131" s="138"/>
      <c r="Y131" s="287"/>
      <c r="Z131" s="25"/>
      <c r="AA131" s="284">
        <f t="shared" ref="AA131:AA140" si="98">IF(Y131="",YEAR($AB$1)-$V131,YEAR($AB$1)-$X131)</f>
        <v>34</v>
      </c>
      <c r="AB131" s="25" t="s">
        <v>339</v>
      </c>
      <c r="AC131" s="290">
        <v>2002</v>
      </c>
      <c r="AD131" s="21" t="s">
        <v>121</v>
      </c>
      <c r="AE131" s="304"/>
      <c r="AF131" s="16" t="s">
        <v>425</v>
      </c>
      <c r="AG131" s="318"/>
      <c r="CJ131" s="126" t="str">
        <f t="shared" si="64"/>
        <v/>
      </c>
      <c r="CK131" s="126" t="str">
        <f t="shared" si="94"/>
        <v>Eichenberger Sylvia</v>
      </c>
      <c r="CM131" s="126">
        <f t="shared" si="95"/>
        <v>34</v>
      </c>
      <c r="CN131" s="126" t="str">
        <f t="shared" si="96"/>
        <v>D</v>
      </c>
      <c r="CO131" s="138" t="str">
        <f t="shared" ref="CO131" si="99">VLOOKUP(CP131,Kategorie,2,0)</f>
        <v>D</v>
      </c>
      <c r="CP131" s="154">
        <v>5626</v>
      </c>
      <c r="CQ131" s="125">
        <v>134</v>
      </c>
      <c r="CR131" s="33">
        <f t="shared" si="90"/>
        <v>7</v>
      </c>
      <c r="CS131" s="83" t="str">
        <f t="shared" si="91"/>
        <v>Kaufmännischer Mitarbeiter 7 / Gruppenchef 7</v>
      </c>
      <c r="CT131" s="125">
        <v>134</v>
      </c>
      <c r="CU131" s="33">
        <f t="shared" si="89"/>
        <v>7</v>
      </c>
      <c r="CV131" s="83" t="str">
        <f t="shared" si="88"/>
        <v>Kaufmännischer Mitarbeiter 7 / Gruppenchef 7</v>
      </c>
      <c r="CW131" s="125">
        <v>134</v>
      </c>
      <c r="CX131" s="33">
        <f t="shared" si="82"/>
        <v>7</v>
      </c>
      <c r="CY131" s="83" t="str">
        <f t="shared" si="83"/>
        <v>Kaufmännischer Mitarbeiter 7 / Gruppenchef 7</v>
      </c>
      <c r="CZ131" s="125">
        <v>134</v>
      </c>
      <c r="DA131" s="33">
        <f t="shared" ref="DA131:DA140" si="100">VLOOKUP($CZ131,Funktionsbezeichnungen,3,0)</f>
        <v>7</v>
      </c>
      <c r="DB131" s="83" t="str">
        <f t="shared" ref="DB131:DB140" si="101">VLOOKUP($CZ131,Funktionsbezeichnungen,2,0)</f>
        <v>Kaufmännischer Mitarbeiter 7 / Gruppenchef 7</v>
      </c>
      <c r="DC131" s="125">
        <v>134</v>
      </c>
      <c r="DD131" s="33">
        <f t="shared" ref="DD131:DD140" si="102">VLOOKUP($DC131,Funktionsbezeichnungen,3,0)</f>
        <v>7</v>
      </c>
      <c r="DE131" s="83" t="str">
        <f t="shared" ref="DE131:DE140" si="103">VLOOKUP($DC131,Funktionsbezeichnungen,2,0)</f>
        <v>Kaufmännischer Mitarbeiter 7 / Gruppenchef 7</v>
      </c>
      <c r="DF131" s="20"/>
      <c r="DG131" s="125">
        <v>134</v>
      </c>
      <c r="DH131" s="33">
        <f t="shared" ref="DH131:DH140" si="104">VLOOKUP($DG131,Funktionsbezeichnungen,3,0)</f>
        <v>7</v>
      </c>
      <c r="DI131" s="83" t="str">
        <f t="shared" ref="DI131:DI140" si="105">VLOOKUP($DG131,Funktionsbezeichnungen,2,0)</f>
        <v>Kaufmännischer Mitarbeiter 7 / Gruppenchef 7</v>
      </c>
      <c r="DN131" s="126">
        <f t="shared" si="65"/>
        <v>5626</v>
      </c>
      <c r="DO131" s="156">
        <v>6</v>
      </c>
      <c r="DP131" s="126">
        <v>0</v>
      </c>
      <c r="DQ131" s="126" t="s">
        <v>955</v>
      </c>
      <c r="ES131" s="154">
        <v>6740</v>
      </c>
      <c r="ET131" s="126" t="s">
        <v>142</v>
      </c>
    </row>
    <row r="132" spans="1:150" s="126" customFormat="1" x14ac:dyDescent="0.2">
      <c r="A132" s="319"/>
      <c r="B132" s="319">
        <v>1</v>
      </c>
      <c r="C132" s="319">
        <f t="shared" si="79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357</v>
      </c>
      <c r="Q132" s="110" t="s">
        <v>513</v>
      </c>
      <c r="R132" s="110" t="s">
        <v>368</v>
      </c>
      <c r="S132" s="27" t="s">
        <v>272</v>
      </c>
      <c r="T132" s="21">
        <v>1967</v>
      </c>
      <c r="U132" s="28" t="s">
        <v>274</v>
      </c>
      <c r="V132" s="21">
        <v>1986</v>
      </c>
      <c r="W132" s="25" t="s">
        <v>1220</v>
      </c>
      <c r="X132" s="138">
        <v>2016</v>
      </c>
      <c r="Y132" s="287"/>
      <c r="Z132" s="25"/>
      <c r="AA132" s="284">
        <f t="shared" si="98"/>
        <v>32</v>
      </c>
      <c r="AB132" s="25" t="s">
        <v>693</v>
      </c>
      <c r="AC132" s="290">
        <v>2006</v>
      </c>
      <c r="AD132" s="21" t="s">
        <v>121</v>
      </c>
      <c r="AE132" s="304"/>
      <c r="AF132" s="16" t="s">
        <v>454</v>
      </c>
      <c r="AG132" s="318"/>
      <c r="CJ132" s="126" t="str">
        <f t="shared" ref="CJ132:CJ163" si="106">IF(CN132=CO132,"","anders")</f>
        <v/>
      </c>
      <c r="CK132" s="126" t="str">
        <f t="shared" si="94"/>
        <v>Gerber Beatrice</v>
      </c>
      <c r="CM132" s="126">
        <f t="shared" si="95"/>
        <v>32</v>
      </c>
      <c r="CN132" s="126" t="str">
        <f t="shared" si="96"/>
        <v>D</v>
      </c>
      <c r="CO132" s="138" t="str">
        <f t="shared" si="97"/>
        <v>D</v>
      </c>
      <c r="CP132" s="154">
        <v>4289</v>
      </c>
      <c r="CQ132" s="125">
        <v>141</v>
      </c>
      <c r="CR132" s="33">
        <f t="shared" si="90"/>
        <v>8</v>
      </c>
      <c r="CS132" s="83" t="str">
        <f t="shared" si="91"/>
        <v>Kaufmännischer Fachspezialist 8</v>
      </c>
      <c r="CT132" s="125">
        <v>141</v>
      </c>
      <c r="CU132" s="33">
        <f t="shared" si="89"/>
        <v>8</v>
      </c>
      <c r="CV132" s="83" t="str">
        <f t="shared" si="88"/>
        <v>Kaufmännischer Fachspezialist 8</v>
      </c>
      <c r="CW132" s="125">
        <v>141</v>
      </c>
      <c r="CX132" s="33">
        <f t="shared" si="82"/>
        <v>8</v>
      </c>
      <c r="CY132" s="83" t="str">
        <f t="shared" si="83"/>
        <v>Kaufmännischer Fachspezialist 8</v>
      </c>
      <c r="CZ132" s="125">
        <v>141</v>
      </c>
      <c r="DA132" s="33">
        <f t="shared" si="100"/>
        <v>8</v>
      </c>
      <c r="DB132" s="83" t="str">
        <f t="shared" si="101"/>
        <v>Kaufmännischer Fachspezialist 8</v>
      </c>
      <c r="DC132" s="125">
        <v>141</v>
      </c>
      <c r="DD132" s="33">
        <f t="shared" si="102"/>
        <v>8</v>
      </c>
      <c r="DE132" s="83" t="str">
        <f t="shared" si="103"/>
        <v>Kaufmännischer Fachspezialist 8</v>
      </c>
      <c r="DF132" s="20"/>
      <c r="DG132" s="125">
        <v>141</v>
      </c>
      <c r="DH132" s="33">
        <f t="shared" si="104"/>
        <v>8</v>
      </c>
      <c r="DI132" s="83" t="str">
        <f t="shared" si="105"/>
        <v>Kaufmännischer Fachspezialist 8</v>
      </c>
      <c r="DN132" s="126">
        <f t="shared" si="65"/>
        <v>4289</v>
      </c>
      <c r="DO132" s="156">
        <v>6</v>
      </c>
      <c r="DP132" s="126">
        <v>0</v>
      </c>
      <c r="DQ132" s="126" t="s">
        <v>956</v>
      </c>
      <c r="ES132" s="154">
        <v>7701</v>
      </c>
      <c r="ET132" s="126" t="s">
        <v>142</v>
      </c>
    </row>
    <row r="133" spans="1:150" s="126" customFormat="1" x14ac:dyDescent="0.2">
      <c r="A133" s="319"/>
      <c r="B133" s="319">
        <v>1</v>
      </c>
      <c r="C133" s="319">
        <f t="shared" ref="C133:C153" si="107">IF(AA133&gt;=10,1,"")</f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358</v>
      </c>
      <c r="Q133" s="110" t="s">
        <v>1313</v>
      </c>
      <c r="R133" s="110" t="s">
        <v>368</v>
      </c>
      <c r="S133" s="27" t="s">
        <v>1314</v>
      </c>
      <c r="T133" s="21">
        <v>1976</v>
      </c>
      <c r="U133" s="28" t="s">
        <v>279</v>
      </c>
      <c r="V133" s="21">
        <v>2000</v>
      </c>
      <c r="W133" s="25"/>
      <c r="X133" s="138"/>
      <c r="Y133" s="287"/>
      <c r="Z133" s="25"/>
      <c r="AA133" s="284">
        <f t="shared" si="98"/>
        <v>18</v>
      </c>
      <c r="AB133" s="25" t="s">
        <v>339</v>
      </c>
      <c r="AC133" s="290">
        <v>2018</v>
      </c>
      <c r="AD133" s="21" t="s">
        <v>121</v>
      </c>
      <c r="AE133" s="304"/>
      <c r="AF133" s="16" t="s">
        <v>425</v>
      </c>
      <c r="AG133" s="318"/>
      <c r="CJ133" s="323" t="e">
        <f t="shared" si="106"/>
        <v>#N/A</v>
      </c>
      <c r="CK133" s="276" t="str">
        <f t="shared" si="94"/>
        <v>Suter Sarah</v>
      </c>
      <c r="CL133" s="276"/>
      <c r="CM133" s="126">
        <f t="shared" si="95"/>
        <v>18</v>
      </c>
      <c r="CN133" s="126" t="str">
        <f t="shared" si="96"/>
        <v>D</v>
      </c>
      <c r="CO133" s="138" t="e">
        <f t="shared" si="97"/>
        <v>#N/A</v>
      </c>
      <c r="CP133" s="222">
        <v>4332</v>
      </c>
      <c r="CQ133" s="125">
        <v>134</v>
      </c>
      <c r="CR133" s="33">
        <f t="shared" si="90"/>
        <v>7</v>
      </c>
      <c r="CS133" s="83" t="str">
        <f t="shared" si="91"/>
        <v>Kaufmännischer Mitarbeiter 7 / Gruppenchef 7</v>
      </c>
      <c r="CT133" s="125"/>
      <c r="CU133" s="33"/>
      <c r="CV133" s="83"/>
      <c r="CW133" s="125"/>
      <c r="CX133" s="33"/>
      <c r="CY133" s="83"/>
      <c r="CZ133" s="125"/>
      <c r="DA133" s="33"/>
      <c r="DB133" s="83"/>
      <c r="DC133" s="125"/>
      <c r="DD133" s="33"/>
      <c r="DE133" s="83"/>
      <c r="DF133" s="20"/>
      <c r="DG133" s="125"/>
      <c r="DH133" s="33"/>
      <c r="DI133" s="83"/>
      <c r="DN133" s="126">
        <f>+CP133</f>
        <v>4332</v>
      </c>
      <c r="DO133" s="156">
        <v>6</v>
      </c>
      <c r="DP133" s="126">
        <v>0</v>
      </c>
      <c r="DQ133" s="126" t="s">
        <v>955</v>
      </c>
      <c r="ES133" s="154">
        <v>7654</v>
      </c>
      <c r="ET133" s="126" t="s">
        <v>147</v>
      </c>
    </row>
    <row r="134" spans="1:150" s="126" customFormat="1" x14ac:dyDescent="0.2">
      <c r="A134" s="319"/>
      <c r="B134" s="319">
        <v>1</v>
      </c>
      <c r="C134" s="319">
        <f t="shared" si="107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1303</v>
      </c>
      <c r="Q134" s="110" t="s">
        <v>515</v>
      </c>
      <c r="R134" s="110" t="s">
        <v>368</v>
      </c>
      <c r="S134" s="27" t="s">
        <v>163</v>
      </c>
      <c r="T134" s="21">
        <v>1956</v>
      </c>
      <c r="U134" s="28"/>
      <c r="V134" s="21">
        <v>1989</v>
      </c>
      <c r="W134" s="25"/>
      <c r="X134" s="138"/>
      <c r="Y134" s="287"/>
      <c r="Z134" s="25"/>
      <c r="AA134" s="284">
        <f t="shared" si="98"/>
        <v>29</v>
      </c>
      <c r="AB134" s="25" t="s">
        <v>339</v>
      </c>
      <c r="AC134" s="290">
        <v>1996</v>
      </c>
      <c r="AD134" s="21" t="s">
        <v>142</v>
      </c>
      <c r="AE134" s="304"/>
      <c r="AF134" s="16" t="s">
        <v>425</v>
      </c>
      <c r="AG134" s="318"/>
      <c r="CJ134" s="126" t="str">
        <f t="shared" si="106"/>
        <v/>
      </c>
      <c r="CK134" s="126" t="str">
        <f t="shared" si="94"/>
        <v>Körkel Agnes</v>
      </c>
      <c r="CM134" s="126">
        <f t="shared" si="95"/>
        <v>29</v>
      </c>
      <c r="CN134" s="126" t="str">
        <f t="shared" si="96"/>
        <v>E</v>
      </c>
      <c r="CO134" s="138" t="str">
        <f t="shared" si="97"/>
        <v>E</v>
      </c>
      <c r="CP134" s="154">
        <v>5605</v>
      </c>
      <c r="CQ134" s="125">
        <v>132</v>
      </c>
      <c r="CR134" s="33">
        <f t="shared" si="90"/>
        <v>5</v>
      </c>
      <c r="CS134" s="83" t="str">
        <f t="shared" si="91"/>
        <v>Kaufmännischer Mitarbeiter 5</v>
      </c>
      <c r="CT134" s="125">
        <v>132</v>
      </c>
      <c r="CU134" s="33">
        <f>VLOOKUP($CT134,Funktionsbezeichnungen,3,0)</f>
        <v>5</v>
      </c>
      <c r="CV134" s="83" t="str">
        <f>VLOOKUP($CT134,Funktionsbezeichnungen,2,0)</f>
        <v>Kaufmännischer Mitarbeiter 5</v>
      </c>
      <c r="CW134" s="125">
        <v>132</v>
      </c>
      <c r="CX134" s="33">
        <f>VLOOKUP($CW134,Funktionsbezeichnungen,3,0)</f>
        <v>5</v>
      </c>
      <c r="CY134" s="83" t="str">
        <f>VLOOKUP($CW134,Funktionsbezeichnungen,2,0)</f>
        <v>Kaufmännischer Mitarbeiter 5</v>
      </c>
      <c r="CZ134" s="125">
        <v>132</v>
      </c>
      <c r="DA134" s="33">
        <f>VLOOKUP($CZ134,Funktionsbezeichnungen,3,0)</f>
        <v>5</v>
      </c>
      <c r="DB134" s="83" t="str">
        <f>VLOOKUP($CZ134,Funktionsbezeichnungen,2,0)</f>
        <v>Kaufmännischer Mitarbeiter 5</v>
      </c>
      <c r="DC134" s="125">
        <v>132</v>
      </c>
      <c r="DD134" s="33">
        <f>VLOOKUP($DC134,Funktionsbezeichnungen,3,0)</f>
        <v>5</v>
      </c>
      <c r="DE134" s="83" t="str">
        <f>VLOOKUP($DC134,Funktionsbezeichnungen,2,0)</f>
        <v>Kaufmännischer Mitarbeiter 5</v>
      </c>
      <c r="DF134" s="20"/>
      <c r="DG134" s="125">
        <v>132</v>
      </c>
      <c r="DH134" s="33">
        <f>VLOOKUP($DG134,Funktionsbezeichnungen,3,0)</f>
        <v>5</v>
      </c>
      <c r="DI134" s="83" t="str">
        <f>VLOOKUP($DG134,Funktionsbezeichnungen,2,0)</f>
        <v>Kaufmännischer Mitarbeiter 5</v>
      </c>
      <c r="DN134" s="126">
        <f>+CP134</f>
        <v>5605</v>
      </c>
      <c r="DO134" s="156">
        <v>7</v>
      </c>
      <c r="DP134" s="126">
        <v>0</v>
      </c>
      <c r="DQ134" s="126" t="s">
        <v>955</v>
      </c>
      <c r="ES134" s="154">
        <v>9765</v>
      </c>
    </row>
    <row r="135" spans="1:150" s="126" customFormat="1" x14ac:dyDescent="0.2">
      <c r="A135" s="319"/>
      <c r="B135" s="319">
        <v>1</v>
      </c>
      <c r="C135" s="319">
        <f t="shared" si="107"/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357</v>
      </c>
      <c r="Q135" s="110" t="s">
        <v>1278</v>
      </c>
      <c r="R135" s="110" t="s">
        <v>368</v>
      </c>
      <c r="S135" s="27" t="s">
        <v>1277</v>
      </c>
      <c r="T135" s="21">
        <v>1964</v>
      </c>
      <c r="U135" s="28" t="s">
        <v>151</v>
      </c>
      <c r="V135" s="21">
        <v>1983</v>
      </c>
      <c r="W135" s="28"/>
      <c r="X135" s="138"/>
      <c r="Y135" s="287"/>
      <c r="Z135" s="25"/>
      <c r="AA135" s="284">
        <f t="shared" si="98"/>
        <v>35</v>
      </c>
      <c r="AB135" s="25" t="s">
        <v>414</v>
      </c>
      <c r="AC135" s="290">
        <v>2017</v>
      </c>
      <c r="AD135" s="21" t="s">
        <v>142</v>
      </c>
      <c r="AE135" s="304"/>
      <c r="AF135" s="16" t="s">
        <v>428</v>
      </c>
      <c r="AG135" s="318"/>
      <c r="CJ135" s="323" t="e">
        <f t="shared" si="106"/>
        <v>#N/A</v>
      </c>
      <c r="CK135" s="276" t="str">
        <f t="shared" si="94"/>
        <v>Halbeisen Gisela</v>
      </c>
      <c r="CL135" s="276"/>
      <c r="CM135" s="276">
        <f t="shared" si="95"/>
        <v>35</v>
      </c>
      <c r="CN135" s="276" t="str">
        <f t="shared" si="96"/>
        <v>E</v>
      </c>
      <c r="CO135" s="138" t="e">
        <f t="shared" si="97"/>
        <v>#N/A</v>
      </c>
      <c r="CP135" s="222">
        <v>7710</v>
      </c>
      <c r="CQ135" s="125">
        <v>112</v>
      </c>
      <c r="CR135" s="33">
        <f t="shared" si="90"/>
        <v>5</v>
      </c>
      <c r="CS135" s="83" t="str">
        <f t="shared" si="91"/>
        <v>Réceptionist / Telefonist / Service-Disponent 5</v>
      </c>
      <c r="CT135" s="125"/>
      <c r="CU135" s="33"/>
      <c r="CV135" s="83"/>
      <c r="CW135" s="125"/>
      <c r="CX135" s="33"/>
      <c r="CY135" s="83"/>
      <c r="CZ135" s="125"/>
      <c r="DA135" s="33"/>
      <c r="DB135" s="83"/>
      <c r="DC135" s="125"/>
      <c r="DD135" s="33"/>
      <c r="DE135" s="83"/>
      <c r="DF135" s="20"/>
      <c r="DG135" s="125"/>
      <c r="DH135" s="33"/>
      <c r="DI135" s="83"/>
      <c r="DN135" s="126">
        <f t="shared" si="65"/>
        <v>7710</v>
      </c>
      <c r="DO135" s="156">
        <v>6</v>
      </c>
      <c r="DP135" s="126">
        <v>0</v>
      </c>
      <c r="DQ135" s="126" t="s">
        <v>953</v>
      </c>
      <c r="ES135" s="154">
        <v>9740</v>
      </c>
    </row>
    <row r="136" spans="1:150" s="126" customFormat="1" x14ac:dyDescent="0.2">
      <c r="A136" s="319"/>
      <c r="B136" s="319">
        <v>1</v>
      </c>
      <c r="C136" s="319">
        <f t="shared" si="107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357</v>
      </c>
      <c r="Q136" s="110" t="s">
        <v>884</v>
      </c>
      <c r="R136" s="110" t="s">
        <v>368</v>
      </c>
      <c r="S136" s="27" t="s">
        <v>883</v>
      </c>
      <c r="T136" s="21">
        <v>1970</v>
      </c>
      <c r="U136" s="28" t="s">
        <v>264</v>
      </c>
      <c r="V136" s="21">
        <v>1987</v>
      </c>
      <c r="W136" s="25"/>
      <c r="X136" s="138"/>
      <c r="Y136" s="287"/>
      <c r="Z136" s="25"/>
      <c r="AA136" s="284">
        <f t="shared" si="98"/>
        <v>31</v>
      </c>
      <c r="AB136" s="25" t="s">
        <v>414</v>
      </c>
      <c r="AC136" s="290">
        <v>2002</v>
      </c>
      <c r="AD136" s="21" t="s">
        <v>142</v>
      </c>
      <c r="AE136" s="304"/>
      <c r="AF136" s="16" t="s">
        <v>428</v>
      </c>
      <c r="AG136" s="318"/>
      <c r="CJ136" s="126" t="str">
        <f t="shared" si="106"/>
        <v/>
      </c>
      <c r="CK136" s="126" t="str">
        <f t="shared" si="94"/>
        <v>Wirtz Christine</v>
      </c>
      <c r="CM136" s="126">
        <f t="shared" si="95"/>
        <v>31</v>
      </c>
      <c r="CN136" s="126" t="str">
        <f t="shared" si="96"/>
        <v>E</v>
      </c>
      <c r="CO136" s="138" t="str">
        <f t="shared" si="97"/>
        <v>E</v>
      </c>
      <c r="CP136" s="154">
        <v>5627</v>
      </c>
      <c r="CQ136" s="125">
        <v>112</v>
      </c>
      <c r="CR136" s="33">
        <f t="shared" si="90"/>
        <v>5</v>
      </c>
      <c r="CS136" s="83" t="str">
        <f t="shared" si="91"/>
        <v>Réceptionist / Telefonist / Service-Disponent 5</v>
      </c>
      <c r="CT136" s="125">
        <v>112</v>
      </c>
      <c r="CU136" s="33">
        <f t="shared" si="89"/>
        <v>5</v>
      </c>
      <c r="CV136" s="83" t="str">
        <f t="shared" si="88"/>
        <v>Réceptionist / Telefonist / Service-Disponent 5</v>
      </c>
      <c r="CW136" s="125">
        <v>112</v>
      </c>
      <c r="CX136" s="33">
        <f t="shared" ref="CX136:CX140" si="108">VLOOKUP($CW136,Funktionsbezeichnungen,3,0)</f>
        <v>5</v>
      </c>
      <c r="CY136" s="83" t="str">
        <f t="shared" ref="CY136:CY140" si="109">VLOOKUP($CW136,Funktionsbezeichnungen,2,0)</f>
        <v>Réceptionist / Telefonist / Service-Disponent 5</v>
      </c>
      <c r="CZ136" s="125">
        <v>112</v>
      </c>
      <c r="DA136" s="33">
        <f t="shared" si="100"/>
        <v>5</v>
      </c>
      <c r="DB136" s="83" t="str">
        <f t="shared" si="101"/>
        <v>Réceptionist / Telefonist / Service-Disponent 5</v>
      </c>
      <c r="DC136" s="125">
        <v>112</v>
      </c>
      <c r="DD136" s="33">
        <f t="shared" si="102"/>
        <v>5</v>
      </c>
      <c r="DE136" s="83" t="str">
        <f t="shared" si="103"/>
        <v>Réceptionist / Telefonist / Service-Disponent 5</v>
      </c>
      <c r="DF136" s="20"/>
      <c r="DG136" s="125">
        <v>112</v>
      </c>
      <c r="DH136" s="33">
        <f t="shared" si="104"/>
        <v>5</v>
      </c>
      <c r="DI136" s="83" t="str">
        <f t="shared" si="105"/>
        <v>Réceptionist / Telefonist / Service-Disponent 5</v>
      </c>
      <c r="DN136" s="126">
        <f t="shared" si="65"/>
        <v>5627</v>
      </c>
      <c r="DO136" s="156">
        <v>6</v>
      </c>
      <c r="DP136" s="126">
        <v>0</v>
      </c>
      <c r="DQ136" s="126" t="s">
        <v>953</v>
      </c>
      <c r="ES136" s="154">
        <v>9739</v>
      </c>
    </row>
    <row r="137" spans="1:150" s="126" customFormat="1" x14ac:dyDescent="0.25">
      <c r="A137" s="319"/>
      <c r="B137" s="319">
        <v>1</v>
      </c>
      <c r="C137" s="319" t="str">
        <f t="shared" si="107"/>
        <v/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361</v>
      </c>
      <c r="Q137" s="110" t="s">
        <v>1237</v>
      </c>
      <c r="R137" s="110" t="s">
        <v>368</v>
      </c>
      <c r="S137" s="27" t="s">
        <v>1238</v>
      </c>
      <c r="T137" s="21">
        <v>1971</v>
      </c>
      <c r="U137" s="28" t="s">
        <v>1239</v>
      </c>
      <c r="V137" s="21">
        <v>1995</v>
      </c>
      <c r="W137" s="25" t="s">
        <v>1240</v>
      </c>
      <c r="X137" s="138">
        <v>2012</v>
      </c>
      <c r="Y137" s="389" t="s">
        <v>1547</v>
      </c>
      <c r="Z137" s="25"/>
      <c r="AA137" s="284">
        <f t="shared" si="98"/>
        <v>6</v>
      </c>
      <c r="AB137" s="25" t="s">
        <v>339</v>
      </c>
      <c r="AC137" s="290">
        <v>2017</v>
      </c>
      <c r="AD137" s="21" t="s">
        <v>142</v>
      </c>
      <c r="AE137" s="304"/>
      <c r="AF137" s="16" t="s">
        <v>425</v>
      </c>
      <c r="AG137" s="318"/>
      <c r="CJ137" s="323" t="e">
        <f t="shared" si="106"/>
        <v>#N/A</v>
      </c>
      <c r="CK137" s="276" t="str">
        <f t="shared" si="94"/>
        <v>Lazar Sonja</v>
      </c>
      <c r="CL137" s="276"/>
      <c r="CM137" s="126">
        <f t="shared" si="95"/>
        <v>6</v>
      </c>
      <c r="CN137" s="126" t="str">
        <f t="shared" si="96"/>
        <v>E</v>
      </c>
      <c r="CO137" s="138" t="e">
        <f t="shared" si="97"/>
        <v>#N/A</v>
      </c>
      <c r="CP137" s="222">
        <v>6767</v>
      </c>
      <c r="CQ137" s="125">
        <v>133</v>
      </c>
      <c r="CR137" s="33">
        <f t="shared" si="90"/>
        <v>6</v>
      </c>
      <c r="CS137" s="83" t="str">
        <f t="shared" si="91"/>
        <v>Kaufmännischer Mitarbeiter 6 / Gruppenchef 6</v>
      </c>
      <c r="CT137" s="125"/>
      <c r="CU137" s="33"/>
      <c r="CV137" s="83"/>
      <c r="CW137" s="125"/>
      <c r="CX137" s="33"/>
      <c r="CY137" s="83"/>
      <c r="CZ137" s="125"/>
      <c r="DA137" s="33"/>
      <c r="DB137" s="83"/>
      <c r="DC137" s="125"/>
      <c r="DD137" s="33"/>
      <c r="DE137" s="83"/>
      <c r="DF137" s="20"/>
      <c r="DG137" s="125"/>
      <c r="DH137" s="33"/>
      <c r="DI137" s="83"/>
      <c r="DN137" s="126">
        <f t="shared" si="65"/>
        <v>6767</v>
      </c>
      <c r="DO137" s="156">
        <v>6</v>
      </c>
      <c r="DP137" s="126">
        <v>0</v>
      </c>
      <c r="DQ137" s="126" t="s">
        <v>955</v>
      </c>
      <c r="ES137" s="154">
        <v>9740</v>
      </c>
      <c r="ET137" s="115"/>
    </row>
    <row r="138" spans="1:150" s="126" customFormat="1" x14ac:dyDescent="0.2">
      <c r="A138" s="319"/>
      <c r="B138" s="319">
        <v>1</v>
      </c>
      <c r="C138" s="319">
        <f t="shared" si="107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/>
      <c r="M138" s="320">
        <v>1</v>
      </c>
      <c r="N138" s="343"/>
      <c r="O138" s="343"/>
      <c r="P138" s="126" t="s">
        <v>361</v>
      </c>
      <c r="Q138" s="110" t="s">
        <v>521</v>
      </c>
      <c r="R138" s="110" t="s">
        <v>367</v>
      </c>
      <c r="S138" s="27" t="s">
        <v>170</v>
      </c>
      <c r="T138" s="21">
        <v>1961</v>
      </c>
      <c r="U138" s="28" t="s">
        <v>169</v>
      </c>
      <c r="V138" s="21">
        <v>1980</v>
      </c>
      <c r="W138" s="25"/>
      <c r="X138" s="138"/>
      <c r="Y138" s="287"/>
      <c r="Z138" s="25"/>
      <c r="AA138" s="284">
        <f t="shared" si="98"/>
        <v>38</v>
      </c>
      <c r="AB138" s="25" t="s">
        <v>169</v>
      </c>
      <c r="AC138" s="290">
        <v>1993</v>
      </c>
      <c r="AD138" s="21" t="s">
        <v>142</v>
      </c>
      <c r="AE138" s="304"/>
      <c r="AF138" s="16" t="s">
        <v>429</v>
      </c>
      <c r="AG138" s="318"/>
      <c r="CJ138" s="126" t="str">
        <f t="shared" si="106"/>
        <v/>
      </c>
      <c r="CK138" s="126" t="str">
        <f t="shared" si="94"/>
        <v>Eilers Brigitte</v>
      </c>
      <c r="CM138" s="126">
        <f t="shared" si="95"/>
        <v>38</v>
      </c>
      <c r="CN138" s="126" t="str">
        <f t="shared" si="96"/>
        <v>E</v>
      </c>
      <c r="CO138" s="138" t="str">
        <f t="shared" si="97"/>
        <v>E</v>
      </c>
      <c r="CP138" s="154">
        <v>6740</v>
      </c>
      <c r="CQ138" s="125">
        <v>133</v>
      </c>
      <c r="CR138" s="33">
        <f t="shared" si="90"/>
        <v>6</v>
      </c>
      <c r="CS138" s="83" t="str">
        <f t="shared" si="91"/>
        <v>Kaufmännischer Mitarbeiter 6 / Gruppenchef 6</v>
      </c>
      <c r="CT138" s="125">
        <v>133</v>
      </c>
      <c r="CU138" s="33">
        <f t="shared" si="89"/>
        <v>6</v>
      </c>
      <c r="CV138" s="83" t="str">
        <f t="shared" si="88"/>
        <v>Kaufmännischer Mitarbeiter 6 / Gruppenchef 6</v>
      </c>
      <c r="CW138" s="125">
        <v>133</v>
      </c>
      <c r="CX138" s="33">
        <f t="shared" si="108"/>
        <v>6</v>
      </c>
      <c r="CY138" s="83" t="str">
        <f t="shared" si="109"/>
        <v>Kaufmännischer Mitarbeiter 6 / Gruppenchef 6</v>
      </c>
      <c r="CZ138" s="125">
        <v>133</v>
      </c>
      <c r="DA138" s="33">
        <f t="shared" si="100"/>
        <v>6</v>
      </c>
      <c r="DB138" s="83" t="str">
        <f t="shared" si="101"/>
        <v>Kaufmännischer Mitarbeiter 6 / Gruppenchef 6</v>
      </c>
      <c r="DC138" s="125">
        <v>133</v>
      </c>
      <c r="DD138" s="33">
        <f t="shared" si="102"/>
        <v>6</v>
      </c>
      <c r="DE138" s="83" t="str">
        <f t="shared" si="103"/>
        <v>Kaufmännischer Mitarbeiter 6 / Gruppenchef 6</v>
      </c>
      <c r="DF138" s="20"/>
      <c r="DG138" s="125">
        <v>133</v>
      </c>
      <c r="DH138" s="33">
        <f t="shared" si="104"/>
        <v>6</v>
      </c>
      <c r="DI138" s="83" t="str">
        <f t="shared" si="105"/>
        <v>Kaufmännischer Mitarbeiter 6 / Gruppenchef 6</v>
      </c>
      <c r="DN138" s="126">
        <f t="shared" si="65"/>
        <v>6740</v>
      </c>
      <c r="DO138" s="156">
        <v>6</v>
      </c>
      <c r="DP138" s="126">
        <v>0</v>
      </c>
      <c r="DQ138" s="324" t="s">
        <v>977</v>
      </c>
      <c r="ES138" s="154">
        <v>9742</v>
      </c>
    </row>
    <row r="139" spans="1:150" s="126" customFormat="1" x14ac:dyDescent="0.2">
      <c r="A139" s="319"/>
      <c r="B139" s="319">
        <v>1</v>
      </c>
      <c r="C139" s="319">
        <f t="shared" si="107"/>
        <v>1</v>
      </c>
      <c r="D139" s="320"/>
      <c r="E139" s="320"/>
      <c r="F139" s="320"/>
      <c r="G139" s="319"/>
      <c r="H139" s="319"/>
      <c r="I139" s="320"/>
      <c r="J139" s="319"/>
      <c r="K139" s="320"/>
      <c r="L139" s="320"/>
      <c r="M139" s="320">
        <v>1</v>
      </c>
      <c r="N139" s="343"/>
      <c r="O139" s="343"/>
      <c r="P139" s="126" t="s">
        <v>361</v>
      </c>
      <c r="Q139" s="110" t="s">
        <v>519</v>
      </c>
      <c r="R139" s="110" t="s">
        <v>367</v>
      </c>
      <c r="S139" s="27" t="s">
        <v>911</v>
      </c>
      <c r="T139" s="21">
        <v>1969</v>
      </c>
      <c r="U139" s="28" t="s">
        <v>245</v>
      </c>
      <c r="V139" s="21">
        <v>1988</v>
      </c>
      <c r="W139" s="25"/>
      <c r="X139" s="138"/>
      <c r="Y139" s="287"/>
      <c r="Z139" s="25"/>
      <c r="AA139" s="284">
        <f t="shared" si="98"/>
        <v>30</v>
      </c>
      <c r="AB139" s="25" t="s">
        <v>169</v>
      </c>
      <c r="AC139" s="290">
        <v>2007</v>
      </c>
      <c r="AD139" s="21" t="s">
        <v>142</v>
      </c>
      <c r="AE139" s="304"/>
      <c r="AF139" s="16" t="s">
        <v>429</v>
      </c>
      <c r="AG139" s="318"/>
      <c r="CJ139" s="126" t="str">
        <f t="shared" si="106"/>
        <v/>
      </c>
      <c r="CK139" s="126" t="str">
        <f t="shared" si="94"/>
        <v>Barth Sandra</v>
      </c>
      <c r="CM139" s="126">
        <f t="shared" si="95"/>
        <v>30</v>
      </c>
      <c r="CN139" s="126" t="str">
        <f t="shared" si="96"/>
        <v>E</v>
      </c>
      <c r="CO139" s="138" t="str">
        <f t="shared" si="97"/>
        <v>E</v>
      </c>
      <c r="CP139" s="154">
        <v>7701</v>
      </c>
      <c r="CQ139" s="125">
        <v>132</v>
      </c>
      <c r="CR139" s="33">
        <f t="shared" si="90"/>
        <v>5</v>
      </c>
      <c r="CS139" s="83" t="str">
        <f t="shared" si="91"/>
        <v>Kaufmännischer Mitarbeiter 5</v>
      </c>
      <c r="CT139" s="125">
        <v>132</v>
      </c>
      <c r="CU139" s="33">
        <f t="shared" si="89"/>
        <v>5</v>
      </c>
      <c r="CV139" s="83" t="str">
        <f t="shared" si="88"/>
        <v>Kaufmännischer Mitarbeiter 5</v>
      </c>
      <c r="CW139" s="125">
        <v>132</v>
      </c>
      <c r="CX139" s="33">
        <f t="shared" si="108"/>
        <v>5</v>
      </c>
      <c r="CY139" s="83" t="str">
        <f t="shared" si="109"/>
        <v>Kaufmännischer Mitarbeiter 5</v>
      </c>
      <c r="CZ139" s="125">
        <v>132</v>
      </c>
      <c r="DA139" s="33">
        <f t="shared" si="100"/>
        <v>5</v>
      </c>
      <c r="DB139" s="83" t="str">
        <f t="shared" si="101"/>
        <v>Kaufmännischer Mitarbeiter 5</v>
      </c>
      <c r="DC139" s="125">
        <v>132</v>
      </c>
      <c r="DD139" s="33">
        <f t="shared" si="102"/>
        <v>5</v>
      </c>
      <c r="DE139" s="83" t="str">
        <f t="shared" si="103"/>
        <v>Kaufmännischer Mitarbeiter 5</v>
      </c>
      <c r="DF139" s="20"/>
      <c r="DG139" s="125">
        <v>132</v>
      </c>
      <c r="DH139" s="33">
        <f t="shared" si="104"/>
        <v>5</v>
      </c>
      <c r="DI139" s="83" t="str">
        <f t="shared" si="105"/>
        <v>Kaufmännischer Mitarbeiter 5</v>
      </c>
      <c r="DN139" s="126">
        <f t="shared" ref="DN139:DN140" si="110">+CP139</f>
        <v>7701</v>
      </c>
      <c r="DO139" s="156">
        <v>7</v>
      </c>
      <c r="DP139" s="126">
        <v>0</v>
      </c>
      <c r="DQ139" s="324" t="s">
        <v>977</v>
      </c>
      <c r="ES139" s="154">
        <v>9740</v>
      </c>
    </row>
    <row r="140" spans="1:150" s="126" customFormat="1" x14ac:dyDescent="0.2">
      <c r="A140" s="319"/>
      <c r="B140" s="319"/>
      <c r="C140" s="319">
        <f t="shared" si="107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359</v>
      </c>
      <c r="Q140" s="110" t="s">
        <v>522</v>
      </c>
      <c r="R140" s="110" t="s">
        <v>367</v>
      </c>
      <c r="S140" s="27" t="s">
        <v>171</v>
      </c>
      <c r="T140" s="21">
        <v>1960</v>
      </c>
      <c r="U140" s="28"/>
      <c r="V140" s="21">
        <v>1984</v>
      </c>
      <c r="W140" s="25"/>
      <c r="X140" s="138"/>
      <c r="Y140" s="287"/>
      <c r="Z140" s="25"/>
      <c r="AA140" s="284">
        <f t="shared" si="98"/>
        <v>34</v>
      </c>
      <c r="AB140" s="25" t="s">
        <v>172</v>
      </c>
      <c r="AC140" s="290">
        <v>1992</v>
      </c>
      <c r="AD140" s="21" t="s">
        <v>147</v>
      </c>
      <c r="AE140" s="304"/>
      <c r="AF140" s="16" t="s">
        <v>430</v>
      </c>
      <c r="AG140" s="318"/>
      <c r="CJ140" s="126" t="str">
        <f t="shared" si="106"/>
        <v/>
      </c>
      <c r="CK140" s="126" t="str">
        <f t="shared" si="94"/>
        <v>Schurrer Gabriel</v>
      </c>
      <c r="CM140" s="126">
        <f t="shared" si="95"/>
        <v>34</v>
      </c>
      <c r="CN140" s="126" t="str">
        <f t="shared" si="96"/>
        <v>F</v>
      </c>
      <c r="CO140" s="138" t="str">
        <f t="shared" si="97"/>
        <v>F</v>
      </c>
      <c r="CP140" s="154">
        <v>7654</v>
      </c>
      <c r="CQ140" s="125">
        <v>614</v>
      </c>
      <c r="CR140" s="33">
        <f t="shared" si="90"/>
        <v>4</v>
      </c>
      <c r="CS140" s="83" t="str">
        <f t="shared" si="91"/>
        <v>Laborassistenz 4</v>
      </c>
      <c r="CT140" s="125">
        <v>614</v>
      </c>
      <c r="CU140" s="33">
        <f t="shared" si="89"/>
        <v>4</v>
      </c>
      <c r="CV140" s="83" t="str">
        <f t="shared" si="88"/>
        <v>Laborassistenz 4</v>
      </c>
      <c r="CW140" s="125">
        <v>614</v>
      </c>
      <c r="CX140" s="33">
        <f t="shared" si="108"/>
        <v>4</v>
      </c>
      <c r="CY140" s="83" t="str">
        <f t="shared" si="109"/>
        <v>Laborassistenz 4</v>
      </c>
      <c r="CZ140" s="125">
        <v>614</v>
      </c>
      <c r="DA140" s="33">
        <f t="shared" si="100"/>
        <v>4</v>
      </c>
      <c r="DB140" s="83" t="str">
        <f t="shared" si="101"/>
        <v>Laborassistenz 4</v>
      </c>
      <c r="DC140" s="125">
        <v>614</v>
      </c>
      <c r="DD140" s="33">
        <f t="shared" si="102"/>
        <v>4</v>
      </c>
      <c r="DE140" s="83" t="str">
        <f t="shared" si="103"/>
        <v>Laborassistenz 4</v>
      </c>
      <c r="DF140" s="20"/>
      <c r="DG140" s="125">
        <v>614</v>
      </c>
      <c r="DH140" s="33">
        <f t="shared" si="104"/>
        <v>4</v>
      </c>
      <c r="DI140" s="83" t="str">
        <f t="shared" si="105"/>
        <v>Laborassistenz 4</v>
      </c>
      <c r="DN140" s="126">
        <f t="shared" si="110"/>
        <v>7654</v>
      </c>
      <c r="DO140" s="156">
        <v>7</v>
      </c>
      <c r="DP140" s="126">
        <v>0</v>
      </c>
      <c r="DQ140" s="126" t="s">
        <v>963</v>
      </c>
      <c r="ES140" s="154">
        <v>9740</v>
      </c>
    </row>
    <row r="141" spans="1:150" s="115" customFormat="1" x14ac:dyDescent="0.25">
      <c r="A141" s="319"/>
      <c r="B141" s="319"/>
      <c r="C141" s="319" t="str">
        <f t="shared" si="107"/>
        <v/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/>
      <c r="N141" s="343"/>
      <c r="O141" s="343">
        <v>1</v>
      </c>
      <c r="P141" s="126" t="s">
        <v>361</v>
      </c>
      <c r="Q141" s="110" t="s">
        <v>1502</v>
      </c>
      <c r="R141" s="110" t="s">
        <v>1513</v>
      </c>
      <c r="S141" s="27" t="s">
        <v>1500</v>
      </c>
      <c r="T141" s="21">
        <v>1987</v>
      </c>
      <c r="U141" s="28" t="s">
        <v>248</v>
      </c>
      <c r="V141" s="21"/>
      <c r="W141" s="25"/>
      <c r="X141" s="138"/>
      <c r="Y141" s="287"/>
      <c r="Z141" s="25"/>
      <c r="AA141" s="21"/>
      <c r="AB141" s="25" t="s">
        <v>248</v>
      </c>
      <c r="AC141" s="290">
        <v>2018</v>
      </c>
      <c r="AD141" s="21" t="s">
        <v>149</v>
      </c>
      <c r="AE141" s="304"/>
      <c r="AF141" s="285" t="s">
        <v>1078</v>
      </c>
      <c r="AG141" s="318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 t="str">
        <f t="shared" si="106"/>
        <v/>
      </c>
      <c r="CK141" s="126" t="str">
        <f t="shared" si="94"/>
        <v>Markovic Maja</v>
      </c>
      <c r="CL141" s="126"/>
      <c r="CO141" s="138"/>
      <c r="CP141" s="154">
        <v>9740</v>
      </c>
      <c r="CQ141" s="125"/>
      <c r="CR141" s="33"/>
      <c r="CS141" s="83"/>
      <c r="CT141" s="125"/>
      <c r="CU141" s="33"/>
      <c r="CV141" s="83"/>
      <c r="CW141" s="125"/>
      <c r="CX141" s="33"/>
      <c r="CY141" s="83"/>
      <c r="CZ141" s="125"/>
      <c r="DA141" s="33"/>
      <c r="DB141" s="83"/>
      <c r="DC141" s="125"/>
      <c r="DD141" s="33"/>
      <c r="DE141" s="83"/>
      <c r="DF141" s="20"/>
      <c r="DG141" s="33"/>
      <c r="DH141" s="33"/>
      <c r="DI141" s="83"/>
      <c r="DJ141" s="145"/>
      <c r="DK141" s="145"/>
      <c r="ES141" s="154">
        <v>9739</v>
      </c>
      <c r="ET141" s="126"/>
    </row>
    <row r="142" spans="1:150" s="126" customFormat="1" x14ac:dyDescent="0.2">
      <c r="A142" s="319"/>
      <c r="B142" s="319"/>
      <c r="C142" s="319" t="str">
        <f t="shared" si="107"/>
        <v/>
      </c>
      <c r="D142" s="320"/>
      <c r="E142" s="320"/>
      <c r="F142" s="320"/>
      <c r="G142" s="319"/>
      <c r="H142" s="319"/>
      <c r="I142" s="320"/>
      <c r="J142" s="319"/>
      <c r="K142" s="320">
        <v>1</v>
      </c>
      <c r="L142" s="320"/>
      <c r="M142" s="320"/>
      <c r="N142" s="343"/>
      <c r="O142" s="343"/>
      <c r="P142" s="126" t="s">
        <v>1303</v>
      </c>
      <c r="Q142" s="110" t="s">
        <v>1092</v>
      </c>
      <c r="R142" s="110" t="s">
        <v>1513</v>
      </c>
      <c r="S142" s="27" t="s">
        <v>1578</v>
      </c>
      <c r="T142" s="21">
        <v>1998</v>
      </c>
      <c r="U142" s="28" t="s">
        <v>628</v>
      </c>
      <c r="V142" s="21"/>
      <c r="W142" s="25"/>
      <c r="X142" s="138"/>
      <c r="Y142" s="287"/>
      <c r="Z142" s="25" t="s">
        <v>173</v>
      </c>
      <c r="AA142" s="21"/>
      <c r="AB142" s="25" t="s">
        <v>1268</v>
      </c>
      <c r="AC142" s="290">
        <v>2014</v>
      </c>
      <c r="AD142" s="21" t="s">
        <v>175</v>
      </c>
      <c r="AE142" s="304"/>
      <c r="AF142" s="16" t="s">
        <v>381</v>
      </c>
      <c r="AG142" s="318"/>
      <c r="CJ142" s="126" t="str">
        <f t="shared" si="106"/>
        <v/>
      </c>
      <c r="CK142" s="126" t="str">
        <f t="shared" si="94"/>
        <v>Tahiri Florian</v>
      </c>
      <c r="CO142" s="138"/>
      <c r="CP142" s="154">
        <v>9740</v>
      </c>
      <c r="CQ142" s="125"/>
      <c r="CR142" s="33"/>
      <c r="CS142" s="83"/>
      <c r="CT142" s="125"/>
      <c r="CU142" s="33"/>
      <c r="CV142" s="83"/>
      <c r="CW142" s="125"/>
      <c r="CX142" s="33"/>
      <c r="CY142" s="83"/>
      <c r="CZ142" s="125"/>
      <c r="DA142" s="33"/>
      <c r="DB142" s="83"/>
      <c r="DC142" s="125"/>
      <c r="DD142" s="33"/>
      <c r="DE142" s="83"/>
      <c r="DF142" s="20"/>
      <c r="DG142" s="33"/>
      <c r="DH142" s="33"/>
      <c r="DI142" s="83"/>
      <c r="DN142" s="126">
        <f>+CP142</f>
        <v>9740</v>
      </c>
      <c r="DO142" s="156">
        <v>8</v>
      </c>
      <c r="DP142" s="126">
        <v>0</v>
      </c>
      <c r="DQ142" s="324" t="s">
        <v>976</v>
      </c>
      <c r="ES142" s="154">
        <v>9750</v>
      </c>
    </row>
    <row r="143" spans="1:150" s="126" customFormat="1" x14ac:dyDescent="0.2">
      <c r="A143" s="319"/>
      <c r="B143" s="319"/>
      <c r="C143" s="319" t="str">
        <f t="shared" si="107"/>
        <v/>
      </c>
      <c r="D143" s="320"/>
      <c r="E143" s="320"/>
      <c r="F143" s="320"/>
      <c r="G143" s="319"/>
      <c r="H143" s="319"/>
      <c r="I143" s="320"/>
      <c r="J143" s="319"/>
      <c r="K143" s="320">
        <v>1</v>
      </c>
      <c r="L143" s="320"/>
      <c r="M143" s="320"/>
      <c r="N143" s="343"/>
      <c r="O143" s="343"/>
      <c r="P143" s="126" t="s">
        <v>1301</v>
      </c>
      <c r="Q143" s="110" t="s">
        <v>1162</v>
      </c>
      <c r="R143" s="110" t="s">
        <v>1513</v>
      </c>
      <c r="S143" s="27" t="s">
        <v>1160</v>
      </c>
      <c r="T143" s="21">
        <v>1999</v>
      </c>
      <c r="U143" s="28" t="s">
        <v>628</v>
      </c>
      <c r="V143" s="21"/>
      <c r="W143" s="25"/>
      <c r="X143" s="138"/>
      <c r="Y143" s="287"/>
      <c r="Z143" s="25" t="s">
        <v>173</v>
      </c>
      <c r="AA143" s="21"/>
      <c r="AB143" s="25" t="s">
        <v>1268</v>
      </c>
      <c r="AC143" s="290">
        <v>2015</v>
      </c>
      <c r="AD143" s="21" t="s">
        <v>175</v>
      </c>
      <c r="AE143" s="304"/>
      <c r="AF143" s="16" t="s">
        <v>381</v>
      </c>
      <c r="AG143" s="318"/>
      <c r="CJ143" s="126" t="str">
        <f t="shared" si="106"/>
        <v/>
      </c>
      <c r="CK143" s="126" t="str">
        <f t="shared" si="94"/>
        <v>Hirsbrunner Nico</v>
      </c>
      <c r="CO143" s="138"/>
      <c r="CP143" s="154">
        <v>9740</v>
      </c>
      <c r="CQ143" s="125"/>
      <c r="CR143" s="33"/>
      <c r="CS143" s="83"/>
      <c r="CT143" s="125"/>
      <c r="CU143" s="33"/>
      <c r="CV143" s="83"/>
      <c r="CW143" s="125"/>
      <c r="CX143" s="33"/>
      <c r="CY143" s="83"/>
      <c r="CZ143" s="125"/>
      <c r="DA143" s="33"/>
      <c r="DB143" s="83"/>
      <c r="DC143" s="125"/>
      <c r="DD143" s="33"/>
      <c r="DE143" s="83"/>
      <c r="DF143" s="20"/>
      <c r="DG143" s="33"/>
      <c r="DH143" s="33"/>
      <c r="DI143" s="83"/>
      <c r="DN143" s="126">
        <f t="shared" ref="DN143:DN150" si="111">+CP143</f>
        <v>9740</v>
      </c>
      <c r="DO143" s="156">
        <v>8</v>
      </c>
      <c r="DP143" s="126">
        <v>0</v>
      </c>
      <c r="DQ143" s="324" t="s">
        <v>976</v>
      </c>
      <c r="ES143" s="154">
        <v>9752</v>
      </c>
    </row>
    <row r="144" spans="1:150" s="126" customFormat="1" x14ac:dyDescent="0.2">
      <c r="A144" s="319"/>
      <c r="B144" s="319"/>
      <c r="C144" s="319" t="str">
        <f t="shared" si="107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358</v>
      </c>
      <c r="Q144" s="110" t="s">
        <v>1161</v>
      </c>
      <c r="R144" s="110" t="s">
        <v>1513</v>
      </c>
      <c r="S144" s="27" t="s">
        <v>1159</v>
      </c>
      <c r="T144" s="21">
        <v>1998</v>
      </c>
      <c r="U144" s="28" t="s">
        <v>628</v>
      </c>
      <c r="V144" s="21"/>
      <c r="W144" s="25"/>
      <c r="X144" s="138"/>
      <c r="Y144" s="287"/>
      <c r="Z144" s="25" t="s">
        <v>173</v>
      </c>
      <c r="AA144" s="21"/>
      <c r="AB144" s="25" t="s">
        <v>1268</v>
      </c>
      <c r="AC144" s="290">
        <v>2015</v>
      </c>
      <c r="AD144" s="21" t="s">
        <v>175</v>
      </c>
      <c r="AE144" s="304"/>
      <c r="AF144" s="16" t="s">
        <v>381</v>
      </c>
      <c r="AG144" s="318"/>
      <c r="CJ144" s="126" t="str">
        <f t="shared" si="106"/>
        <v/>
      </c>
      <c r="CK144" s="126" t="str">
        <f t="shared" si="94"/>
        <v>Christ Florian</v>
      </c>
      <c r="CO144" s="138"/>
      <c r="CP144" s="154">
        <v>9739</v>
      </c>
      <c r="CQ144" s="125"/>
      <c r="CR144" s="33"/>
      <c r="CS144" s="83"/>
      <c r="CT144" s="125"/>
      <c r="CU144" s="33"/>
      <c r="CV144" s="83"/>
      <c r="CW144" s="125"/>
      <c r="CX144" s="33"/>
      <c r="CY144" s="83"/>
      <c r="CZ144" s="125"/>
      <c r="DA144" s="33"/>
      <c r="DB144" s="83"/>
      <c r="DC144" s="125"/>
      <c r="DD144" s="33"/>
      <c r="DE144" s="83"/>
      <c r="DF144" s="20"/>
      <c r="DG144" s="33"/>
      <c r="DH144" s="33"/>
      <c r="DI144" s="83"/>
      <c r="DN144" s="126">
        <f t="shared" si="111"/>
        <v>9739</v>
      </c>
      <c r="DO144" s="156">
        <v>8</v>
      </c>
      <c r="DP144" s="126">
        <v>0</v>
      </c>
      <c r="DQ144" s="324" t="s">
        <v>976</v>
      </c>
      <c r="EJ144" s="145"/>
    </row>
    <row r="145" spans="1:150" s="126" customFormat="1" x14ac:dyDescent="0.25">
      <c r="A145" s="319"/>
      <c r="B145" s="319"/>
      <c r="C145" s="319" t="str">
        <f t="shared" si="107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1163</v>
      </c>
      <c r="R145" s="110" t="s">
        <v>1513</v>
      </c>
      <c r="S145" s="27" t="s">
        <v>1164</v>
      </c>
      <c r="T145" s="21">
        <v>1997</v>
      </c>
      <c r="U145" s="28" t="s">
        <v>1566</v>
      </c>
      <c r="V145" s="21"/>
      <c r="W145" s="25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18"/>
      <c r="CJ145" s="126" t="str">
        <f t="shared" si="106"/>
        <v/>
      </c>
      <c r="CK145" s="126" t="str">
        <f t="shared" si="94"/>
        <v>Sivasundaram Aschveni</v>
      </c>
      <c r="CO145" s="138"/>
      <c r="CP145" s="154">
        <v>9751</v>
      </c>
      <c r="CQ145" s="125"/>
      <c r="CR145" s="33"/>
      <c r="CS145" s="83"/>
      <c r="CT145" s="125"/>
      <c r="CU145" s="33"/>
      <c r="CV145" s="83"/>
      <c r="CW145" s="125"/>
      <c r="CX145" s="33"/>
      <c r="CY145" s="83"/>
      <c r="CZ145" s="125"/>
      <c r="DA145" s="33"/>
      <c r="DB145" s="83"/>
      <c r="DC145" s="125"/>
      <c r="DD145" s="33"/>
      <c r="DE145" s="83"/>
      <c r="DF145" s="20"/>
      <c r="DG145" s="33"/>
      <c r="DH145" s="33"/>
      <c r="DI145" s="83"/>
      <c r="DN145" s="126">
        <f>+CP145</f>
        <v>9751</v>
      </c>
      <c r="DO145" s="156">
        <v>8</v>
      </c>
      <c r="DP145" s="126">
        <v>0</v>
      </c>
      <c r="DQ145" s="324" t="s">
        <v>976</v>
      </c>
      <c r="EJ145" s="145"/>
      <c r="ES145" s="115"/>
      <c r="ET145" s="115"/>
    </row>
    <row r="146" spans="1:150" s="126" customFormat="1" x14ac:dyDescent="0.25">
      <c r="A146" s="319"/>
      <c r="B146" s="319"/>
      <c r="C146" s="319" t="str">
        <f t="shared" si="107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361</v>
      </c>
      <c r="Q146" s="110" t="s">
        <v>1208</v>
      </c>
      <c r="R146" s="110" t="s">
        <v>1513</v>
      </c>
      <c r="S146" s="27" t="s">
        <v>1205</v>
      </c>
      <c r="T146" s="21">
        <v>1996</v>
      </c>
      <c r="U146" s="28" t="s">
        <v>628</v>
      </c>
      <c r="V146" s="21"/>
      <c r="W146" s="25"/>
      <c r="X146" s="138"/>
      <c r="Y146" s="287"/>
      <c r="Z146" s="25" t="s">
        <v>173</v>
      </c>
      <c r="AA146" s="21"/>
      <c r="AB146" s="25" t="s">
        <v>1268</v>
      </c>
      <c r="AC146" s="290">
        <v>2016</v>
      </c>
      <c r="AD146" s="21" t="s">
        <v>175</v>
      </c>
      <c r="AE146" s="304"/>
      <c r="AF146" s="16" t="s">
        <v>381</v>
      </c>
      <c r="AG146" s="318"/>
      <c r="CJ146" s="126" t="str">
        <f t="shared" si="106"/>
        <v/>
      </c>
      <c r="CK146" s="126" t="str">
        <f t="shared" si="94"/>
        <v>Leuch Georges</v>
      </c>
      <c r="CO146" s="138"/>
      <c r="CP146" s="154">
        <v>9750</v>
      </c>
      <c r="CQ146" s="125"/>
      <c r="CR146" s="33"/>
      <c r="CS146" s="83"/>
      <c r="CT146" s="125"/>
      <c r="CU146" s="33"/>
      <c r="CV146" s="83"/>
      <c r="CW146" s="125"/>
      <c r="CX146" s="33"/>
      <c r="CY146" s="83"/>
      <c r="CZ146" s="125"/>
      <c r="DA146" s="33"/>
      <c r="DB146" s="83"/>
      <c r="DC146" s="125"/>
      <c r="DD146" s="33"/>
      <c r="DE146" s="83"/>
      <c r="DF146" s="20"/>
      <c r="DG146" s="33"/>
      <c r="DH146" s="33"/>
      <c r="DI146" s="83"/>
      <c r="DN146" s="126">
        <f>+CP146</f>
        <v>9750</v>
      </c>
      <c r="DO146" s="156">
        <v>8</v>
      </c>
      <c r="DP146" s="126">
        <v>0</v>
      </c>
      <c r="DQ146" s="324" t="s">
        <v>976</v>
      </c>
      <c r="EJ146" s="145"/>
      <c r="ES146" s="115"/>
      <c r="ET146" s="115"/>
    </row>
    <row r="147" spans="1:150" s="126" customFormat="1" x14ac:dyDescent="0.25">
      <c r="A147" s="319"/>
      <c r="B147" s="319"/>
      <c r="C147" s="319" t="str">
        <f t="shared" si="107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358</v>
      </c>
      <c r="Q147" s="110" t="s">
        <v>1209</v>
      </c>
      <c r="R147" s="110" t="s">
        <v>1513</v>
      </c>
      <c r="S147" s="27" t="s">
        <v>1206</v>
      </c>
      <c r="T147" s="21">
        <v>2000</v>
      </c>
      <c r="U147" s="28" t="s">
        <v>628</v>
      </c>
      <c r="V147" s="21"/>
      <c r="W147" s="25"/>
      <c r="X147" s="138"/>
      <c r="Y147" s="287"/>
      <c r="Z147" s="25" t="s">
        <v>176</v>
      </c>
      <c r="AA147" s="21"/>
      <c r="AB147" s="25" t="s">
        <v>1268</v>
      </c>
      <c r="AC147" s="290">
        <v>2016</v>
      </c>
      <c r="AD147" s="21" t="s">
        <v>175</v>
      </c>
      <c r="AE147" s="304"/>
      <c r="AF147" s="16" t="s">
        <v>381</v>
      </c>
      <c r="AG147" s="318"/>
      <c r="CJ147" s="126" t="str">
        <f t="shared" si="106"/>
        <v/>
      </c>
      <c r="CK147" s="126" t="str">
        <f t="shared" si="94"/>
        <v>Boser Florian</v>
      </c>
      <c r="CO147" s="138"/>
      <c r="CP147" s="154">
        <v>9750</v>
      </c>
      <c r="CQ147" s="125"/>
      <c r="CR147" s="33"/>
      <c r="CS147" s="83"/>
      <c r="CT147" s="125"/>
      <c r="CU147" s="33"/>
      <c r="CV147" s="83"/>
      <c r="CW147" s="125"/>
      <c r="CX147" s="33"/>
      <c r="CY147" s="83"/>
      <c r="CZ147" s="125"/>
      <c r="DA147" s="33"/>
      <c r="DB147" s="83"/>
      <c r="DC147" s="125"/>
      <c r="DD147" s="33"/>
      <c r="DE147" s="83"/>
      <c r="DF147" s="20"/>
      <c r="DG147" s="33"/>
      <c r="DH147" s="33"/>
      <c r="DI147" s="83"/>
      <c r="DN147" s="126">
        <f t="shared" ref="DN147:DN148" si="112">+CP147</f>
        <v>9750</v>
      </c>
      <c r="DO147" s="156">
        <v>8</v>
      </c>
      <c r="DP147" s="126">
        <v>0</v>
      </c>
      <c r="DQ147" s="324" t="s">
        <v>976</v>
      </c>
      <c r="EJ147" s="145"/>
      <c r="ES147" s="115"/>
      <c r="ET147" s="115"/>
    </row>
    <row r="148" spans="1:150" s="126" customFormat="1" x14ac:dyDescent="0.25">
      <c r="A148" s="319"/>
      <c r="B148" s="319"/>
      <c r="C148" s="319" t="str">
        <f t="shared" si="107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1303</v>
      </c>
      <c r="Q148" s="110" t="s">
        <v>1210</v>
      </c>
      <c r="R148" s="110" t="s">
        <v>1513</v>
      </c>
      <c r="S148" s="27" t="s">
        <v>1207</v>
      </c>
      <c r="T148" s="17">
        <v>1999</v>
      </c>
      <c r="U148" s="277" t="s">
        <v>628</v>
      </c>
      <c r="V148" s="17"/>
      <c r="W148" s="25"/>
      <c r="X148" s="138"/>
      <c r="Y148" s="287"/>
      <c r="Z148" s="25" t="s">
        <v>176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18"/>
      <c r="CJ148" s="126" t="str">
        <f t="shared" si="106"/>
        <v/>
      </c>
      <c r="CK148" s="126" t="str">
        <f t="shared" si="94"/>
        <v>Kaupp Nicolas</v>
      </c>
      <c r="CO148" s="138"/>
      <c r="CP148" s="154">
        <v>9752</v>
      </c>
      <c r="CQ148" s="125"/>
      <c r="CR148" s="33"/>
      <c r="CS148" s="83"/>
      <c r="CT148" s="125"/>
      <c r="CU148" s="33"/>
      <c r="CV148" s="83"/>
      <c r="CW148" s="125"/>
      <c r="CX148" s="33"/>
      <c r="CY148" s="83"/>
      <c r="CZ148" s="125"/>
      <c r="DA148" s="33"/>
      <c r="DB148" s="83"/>
      <c r="DC148" s="125"/>
      <c r="DD148" s="33"/>
      <c r="DE148" s="83"/>
      <c r="DF148" s="20"/>
      <c r="DG148" s="33"/>
      <c r="DH148" s="33"/>
      <c r="DI148" s="83"/>
      <c r="DN148" s="126">
        <f t="shared" si="112"/>
        <v>9752</v>
      </c>
      <c r="DO148" s="156">
        <v>8</v>
      </c>
      <c r="DP148" s="126">
        <v>0</v>
      </c>
      <c r="DQ148" s="324" t="s">
        <v>976</v>
      </c>
      <c r="EJ148" s="145"/>
      <c r="ES148" s="115"/>
      <c r="ET148" s="115"/>
    </row>
    <row r="149" spans="1:150" s="126" customFormat="1" x14ac:dyDescent="0.25">
      <c r="A149" s="319"/>
      <c r="B149" s="319"/>
      <c r="C149" s="319" t="str">
        <f t="shared" si="107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361</v>
      </c>
      <c r="Q149" s="110" t="s">
        <v>1266</v>
      </c>
      <c r="R149" s="110" t="s">
        <v>1513</v>
      </c>
      <c r="S149" s="27" t="s">
        <v>1264</v>
      </c>
      <c r="T149" s="17">
        <v>2000</v>
      </c>
      <c r="U149" s="28" t="s">
        <v>1566</v>
      </c>
      <c r="V149" s="17"/>
      <c r="W149" s="25"/>
      <c r="X149" s="138"/>
      <c r="Y149" s="287"/>
      <c r="Z149" s="25" t="s">
        <v>180</v>
      </c>
      <c r="AA149" s="21"/>
      <c r="AB149" s="25" t="s">
        <v>1268</v>
      </c>
      <c r="AC149" s="290">
        <v>2017</v>
      </c>
      <c r="AD149" s="21" t="s">
        <v>177</v>
      </c>
      <c r="AE149" s="304"/>
      <c r="AF149" s="16" t="s">
        <v>381</v>
      </c>
      <c r="AG149" s="318"/>
      <c r="CJ149" s="126" t="str">
        <f t="shared" si="106"/>
        <v/>
      </c>
      <c r="CK149" s="276" t="str">
        <f t="shared" si="94"/>
        <v>Tesan Laila</v>
      </c>
      <c r="CL149" s="276"/>
      <c r="CM149" s="276"/>
      <c r="CN149" s="276"/>
      <c r="CO149" s="138"/>
      <c r="CP149" s="222">
        <v>9776</v>
      </c>
      <c r="CQ149" s="125"/>
      <c r="CR149" s="33"/>
      <c r="CS149" s="83"/>
      <c r="CT149" s="125"/>
      <c r="CU149" s="33"/>
      <c r="CV149" s="83"/>
      <c r="CW149" s="125"/>
      <c r="CX149" s="33"/>
      <c r="CY149" s="83"/>
      <c r="CZ149" s="125"/>
      <c r="DA149" s="33"/>
      <c r="DB149" s="83"/>
      <c r="DC149" s="125"/>
      <c r="DD149" s="33"/>
      <c r="DE149" s="83"/>
      <c r="DF149" s="20"/>
      <c r="DG149" s="33"/>
      <c r="DH149" s="33"/>
      <c r="DI149" s="83"/>
      <c r="DN149" s="126">
        <f t="shared" si="111"/>
        <v>9776</v>
      </c>
      <c r="DO149" s="156">
        <v>8</v>
      </c>
      <c r="DP149" s="126">
        <v>0</v>
      </c>
      <c r="DQ149" s="324" t="s">
        <v>976</v>
      </c>
      <c r="EJ149" s="145"/>
      <c r="ES149" s="115"/>
      <c r="ET149" s="115"/>
    </row>
    <row r="150" spans="1:150" s="126" customFormat="1" x14ac:dyDescent="0.25">
      <c r="A150" s="319"/>
      <c r="B150" s="319"/>
      <c r="C150" s="319" t="str">
        <f t="shared" si="107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359</v>
      </c>
      <c r="Q150" s="110" t="s">
        <v>1267</v>
      </c>
      <c r="R150" s="110" t="s">
        <v>1513</v>
      </c>
      <c r="S150" s="27" t="s">
        <v>1265</v>
      </c>
      <c r="T150" s="17">
        <v>2001</v>
      </c>
      <c r="U150" s="277" t="s">
        <v>628</v>
      </c>
      <c r="V150" s="17"/>
      <c r="W150" s="278"/>
      <c r="X150" s="301"/>
      <c r="Y150" s="287"/>
      <c r="Z150" s="278" t="s">
        <v>180</v>
      </c>
      <c r="AA150" s="17"/>
      <c r="AB150" s="278" t="s">
        <v>1268</v>
      </c>
      <c r="AC150" s="375">
        <v>2017</v>
      </c>
      <c r="AD150" s="17" t="s">
        <v>177</v>
      </c>
      <c r="AE150" s="304"/>
      <c r="AF150" s="16" t="s">
        <v>381</v>
      </c>
      <c r="AG150" s="318"/>
      <c r="CJ150" s="126" t="str">
        <f t="shared" si="106"/>
        <v/>
      </c>
      <c r="CK150" s="276" t="str">
        <f t="shared" si="94"/>
        <v>Davet Kilian</v>
      </c>
      <c r="CL150" s="276"/>
      <c r="CM150" s="276"/>
      <c r="CN150" s="276"/>
      <c r="CO150" s="138"/>
      <c r="CP150" s="222">
        <v>9775</v>
      </c>
      <c r="CQ150" s="125"/>
      <c r="CR150" s="33"/>
      <c r="CS150" s="83"/>
      <c r="CT150" s="125"/>
      <c r="CU150" s="33"/>
      <c r="CV150" s="83"/>
      <c r="CW150" s="125"/>
      <c r="CX150" s="33"/>
      <c r="CY150" s="83"/>
      <c r="CZ150" s="125"/>
      <c r="DA150" s="33"/>
      <c r="DB150" s="83"/>
      <c r="DC150" s="125"/>
      <c r="DD150" s="33"/>
      <c r="DE150" s="83"/>
      <c r="DF150" s="20"/>
      <c r="DG150" s="33"/>
      <c r="DH150" s="33"/>
      <c r="DI150" s="83"/>
      <c r="DN150" s="126">
        <f t="shared" si="111"/>
        <v>9775</v>
      </c>
      <c r="DO150" s="156">
        <v>8</v>
      </c>
      <c r="DP150" s="126">
        <v>0</v>
      </c>
      <c r="DQ150" s="324" t="s">
        <v>976</v>
      </c>
      <c r="EJ150" s="145"/>
      <c r="ES150" s="115"/>
      <c r="ET150" s="115"/>
    </row>
    <row r="151" spans="1:150" s="126" customFormat="1" x14ac:dyDescent="0.25">
      <c r="A151" s="319"/>
      <c r="B151" s="319"/>
      <c r="C151" s="319" t="str">
        <f t="shared" si="107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1518</v>
      </c>
      <c r="R151" s="110" t="s">
        <v>1513</v>
      </c>
      <c r="S151" s="27" t="s">
        <v>1516</v>
      </c>
      <c r="T151" s="17">
        <v>1996</v>
      </c>
      <c r="U151" s="277" t="s">
        <v>628</v>
      </c>
      <c r="V151" s="17"/>
      <c r="W151" s="278"/>
      <c r="X151" s="301"/>
      <c r="Y151" s="287"/>
      <c r="Z151" s="278" t="s">
        <v>182</v>
      </c>
      <c r="AA151" s="17"/>
      <c r="AB151" s="278" t="s">
        <v>1268</v>
      </c>
      <c r="AC151" s="375">
        <v>2018</v>
      </c>
      <c r="AD151" s="17" t="s">
        <v>177</v>
      </c>
      <c r="AE151" s="304"/>
      <c r="AF151" s="16" t="s">
        <v>381</v>
      </c>
      <c r="AG151" s="318"/>
      <c r="CK151" s="276" t="str">
        <f t="shared" si="94"/>
        <v>Erdogan Mustafa</v>
      </c>
      <c r="CL151" s="276"/>
      <c r="CM151" s="276"/>
      <c r="CN151" s="276"/>
      <c r="CO151" s="138"/>
      <c r="CP151" s="276"/>
      <c r="CQ151" s="141"/>
      <c r="CR151" s="138"/>
      <c r="CT151" s="141"/>
      <c r="CU151" s="138"/>
      <c r="CW151" s="141"/>
      <c r="CX151" s="138"/>
      <c r="CZ151" s="141"/>
      <c r="DA151" s="138"/>
      <c r="DC151" s="141"/>
      <c r="DD151" s="138"/>
      <c r="DG151" s="138"/>
      <c r="DH151" s="138"/>
      <c r="DO151" s="156"/>
      <c r="DQ151" s="324"/>
      <c r="EJ151" s="145"/>
      <c r="ES151" s="115"/>
      <c r="ET151" s="115"/>
    </row>
    <row r="152" spans="1:150" s="126" customFormat="1" x14ac:dyDescent="0.25">
      <c r="A152" s="319"/>
      <c r="B152" s="319"/>
      <c r="C152" s="319" t="str">
        <f t="shared" si="107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1303</v>
      </c>
      <c r="Q152" s="110" t="s">
        <v>1517</v>
      </c>
      <c r="R152" s="110" t="s">
        <v>1513</v>
      </c>
      <c r="S152" s="27" t="s">
        <v>1569</v>
      </c>
      <c r="T152" s="17">
        <v>2003</v>
      </c>
      <c r="U152" s="277" t="s">
        <v>628</v>
      </c>
      <c r="V152" s="17"/>
      <c r="W152" s="278"/>
      <c r="X152" s="301"/>
      <c r="Y152" s="287"/>
      <c r="Z152" s="278" t="s">
        <v>182</v>
      </c>
      <c r="AA152" s="17"/>
      <c r="AB152" s="278" t="s">
        <v>1268</v>
      </c>
      <c r="AC152" s="375">
        <v>2018</v>
      </c>
      <c r="AD152" s="17" t="s">
        <v>177</v>
      </c>
      <c r="AE152" s="304"/>
      <c r="AF152" s="16" t="s">
        <v>381</v>
      </c>
      <c r="AG152" s="318"/>
      <c r="CK152" s="276" t="str">
        <f t="shared" si="94"/>
        <v>Schacher Elia</v>
      </c>
      <c r="CL152" s="276"/>
      <c r="CM152" s="276"/>
      <c r="CN152" s="276"/>
      <c r="CO152" s="138"/>
      <c r="CP152" s="276"/>
      <c r="CQ152" s="141"/>
      <c r="CR152" s="138"/>
      <c r="CT152" s="141"/>
      <c r="CU152" s="138"/>
      <c r="CW152" s="141"/>
      <c r="CX152" s="138"/>
      <c r="CZ152" s="141"/>
      <c r="DA152" s="138"/>
      <c r="DC152" s="141"/>
      <c r="DD152" s="138"/>
      <c r="DG152" s="138"/>
      <c r="DH152" s="138"/>
      <c r="DO152" s="156"/>
      <c r="DQ152" s="324"/>
      <c r="EJ152" s="145"/>
      <c r="ES152" s="115"/>
      <c r="ET152" s="115"/>
    </row>
    <row r="153" spans="1:150" s="126" customFormat="1" x14ac:dyDescent="0.25">
      <c r="A153" s="319"/>
      <c r="B153" s="319"/>
      <c r="C153" s="319" t="str">
        <f t="shared" si="107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1519</v>
      </c>
      <c r="R153" s="110" t="s">
        <v>1513</v>
      </c>
      <c r="S153" s="27" t="s">
        <v>1570</v>
      </c>
      <c r="T153" s="17">
        <v>2002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18"/>
      <c r="CK153" s="276" t="str">
        <f t="shared" si="94"/>
        <v>Weber Fabian</v>
      </c>
      <c r="CL153" s="276"/>
      <c r="CM153" s="276"/>
      <c r="CN153" s="276"/>
      <c r="CO153" s="138"/>
      <c r="CP153" s="276"/>
      <c r="CQ153" s="141"/>
      <c r="CR153" s="138"/>
      <c r="CT153" s="141"/>
      <c r="CU153" s="138"/>
      <c r="CW153" s="141"/>
      <c r="CX153" s="138"/>
      <c r="CZ153" s="141"/>
      <c r="DA153" s="138"/>
      <c r="DC153" s="141"/>
      <c r="DD153" s="138"/>
      <c r="DG153" s="138"/>
      <c r="DH153" s="138"/>
      <c r="DO153" s="156"/>
      <c r="DQ153" s="324"/>
      <c r="EJ153" s="145"/>
      <c r="ES153" s="115"/>
      <c r="ET153" s="115"/>
    </row>
    <row r="154" spans="1:150" s="126" customFormat="1" ht="5.25" customHeight="1" x14ac:dyDescent="0.25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7"/>
      <c r="Q154" s="348"/>
      <c r="R154" s="348"/>
      <c r="S154" s="296"/>
      <c r="T154" s="297"/>
      <c r="U154" s="298"/>
      <c r="V154" s="297"/>
      <c r="W154" s="299"/>
      <c r="X154" s="302"/>
      <c r="Y154" s="390"/>
      <c r="Z154" s="299"/>
      <c r="AA154" s="297"/>
      <c r="AB154" s="299"/>
      <c r="AC154" s="376"/>
      <c r="AD154" s="297"/>
      <c r="AE154" s="304"/>
      <c r="AF154" s="300"/>
      <c r="AG154" s="318"/>
      <c r="CK154" s="276"/>
      <c r="CL154" s="276"/>
      <c r="CM154" s="276"/>
      <c r="CN154" s="276"/>
      <c r="CO154" s="138"/>
      <c r="CP154" s="276"/>
      <c r="CQ154" s="141"/>
      <c r="CR154" s="138"/>
      <c r="CT154" s="141"/>
      <c r="CU154" s="138"/>
      <c r="CW154" s="141"/>
      <c r="CX154" s="138"/>
      <c r="CZ154" s="141"/>
      <c r="DA154" s="138"/>
      <c r="DC154" s="141"/>
      <c r="DD154" s="138"/>
      <c r="DG154" s="138"/>
      <c r="DH154" s="138"/>
      <c r="DO154" s="156"/>
      <c r="DQ154" s="324"/>
      <c r="EJ154" s="145"/>
      <c r="ES154" s="115"/>
      <c r="ET154" s="115"/>
    </row>
    <row r="155" spans="1:150" s="360" customFormat="1" x14ac:dyDescent="0.2">
      <c r="A155" s="343"/>
      <c r="B155" s="343"/>
      <c r="C155" s="343"/>
      <c r="D155" s="343"/>
      <c r="E155" s="343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83"/>
      <c r="Q155" s="384"/>
      <c r="R155" s="384"/>
      <c r="S155" s="30" t="s">
        <v>1548</v>
      </c>
      <c r="T155" s="31">
        <f>COUNTA(S5:S153)</f>
        <v>149</v>
      </c>
      <c r="U155" s="392" t="s">
        <v>1524</v>
      </c>
      <c r="V155" s="32"/>
      <c r="W155" s="34"/>
      <c r="X155" s="385"/>
      <c r="Y155" s="391"/>
      <c r="Z155" s="40"/>
      <c r="AA155" s="33"/>
      <c r="AB155" s="34"/>
      <c r="AC155" s="386"/>
      <c r="AD155" s="33"/>
      <c r="AE155" s="372"/>
      <c r="AF155" s="84"/>
      <c r="AG155" s="373"/>
      <c r="CJ155" s="360" t="str">
        <f t="shared" si="106"/>
        <v/>
      </c>
      <c r="CO155" s="371"/>
      <c r="CQ155" s="374"/>
      <c r="CR155" s="374"/>
      <c r="CT155" s="374"/>
      <c r="CU155" s="374"/>
      <c r="CW155" s="374"/>
      <c r="CX155" s="374"/>
      <c r="CZ155" s="374"/>
      <c r="DA155" s="374"/>
      <c r="DC155" s="374"/>
      <c r="DD155" s="374"/>
      <c r="DG155" s="371"/>
      <c r="DH155" s="371"/>
      <c r="EJ155" s="373"/>
    </row>
    <row r="156" spans="1:150" s="145" customFormat="1" x14ac:dyDescent="0.25">
      <c r="A156" s="109">
        <f t="shared" ref="A156:J156" si="113">SUM(A5:A150)</f>
        <v>8</v>
      </c>
      <c r="B156" s="109">
        <f t="shared" si="113"/>
        <v>36</v>
      </c>
      <c r="C156" s="109">
        <f t="shared" si="113"/>
        <v>107</v>
      </c>
      <c r="D156" s="109">
        <f t="shared" si="113"/>
        <v>27</v>
      </c>
      <c r="E156" s="109">
        <f t="shared" si="113"/>
        <v>46</v>
      </c>
      <c r="F156" s="109">
        <f t="shared" si="113"/>
        <v>5</v>
      </c>
      <c r="G156" s="109">
        <f t="shared" si="113"/>
        <v>3</v>
      </c>
      <c r="H156" s="109">
        <f t="shared" si="113"/>
        <v>34</v>
      </c>
      <c r="I156" s="109">
        <f t="shared" si="113"/>
        <v>31</v>
      </c>
      <c r="J156" s="109">
        <f t="shared" si="113"/>
        <v>13</v>
      </c>
      <c r="K156" s="109">
        <f>SUM(K5:K153)</f>
        <v>12</v>
      </c>
      <c r="L156" s="109">
        <f>SUM(L5:L150)</f>
        <v>21</v>
      </c>
      <c r="M156" s="109">
        <f>SUM(M5:M150)</f>
        <v>6</v>
      </c>
      <c r="N156" s="109">
        <f>SUM(N5:N150)</f>
        <v>8</v>
      </c>
      <c r="O156" s="109">
        <f>SUM(O5:O150)</f>
        <v>1</v>
      </c>
      <c r="P156" s="109">
        <f>SUM(D156+E156+F156+I156+K156+L156+M156)</f>
        <v>148</v>
      </c>
      <c r="Q156" s="110"/>
      <c r="R156" s="110" t="s">
        <v>1514</v>
      </c>
      <c r="S156" s="126" t="s">
        <v>88</v>
      </c>
      <c r="T156" s="138"/>
      <c r="U156" s="349"/>
      <c r="V156" s="138"/>
      <c r="W156" s="275"/>
      <c r="X156" s="138"/>
      <c r="Y156" s="113"/>
      <c r="Z156" s="349"/>
      <c r="AA156" s="138"/>
      <c r="AB156" s="113" t="s">
        <v>1526</v>
      </c>
      <c r="AC156" s="138"/>
      <c r="AD156" s="138"/>
      <c r="AE156" s="350"/>
      <c r="AF156" s="292" t="s">
        <v>382</v>
      </c>
      <c r="AG156" s="293" t="s">
        <v>385</v>
      </c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26"/>
      <c r="CJ156" s="126" t="str">
        <f t="shared" si="106"/>
        <v/>
      </c>
      <c r="CK156" s="115"/>
      <c r="CL156" s="115"/>
      <c r="CM156" s="115"/>
      <c r="CN156" s="115"/>
      <c r="CO156" s="303"/>
      <c r="CP156" s="115"/>
      <c r="CQ156" s="351"/>
      <c r="CR156" s="351"/>
      <c r="CS156" s="115"/>
      <c r="CT156" s="351"/>
      <c r="CU156" s="351"/>
      <c r="CV156" s="115"/>
      <c r="CW156" s="351"/>
      <c r="CX156" s="351"/>
      <c r="CY156" s="115"/>
      <c r="CZ156" s="351"/>
      <c r="DA156" s="351"/>
      <c r="DB156" s="115"/>
      <c r="DC156" s="351"/>
      <c r="DD156" s="351"/>
      <c r="DE156" s="115"/>
      <c r="DF156" s="115"/>
      <c r="DG156" s="303"/>
      <c r="DH156" s="303"/>
      <c r="DI156" s="115"/>
      <c r="DL156" s="115"/>
      <c r="DM156" s="115"/>
      <c r="DN156" s="115"/>
      <c r="DU156" s="126"/>
      <c r="ES156" s="115"/>
      <c r="ET156" s="115"/>
    </row>
    <row r="157" spans="1:150" s="145" customFormat="1" x14ac:dyDescent="0.25">
      <c r="A157" s="126">
        <f t="shared" ref="A157:J157" si="114">SUBTOTAL(9,A5:A150)</f>
        <v>8</v>
      </c>
      <c r="B157" s="126">
        <f t="shared" si="114"/>
        <v>36</v>
      </c>
      <c r="C157" s="126">
        <f t="shared" si="114"/>
        <v>107</v>
      </c>
      <c r="D157" s="126">
        <f t="shared" si="114"/>
        <v>27</v>
      </c>
      <c r="E157" s="126">
        <f t="shared" si="114"/>
        <v>46</v>
      </c>
      <c r="F157" s="126">
        <f t="shared" si="114"/>
        <v>5</v>
      </c>
      <c r="G157" s="126">
        <f t="shared" si="114"/>
        <v>3</v>
      </c>
      <c r="H157" s="126">
        <f t="shared" si="114"/>
        <v>34</v>
      </c>
      <c r="I157" s="126">
        <f t="shared" si="114"/>
        <v>31</v>
      </c>
      <c r="J157" s="126">
        <f t="shared" si="114"/>
        <v>13</v>
      </c>
      <c r="K157" s="126">
        <f>SUBTOTAL(9,K5:K153)</f>
        <v>12</v>
      </c>
      <c r="L157" s="126">
        <f>SUBTOTAL(9,L5:L150)</f>
        <v>21</v>
      </c>
      <c r="M157" s="126">
        <f>SUBTOTAL(9,M5:M150)</f>
        <v>6</v>
      </c>
      <c r="N157" s="126">
        <f>SUBTOTAL(9,N5:N150)</f>
        <v>8</v>
      </c>
      <c r="O157" s="126">
        <f>SUBTOTAL(9,O5:O150)</f>
        <v>1</v>
      </c>
      <c r="P157" s="109">
        <f>SUM(D157+E157+F157+I157+K157+L157+M157)</f>
        <v>148</v>
      </c>
      <c r="Q157" s="110"/>
      <c r="R157" s="110" t="s">
        <v>928</v>
      </c>
      <c r="S157" s="126" t="s">
        <v>1522</v>
      </c>
      <c r="T157" s="138"/>
      <c r="U157" s="349"/>
      <c r="V157" s="138"/>
      <c r="W157" s="275"/>
      <c r="X157" s="138"/>
      <c r="Y157" s="113"/>
      <c r="Z157" s="349"/>
      <c r="AA157" s="138" t="s">
        <v>185</v>
      </c>
      <c r="AB157" s="113" t="s">
        <v>886</v>
      </c>
      <c r="AC157" s="138"/>
      <c r="AD157" s="138"/>
      <c r="AE157" s="350"/>
      <c r="AF157" s="292" t="s">
        <v>373</v>
      </c>
      <c r="AG157" s="293" t="s">
        <v>97</v>
      </c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26"/>
      <c r="CJ157" s="126" t="str">
        <f t="shared" si="106"/>
        <v/>
      </c>
      <c r="CK157" s="115"/>
      <c r="CL157" s="115"/>
      <c r="CM157" s="115"/>
      <c r="CN157" s="115"/>
      <c r="CO157" s="303"/>
      <c r="CP157" s="115"/>
      <c r="CQ157" s="351"/>
      <c r="CR157" s="351"/>
      <c r="CS157" s="115"/>
      <c r="CT157" s="351"/>
      <c r="CU157" s="351"/>
      <c r="CV157" s="115"/>
      <c r="CW157" s="351"/>
      <c r="CX157" s="351"/>
      <c r="CY157" s="115"/>
      <c r="CZ157" s="351"/>
      <c r="DA157" s="351"/>
      <c r="DB157" s="115"/>
      <c r="DC157" s="351"/>
      <c r="DD157" s="351"/>
      <c r="DE157" s="115"/>
      <c r="DF157" s="115"/>
      <c r="DG157" s="303"/>
      <c r="DH157" s="303"/>
      <c r="DI157" s="115"/>
      <c r="DL157" s="115"/>
      <c r="DM157" s="115"/>
      <c r="DN157" s="115"/>
      <c r="DO157" s="112" t="s">
        <v>980</v>
      </c>
      <c r="DU157" s="126"/>
      <c r="ES157" s="115"/>
      <c r="ET157" s="115"/>
    </row>
    <row r="158" spans="1:150" s="145" customFormat="1" x14ac:dyDescent="0.25">
      <c r="A158" s="126"/>
      <c r="B158" s="126"/>
      <c r="C158" s="126"/>
      <c r="D158" s="141"/>
      <c r="E158" s="141"/>
      <c r="F158" s="344"/>
      <c r="G158" s="352"/>
      <c r="H158" s="352"/>
      <c r="I158" s="344"/>
      <c r="J158" s="352"/>
      <c r="K158" s="344"/>
      <c r="L158" s="344"/>
      <c r="M158" s="344"/>
      <c r="N158" s="344"/>
      <c r="O158" s="344"/>
      <c r="P158" s="109"/>
      <c r="Q158" s="110"/>
      <c r="R158" s="110" t="s">
        <v>369</v>
      </c>
      <c r="S158" s="126" t="s">
        <v>150</v>
      </c>
      <c r="T158" s="138"/>
      <c r="U158" s="349"/>
      <c r="V158" s="138"/>
      <c r="W158" s="275"/>
      <c r="X158" s="138"/>
      <c r="Y158" s="113"/>
      <c r="Z158" s="349"/>
      <c r="AA158" s="138" t="s">
        <v>186</v>
      </c>
      <c r="AB158" s="113" t="s">
        <v>1226</v>
      </c>
      <c r="AC158" s="138"/>
      <c r="AD158" s="138"/>
      <c r="AE158" s="350"/>
      <c r="AF158" s="292" t="s">
        <v>375</v>
      </c>
      <c r="AG158" s="293" t="s">
        <v>386</v>
      </c>
      <c r="AH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106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O158" s="115" t="s">
        <v>986</v>
      </c>
      <c r="DU158" s="126"/>
      <c r="EJ158" s="115"/>
      <c r="ES158" s="115"/>
      <c r="ET158" s="115"/>
    </row>
    <row r="159" spans="1:150" s="145" customFormat="1" x14ac:dyDescent="0.25">
      <c r="A159" s="126"/>
      <c r="B159" s="126"/>
      <c r="C159" s="126"/>
      <c r="D159" s="141"/>
      <c r="E159" s="141"/>
      <c r="F159" s="344"/>
      <c r="G159" s="352"/>
      <c r="H159" s="352"/>
      <c r="I159" s="344"/>
      <c r="J159" s="126"/>
      <c r="K159" s="344"/>
      <c r="L159" s="344"/>
      <c r="M159" s="344"/>
      <c r="N159" s="344"/>
      <c r="O159" s="344"/>
      <c r="P159" s="109"/>
      <c r="Q159" s="353"/>
      <c r="R159" s="362" t="s">
        <v>341</v>
      </c>
      <c r="S159" s="126" t="s">
        <v>158</v>
      </c>
      <c r="T159" s="138"/>
      <c r="U159" s="349"/>
      <c r="V159" s="138"/>
      <c r="W159" s="275"/>
      <c r="X159" s="138"/>
      <c r="Y159" s="113"/>
      <c r="Z159" s="349"/>
      <c r="AA159" s="138" t="s">
        <v>189</v>
      </c>
      <c r="AB159" s="113" t="s">
        <v>888</v>
      </c>
      <c r="AC159" s="138"/>
      <c r="AD159" s="138"/>
      <c r="AE159" s="350"/>
      <c r="AF159" s="292" t="s">
        <v>376</v>
      </c>
      <c r="AG159" s="293" t="s">
        <v>110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106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5" t="s">
        <v>987</v>
      </c>
      <c r="DU159" s="126"/>
      <c r="EJ159" s="115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126"/>
      <c r="K160" s="344"/>
      <c r="L160" s="344"/>
      <c r="M160" s="344"/>
      <c r="N160" s="344"/>
      <c r="O160" s="344"/>
      <c r="P160" s="109"/>
      <c r="Q160" s="110"/>
      <c r="R160" s="110" t="s">
        <v>368</v>
      </c>
      <c r="S160" s="126" t="s">
        <v>161</v>
      </c>
      <c r="T160" s="138"/>
      <c r="U160" s="349"/>
      <c r="V160" s="138"/>
      <c r="W160" s="275"/>
      <c r="X160" s="138"/>
      <c r="Y160" s="113"/>
      <c r="Z160" s="349"/>
      <c r="AA160" s="138" t="s">
        <v>876</v>
      </c>
      <c r="AB160" s="113" t="s">
        <v>1227</v>
      </c>
      <c r="AC160" s="138"/>
      <c r="AD160" s="138"/>
      <c r="AE160" s="350"/>
      <c r="AF160" s="292" t="s">
        <v>379</v>
      </c>
      <c r="AG160" s="293" t="s">
        <v>387</v>
      </c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106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988</v>
      </c>
      <c r="DU160" s="126"/>
      <c r="EJ160" s="115"/>
      <c r="ES160" s="115"/>
      <c r="ET160" s="115"/>
    </row>
    <row r="161" spans="1:125" s="11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352"/>
      <c r="K161" s="344"/>
      <c r="L161" s="344"/>
      <c r="M161" s="344"/>
      <c r="N161" s="344"/>
      <c r="O161" s="344"/>
      <c r="P161" s="109"/>
      <c r="Q161" s="110"/>
      <c r="R161" s="110" t="s">
        <v>367</v>
      </c>
      <c r="S161" s="126" t="s">
        <v>166</v>
      </c>
      <c r="T161" s="138"/>
      <c r="U161" s="349"/>
      <c r="V161" s="138"/>
      <c r="W161" s="275"/>
      <c r="X161" s="138"/>
      <c r="Y161" s="113"/>
      <c r="Z161" s="349"/>
      <c r="AA161" s="138" t="s">
        <v>887</v>
      </c>
      <c r="AB161" s="113" t="s">
        <v>1288</v>
      </c>
      <c r="AC161" s="138"/>
      <c r="AD161" s="138"/>
      <c r="AE161" s="350"/>
      <c r="AF161" s="292" t="s">
        <v>394</v>
      </c>
      <c r="AG161" s="293" t="s">
        <v>395</v>
      </c>
      <c r="CI161" s="126"/>
      <c r="CJ161" s="126" t="str">
        <f t="shared" si="106"/>
        <v/>
      </c>
      <c r="CO161" s="303"/>
      <c r="CQ161" s="351"/>
      <c r="CR161" s="351"/>
      <c r="CT161" s="351"/>
      <c r="CU161" s="351"/>
      <c r="CW161" s="351"/>
      <c r="CX161" s="351"/>
      <c r="CZ161" s="351"/>
      <c r="DA161" s="351"/>
      <c r="DC161" s="351"/>
      <c r="DD161" s="351"/>
      <c r="DG161" s="303"/>
      <c r="DH161" s="303"/>
      <c r="DJ161" s="145"/>
      <c r="DK161" s="145"/>
      <c r="DO161" s="115" t="s">
        <v>981</v>
      </c>
      <c r="DU161" s="126"/>
    </row>
    <row r="162" spans="1:125" s="11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352"/>
      <c r="K162" s="344"/>
      <c r="L162" s="344"/>
      <c r="M162" s="344"/>
      <c r="N162" s="344"/>
      <c r="O162" s="344"/>
      <c r="P162" s="109"/>
      <c r="Q162" s="110"/>
      <c r="R162" s="110" t="s">
        <v>1513</v>
      </c>
      <c r="S162" s="126" t="s">
        <v>249</v>
      </c>
      <c r="T162" s="138"/>
      <c r="U162" s="349"/>
      <c r="V162" s="138"/>
      <c r="W162" s="275"/>
      <c r="X162" s="138"/>
      <c r="Y162" s="113"/>
      <c r="Z162" s="349"/>
      <c r="AA162" s="354"/>
      <c r="AB162" s="113"/>
      <c r="AC162" s="138"/>
      <c r="AD162" s="138"/>
      <c r="AE162" s="350"/>
      <c r="AF162" s="292" t="s">
        <v>383</v>
      </c>
      <c r="AG162" s="293" t="s">
        <v>388</v>
      </c>
      <c r="AI162" s="126"/>
      <c r="AJ162" s="126"/>
      <c r="AK162" s="126"/>
      <c r="AL162" s="126"/>
      <c r="CI162" s="126"/>
      <c r="CJ162" s="126" t="str">
        <f t="shared" si="106"/>
        <v/>
      </c>
      <c r="CO162" s="303"/>
      <c r="CQ162" s="351"/>
      <c r="CR162" s="351"/>
      <c r="CT162" s="351"/>
      <c r="CU162" s="351"/>
      <c r="CW162" s="351"/>
      <c r="CX162" s="351"/>
      <c r="CZ162" s="351"/>
      <c r="DA162" s="351"/>
      <c r="DC162" s="351"/>
      <c r="DD162" s="351"/>
      <c r="DG162" s="303"/>
      <c r="DH162" s="303"/>
      <c r="DJ162" s="145"/>
      <c r="DK162" s="145"/>
      <c r="DO162" s="115" t="s">
        <v>982</v>
      </c>
      <c r="DU162" s="126"/>
    </row>
    <row r="163" spans="1:125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/>
      <c r="S163" s="126"/>
      <c r="T163" s="138"/>
      <c r="U163" s="349"/>
      <c r="V163" s="138"/>
      <c r="W163" s="275"/>
      <c r="X163" s="138"/>
      <c r="Y163" s="113"/>
      <c r="Z163" s="349"/>
      <c r="AA163" s="138"/>
      <c r="AB163" s="113"/>
      <c r="AC163" s="138"/>
      <c r="AD163" s="138"/>
      <c r="AE163" s="350"/>
      <c r="AF163" s="294" t="s">
        <v>365</v>
      </c>
      <c r="AG163" s="295" t="s">
        <v>249</v>
      </c>
      <c r="AI163" s="126"/>
      <c r="AJ163" s="126"/>
      <c r="AK163" s="126"/>
      <c r="CI163" s="126"/>
      <c r="CJ163" s="126" t="str">
        <f t="shared" si="106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989</v>
      </c>
      <c r="DU163" s="126"/>
    </row>
    <row r="164" spans="1:125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/>
      <c r="S164" s="126"/>
      <c r="T164" s="138"/>
      <c r="U164" s="349"/>
      <c r="V164" s="138"/>
      <c r="W164" s="275"/>
      <c r="X164" s="138"/>
      <c r="Y164" s="113"/>
      <c r="Z164" s="349"/>
      <c r="AA164" s="138"/>
      <c r="AB164" s="113"/>
      <c r="AC164" s="138"/>
      <c r="AD164" s="138"/>
      <c r="AE164" s="350"/>
      <c r="AF164" s="126"/>
      <c r="AG164" s="126"/>
      <c r="AI164" s="126"/>
      <c r="AJ164" s="126"/>
      <c r="AK164" s="126"/>
      <c r="AL164" s="126"/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990</v>
      </c>
    </row>
    <row r="165" spans="1:125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/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126" t="s">
        <v>408</v>
      </c>
      <c r="AG165" s="126"/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991</v>
      </c>
    </row>
    <row r="166" spans="1:125" s="115" customFormat="1" ht="40.5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13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349" t="s">
        <v>1579</v>
      </c>
      <c r="AG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983</v>
      </c>
    </row>
    <row r="167" spans="1:125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13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/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984</v>
      </c>
    </row>
    <row r="168" spans="1:125" s="115" customFormat="1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126" t="s">
        <v>411</v>
      </c>
      <c r="AG168" s="126"/>
      <c r="AI168" s="126"/>
      <c r="AJ168" s="126"/>
      <c r="AK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992</v>
      </c>
    </row>
    <row r="169" spans="1:125" s="115" customFormat="1" ht="40.5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26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349" t="s">
        <v>1580</v>
      </c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985</v>
      </c>
    </row>
    <row r="170" spans="1:125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26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138"/>
      <c r="AG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P170" s="112" t="s">
        <v>993</v>
      </c>
    </row>
    <row r="171" spans="1:125" s="115" customFormat="1" x14ac:dyDescent="0.25">
      <c r="D171" s="351"/>
      <c r="E171" s="351"/>
      <c r="F171" s="355"/>
      <c r="G171" s="356"/>
      <c r="H171" s="356"/>
      <c r="I171" s="355"/>
      <c r="J171" s="356"/>
      <c r="K171" s="355"/>
      <c r="L171" s="355"/>
      <c r="M171" s="355"/>
      <c r="N171" s="355"/>
      <c r="O171" s="355"/>
      <c r="P171" s="114"/>
      <c r="Q171" s="111"/>
      <c r="R171" s="111"/>
      <c r="T171" s="303"/>
      <c r="U171" s="357"/>
      <c r="V171" s="303"/>
      <c r="W171" s="358"/>
      <c r="X171" s="303"/>
      <c r="Y171" s="113"/>
      <c r="Z171" s="357"/>
      <c r="AA171" s="303"/>
      <c r="AB171" s="359"/>
      <c r="AC171" s="303"/>
      <c r="AD171" s="303"/>
      <c r="AE171" s="303"/>
      <c r="AF171" s="360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P171" s="115" t="s">
        <v>994</v>
      </c>
    </row>
    <row r="172" spans="1:125" s="115" customFormat="1" x14ac:dyDescent="0.25">
      <c r="D172" s="351"/>
      <c r="E172" s="351"/>
      <c r="F172" s="355"/>
      <c r="G172" s="356"/>
      <c r="H172" s="356"/>
      <c r="I172" s="355"/>
      <c r="J172" s="356"/>
      <c r="K172" s="355"/>
      <c r="L172" s="355"/>
      <c r="M172" s="355"/>
      <c r="N172" s="355"/>
      <c r="O172" s="355"/>
      <c r="P172" s="114"/>
      <c r="Q172" s="111"/>
      <c r="R172" s="111"/>
      <c r="T172" s="303"/>
      <c r="U172" s="357"/>
      <c r="V172" s="303"/>
      <c r="W172" s="358"/>
      <c r="X172" s="303"/>
      <c r="Y172" s="113"/>
      <c r="Z172" s="357"/>
      <c r="AA172" s="303"/>
      <c r="AB172" s="359"/>
      <c r="AC172" s="303"/>
      <c r="AD172" s="303"/>
      <c r="AE172" s="303"/>
      <c r="AF172" s="360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5" t="s">
        <v>995</v>
      </c>
    </row>
    <row r="173" spans="1:125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996</v>
      </c>
    </row>
    <row r="174" spans="1:125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997</v>
      </c>
    </row>
    <row r="175" spans="1:125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</row>
    <row r="176" spans="1:125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  <c r="DL182" s="889" t="s">
        <v>78</v>
      </c>
      <c r="DM182" s="890"/>
      <c r="DN182" s="891"/>
      <c r="DO182" s="173" t="s">
        <v>950</v>
      </c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  <c r="DL183" s="174" t="s">
        <v>76</v>
      </c>
      <c r="DM183" s="175" t="s">
        <v>77</v>
      </c>
      <c r="DN183" s="176" t="s">
        <v>701</v>
      </c>
      <c r="DO183" s="171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267">
        <v>101</v>
      </c>
      <c r="DM184" s="268" t="s">
        <v>713</v>
      </c>
      <c r="DN184" s="269">
        <v>2</v>
      </c>
      <c r="DO184" s="171"/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267">
        <v>102</v>
      </c>
      <c r="DM185" s="268" t="s">
        <v>714</v>
      </c>
      <c r="DN185" s="269">
        <v>3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103</v>
      </c>
      <c r="DM186" s="268" t="s">
        <v>715</v>
      </c>
      <c r="DN186" s="269">
        <v>4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104</v>
      </c>
      <c r="DM187" s="268" t="s">
        <v>1323</v>
      </c>
      <c r="DN187" s="269">
        <v>5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111</v>
      </c>
      <c r="DM188" s="268" t="s">
        <v>1324</v>
      </c>
      <c r="DN188" s="269">
        <v>4</v>
      </c>
      <c r="DO188" s="171" t="s">
        <v>953</v>
      </c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112</v>
      </c>
      <c r="DM189" s="268" t="s">
        <v>1325</v>
      </c>
      <c r="DN189" s="269">
        <v>5</v>
      </c>
      <c r="DO189" s="171" t="s">
        <v>953</v>
      </c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121</v>
      </c>
      <c r="DM190" s="268" t="s">
        <v>721</v>
      </c>
      <c r="DN190" s="269">
        <v>4</v>
      </c>
      <c r="DO190" s="171" t="s">
        <v>954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122</v>
      </c>
      <c r="DM191" s="268" t="s">
        <v>1326</v>
      </c>
      <c r="DN191" s="269">
        <v>5</v>
      </c>
      <c r="DO191" s="171" t="s">
        <v>954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123</v>
      </c>
      <c r="DM192" s="268" t="s">
        <v>1327</v>
      </c>
      <c r="DN192" s="269">
        <v>6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124</v>
      </c>
      <c r="DM193" s="268" t="s">
        <v>1328</v>
      </c>
      <c r="DN193" s="269">
        <v>7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131</v>
      </c>
      <c r="DM194" s="268" t="s">
        <v>1329</v>
      </c>
      <c r="DN194" s="269">
        <v>4</v>
      </c>
      <c r="DO194" s="171" t="s">
        <v>955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132</v>
      </c>
      <c r="DM195" s="268" t="s">
        <v>1330</v>
      </c>
      <c r="DN195" s="269">
        <v>5</v>
      </c>
      <c r="DO195" s="171" t="s">
        <v>955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133</v>
      </c>
      <c r="DM196" s="268" t="s">
        <v>1331</v>
      </c>
      <c r="DN196" s="269">
        <v>6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134</v>
      </c>
      <c r="DM197" s="268" t="s">
        <v>1332</v>
      </c>
      <c r="DN197" s="269">
        <v>7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138</v>
      </c>
      <c r="DM198" s="268" t="s">
        <v>1333</v>
      </c>
      <c r="DN198" s="269">
        <v>6</v>
      </c>
      <c r="DO198" s="171"/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139</v>
      </c>
      <c r="DM199" s="268" t="s">
        <v>1334</v>
      </c>
      <c r="DN199" s="269">
        <v>7</v>
      </c>
      <c r="DO199" s="171"/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141</v>
      </c>
      <c r="DM200" s="268" t="s">
        <v>1335</v>
      </c>
      <c r="DN200" s="269">
        <v>8</v>
      </c>
      <c r="DO200" s="171" t="s">
        <v>956</v>
      </c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142</v>
      </c>
      <c r="DM201" s="268" t="s">
        <v>1336</v>
      </c>
      <c r="DN201" s="269">
        <v>9</v>
      </c>
      <c r="DO201" s="171" t="s">
        <v>956</v>
      </c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143</v>
      </c>
      <c r="DM202" s="268" t="s">
        <v>1337</v>
      </c>
      <c r="DN202" s="269">
        <v>10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144</v>
      </c>
      <c r="DM203" s="268" t="s">
        <v>1338</v>
      </c>
      <c r="DN203" s="269">
        <v>11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150</v>
      </c>
      <c r="DM204" s="268" t="s">
        <v>1491</v>
      </c>
      <c r="DN204" s="269">
        <v>8</v>
      </c>
      <c r="DO204" s="171"/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151</v>
      </c>
      <c r="DM205" s="268" t="s">
        <v>1492</v>
      </c>
      <c r="DN205" s="269">
        <v>9</v>
      </c>
      <c r="DO205" s="171"/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152</v>
      </c>
      <c r="DM206" s="268" t="s">
        <v>1493</v>
      </c>
      <c r="DN206" s="269">
        <v>10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153</v>
      </c>
      <c r="DM207" s="268" t="s">
        <v>1494</v>
      </c>
      <c r="DN207" s="269">
        <v>11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154</v>
      </c>
      <c r="DM208" s="268" t="s">
        <v>1495</v>
      </c>
      <c r="DN208" s="269">
        <v>12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161</v>
      </c>
      <c r="DM209" s="268" t="s">
        <v>1339</v>
      </c>
      <c r="DN209" s="269">
        <v>8</v>
      </c>
      <c r="DO209" s="171" t="s">
        <v>957</v>
      </c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162</v>
      </c>
      <c r="DM210" s="268" t="s">
        <v>1340</v>
      </c>
      <c r="DN210" s="269">
        <v>9</v>
      </c>
      <c r="DO210" s="171" t="s">
        <v>957</v>
      </c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163</v>
      </c>
      <c r="DM211" s="268" t="s">
        <v>739</v>
      </c>
      <c r="DN211" s="269">
        <v>10</v>
      </c>
      <c r="DO211" s="171"/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164</v>
      </c>
      <c r="DM212" s="268" t="s">
        <v>740</v>
      </c>
      <c r="DN212" s="269">
        <v>11</v>
      </c>
      <c r="DO212" s="171"/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171</v>
      </c>
      <c r="DM213" s="268" t="s">
        <v>741</v>
      </c>
      <c r="DN213" s="269">
        <v>9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172</v>
      </c>
      <c r="DM214" s="268" t="s">
        <v>1341</v>
      </c>
      <c r="DN214" s="269">
        <v>10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173</v>
      </c>
      <c r="DM215" s="268" t="s">
        <v>1342</v>
      </c>
      <c r="DN215" s="269">
        <v>11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174</v>
      </c>
      <c r="DM216" s="268" t="s">
        <v>1343</v>
      </c>
      <c r="DN216" s="269">
        <v>12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181</v>
      </c>
      <c r="DM217" s="268" t="s">
        <v>745</v>
      </c>
      <c r="DN217" s="269">
        <v>10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183</v>
      </c>
      <c r="DM218" s="268" t="s">
        <v>746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191</v>
      </c>
      <c r="DM219" s="268" t="s">
        <v>1344</v>
      </c>
      <c r="DN219" s="269">
        <v>7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192</v>
      </c>
      <c r="DM220" s="268" t="s">
        <v>1345</v>
      </c>
      <c r="DN220" s="269">
        <v>8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193</v>
      </c>
      <c r="DM221" s="268" t="s">
        <v>1346</v>
      </c>
      <c r="DN221" s="269">
        <v>9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201</v>
      </c>
      <c r="DM222" s="268" t="s">
        <v>751</v>
      </c>
      <c r="DN222" s="269">
        <v>2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202</v>
      </c>
      <c r="DM223" s="268" t="s">
        <v>1347</v>
      </c>
      <c r="DN223" s="269">
        <v>3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211</v>
      </c>
      <c r="DM224" s="268" t="s">
        <v>1348</v>
      </c>
      <c r="DN224" s="269">
        <v>4</v>
      </c>
      <c r="DO224" s="171" t="s">
        <v>958</v>
      </c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212</v>
      </c>
      <c r="DM225" s="268" t="s">
        <v>1349</v>
      </c>
      <c r="DN225" s="269">
        <v>5</v>
      </c>
      <c r="DO225" s="171" t="s">
        <v>958</v>
      </c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213</v>
      </c>
      <c r="DM226" s="268" t="s">
        <v>1350</v>
      </c>
      <c r="DN226" s="269">
        <v>6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214</v>
      </c>
      <c r="DM227" s="268" t="s">
        <v>1351</v>
      </c>
      <c r="DN227" s="269">
        <v>7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221</v>
      </c>
      <c r="DM228" s="268" t="s">
        <v>1352</v>
      </c>
      <c r="DN228" s="269">
        <v>8</v>
      </c>
      <c r="DO228" s="171" t="s">
        <v>959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222</v>
      </c>
      <c r="DM229" s="268" t="s">
        <v>1353</v>
      </c>
      <c r="DN229" s="269">
        <v>9</v>
      </c>
      <c r="DO229" s="171" t="s">
        <v>959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223</v>
      </c>
      <c r="DM230" s="268" t="s">
        <v>1354</v>
      </c>
      <c r="DN230" s="269">
        <v>10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224</v>
      </c>
      <c r="DM231" s="268" t="s">
        <v>1355</v>
      </c>
      <c r="DN231" s="269">
        <v>11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241</v>
      </c>
      <c r="DM232" s="268" t="s">
        <v>1356</v>
      </c>
      <c r="DN232" s="269">
        <v>8</v>
      </c>
      <c r="DO232" s="171"/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242</v>
      </c>
      <c r="DM233" s="268" t="s">
        <v>1357</v>
      </c>
      <c r="DN233" s="269">
        <v>9</v>
      </c>
      <c r="DO233" s="171"/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243</v>
      </c>
      <c r="DM234" s="268" t="s">
        <v>1358</v>
      </c>
      <c r="DN234" s="269">
        <v>10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244</v>
      </c>
      <c r="DM235" s="268" t="s">
        <v>1359</v>
      </c>
      <c r="DN235" s="269">
        <v>11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250</v>
      </c>
      <c r="DM236" s="268" t="s">
        <v>764</v>
      </c>
      <c r="DN236" s="269">
        <v>8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251</v>
      </c>
      <c r="DM237" s="268" t="s">
        <v>1496</v>
      </c>
      <c r="DN237" s="269">
        <v>9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252</v>
      </c>
      <c r="DM238" s="268" t="s">
        <v>1497</v>
      </c>
      <c r="DN238" s="269">
        <v>10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253</v>
      </c>
      <c r="DM239" s="268" t="s">
        <v>1498</v>
      </c>
      <c r="DN239" s="269">
        <v>11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254</v>
      </c>
      <c r="DM240" s="268" t="s">
        <v>1499</v>
      </c>
      <c r="DN240" s="269">
        <v>12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351</v>
      </c>
      <c r="DM241" s="268" t="s">
        <v>1360</v>
      </c>
      <c r="DN241" s="269">
        <v>7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352</v>
      </c>
      <c r="DM242" s="268" t="s">
        <v>1361</v>
      </c>
      <c r="DN242" s="269">
        <v>8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353</v>
      </c>
      <c r="DM243" s="268" t="s">
        <v>1362</v>
      </c>
      <c r="DN243" s="269">
        <v>9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354</v>
      </c>
      <c r="DM244" s="268" t="s">
        <v>1363</v>
      </c>
      <c r="DN244" s="269">
        <v>10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355</v>
      </c>
      <c r="DM245" s="268" t="s">
        <v>1364</v>
      </c>
      <c r="DN245" s="269">
        <v>11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356</v>
      </c>
      <c r="DM246" s="268" t="s">
        <v>774</v>
      </c>
      <c r="DN246" s="269">
        <v>12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361</v>
      </c>
      <c r="DM247" s="268" t="s">
        <v>1365</v>
      </c>
      <c r="DN247" s="269">
        <v>6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362</v>
      </c>
      <c r="DM248" s="268" t="s">
        <v>1366</v>
      </c>
      <c r="DN248" s="269">
        <v>7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363</v>
      </c>
      <c r="DM249" s="268" t="s">
        <v>1367</v>
      </c>
      <c r="DN249" s="269">
        <v>8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364</v>
      </c>
      <c r="DM250" s="268" t="s">
        <v>1368</v>
      </c>
      <c r="DN250" s="269">
        <v>9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366</v>
      </c>
      <c r="DM251" s="268" t="s">
        <v>1369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367</v>
      </c>
      <c r="DM252" s="268" t="s">
        <v>1370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368</v>
      </c>
      <c r="DM253" s="268" t="s">
        <v>781</v>
      </c>
      <c r="DN253" s="269">
        <v>10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371</v>
      </c>
      <c r="DM254" s="268" t="s">
        <v>1371</v>
      </c>
      <c r="DN254" s="269">
        <v>7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372</v>
      </c>
      <c r="DM255" s="268" t="s">
        <v>1372</v>
      </c>
      <c r="DN255" s="269">
        <v>8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373</v>
      </c>
      <c r="DM256" s="268" t="s">
        <v>1373</v>
      </c>
      <c r="DN256" s="269">
        <v>9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374</v>
      </c>
      <c r="DM257" s="268" t="s">
        <v>1374</v>
      </c>
      <c r="DN257" s="269">
        <v>10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375</v>
      </c>
      <c r="DM258" s="268" t="s">
        <v>786</v>
      </c>
      <c r="DN258" s="269">
        <v>11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376</v>
      </c>
      <c r="DM259" s="268" t="s">
        <v>1375</v>
      </c>
      <c r="DN259" s="269">
        <v>8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377</v>
      </c>
      <c r="DM260" s="268" t="s">
        <v>1376</v>
      </c>
      <c r="DN260" s="269">
        <v>9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378</v>
      </c>
      <c r="DM261" s="268" t="s">
        <v>789</v>
      </c>
      <c r="DN261" s="269">
        <v>11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381</v>
      </c>
      <c r="DM262" s="268" t="s">
        <v>1493</v>
      </c>
      <c r="DN262" s="269">
        <v>10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382</v>
      </c>
      <c r="DM263" s="268" t="s">
        <v>1494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383</v>
      </c>
      <c r="DM264" s="268" t="s">
        <v>1495</v>
      </c>
      <c r="DN264" s="269">
        <v>12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410</v>
      </c>
      <c r="DM265" s="268" t="s">
        <v>1377</v>
      </c>
      <c r="DN265" s="269">
        <v>5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411</v>
      </c>
      <c r="DM266" s="268" t="s">
        <v>1378</v>
      </c>
      <c r="DN266" s="269">
        <v>6</v>
      </c>
      <c r="DO266" s="171" t="s">
        <v>961</v>
      </c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412</v>
      </c>
      <c r="DM267" s="268" t="s">
        <v>1379</v>
      </c>
      <c r="DN267" s="269">
        <v>7</v>
      </c>
      <c r="DO267" s="171" t="s">
        <v>961</v>
      </c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413</v>
      </c>
      <c r="DM268" s="268" t="s">
        <v>793</v>
      </c>
      <c r="DN268" s="269">
        <v>8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420</v>
      </c>
      <c r="DM269" s="268" t="s">
        <v>794</v>
      </c>
      <c r="DN269" s="269">
        <v>4</v>
      </c>
      <c r="DO269" s="171" t="s">
        <v>960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421</v>
      </c>
      <c r="DM270" s="268" t="s">
        <v>1380</v>
      </c>
      <c r="DN270" s="269">
        <v>5</v>
      </c>
      <c r="DO270" s="171" t="s">
        <v>960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422</v>
      </c>
      <c r="DM271" s="268" t="s">
        <v>1381</v>
      </c>
      <c r="DN271" s="269">
        <v>6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423</v>
      </c>
      <c r="DM272" s="268" t="s">
        <v>1382</v>
      </c>
      <c r="DN272" s="269">
        <v>7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424</v>
      </c>
      <c r="DM273" s="268" t="s">
        <v>1383</v>
      </c>
      <c r="DN273" s="269">
        <v>8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430</v>
      </c>
      <c r="DM274" s="268" t="s">
        <v>1384</v>
      </c>
      <c r="DN274" s="269">
        <v>6</v>
      </c>
      <c r="DO274" s="171"/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431</v>
      </c>
      <c r="DM275" s="268" t="s">
        <v>1385</v>
      </c>
      <c r="DN275" s="269">
        <v>7</v>
      </c>
      <c r="DO275" s="171"/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432</v>
      </c>
      <c r="DM276" s="268" t="s">
        <v>1386</v>
      </c>
      <c r="DN276" s="269">
        <v>8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433</v>
      </c>
      <c r="DM277" s="268" t="s">
        <v>1387</v>
      </c>
      <c r="DN277" s="269">
        <v>9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434</v>
      </c>
      <c r="DM278" s="268" t="s">
        <v>803</v>
      </c>
      <c r="DN278" s="269">
        <v>10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441</v>
      </c>
      <c r="DM279" s="268" t="s">
        <v>1388</v>
      </c>
      <c r="DN279" s="269">
        <v>7</v>
      </c>
      <c r="DO279" s="171" t="s">
        <v>962</v>
      </c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442</v>
      </c>
      <c r="DM280" s="268" t="s">
        <v>1389</v>
      </c>
      <c r="DN280" s="269">
        <v>8</v>
      </c>
      <c r="DO280" s="171" t="s">
        <v>962</v>
      </c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443</v>
      </c>
      <c r="DM281" s="268" t="s">
        <v>1390</v>
      </c>
      <c r="DN281" s="269">
        <v>9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444</v>
      </c>
      <c r="DM282" s="268" t="s">
        <v>807</v>
      </c>
      <c r="DN282" s="269">
        <v>10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451</v>
      </c>
      <c r="DM283" s="268" t="s">
        <v>1391</v>
      </c>
      <c r="DN283" s="269">
        <v>7</v>
      </c>
      <c r="DO283" s="171"/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452</v>
      </c>
      <c r="DM284" s="268" t="s">
        <v>1392</v>
      </c>
      <c r="DN284" s="269">
        <v>8</v>
      </c>
      <c r="DO284" s="171"/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453</v>
      </c>
      <c r="DM285" s="268" t="s">
        <v>1393</v>
      </c>
      <c r="DN285" s="269">
        <v>9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454</v>
      </c>
      <c r="DM286" s="268" t="s">
        <v>811</v>
      </c>
      <c r="DN286" s="269">
        <v>10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460</v>
      </c>
      <c r="DM287" s="268" t="s">
        <v>812</v>
      </c>
      <c r="DN287" s="269">
        <v>6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461</v>
      </c>
      <c r="DM288" s="268" t="s">
        <v>1394</v>
      </c>
      <c r="DN288" s="269">
        <v>7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462</v>
      </c>
      <c r="DM289" s="268" t="s">
        <v>1395</v>
      </c>
      <c r="DN289" s="269">
        <v>8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463</v>
      </c>
      <c r="DM290" s="268" t="s">
        <v>1396</v>
      </c>
      <c r="DN290" s="269">
        <v>9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464</v>
      </c>
      <c r="DM291" s="268" t="s">
        <v>816</v>
      </c>
      <c r="DN291" s="269">
        <v>10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490</v>
      </c>
      <c r="DM292" s="268" t="s">
        <v>1491</v>
      </c>
      <c r="DN292" s="269">
        <v>8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491</v>
      </c>
      <c r="DM293" s="268" t="s">
        <v>1492</v>
      </c>
      <c r="DN293" s="269">
        <v>9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492</v>
      </c>
      <c r="DM294" s="268" t="s">
        <v>1493</v>
      </c>
      <c r="DN294" s="269">
        <v>10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493</v>
      </c>
      <c r="DM295" s="268" t="s">
        <v>1494</v>
      </c>
      <c r="DN295" s="269">
        <v>11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494</v>
      </c>
      <c r="DM296" s="268" t="s">
        <v>1495</v>
      </c>
      <c r="DN296" s="269">
        <v>12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501</v>
      </c>
      <c r="DM297" s="268" t="s">
        <v>818</v>
      </c>
      <c r="DN297" s="269">
        <v>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502</v>
      </c>
      <c r="DM298" s="268" t="s">
        <v>819</v>
      </c>
      <c r="DN298" s="269">
        <v>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504</v>
      </c>
      <c r="DM299" s="268" t="s">
        <v>821</v>
      </c>
      <c r="DN299" s="269">
        <v>4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506</v>
      </c>
      <c r="DM300" s="268" t="s">
        <v>1397</v>
      </c>
      <c r="DN300" s="269">
        <v>3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507</v>
      </c>
      <c r="DM301" s="268" t="s">
        <v>1398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503</v>
      </c>
      <c r="DM302" s="268" t="s">
        <v>820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508</v>
      </c>
      <c r="DM303" s="268" t="s">
        <v>1399</v>
      </c>
      <c r="DN303" s="269">
        <v>5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509</v>
      </c>
      <c r="DM304" s="268" t="s">
        <v>1400</v>
      </c>
      <c r="DN304" s="269">
        <v>6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511</v>
      </c>
      <c r="DM305" s="268" t="s">
        <v>1401</v>
      </c>
      <c r="DN305" s="269">
        <v>4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512</v>
      </c>
      <c r="DM306" s="268" t="s">
        <v>1402</v>
      </c>
      <c r="DN306" s="269">
        <v>5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513</v>
      </c>
      <c r="DM307" s="268" t="s">
        <v>1403</v>
      </c>
      <c r="DN307" s="269">
        <v>6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514</v>
      </c>
      <c r="DM308" s="268" t="s">
        <v>1404</v>
      </c>
      <c r="DN308" s="269">
        <v>7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516</v>
      </c>
      <c r="DM309" s="268" t="s">
        <v>1405</v>
      </c>
      <c r="DN309" s="269">
        <v>4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517</v>
      </c>
      <c r="DM310" s="268" t="s">
        <v>1406</v>
      </c>
      <c r="DN310" s="269">
        <v>5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518</v>
      </c>
      <c r="DM311" s="268" t="s">
        <v>1407</v>
      </c>
      <c r="DN311" s="269">
        <v>6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521</v>
      </c>
      <c r="DM312" s="268" t="s">
        <v>1408</v>
      </c>
      <c r="DN312" s="269">
        <v>4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522</v>
      </c>
      <c r="DM313" s="268" t="s">
        <v>1409</v>
      </c>
      <c r="DN313" s="269">
        <v>5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523</v>
      </c>
      <c r="DM314" s="268" t="s">
        <v>1410</v>
      </c>
      <c r="DN314" s="269">
        <v>6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524</v>
      </c>
      <c r="DM315" s="268" t="s">
        <v>1411</v>
      </c>
      <c r="DN315" s="269">
        <v>7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531</v>
      </c>
      <c r="DM316" s="268" t="s">
        <v>1412</v>
      </c>
      <c r="DN316" s="269">
        <v>5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532</v>
      </c>
      <c r="DM317" s="268" t="s">
        <v>1413</v>
      </c>
      <c r="DN317" s="269">
        <v>6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533</v>
      </c>
      <c r="DM318" s="268" t="s">
        <v>1414</v>
      </c>
      <c r="DN318" s="269">
        <v>6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534</v>
      </c>
      <c r="DM319" s="268" t="s">
        <v>1415</v>
      </c>
      <c r="DN319" s="269">
        <v>7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541</v>
      </c>
      <c r="DM320" s="268" t="s">
        <v>1416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542</v>
      </c>
      <c r="DM321" s="268" t="s">
        <v>1417</v>
      </c>
      <c r="DN321" s="269">
        <v>7</v>
      </c>
      <c r="DO321" s="171" t="s">
        <v>967</v>
      </c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543</v>
      </c>
      <c r="DM322" s="268" t="s">
        <v>1418</v>
      </c>
      <c r="DN322" s="269">
        <v>8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544</v>
      </c>
      <c r="DM323" s="268" t="s">
        <v>1419</v>
      </c>
      <c r="DN323" s="269">
        <v>9</v>
      </c>
      <c r="DO323" s="171"/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545</v>
      </c>
      <c r="DM324" s="268" t="s">
        <v>1420</v>
      </c>
      <c r="DN324" s="269">
        <v>10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550</v>
      </c>
      <c r="DM325" s="268" t="s">
        <v>846</v>
      </c>
      <c r="DN325" s="269">
        <v>7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551</v>
      </c>
      <c r="DM326" s="268" t="s">
        <v>1491</v>
      </c>
      <c r="DN326" s="269">
        <v>8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552</v>
      </c>
      <c r="DM327" s="268" t="s">
        <v>1492</v>
      </c>
      <c r="DN327" s="269">
        <v>9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553</v>
      </c>
      <c r="DM328" s="268" t="s">
        <v>1493</v>
      </c>
      <c r="DN328" s="269">
        <v>10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554</v>
      </c>
      <c r="DM329" s="268" t="s">
        <v>1494</v>
      </c>
      <c r="DN329" s="269">
        <v>11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555</v>
      </c>
      <c r="DM330" s="270" t="s">
        <v>1495</v>
      </c>
      <c r="DN330" s="269">
        <v>12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561</v>
      </c>
      <c r="DM331" s="268" t="s">
        <v>847</v>
      </c>
      <c r="DN331" s="269">
        <v>3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562</v>
      </c>
      <c r="DM332" s="268" t="s">
        <v>1421</v>
      </c>
      <c r="DN332" s="269">
        <v>4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563</v>
      </c>
      <c r="DM333" s="268" t="s">
        <v>1422</v>
      </c>
      <c r="DN333" s="269">
        <v>5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564</v>
      </c>
      <c r="DM334" s="268" t="s">
        <v>1423</v>
      </c>
      <c r="DN334" s="269">
        <v>6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565</v>
      </c>
      <c r="DM335" s="268" t="s">
        <v>1424</v>
      </c>
      <c r="DN335" s="269">
        <v>7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566</v>
      </c>
      <c r="DM336" s="268" t="s">
        <v>1425</v>
      </c>
      <c r="DN336" s="269">
        <v>8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571</v>
      </c>
      <c r="DM337" s="268" t="s">
        <v>1</v>
      </c>
      <c r="DN337" s="269">
        <v>3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572</v>
      </c>
      <c r="DM338" s="268" t="s">
        <v>1426</v>
      </c>
      <c r="DN338" s="269">
        <v>4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573</v>
      </c>
      <c r="DM339" s="268" t="s">
        <v>1427</v>
      </c>
      <c r="DN339" s="269">
        <v>5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574</v>
      </c>
      <c r="DM340" s="268" t="s">
        <v>1428</v>
      </c>
      <c r="DN340" s="269">
        <v>6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575</v>
      </c>
      <c r="DM341" s="268" t="s">
        <v>1429</v>
      </c>
      <c r="DN341" s="269">
        <v>7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576</v>
      </c>
      <c r="DM342" s="268" t="s">
        <v>6</v>
      </c>
      <c r="DN342" s="269">
        <v>8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577</v>
      </c>
      <c r="DM343" s="268" t="s">
        <v>7</v>
      </c>
      <c r="DN343" s="271"/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578</v>
      </c>
      <c r="DM344" s="268" t="s">
        <v>8</v>
      </c>
      <c r="DN344" s="269">
        <v>7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580</v>
      </c>
      <c r="DM345" s="268" t="s">
        <v>9</v>
      </c>
      <c r="DN345" s="269">
        <v>2</v>
      </c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581</v>
      </c>
      <c r="DM346" s="268" t="s">
        <v>10</v>
      </c>
      <c r="DN346" s="269">
        <v>3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582</v>
      </c>
      <c r="DM347" s="268" t="s">
        <v>11</v>
      </c>
      <c r="DN347" s="269">
        <v>4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583</v>
      </c>
      <c r="DM348" s="268" t="s">
        <v>12</v>
      </c>
      <c r="DN348" s="269">
        <v>4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584</v>
      </c>
      <c r="DM349" s="268" t="s">
        <v>13</v>
      </c>
      <c r="DN349" s="269">
        <v>5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585</v>
      </c>
      <c r="DM350" s="268" t="s">
        <v>14</v>
      </c>
      <c r="DN350" s="269">
        <v>6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586</v>
      </c>
      <c r="DM351" s="268" t="s">
        <v>1430</v>
      </c>
      <c r="DN351" s="269">
        <v>7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587</v>
      </c>
      <c r="DM352" s="268" t="s">
        <v>1431</v>
      </c>
      <c r="DN352" s="269">
        <v>8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590</v>
      </c>
      <c r="DM353" s="268" t="s">
        <v>846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591</v>
      </c>
      <c r="DM354" s="268" t="s">
        <v>17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592</v>
      </c>
      <c r="DM355" s="268" t="s">
        <v>18</v>
      </c>
      <c r="DN355" s="269">
        <v>9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593</v>
      </c>
      <c r="DM356" s="268" t="s">
        <v>19</v>
      </c>
      <c r="DN356" s="269">
        <v>10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594</v>
      </c>
      <c r="DM357" s="268" t="s">
        <v>20</v>
      </c>
      <c r="DN357" s="269">
        <v>11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601</v>
      </c>
      <c r="DM358" s="268" t="s">
        <v>1432</v>
      </c>
      <c r="DN358" s="269">
        <v>4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602</v>
      </c>
      <c r="DM359" s="268" t="s">
        <v>1433</v>
      </c>
      <c r="DN359" s="269">
        <v>5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603</v>
      </c>
      <c r="DM360" s="268" t="s">
        <v>1434</v>
      </c>
      <c r="DN360" s="269">
        <v>6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604</v>
      </c>
      <c r="DM361" s="268" t="s">
        <v>1435</v>
      </c>
      <c r="DN361" s="269">
        <v>7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611</v>
      </c>
      <c r="DM362" s="268" t="s">
        <v>25</v>
      </c>
      <c r="DN362" s="269">
        <v>1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612</v>
      </c>
      <c r="DM363" s="268" t="s">
        <v>26</v>
      </c>
      <c r="DN363" s="269">
        <v>2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613</v>
      </c>
      <c r="DM364" s="268" t="s">
        <v>1436</v>
      </c>
      <c r="DN364" s="269">
        <v>3</v>
      </c>
      <c r="DO364" s="171" t="s">
        <v>963</v>
      </c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614</v>
      </c>
      <c r="DM365" s="268" t="s">
        <v>1437</v>
      </c>
      <c r="DN365" s="269">
        <v>4</v>
      </c>
      <c r="DO365" s="171" t="s">
        <v>963</v>
      </c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631</v>
      </c>
      <c r="DM366" s="268" t="s">
        <v>29</v>
      </c>
      <c r="DN366" s="269">
        <v>8</v>
      </c>
      <c r="DO366" s="171"/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632</v>
      </c>
      <c r="DM367" s="268" t="s">
        <v>30</v>
      </c>
      <c r="DN367" s="269">
        <v>9</v>
      </c>
      <c r="DO367" s="171"/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633</v>
      </c>
      <c r="DM368" s="268" t="s">
        <v>31</v>
      </c>
      <c r="DN368" s="269">
        <v>10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634</v>
      </c>
      <c r="DM369" s="268" t="s">
        <v>32</v>
      </c>
      <c r="DN369" s="269">
        <v>11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690</v>
      </c>
      <c r="DM370" s="268" t="s">
        <v>1491</v>
      </c>
      <c r="DN370" s="269">
        <v>8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691</v>
      </c>
      <c r="DM371" s="268" t="s">
        <v>1492</v>
      </c>
      <c r="DN371" s="269">
        <v>9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692</v>
      </c>
      <c r="DM372" s="268" t="s">
        <v>1493</v>
      </c>
      <c r="DN372" s="269">
        <v>10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693</v>
      </c>
      <c r="DM373" s="268" t="s">
        <v>1494</v>
      </c>
      <c r="DN373" s="269">
        <v>11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694</v>
      </c>
      <c r="DM374" s="268" t="s">
        <v>1495</v>
      </c>
      <c r="DN374" s="269">
        <v>12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706</v>
      </c>
      <c r="DM375" s="268" t="s">
        <v>1438</v>
      </c>
      <c r="DN375" s="269">
        <v>4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707</v>
      </c>
      <c r="DM376" s="268" t="s">
        <v>1439</v>
      </c>
      <c r="DN376" s="269">
        <v>5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708</v>
      </c>
      <c r="DM377" s="268" t="s">
        <v>1440</v>
      </c>
      <c r="DN377" s="269">
        <v>6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709</v>
      </c>
      <c r="DM378" s="268" t="s">
        <v>1441</v>
      </c>
      <c r="DN378" s="269">
        <v>7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710</v>
      </c>
      <c r="DM379" s="268" t="s">
        <v>37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711</v>
      </c>
      <c r="DM380" s="268" t="s">
        <v>1442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712</v>
      </c>
      <c r="DM381" s="268" t="s">
        <v>1443</v>
      </c>
      <c r="DN381" s="269">
        <v>8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713</v>
      </c>
      <c r="DM382" s="268" t="s">
        <v>1444</v>
      </c>
      <c r="DN382" s="269">
        <v>9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714</v>
      </c>
      <c r="DM383" s="268" t="s">
        <v>41</v>
      </c>
      <c r="DN383" s="269">
        <v>10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720</v>
      </c>
      <c r="DM384" s="268" t="s">
        <v>1445</v>
      </c>
      <c r="DN384" s="269">
        <v>6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721</v>
      </c>
      <c r="DM385" s="268" t="s">
        <v>1446</v>
      </c>
      <c r="DN385" s="269">
        <v>7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722</v>
      </c>
      <c r="DM386" s="268" t="s">
        <v>1447</v>
      </c>
      <c r="DN386" s="269">
        <v>8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723</v>
      </c>
      <c r="DM387" s="268" t="s">
        <v>1448</v>
      </c>
      <c r="DN387" s="269">
        <v>9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724</v>
      </c>
      <c r="DM388" s="268" t="s">
        <v>1449</v>
      </c>
      <c r="DN388" s="269">
        <v>10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731</v>
      </c>
      <c r="DM389" s="268" t="s">
        <v>1450</v>
      </c>
      <c r="DN389" s="269">
        <v>4</v>
      </c>
      <c r="DO389" s="171" t="s">
        <v>964</v>
      </c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732</v>
      </c>
      <c r="DM390" s="268" t="s">
        <v>1451</v>
      </c>
      <c r="DN390" s="269">
        <v>5</v>
      </c>
      <c r="DO390" s="171" t="s">
        <v>964</v>
      </c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733</v>
      </c>
      <c r="DM391" s="268" t="s">
        <v>1452</v>
      </c>
      <c r="DN391" s="269">
        <v>6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741</v>
      </c>
      <c r="DM392" s="268" t="s">
        <v>1453</v>
      </c>
      <c r="DN392" s="269">
        <v>7</v>
      </c>
      <c r="DO392" s="171" t="s">
        <v>965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742</v>
      </c>
      <c r="DM393" s="268" t="s">
        <v>1454</v>
      </c>
      <c r="DN393" s="269">
        <v>8</v>
      </c>
      <c r="DO393" s="171" t="s">
        <v>966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743</v>
      </c>
      <c r="DM394" s="268" t="s">
        <v>52</v>
      </c>
      <c r="DN394" s="269">
        <v>9</v>
      </c>
      <c r="DO394" s="171"/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746</v>
      </c>
      <c r="DM395" s="268" t="s">
        <v>1455</v>
      </c>
      <c r="DN395" s="269">
        <v>4</v>
      </c>
      <c r="DO395" s="171"/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747</v>
      </c>
      <c r="DM396" s="268" t="s">
        <v>1456</v>
      </c>
      <c r="DN396" s="269">
        <v>5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748</v>
      </c>
      <c r="DM397" s="268" t="s">
        <v>1457</v>
      </c>
      <c r="DN397" s="269">
        <v>6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749</v>
      </c>
      <c r="DM398" s="268" t="s">
        <v>1458</v>
      </c>
      <c r="DN398" s="269">
        <v>7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750</v>
      </c>
      <c r="DM399" s="268" t="s">
        <v>1492</v>
      </c>
      <c r="DN399" s="269">
        <v>9</v>
      </c>
      <c r="DO399" s="171" t="s">
        <v>951</v>
      </c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751</v>
      </c>
      <c r="DM400" s="268" t="s">
        <v>1493</v>
      </c>
      <c r="DN400" s="269">
        <v>10</v>
      </c>
      <c r="DO400" s="171" t="s">
        <v>951</v>
      </c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752</v>
      </c>
      <c r="DM401" s="268" t="s">
        <v>1494</v>
      </c>
      <c r="DN401" s="269">
        <v>11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753</v>
      </c>
      <c r="DM402" s="268" t="s">
        <v>1495</v>
      </c>
      <c r="DN402" s="269">
        <v>12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755</v>
      </c>
      <c r="DM403" s="268" t="s">
        <v>1459</v>
      </c>
      <c r="DN403" s="269">
        <v>6</v>
      </c>
      <c r="DO403" s="171"/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756</v>
      </c>
      <c r="DM404" s="268" t="s">
        <v>1460</v>
      </c>
      <c r="DN404" s="269">
        <v>7</v>
      </c>
      <c r="DO404" s="171"/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757</v>
      </c>
      <c r="DM405" s="268" t="s">
        <v>1461</v>
      </c>
      <c r="DN405" s="269">
        <v>8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758</v>
      </c>
      <c r="DM406" s="268" t="s">
        <v>1462</v>
      </c>
      <c r="DN406" s="269">
        <v>9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759</v>
      </c>
      <c r="DM407" s="268" t="s">
        <v>1463</v>
      </c>
      <c r="DN407" s="269">
        <v>10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760</v>
      </c>
      <c r="DM408" s="268" t="s">
        <v>1464</v>
      </c>
      <c r="DN408" s="269">
        <v>6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761</v>
      </c>
      <c r="DM409" s="268" t="s">
        <v>1465</v>
      </c>
      <c r="DN409" s="269">
        <v>7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762</v>
      </c>
      <c r="DM410" s="268" t="s">
        <v>1466</v>
      </c>
      <c r="DN410" s="269">
        <v>8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763</v>
      </c>
      <c r="DM411" s="268" t="s">
        <v>1467</v>
      </c>
      <c r="DN411" s="269">
        <v>9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764</v>
      </c>
      <c r="DM412" s="268" t="s">
        <v>1468</v>
      </c>
      <c r="DN412" s="269">
        <v>10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770</v>
      </c>
      <c r="DM413" s="268" t="s">
        <v>1469</v>
      </c>
      <c r="DN413" s="269">
        <v>6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771</v>
      </c>
      <c r="DM414" s="268" t="s">
        <v>1470</v>
      </c>
      <c r="DN414" s="269">
        <v>7</v>
      </c>
      <c r="DO414" s="171" t="s">
        <v>951</v>
      </c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772</v>
      </c>
      <c r="DM415" s="268" t="s">
        <v>1471</v>
      </c>
      <c r="DN415" s="269">
        <v>8</v>
      </c>
      <c r="DO415" s="171" t="s">
        <v>951</v>
      </c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773</v>
      </c>
      <c r="DM416" s="268" t="s">
        <v>1472</v>
      </c>
      <c r="DN416" s="269">
        <v>9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774</v>
      </c>
      <c r="DM417" s="268" t="s">
        <v>1473</v>
      </c>
      <c r="DN417" s="269">
        <v>10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775</v>
      </c>
      <c r="DM418" s="268" t="s">
        <v>1474</v>
      </c>
      <c r="DN418" s="269">
        <v>11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780</v>
      </c>
      <c r="DM419" s="268" t="s">
        <v>1475</v>
      </c>
      <c r="DN419" s="269">
        <v>6</v>
      </c>
      <c r="DO419" s="171"/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781</v>
      </c>
      <c r="DM420" s="268" t="s">
        <v>1476</v>
      </c>
      <c r="DN420" s="269">
        <v>7</v>
      </c>
      <c r="DO420" s="171" t="s">
        <v>952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782</v>
      </c>
      <c r="DM421" s="268" t="s">
        <v>1477</v>
      </c>
      <c r="DN421" s="269">
        <v>8</v>
      </c>
      <c r="DO421" s="171" t="s">
        <v>952</v>
      </c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783</v>
      </c>
      <c r="DM422" s="268" t="s">
        <v>1478</v>
      </c>
      <c r="DN422" s="269">
        <v>9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784</v>
      </c>
      <c r="DM423" s="268" t="s">
        <v>1479</v>
      </c>
      <c r="DN423" s="269">
        <v>10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785</v>
      </c>
      <c r="DM424" s="268" t="s">
        <v>1480</v>
      </c>
      <c r="DN424" s="269">
        <v>11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811</v>
      </c>
      <c r="DM425" s="268" t="s">
        <v>1481</v>
      </c>
      <c r="DN425" s="269">
        <v>4</v>
      </c>
      <c r="DO425" s="171"/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812</v>
      </c>
      <c r="DM426" s="268" t="s">
        <v>1482</v>
      </c>
      <c r="DN426" s="269">
        <v>5</v>
      </c>
      <c r="DO426" s="171"/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813</v>
      </c>
      <c r="DM427" s="268" t="s">
        <v>1483</v>
      </c>
      <c r="DN427" s="269">
        <v>6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814</v>
      </c>
      <c r="DM428" s="268" t="s">
        <v>1484</v>
      </c>
      <c r="DN428" s="269">
        <v>7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821</v>
      </c>
      <c r="DM429" s="268" t="s">
        <v>1485</v>
      </c>
      <c r="DN429" s="269">
        <v>7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822</v>
      </c>
      <c r="DM430" s="268" t="s">
        <v>1486</v>
      </c>
      <c r="DN430" s="269">
        <v>8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823</v>
      </c>
      <c r="DM431" s="268" t="s">
        <v>1487</v>
      </c>
      <c r="DN431" s="269">
        <v>9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824</v>
      </c>
      <c r="DM432" s="268" t="s">
        <v>1488</v>
      </c>
      <c r="DN432" s="269">
        <v>10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850</v>
      </c>
      <c r="DM433" s="268" t="s">
        <v>1491</v>
      </c>
      <c r="DN433" s="269">
        <v>8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851</v>
      </c>
      <c r="DM434" s="268" t="s">
        <v>1492</v>
      </c>
      <c r="DN434" s="269">
        <v>9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852</v>
      </c>
      <c r="DM435" s="268" t="s">
        <v>1493</v>
      </c>
      <c r="DN435" s="269">
        <v>10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853</v>
      </c>
      <c r="DM436" s="268" t="s">
        <v>1494</v>
      </c>
      <c r="DN436" s="269">
        <v>11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951</v>
      </c>
      <c r="DM437" s="268" t="s">
        <v>66</v>
      </c>
      <c r="DN437" s="269">
        <v>6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952</v>
      </c>
      <c r="DM438" s="268" t="s">
        <v>67</v>
      </c>
      <c r="DN438" s="269">
        <v>7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953</v>
      </c>
      <c r="DM439" s="268" t="s">
        <v>68</v>
      </c>
      <c r="DN439" s="269">
        <v>8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954</v>
      </c>
      <c r="DM440" s="268" t="s">
        <v>1489</v>
      </c>
      <c r="DN440" s="269">
        <v>8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955</v>
      </c>
      <c r="DM441" s="268" t="s">
        <v>1490</v>
      </c>
      <c r="DN441" s="269">
        <v>9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961</v>
      </c>
      <c r="DM442" s="268" t="s">
        <v>71</v>
      </c>
      <c r="DN442" s="269">
        <v>6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962</v>
      </c>
      <c r="DM443" s="268" t="s">
        <v>72</v>
      </c>
      <c r="DN443" s="269">
        <v>7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963</v>
      </c>
      <c r="DM444" s="268" t="s">
        <v>73</v>
      </c>
      <c r="DN444" s="269">
        <v>8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971</v>
      </c>
      <c r="DM445" s="268" t="s">
        <v>74</v>
      </c>
      <c r="DN445" s="269">
        <v>6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72">
        <v>972</v>
      </c>
      <c r="DM446" s="273" t="s">
        <v>75</v>
      </c>
      <c r="DN446" s="274">
        <v>7</v>
      </c>
      <c r="DO446" s="172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</sheetData>
  <autoFilter ref="A4:R153"/>
  <mergeCells count="33">
    <mergeCell ref="X3:Y4"/>
    <mergeCell ref="R1:R3"/>
    <mergeCell ref="AD3:AD4"/>
    <mergeCell ref="AF3:AF4"/>
    <mergeCell ref="Z3:Z4"/>
    <mergeCell ref="AA3:AA4"/>
    <mergeCell ref="AB3:AB4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DL182:DN182"/>
    <mergeCell ref="AB1:AD1"/>
    <mergeCell ref="AC3:AC4"/>
    <mergeCell ref="K1:K3"/>
    <mergeCell ref="L1:L3"/>
    <mergeCell ref="M1:M3"/>
    <mergeCell ref="O1:O3"/>
    <mergeCell ref="W3:W4"/>
    <mergeCell ref="S3:S4"/>
    <mergeCell ref="T3:T4"/>
    <mergeCell ref="U3:U4"/>
    <mergeCell ref="V3:V4"/>
    <mergeCell ref="N1:N3"/>
    <mergeCell ref="P1:P3"/>
    <mergeCell ref="Q1:Q3"/>
    <mergeCell ref="X2:Y2"/>
  </mergeCells>
  <conditionalFormatting sqref="CZ12 DC117 DC119:DC121 DC71 DC114 CZ113 CZ24 DC123:DC129 DC20:DC33 DC8:DC10 DC12:DC17 DC66:DC68 DC36:DC57 DC94:DC106 DC138:DC140 DC133:DC136 DC110:DC111 DC142:DC145 DC73:DC74 DC108 DC59:DC64 DC79:DC80 DC82:DC92 CZ143:CZ154 DC149:DC154">
    <cfRule type="cellIs" dxfId="1703" priority="153" stopIfTrue="1" operator="notEqual">
      <formula>$DG8</formula>
    </cfRule>
  </conditionalFormatting>
  <conditionalFormatting sqref="CZ14:CZ17 CZ117 CZ119:CZ121 CZ114 CZ71 CZ20:CZ23 CZ123:CZ129 CZ25:CZ33 CZ8:CZ10 CZ66:CZ68 CZ35:CZ57 CZ138:CZ140 CZ133:CZ136 CZ73:CZ74 CZ94:CZ111 CZ59:CZ64 CZ79:CZ80 CZ82:CZ92">
    <cfRule type="cellIs" dxfId="1702" priority="154" stopIfTrue="1" operator="notEqual">
      <formula>$DC8</formula>
    </cfRule>
  </conditionalFormatting>
  <conditionalFormatting sqref="DC34">
    <cfRule type="cellIs" dxfId="1701" priority="151" stopIfTrue="1" operator="notEqual">
      <formula>$DG34</formula>
    </cfRule>
  </conditionalFormatting>
  <conditionalFormatting sqref="CZ34">
    <cfRule type="cellIs" dxfId="1700" priority="152" stopIfTrue="1" operator="notEqual">
      <formula>$DC34</formula>
    </cfRule>
  </conditionalFormatting>
  <conditionalFormatting sqref="DC65">
    <cfRule type="cellIs" dxfId="1699" priority="149" stopIfTrue="1" operator="notEqual">
      <formula>$DG65</formula>
    </cfRule>
  </conditionalFormatting>
  <conditionalFormatting sqref="CZ65">
    <cfRule type="cellIs" dxfId="1698" priority="150" stopIfTrue="1" operator="notEqual">
      <formula>$DC65</formula>
    </cfRule>
  </conditionalFormatting>
  <conditionalFormatting sqref="CZ13">
    <cfRule type="cellIs" dxfId="1697" priority="146" stopIfTrue="1" operator="notEqual">
      <formula>$DG13</formula>
    </cfRule>
  </conditionalFormatting>
  <conditionalFormatting sqref="CW117:CW121 CW123 CW6:CW17 CW19:CW57 CW138:CW140 CW125:CW130 CW132:CW136 CW71:CW74 CW94:CW115 CW59:CW68 CW77:CW92">
    <cfRule type="cellIs" dxfId="1696" priority="148" operator="notEqual">
      <formula>$CW6</formula>
    </cfRule>
  </conditionalFormatting>
  <conditionalFormatting sqref="CT143:CT145 CQ149:CQ154 CW143:CW154 CT149:CT154">
    <cfRule type="cellIs" dxfId="1695" priority="147" stopIfTrue="1" operator="notEqual">
      <formula>$CZ143</formula>
    </cfRule>
  </conditionalFormatting>
  <conditionalFormatting sqref="DC72">
    <cfRule type="cellIs" dxfId="1694" priority="144" stopIfTrue="1" operator="notEqual">
      <formula>$DG72</formula>
    </cfRule>
  </conditionalFormatting>
  <conditionalFormatting sqref="CZ72">
    <cfRule type="cellIs" dxfId="1693" priority="145" stopIfTrue="1" operator="notEqual">
      <formula>$DC72</formula>
    </cfRule>
  </conditionalFormatting>
  <conditionalFormatting sqref="CZ144">
    <cfRule type="cellIs" dxfId="1692" priority="143" stopIfTrue="1" operator="notEqual">
      <formula>$DG144</formula>
    </cfRule>
  </conditionalFormatting>
  <conditionalFormatting sqref="DC112">
    <cfRule type="cellIs" dxfId="1691" priority="141" stopIfTrue="1" operator="notEqual">
      <formula>$DG112</formula>
    </cfRule>
  </conditionalFormatting>
  <conditionalFormatting sqref="CZ112">
    <cfRule type="cellIs" dxfId="1690" priority="142" stopIfTrue="1" operator="notEqual">
      <formula>$DC112</formula>
    </cfRule>
  </conditionalFormatting>
  <conditionalFormatting sqref="DC81">
    <cfRule type="cellIs" dxfId="1689" priority="136" stopIfTrue="1" operator="notEqual">
      <formula>$DG81</formula>
    </cfRule>
  </conditionalFormatting>
  <conditionalFormatting sqref="CZ81">
    <cfRule type="cellIs" dxfId="1688" priority="137" stopIfTrue="1" operator="notEqual">
      <formula>$DC81</formula>
    </cfRule>
  </conditionalFormatting>
  <conditionalFormatting sqref="DC78">
    <cfRule type="cellIs" dxfId="1687" priority="134" stopIfTrue="1" operator="notEqual">
      <formula>$DG78</formula>
    </cfRule>
  </conditionalFormatting>
  <conditionalFormatting sqref="CZ78">
    <cfRule type="cellIs" dxfId="1686" priority="135" stopIfTrue="1" operator="notEqual">
      <formula>$DC78</formula>
    </cfRule>
  </conditionalFormatting>
  <conditionalFormatting sqref="DC71">
    <cfRule type="cellIs" dxfId="1685" priority="132" stopIfTrue="1" operator="notEqual">
      <formula>$DG71</formula>
    </cfRule>
  </conditionalFormatting>
  <conditionalFormatting sqref="CZ71">
    <cfRule type="cellIs" dxfId="1684" priority="133" stopIfTrue="1" operator="notEqual">
      <formula>$DC71</formula>
    </cfRule>
  </conditionalFormatting>
  <conditionalFormatting sqref="DC72">
    <cfRule type="cellIs" dxfId="1683" priority="130" stopIfTrue="1" operator="notEqual">
      <formula>$DG72</formula>
    </cfRule>
  </conditionalFormatting>
  <conditionalFormatting sqref="CZ72">
    <cfRule type="cellIs" dxfId="1682" priority="131" stopIfTrue="1" operator="notEqual">
      <formula>$DC72</formula>
    </cfRule>
  </conditionalFormatting>
  <conditionalFormatting sqref="DC113">
    <cfRule type="cellIs" dxfId="1681" priority="129" stopIfTrue="1" operator="notEqual">
      <formula>$DG113</formula>
    </cfRule>
  </conditionalFormatting>
  <conditionalFormatting sqref="DC118">
    <cfRule type="cellIs" dxfId="1680" priority="127" stopIfTrue="1" operator="notEqual">
      <formula>$DG118</formula>
    </cfRule>
  </conditionalFormatting>
  <conditionalFormatting sqref="CZ118">
    <cfRule type="cellIs" dxfId="1679" priority="128" stopIfTrue="1" operator="notEqual">
      <formula>$DC118</formula>
    </cfRule>
  </conditionalFormatting>
  <conditionalFormatting sqref="CZ142">
    <cfRule type="cellIs" dxfId="1678" priority="126" stopIfTrue="1" operator="notEqual">
      <formula>$DG142</formula>
    </cfRule>
  </conditionalFormatting>
  <conditionalFormatting sqref="CW142">
    <cfRule type="cellIs" dxfId="1677" priority="125" stopIfTrue="1" operator="notEqual">
      <formula>$CZ142</formula>
    </cfRule>
  </conditionalFormatting>
  <conditionalFormatting sqref="DC132">
    <cfRule type="cellIs" dxfId="1676" priority="123" stopIfTrue="1" operator="notEqual">
      <formula>$DG132</formula>
    </cfRule>
  </conditionalFormatting>
  <conditionalFormatting sqref="CZ132">
    <cfRule type="cellIs" dxfId="1675" priority="124" stopIfTrue="1" operator="notEqual">
      <formula>$DC132</formula>
    </cfRule>
  </conditionalFormatting>
  <conditionalFormatting sqref="DC130">
    <cfRule type="cellIs" dxfId="1674" priority="121" stopIfTrue="1" operator="notEqual">
      <formula>$DG130</formula>
    </cfRule>
  </conditionalFormatting>
  <conditionalFormatting sqref="CZ130">
    <cfRule type="cellIs" dxfId="1673" priority="122" stopIfTrue="1" operator="notEqual">
      <formula>$DC130</formula>
    </cfRule>
  </conditionalFormatting>
  <conditionalFormatting sqref="DC73:DC74">
    <cfRule type="cellIs" dxfId="1672" priority="119" stopIfTrue="1" operator="notEqual">
      <formula>$DG73</formula>
    </cfRule>
  </conditionalFormatting>
  <conditionalFormatting sqref="CZ73:CZ74">
    <cfRule type="cellIs" dxfId="1671" priority="120" stopIfTrue="1" operator="notEqual">
      <formula>$DC73</formula>
    </cfRule>
  </conditionalFormatting>
  <conditionalFormatting sqref="DC73:DC74">
    <cfRule type="cellIs" dxfId="1670" priority="117" stopIfTrue="1" operator="notEqual">
      <formula>$DG73</formula>
    </cfRule>
  </conditionalFormatting>
  <conditionalFormatting sqref="CZ73:CZ74">
    <cfRule type="cellIs" dxfId="1669" priority="118" stopIfTrue="1" operator="notEqual">
      <formula>$DC73</formula>
    </cfRule>
  </conditionalFormatting>
  <conditionalFormatting sqref="DC77">
    <cfRule type="cellIs" dxfId="1668" priority="115" stopIfTrue="1" operator="notEqual">
      <formula>$DG77</formula>
    </cfRule>
  </conditionalFormatting>
  <conditionalFormatting sqref="CZ77">
    <cfRule type="cellIs" dxfId="1667" priority="116" stopIfTrue="1" operator="notEqual">
      <formula>$DC77</formula>
    </cfRule>
  </conditionalFormatting>
  <conditionalFormatting sqref="DC115">
    <cfRule type="cellIs" dxfId="1666" priority="113" stopIfTrue="1" operator="notEqual">
      <formula>$DG115</formula>
    </cfRule>
  </conditionalFormatting>
  <conditionalFormatting sqref="CZ115">
    <cfRule type="cellIs" dxfId="1665" priority="114" stopIfTrue="1" operator="notEqual">
      <formula>$DC115</formula>
    </cfRule>
  </conditionalFormatting>
  <conditionalFormatting sqref="DC19">
    <cfRule type="cellIs" dxfId="1664" priority="111" stopIfTrue="1" operator="notEqual">
      <formula>$DG19</formula>
    </cfRule>
  </conditionalFormatting>
  <conditionalFormatting sqref="CZ19">
    <cfRule type="cellIs" dxfId="1663" priority="112" stopIfTrue="1" operator="notEqual">
      <formula>$DC19</formula>
    </cfRule>
  </conditionalFormatting>
  <conditionalFormatting sqref="CT142">
    <cfRule type="cellIs" dxfId="1662" priority="108" stopIfTrue="1" operator="notEqual">
      <formula>$CZ142</formula>
    </cfRule>
  </conditionalFormatting>
  <conditionalFormatting sqref="CT117:CT121 CT6:CT17 CT19:CT57 CT138:CT140 CT123:CT130 CT132:CT136 CT71:CT74 CT94:CT115 CT59:CT68 CT77:CT92">
    <cfRule type="expression" dxfId="1661" priority="106" stopIfTrue="1">
      <formula>$CW6=""</formula>
    </cfRule>
    <cfRule type="cellIs" dxfId="1660" priority="107" stopIfTrue="1" operator="notEqual">
      <formula>$CW6</formula>
    </cfRule>
  </conditionalFormatting>
  <conditionalFormatting sqref="CT5">
    <cfRule type="expression" dxfId="1659" priority="103" stopIfTrue="1">
      <formula>$CW5=""</formula>
    </cfRule>
    <cfRule type="cellIs" dxfId="1658" priority="104" stopIfTrue="1" operator="notEqual">
      <formula>$CW5</formula>
    </cfRule>
  </conditionalFormatting>
  <conditionalFormatting sqref="CW5">
    <cfRule type="cellIs" dxfId="1657" priority="105" operator="notEqual">
      <formula>$CW5</formula>
    </cfRule>
  </conditionalFormatting>
  <conditionalFormatting sqref="DC70">
    <cfRule type="cellIs" dxfId="1656" priority="101" stopIfTrue="1" operator="notEqual">
      <formula>$DG70</formula>
    </cfRule>
  </conditionalFormatting>
  <conditionalFormatting sqref="CZ70">
    <cfRule type="cellIs" dxfId="1655" priority="102" stopIfTrue="1" operator="notEqual">
      <formula>$DC70</formula>
    </cfRule>
  </conditionalFormatting>
  <conditionalFormatting sqref="CW70">
    <cfRule type="cellIs" dxfId="1654" priority="100" operator="notEqual">
      <formula>$CW70</formula>
    </cfRule>
  </conditionalFormatting>
  <conditionalFormatting sqref="CT70">
    <cfRule type="expression" dxfId="1653" priority="98" stopIfTrue="1">
      <formula>$CW70=""</formula>
    </cfRule>
    <cfRule type="cellIs" dxfId="1652" priority="99" stopIfTrue="1" operator="notEqual">
      <formula>$CW70</formula>
    </cfRule>
  </conditionalFormatting>
  <conditionalFormatting sqref="DC58">
    <cfRule type="cellIs" dxfId="1651" priority="96" stopIfTrue="1" operator="notEqual">
      <formula>$DG58</formula>
    </cfRule>
  </conditionalFormatting>
  <conditionalFormatting sqref="CZ58">
    <cfRule type="cellIs" dxfId="1650" priority="97" stopIfTrue="1" operator="notEqual">
      <formula>$DC58</formula>
    </cfRule>
  </conditionalFormatting>
  <conditionalFormatting sqref="CW58">
    <cfRule type="cellIs" dxfId="1649" priority="95" operator="notEqual">
      <formula>$CW58</formula>
    </cfRule>
  </conditionalFormatting>
  <conditionalFormatting sqref="CT58">
    <cfRule type="expression" dxfId="1648" priority="93" stopIfTrue="1">
      <formula>$CW58=""</formula>
    </cfRule>
    <cfRule type="cellIs" dxfId="1647" priority="94" stopIfTrue="1" operator="notEqual">
      <formula>$CW58</formula>
    </cfRule>
  </conditionalFormatting>
  <conditionalFormatting sqref="DC116">
    <cfRule type="cellIs" dxfId="1646" priority="91" stopIfTrue="1" operator="notEqual">
      <formula>$DG116</formula>
    </cfRule>
  </conditionalFormatting>
  <conditionalFormatting sqref="CZ116">
    <cfRule type="cellIs" dxfId="1645" priority="92" stopIfTrue="1" operator="notEqual">
      <formula>$DC116</formula>
    </cfRule>
  </conditionalFormatting>
  <conditionalFormatting sqref="CW116">
    <cfRule type="cellIs" dxfId="1644" priority="90" operator="notEqual">
      <formula>$CW116</formula>
    </cfRule>
  </conditionalFormatting>
  <conditionalFormatting sqref="CT116">
    <cfRule type="expression" dxfId="1643" priority="88" stopIfTrue="1">
      <formula>$CW116=""</formula>
    </cfRule>
    <cfRule type="cellIs" dxfId="1642" priority="89" stopIfTrue="1" operator="notEqual">
      <formula>$CW116</formula>
    </cfRule>
  </conditionalFormatting>
  <conditionalFormatting sqref="DC122">
    <cfRule type="cellIs" dxfId="1641" priority="86" stopIfTrue="1" operator="notEqual">
      <formula>$DG122</formula>
    </cfRule>
  </conditionalFormatting>
  <conditionalFormatting sqref="CZ122">
    <cfRule type="cellIs" dxfId="1640" priority="87" stopIfTrue="1" operator="notEqual">
      <formula>$DC122</formula>
    </cfRule>
  </conditionalFormatting>
  <conditionalFormatting sqref="CW122">
    <cfRule type="cellIs" dxfId="1639" priority="85" operator="notEqual">
      <formula>$CW122</formula>
    </cfRule>
  </conditionalFormatting>
  <conditionalFormatting sqref="CT122">
    <cfRule type="expression" dxfId="1638" priority="83" stopIfTrue="1">
      <formula>$CW122=""</formula>
    </cfRule>
    <cfRule type="cellIs" dxfId="1637" priority="84" stopIfTrue="1" operator="notEqual">
      <formula>$CW122</formula>
    </cfRule>
  </conditionalFormatting>
  <conditionalFormatting sqref="CW75">
    <cfRule type="cellIs" dxfId="1636" priority="82" operator="notEqual">
      <formula>$CW75</formula>
    </cfRule>
  </conditionalFormatting>
  <conditionalFormatting sqref="DC75">
    <cfRule type="cellIs" dxfId="1635" priority="80" stopIfTrue="1" operator="notEqual">
      <formula>$DG75</formula>
    </cfRule>
  </conditionalFormatting>
  <conditionalFormatting sqref="CZ75">
    <cfRule type="cellIs" dxfId="1634" priority="81" stopIfTrue="1" operator="notEqual">
      <formula>$DC75</formula>
    </cfRule>
  </conditionalFormatting>
  <conditionalFormatting sqref="CT75">
    <cfRule type="expression" dxfId="1633" priority="78" stopIfTrue="1">
      <formula>$CW75=""</formula>
    </cfRule>
    <cfRule type="cellIs" dxfId="1632" priority="79" stopIfTrue="1" operator="notEqual">
      <formula>$CW75</formula>
    </cfRule>
  </conditionalFormatting>
  <conditionalFormatting sqref="CZ112">
    <cfRule type="cellIs" dxfId="1631" priority="72" stopIfTrue="1" operator="notEqual">
      <formula>$DG112</formula>
    </cfRule>
  </conditionalFormatting>
  <conditionalFormatting sqref="DC111">
    <cfRule type="cellIs" dxfId="1630" priority="70" stopIfTrue="1" operator="notEqual">
      <formula>$DG111</formula>
    </cfRule>
  </conditionalFormatting>
  <conditionalFormatting sqref="CZ111">
    <cfRule type="cellIs" dxfId="1629" priority="71" stopIfTrue="1" operator="notEqual">
      <formula>$DC111</formula>
    </cfRule>
  </conditionalFormatting>
  <conditionalFormatting sqref="DC112">
    <cfRule type="cellIs" dxfId="1628" priority="69" stopIfTrue="1" operator="notEqual">
      <formula>$DG112</formula>
    </cfRule>
  </conditionalFormatting>
  <conditionalFormatting sqref="DC147:DC148">
    <cfRule type="cellIs" dxfId="1627" priority="68" stopIfTrue="1" operator="notEqual">
      <formula>$DG147</formula>
    </cfRule>
  </conditionalFormatting>
  <conditionalFormatting sqref="CT147:CT148">
    <cfRule type="cellIs" dxfId="1626" priority="67" stopIfTrue="1" operator="notEqual">
      <formula>$CZ147</formula>
    </cfRule>
  </conditionalFormatting>
  <conditionalFormatting sqref="DC146">
    <cfRule type="cellIs" dxfId="1625" priority="66" stopIfTrue="1" operator="notEqual">
      <formula>$DG146</formula>
    </cfRule>
  </conditionalFormatting>
  <conditionalFormatting sqref="CT146">
    <cfRule type="cellIs" dxfId="1624" priority="65" stopIfTrue="1" operator="notEqual">
      <formula>$CZ146</formula>
    </cfRule>
  </conditionalFormatting>
  <conditionalFormatting sqref="CW75">
    <cfRule type="cellIs" dxfId="1623" priority="64" operator="notEqual">
      <formula>$CW75</formula>
    </cfRule>
  </conditionalFormatting>
  <conditionalFormatting sqref="DC75">
    <cfRule type="cellIs" dxfId="1622" priority="62" stopIfTrue="1" operator="notEqual">
      <formula>$DG75</formula>
    </cfRule>
  </conditionalFormatting>
  <conditionalFormatting sqref="CZ75">
    <cfRule type="cellIs" dxfId="1621" priority="63" stopIfTrue="1" operator="notEqual">
      <formula>$DC75</formula>
    </cfRule>
  </conditionalFormatting>
  <conditionalFormatting sqref="CT75">
    <cfRule type="expression" dxfId="1620" priority="60" stopIfTrue="1">
      <formula>$CW75=""</formula>
    </cfRule>
    <cfRule type="cellIs" dxfId="1619" priority="61" stopIfTrue="1" operator="notEqual">
      <formula>$CW75</formula>
    </cfRule>
  </conditionalFormatting>
  <conditionalFormatting sqref="CW74">
    <cfRule type="cellIs" dxfId="1618" priority="59" operator="notEqual">
      <formula>$CW74</formula>
    </cfRule>
  </conditionalFormatting>
  <conditionalFormatting sqref="DC74">
    <cfRule type="cellIs" dxfId="1617" priority="57" stopIfTrue="1" operator="notEqual">
      <formula>$DG74</formula>
    </cfRule>
  </conditionalFormatting>
  <conditionalFormatting sqref="CZ74">
    <cfRule type="cellIs" dxfId="1616" priority="58" stopIfTrue="1" operator="notEqual">
      <formula>$DC74</formula>
    </cfRule>
  </conditionalFormatting>
  <conditionalFormatting sqref="CT74">
    <cfRule type="expression" dxfId="1615" priority="55" stopIfTrue="1">
      <formula>$CW74=""</formula>
    </cfRule>
    <cfRule type="cellIs" dxfId="1614" priority="56" stopIfTrue="1" operator="notEqual">
      <formula>$CW74</formula>
    </cfRule>
  </conditionalFormatting>
  <conditionalFormatting sqref="CW76">
    <cfRule type="cellIs" dxfId="1613" priority="54" operator="notEqual">
      <formula>$CW76</formula>
    </cfRule>
  </conditionalFormatting>
  <conditionalFormatting sqref="DC76">
    <cfRule type="cellIs" dxfId="1612" priority="52" stopIfTrue="1" operator="notEqual">
      <formula>$DG76</formula>
    </cfRule>
  </conditionalFormatting>
  <conditionalFormatting sqref="CZ76">
    <cfRule type="cellIs" dxfId="1611" priority="53" stopIfTrue="1" operator="notEqual">
      <formula>$DC76</formula>
    </cfRule>
  </conditionalFormatting>
  <conditionalFormatting sqref="CT76">
    <cfRule type="expression" dxfId="1610" priority="50" stopIfTrue="1">
      <formula>$CW76=""</formula>
    </cfRule>
    <cfRule type="cellIs" dxfId="1609" priority="51" stopIfTrue="1" operator="notEqual">
      <formula>$CW76</formula>
    </cfRule>
  </conditionalFormatting>
  <conditionalFormatting sqref="DC18">
    <cfRule type="cellIs" dxfId="1608" priority="48" stopIfTrue="1" operator="notEqual">
      <formula>$DG18</formula>
    </cfRule>
  </conditionalFormatting>
  <conditionalFormatting sqref="CZ18">
    <cfRule type="cellIs" dxfId="1607" priority="49" stopIfTrue="1" operator="notEqual">
      <formula>$DC18</formula>
    </cfRule>
  </conditionalFormatting>
  <conditionalFormatting sqref="CW18">
    <cfRule type="cellIs" dxfId="1606" priority="47" operator="notEqual">
      <formula>$CW18</formula>
    </cfRule>
  </conditionalFormatting>
  <conditionalFormatting sqref="CT18">
    <cfRule type="expression" dxfId="1605" priority="45" stopIfTrue="1">
      <formula>$CW18=""</formula>
    </cfRule>
    <cfRule type="cellIs" dxfId="1604" priority="46" stopIfTrue="1" operator="notEqual">
      <formula>$CW18</formula>
    </cfRule>
  </conditionalFormatting>
  <conditionalFormatting sqref="CW124">
    <cfRule type="cellIs" dxfId="1603" priority="44" operator="notEqual">
      <formula>$CW124</formula>
    </cfRule>
  </conditionalFormatting>
  <conditionalFormatting sqref="DC93">
    <cfRule type="cellIs" dxfId="1602" priority="42" stopIfTrue="1" operator="notEqual">
      <formula>$DG93</formula>
    </cfRule>
  </conditionalFormatting>
  <conditionalFormatting sqref="CZ93">
    <cfRule type="cellIs" dxfId="1601" priority="43" stopIfTrue="1" operator="notEqual">
      <formula>$DC93</formula>
    </cfRule>
  </conditionalFormatting>
  <conditionalFormatting sqref="CW93">
    <cfRule type="cellIs" dxfId="1600" priority="41" operator="notEqual">
      <formula>$CW93</formula>
    </cfRule>
  </conditionalFormatting>
  <conditionalFormatting sqref="CT93">
    <cfRule type="expression" dxfId="1599" priority="39" stopIfTrue="1">
      <formula>$CW93=""</formula>
    </cfRule>
    <cfRule type="cellIs" dxfId="1598" priority="40" stopIfTrue="1" operator="notEqual">
      <formula>$CW93</formula>
    </cfRule>
  </conditionalFormatting>
  <conditionalFormatting sqref="DC137">
    <cfRule type="cellIs" dxfId="1597" priority="37" stopIfTrue="1" operator="notEqual">
      <formula>$DG137</formula>
    </cfRule>
  </conditionalFormatting>
  <conditionalFormatting sqref="CZ137">
    <cfRule type="cellIs" dxfId="1596" priority="38" stopIfTrue="1" operator="notEqual">
      <formula>$DC137</formula>
    </cfRule>
  </conditionalFormatting>
  <conditionalFormatting sqref="CW137">
    <cfRule type="cellIs" dxfId="1595" priority="36" operator="notEqual">
      <formula>$CW137</formula>
    </cfRule>
  </conditionalFormatting>
  <conditionalFormatting sqref="CT137">
    <cfRule type="expression" dxfId="1594" priority="34" stopIfTrue="1">
      <formula>$CW137=""</formula>
    </cfRule>
    <cfRule type="cellIs" dxfId="1593" priority="35" stopIfTrue="1" operator="notEqual">
      <formula>$CW137</formula>
    </cfRule>
  </conditionalFormatting>
  <conditionalFormatting sqref="CQ143:CQ145">
    <cfRule type="cellIs" dxfId="1592" priority="33" stopIfTrue="1" operator="notEqual">
      <formula>$CZ143</formula>
    </cfRule>
  </conditionalFormatting>
  <conditionalFormatting sqref="CQ142">
    <cfRule type="cellIs" dxfId="1591" priority="30" stopIfTrue="1" operator="notEqual">
      <formula>$CZ142</formula>
    </cfRule>
  </conditionalFormatting>
  <conditionalFormatting sqref="CQ5:CQ68 CQ70:CQ130">
    <cfRule type="expression" dxfId="1590" priority="28" stopIfTrue="1">
      <formula>$CT5=""</formula>
    </cfRule>
    <cfRule type="cellIs" dxfId="1589" priority="29" stopIfTrue="1" operator="notEqual">
      <formula>$CT5</formula>
    </cfRule>
  </conditionalFormatting>
  <conditionalFormatting sqref="CQ147:CQ148">
    <cfRule type="cellIs" dxfId="1588" priority="27" stopIfTrue="1" operator="notEqual">
      <formula>$CZ147</formula>
    </cfRule>
  </conditionalFormatting>
  <conditionalFormatting sqref="CQ146">
    <cfRule type="cellIs" dxfId="1587" priority="26" stopIfTrue="1" operator="notEqual">
      <formula>$CZ146</formula>
    </cfRule>
  </conditionalFormatting>
  <conditionalFormatting sqref="CQ132:CQ140">
    <cfRule type="expression" dxfId="1586" priority="24" stopIfTrue="1">
      <formula>$CT132=""</formula>
    </cfRule>
    <cfRule type="cellIs" dxfId="1585" priority="25" stopIfTrue="1" operator="notEqual">
      <formula>$CT132</formula>
    </cfRule>
  </conditionalFormatting>
  <conditionalFormatting sqref="DC141">
    <cfRule type="cellIs" dxfId="1584" priority="23" stopIfTrue="1" operator="notEqual">
      <formula>$DG141</formula>
    </cfRule>
  </conditionalFormatting>
  <conditionalFormatting sqref="CZ141">
    <cfRule type="cellIs" dxfId="1583" priority="22" stopIfTrue="1" operator="notEqual">
      <formula>$DG141</formula>
    </cfRule>
  </conditionalFormatting>
  <conditionalFormatting sqref="CW141">
    <cfRule type="cellIs" dxfId="1582" priority="21" stopIfTrue="1" operator="notEqual">
      <formula>$CZ141</formula>
    </cfRule>
  </conditionalFormatting>
  <conditionalFormatting sqref="CT141">
    <cfRule type="cellIs" dxfId="1581" priority="20" stopIfTrue="1" operator="notEqual">
      <formula>$CZ141</formula>
    </cfRule>
  </conditionalFormatting>
  <conditionalFormatting sqref="CQ141">
    <cfRule type="cellIs" dxfId="1580" priority="19" stopIfTrue="1" operator="notEqual">
      <formula>$CZ141</formula>
    </cfRule>
  </conditionalFormatting>
  <conditionalFormatting sqref="DC69">
    <cfRule type="cellIs" dxfId="1579" priority="17" stopIfTrue="1" operator="notEqual">
      <formula>$DG69</formula>
    </cfRule>
  </conditionalFormatting>
  <conditionalFormatting sqref="CZ69">
    <cfRule type="cellIs" dxfId="1578" priority="18" stopIfTrue="1" operator="notEqual">
      <formula>$DC69</formula>
    </cfRule>
  </conditionalFormatting>
  <conditionalFormatting sqref="CW69">
    <cfRule type="cellIs" dxfId="1577" priority="16" operator="notEqual">
      <formula>$CW69</formula>
    </cfRule>
  </conditionalFormatting>
  <conditionalFormatting sqref="CT69">
    <cfRule type="expression" dxfId="1576" priority="14" stopIfTrue="1">
      <formula>$CW69=""</formula>
    </cfRule>
    <cfRule type="cellIs" dxfId="1575" priority="15" stopIfTrue="1" operator="notEqual">
      <formula>$CW69</formula>
    </cfRule>
  </conditionalFormatting>
  <conditionalFormatting sqref="CQ69">
    <cfRule type="expression" dxfId="1574" priority="12" stopIfTrue="1">
      <formula>$CT69=""</formula>
    </cfRule>
    <cfRule type="cellIs" dxfId="1573" priority="13" stopIfTrue="1" operator="notEqual">
      <formula>$CT69</formula>
    </cfRule>
  </conditionalFormatting>
  <conditionalFormatting sqref="CW131">
    <cfRule type="cellIs" dxfId="1572" priority="11" operator="notEqual">
      <formula>$CW131</formula>
    </cfRule>
  </conditionalFormatting>
  <conditionalFormatting sqref="DC131">
    <cfRule type="cellIs" dxfId="1571" priority="9" stopIfTrue="1" operator="notEqual">
      <formula>$DG131</formula>
    </cfRule>
  </conditionalFormatting>
  <conditionalFormatting sqref="CZ131">
    <cfRule type="cellIs" dxfId="1570" priority="10" stopIfTrue="1" operator="notEqual">
      <formula>$DC131</formula>
    </cfRule>
  </conditionalFormatting>
  <conditionalFormatting sqref="CT131">
    <cfRule type="expression" dxfId="1569" priority="7" stopIfTrue="1">
      <formula>$CW131=""</formula>
    </cfRule>
    <cfRule type="cellIs" dxfId="1568" priority="8" stopIfTrue="1" operator="notEqual">
      <formula>$CW131</formula>
    </cfRule>
  </conditionalFormatting>
  <conditionalFormatting sqref="CQ131">
    <cfRule type="expression" dxfId="1567" priority="5" stopIfTrue="1">
      <formula>$CT131=""</formula>
    </cfRule>
    <cfRule type="cellIs" dxfId="1566" priority="6" stopIfTrue="1" operator="notEqual">
      <formula>$CT131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83.0 / Gültig ab: 01.08.18 / Seite &amp;P (&amp;N)</oddFooter>
  </headerFooter>
  <legacy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94" zoomScaleNormal="100" zoomScaleSheetLayoutView="75" workbookViewId="0">
      <selection activeCell="Y133" sqref="Y133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266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1509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66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69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4" si="50">VLOOKUP($CV54,Funktionsbezeichnungen,3,0)</f>
        <v>8</v>
      </c>
      <c r="CX54" s="83" t="str">
        <f t="shared" ref="CX54:CX84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4" si="54">VLOOKUP($DB66,Funktionsbezeichnungen,3,0)</f>
        <v>7</v>
      </c>
      <c r="DD66" s="83" t="str">
        <f t="shared" ref="DD66:DD104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99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1503</v>
      </c>
      <c r="Q70" s="15">
        <v>66</v>
      </c>
      <c r="R70" s="42"/>
      <c r="S70" s="20" t="s">
        <v>1504</v>
      </c>
      <c r="T70" s="21">
        <v>1975</v>
      </c>
      <c r="U70" s="28" t="s">
        <v>1006</v>
      </c>
      <c r="V70" s="21">
        <v>2010</v>
      </c>
      <c r="W70" s="25"/>
      <c r="X70" s="21"/>
      <c r="Y70" s="28"/>
      <c r="Z70" s="118">
        <f t="shared" ref="Z70" si="57">$AD$3-V70</f>
        <v>8</v>
      </c>
      <c r="AA70" s="25" t="s">
        <v>698</v>
      </c>
      <c r="AB70" s="118" t="s">
        <v>121</v>
      </c>
      <c r="AC70" s="21"/>
      <c r="AE70" s="90" t="s">
        <v>375</v>
      </c>
      <c r="AF70" s="82"/>
      <c r="CO70" s="262" t="e">
        <f t="shared" ref="CO70:CO133" si="58">IF(CS70=CT70,"","anders")</f>
        <v>#N/A</v>
      </c>
      <c r="CP70" s="265" t="str">
        <f>+S70</f>
        <v>Said Ari</v>
      </c>
      <c r="CR70" s="153">
        <f t="shared" si="3"/>
        <v>8</v>
      </c>
      <c r="CS70" s="153" t="str">
        <f t="shared" si="18"/>
        <v>D</v>
      </c>
      <c r="CT70" s="260" t="e">
        <f t="shared" si="56"/>
        <v>#N/A</v>
      </c>
      <c r="CU70" s="264">
        <v>4333</v>
      </c>
      <c r="CV70" s="125">
        <v>772</v>
      </c>
      <c r="CW70" s="33">
        <f t="shared" si="50"/>
        <v>8</v>
      </c>
      <c r="CX70" s="83" t="str">
        <f t="shared" si="51"/>
        <v>Projektingenieur 8 (Bau)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4333</v>
      </c>
      <c r="DT70" s="153">
        <v>2</v>
      </c>
      <c r="DU70" s="19">
        <v>3</v>
      </c>
      <c r="DV70" s="19" t="s">
        <v>951</v>
      </c>
      <c r="EX70" s="154">
        <v>4308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si="58"/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9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8" si="60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e">
        <f t="shared" si="58"/>
        <v>#N/A</v>
      </c>
      <c r="CP72" s="19" t="str">
        <f t="shared" ref="CP72:CP141" si="61">+S72</f>
        <v>Meisch Raoul</v>
      </c>
      <c r="CR72" s="153">
        <f t="shared" ref="CR72:CR138" si="62">+Z72</f>
        <v>5</v>
      </c>
      <c r="CS72" s="153" t="str">
        <f t="shared" ref="CS72:CS138" si="63">+AB72</f>
        <v>D</v>
      </c>
      <c r="CT72" s="260" t="e">
        <f t="shared" si="56"/>
        <v>#N/A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1" si="64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9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 t="s">
        <v>1510</v>
      </c>
      <c r="Z73" s="118">
        <f t="shared" si="60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8"/>
        <v/>
      </c>
      <c r="CP73" s="19" t="str">
        <f t="shared" si="61"/>
        <v>Stöhr Jessica</v>
      </c>
      <c r="CR73" s="153">
        <f t="shared" si="62"/>
        <v>5</v>
      </c>
      <c r="CS73" s="153" t="str">
        <f t="shared" si="63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4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9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60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8"/>
        <v/>
      </c>
      <c r="CP74" s="19" t="str">
        <f t="shared" si="61"/>
        <v>Vitt Bernhard</v>
      </c>
      <c r="CR74" s="153">
        <f t="shared" si="62"/>
        <v>4</v>
      </c>
      <c r="CS74" s="153" t="str">
        <f t="shared" si="63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4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60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8"/>
        <v/>
      </c>
      <c r="CP75" s="19" t="str">
        <f t="shared" si="61"/>
        <v>Völlmin Daniel</v>
      </c>
      <c r="CR75" s="153">
        <f t="shared" si="62"/>
        <v>3</v>
      </c>
      <c r="CS75" s="153" t="str">
        <f t="shared" si="63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4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5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60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8"/>
        <v/>
      </c>
      <c r="CP76" s="19" t="str">
        <f t="shared" si="61"/>
        <v>Burger Stefan</v>
      </c>
      <c r="CR76" s="19">
        <f t="shared" si="62"/>
        <v>2</v>
      </c>
      <c r="CS76" s="19" t="str">
        <f t="shared" si="63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4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5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60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8"/>
        <v>#N/A</v>
      </c>
      <c r="CP77" s="192" t="str">
        <f t="shared" si="61"/>
        <v>Aleinikov Dimitri</v>
      </c>
      <c r="CR77" s="19">
        <f t="shared" si="62"/>
        <v>2</v>
      </c>
      <c r="CS77" s="19" t="str">
        <f t="shared" si="63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4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5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 t="s">
        <v>1511</v>
      </c>
      <c r="Z78" s="118">
        <f t="shared" si="60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8"/>
        <v>#N/A</v>
      </c>
      <c r="CP78" s="192" t="str">
        <f t="shared" si="61"/>
        <v>Lüthi Tobias</v>
      </c>
      <c r="CR78" s="19">
        <f t="shared" si="62"/>
        <v>1</v>
      </c>
      <c r="CS78" s="19" t="str">
        <f t="shared" si="63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4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9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 t="s">
        <v>106</v>
      </c>
      <c r="Z79" s="118">
        <f t="shared" si="60"/>
        <v>1</v>
      </c>
      <c r="AA79" s="25" t="s">
        <v>1512</v>
      </c>
      <c r="AB79" s="21" t="s">
        <v>121</v>
      </c>
      <c r="AC79" s="21"/>
      <c r="AE79" s="90" t="s">
        <v>375</v>
      </c>
      <c r="AF79" s="82"/>
      <c r="CO79" s="262" t="e">
        <f t="shared" si="58"/>
        <v>#N/A</v>
      </c>
      <c r="CP79" s="192" t="str">
        <f t="shared" si="61"/>
        <v>Schilliger Raphaela</v>
      </c>
      <c r="CR79" s="19">
        <f t="shared" si="62"/>
        <v>1</v>
      </c>
      <c r="CS79" s="19" t="str">
        <f t="shared" si="63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4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9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60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8"/>
        <v/>
      </c>
      <c r="CP80" s="19" t="str">
        <f t="shared" si="61"/>
        <v>Reber Erich</v>
      </c>
      <c r="CR80" s="19">
        <f t="shared" si="62"/>
        <v>45</v>
      </c>
      <c r="CS80" s="19" t="str">
        <f t="shared" si="63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4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8"/>
        <v/>
      </c>
      <c r="CP81" s="19" t="str">
        <f t="shared" si="61"/>
        <v>Aebi Roger</v>
      </c>
      <c r="CR81" s="19">
        <f t="shared" si="62"/>
        <v>42</v>
      </c>
      <c r="CS81" s="19" t="str">
        <f t="shared" si="63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0" si="66">VLOOKUP($DE81,Funktionsbezeichnungen,3,0)</f>
        <v>8</v>
      </c>
      <c r="DG81" s="83" t="str">
        <f t="shared" ref="DG81:DG110" si="67">VLOOKUP($DE81,Funktionsbezeichnungen,2,0)</f>
        <v>Projektingenieur 8 (Bau)</v>
      </c>
      <c r="DH81" s="125">
        <v>772</v>
      </c>
      <c r="DI81" s="33">
        <f t="shared" ref="DI81:DI112" si="68">VLOOKUP($DH81,Funktionsbezeichnungen,3,0)</f>
        <v>8</v>
      </c>
      <c r="DJ81" s="83" t="str">
        <f t="shared" ref="DJ81:DJ112" si="69">VLOOKUP($DH81,Funktionsbezeichnungen,2,0)</f>
        <v>Projektingenieur 8 (Bau)</v>
      </c>
      <c r="DK81" s="20"/>
      <c r="DL81" s="33">
        <v>772</v>
      </c>
      <c r="DM81" s="33">
        <f t="shared" ref="DM81:DM110" si="70">VLOOKUP($DL81,Funktionsbezeichnungen,3,0)</f>
        <v>8</v>
      </c>
      <c r="DN81" s="83" t="str">
        <f t="shared" ref="DN81:DN110" si="71">VLOOKUP($DL81,Funktionsbezeichnungen,2,0)</f>
        <v>Projektingenieur 8 (Bau)</v>
      </c>
      <c r="DS81" s="19">
        <f t="shared" si="64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9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60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8"/>
        <v/>
      </c>
      <c r="CP82" s="19" t="str">
        <f t="shared" si="61"/>
        <v>Oehen Beat</v>
      </c>
      <c r="CR82" s="19">
        <f t="shared" si="62"/>
        <v>33</v>
      </c>
      <c r="CS82" s="19" t="str">
        <f t="shared" si="63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2">VLOOKUP($CY82,Funktionsbezeichnungen,3,0)</f>
        <v>8</v>
      </c>
      <c r="DA82" s="83" t="str">
        <f t="shared" ref="DA82:DA114" si="73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6"/>
        <v>8</v>
      </c>
      <c r="DG82" s="83" t="str">
        <f t="shared" si="67"/>
        <v>Projektingenieur 8 (Bau)</v>
      </c>
      <c r="DH82" s="125">
        <v>772</v>
      </c>
      <c r="DI82" s="33">
        <f t="shared" si="68"/>
        <v>8</v>
      </c>
      <c r="DJ82" s="83" t="str">
        <f t="shared" si="69"/>
        <v>Projektingenieur 8 (Bau)</v>
      </c>
      <c r="DK82" s="20"/>
      <c r="DL82" s="125">
        <v>772</v>
      </c>
      <c r="DM82" s="33">
        <f t="shared" si="70"/>
        <v>8</v>
      </c>
      <c r="DN82" s="83" t="str">
        <f t="shared" si="71"/>
        <v>Projektingenieur 8 (Bau)</v>
      </c>
      <c r="DS82" s="19">
        <f t="shared" si="64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494</v>
      </c>
      <c r="Q83" s="15">
        <v>79</v>
      </c>
      <c r="R83" s="42"/>
      <c r="S83" s="27" t="s">
        <v>178</v>
      </c>
      <c r="T83" s="21">
        <v>1978</v>
      </c>
      <c r="U83" s="28" t="s">
        <v>235</v>
      </c>
      <c r="V83" s="21">
        <v>2001</v>
      </c>
      <c r="W83" s="25"/>
      <c r="X83" s="21"/>
      <c r="Y83" s="25" t="s">
        <v>289</v>
      </c>
      <c r="Z83" s="21">
        <f>$AD$3-V83</f>
        <v>17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58"/>
        <v/>
      </c>
      <c r="CP83" s="19" t="str">
        <f t="shared" si="61"/>
        <v>Thalmann Patric</v>
      </c>
      <c r="CR83" s="19">
        <f t="shared" si="62"/>
        <v>17</v>
      </c>
      <c r="CS83" s="19" t="str">
        <f t="shared" si="63"/>
        <v>C</v>
      </c>
      <c r="CT83" s="260" t="str">
        <f t="shared" si="56"/>
        <v>C</v>
      </c>
      <c r="CU83" s="154">
        <v>9658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si="72"/>
        <v>8</v>
      </c>
      <c r="DA83" s="83" t="str">
        <f t="shared" si="73"/>
        <v>Projektingenieur 8 (Bau)</v>
      </c>
      <c r="DB83" s="125">
        <v>772</v>
      </c>
      <c r="DC83" s="33">
        <f>VLOOKUP($DB83,Funktionsbezeichnungen,3,0)</f>
        <v>8</v>
      </c>
      <c r="DD83" s="83" t="str">
        <f>VLOOKUP($DB83,Funktionsbezeichnungen,2,0)</f>
        <v>Projektingenieur 8 (Bau)</v>
      </c>
      <c r="DE83" s="125">
        <v>771</v>
      </c>
      <c r="DF83" s="33">
        <f>VLOOKUP($DE83,Funktionsbezeichnungen,3,0)</f>
        <v>7</v>
      </c>
      <c r="DG83" s="83" t="str">
        <f>VLOOKUP($DE83,Funktionsbezeichnungen,2,0)</f>
        <v>Projektingenieur 7 (Bau)</v>
      </c>
      <c r="DH83" s="125">
        <v>771</v>
      </c>
      <c r="DI83" s="33">
        <f>VLOOKUP($DH83,Funktionsbezeichnungen,3,0)</f>
        <v>7</v>
      </c>
      <c r="DJ83" s="83" t="str">
        <f>VLOOKUP($DH83,Funktionsbezeichnungen,2,0)</f>
        <v>Projektingenieur 7 (Bau)</v>
      </c>
      <c r="DK83" s="20"/>
      <c r="DL83" s="125">
        <v>771</v>
      </c>
      <c r="DM83" s="33">
        <f>VLOOKUP($DL83,Funktionsbezeichnungen,3,0)</f>
        <v>7</v>
      </c>
      <c r="DN83" s="83" t="str">
        <f>VLOOKUP($DL83,Funktionsbezeichnungen,2,0)</f>
        <v>Projektingenieur 7 (Bau)</v>
      </c>
      <c r="DS83" s="19">
        <f t="shared" si="64"/>
        <v>9658</v>
      </c>
      <c r="DT83" s="153">
        <v>6</v>
      </c>
      <c r="DU83" s="19">
        <v>0</v>
      </c>
      <c r="DV83" s="185" t="s">
        <v>968</v>
      </c>
      <c r="EX83" s="154">
        <v>6659</v>
      </c>
      <c r="EY83" s="19" t="s">
        <v>121</v>
      </c>
    </row>
    <row r="84" spans="1:155" s="226" customFormat="1" ht="27" x14ac:dyDescent="0.25">
      <c r="A84" s="218">
        <v>0</v>
      </c>
      <c r="B84" s="218"/>
      <c r="C84" s="218">
        <f>IF(Z84&gt;=10,1,0)</f>
        <v>0</v>
      </c>
      <c r="D84" s="219"/>
      <c r="E84" s="219">
        <v>1</v>
      </c>
      <c r="F84" s="220"/>
      <c r="G84" s="221"/>
      <c r="H84" s="221">
        <v>1</v>
      </c>
      <c r="I84" s="220"/>
      <c r="J84" s="221"/>
      <c r="K84" s="220"/>
      <c r="L84" s="220"/>
      <c r="M84" s="220"/>
      <c r="N84" s="256"/>
      <c r="O84" s="166" t="s">
        <v>1301</v>
      </c>
      <c r="P84" s="167" t="s">
        <v>1258</v>
      </c>
      <c r="Q84" s="15">
        <v>80</v>
      </c>
      <c r="R84" s="248"/>
      <c r="S84" s="216" t="s">
        <v>1259</v>
      </c>
      <c r="T84" s="118">
        <v>1972</v>
      </c>
      <c r="U84" s="247" t="s">
        <v>1260</v>
      </c>
      <c r="V84" s="118">
        <v>2009</v>
      </c>
      <c r="W84" s="225"/>
      <c r="X84" s="224"/>
      <c r="Y84" s="225"/>
      <c r="Z84" s="118">
        <f>$AD$3-V84</f>
        <v>9</v>
      </c>
      <c r="AA84" s="119" t="s">
        <v>1261</v>
      </c>
      <c r="AB84" s="118" t="s">
        <v>105</v>
      </c>
      <c r="AC84" s="118"/>
      <c r="AD84" s="118"/>
      <c r="AE84" s="255" t="s">
        <v>376</v>
      </c>
      <c r="AF84" s="249"/>
      <c r="CO84" s="262" t="e">
        <f t="shared" si="58"/>
        <v>#N/A</v>
      </c>
      <c r="CP84" s="261" t="str">
        <f t="shared" si="61"/>
        <v>Hagmann Andreas</v>
      </c>
      <c r="CR84" s="226">
        <f t="shared" si="62"/>
        <v>9</v>
      </c>
      <c r="CS84" s="226" t="str">
        <f t="shared" si="63"/>
        <v>C</v>
      </c>
      <c r="CT84" s="260" t="e">
        <f t="shared" si="56"/>
        <v>#N/A</v>
      </c>
      <c r="CU84" s="257">
        <v>3216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250"/>
      <c r="CZ84" s="251"/>
      <c r="DA84" s="252"/>
      <c r="DB84" s="250"/>
      <c r="DC84" s="251"/>
      <c r="DD84" s="252"/>
      <c r="DE84" s="250"/>
      <c r="DF84" s="251"/>
      <c r="DG84" s="252"/>
      <c r="DH84" s="250"/>
      <c r="DI84" s="251"/>
      <c r="DJ84" s="252"/>
      <c r="DK84" s="249"/>
      <c r="DL84" s="250"/>
      <c r="DM84" s="251"/>
      <c r="DN84" s="252"/>
      <c r="DS84" s="226">
        <f t="shared" si="64"/>
        <v>3216</v>
      </c>
      <c r="DT84" s="253">
        <v>6</v>
      </c>
      <c r="DU84" s="226">
        <v>0</v>
      </c>
      <c r="DV84" s="254" t="s">
        <v>968</v>
      </c>
      <c r="EX84" s="154">
        <v>4354</v>
      </c>
      <c r="EY84" s="19" t="s">
        <v>121</v>
      </c>
    </row>
    <row r="85" spans="1:155" s="19" customFormat="1" ht="15.75" x14ac:dyDescent="0.2">
      <c r="A85" s="53">
        <v>0</v>
      </c>
      <c r="B85" s="53"/>
      <c r="C85" s="53">
        <f t="shared" si="59"/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1303</v>
      </c>
      <c r="P85" s="15" t="s">
        <v>477</v>
      </c>
      <c r="Q85" s="15">
        <v>81</v>
      </c>
      <c r="R85" s="16"/>
      <c r="S85" s="20" t="s">
        <v>134</v>
      </c>
      <c r="T85" s="21">
        <v>1954</v>
      </c>
      <c r="U85" s="28" t="s">
        <v>126</v>
      </c>
      <c r="V85" s="21">
        <v>1974</v>
      </c>
      <c r="W85" s="25"/>
      <c r="X85" s="21"/>
      <c r="Y85" s="28" t="s">
        <v>135</v>
      </c>
      <c r="Z85" s="21">
        <f t="shared" si="60"/>
        <v>44</v>
      </c>
      <c r="AA85" s="25" t="s">
        <v>110</v>
      </c>
      <c r="AB85" s="21" t="s">
        <v>1040</v>
      </c>
      <c r="AC85" s="21"/>
      <c r="AE85" s="90" t="s">
        <v>404</v>
      </c>
      <c r="AF85" s="82"/>
      <c r="CO85" s="19" t="str">
        <f t="shared" si="58"/>
        <v/>
      </c>
      <c r="CP85" s="19" t="str">
        <f t="shared" si="61"/>
        <v>Imesch Robert</v>
      </c>
      <c r="CR85" s="19">
        <f t="shared" si="62"/>
        <v>44</v>
      </c>
      <c r="CS85" s="19" t="str">
        <f t="shared" si="63"/>
        <v xml:space="preserve"> D/C 2)</v>
      </c>
      <c r="CT85" s="260" t="str">
        <f t="shared" si="56"/>
        <v xml:space="preserve"> D/C 2)</v>
      </c>
      <c r="CU85" s="154">
        <v>4249</v>
      </c>
      <c r="CV85" s="125">
        <v>772</v>
      </c>
      <c r="CW85" s="33">
        <f t="shared" ref="CW85:CW117" si="74">VLOOKUP($CV85,Funktionsbezeichnungen,3,0)</f>
        <v>8</v>
      </c>
      <c r="CX85" s="83" t="str">
        <f t="shared" ref="CX85:CX117" si="75">VLOOKUP($CV85,Funktionsbezeichnungen,2,0)</f>
        <v>Projektingenieur 8 (Bau)</v>
      </c>
      <c r="CY85" s="125">
        <v>772</v>
      </c>
      <c r="CZ85" s="33">
        <f t="shared" si="72"/>
        <v>8</v>
      </c>
      <c r="DA85" s="83" t="str">
        <f t="shared" si="73"/>
        <v>Projektingenieur 8 (Bau)</v>
      </c>
      <c r="DB85" s="125">
        <v>772</v>
      </c>
      <c r="DC85" s="33">
        <f t="shared" si="54"/>
        <v>8</v>
      </c>
      <c r="DD85" s="83" t="str">
        <f t="shared" si="55"/>
        <v>Projektingenieur 8 (Bau)</v>
      </c>
      <c r="DE85" s="125">
        <v>772</v>
      </c>
      <c r="DF85" s="33">
        <f t="shared" si="66"/>
        <v>8</v>
      </c>
      <c r="DG85" s="83" t="str">
        <f t="shared" si="67"/>
        <v>Projektingenieur 8 (Bau)</v>
      </c>
      <c r="DH85" s="125">
        <v>772</v>
      </c>
      <c r="DI85" s="33">
        <f t="shared" si="68"/>
        <v>8</v>
      </c>
      <c r="DJ85" s="83" t="str">
        <f t="shared" si="69"/>
        <v>Projektingenieur 8 (Bau)</v>
      </c>
      <c r="DK85" s="20"/>
      <c r="DL85" s="33">
        <v>772</v>
      </c>
      <c r="DM85" s="33">
        <f t="shared" si="70"/>
        <v>8</v>
      </c>
      <c r="DN85" s="83" t="str">
        <f t="shared" si="71"/>
        <v>Projektingenieur 8 (Bau)</v>
      </c>
      <c r="DS85" s="19">
        <f t="shared" si="64"/>
        <v>4249</v>
      </c>
      <c r="DT85" s="153">
        <v>6</v>
      </c>
      <c r="DU85" s="19">
        <v>0</v>
      </c>
      <c r="DV85" s="185" t="s">
        <v>968</v>
      </c>
      <c r="EX85" s="154">
        <v>5630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9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1303</v>
      </c>
      <c r="P86" s="15" t="s">
        <v>478</v>
      </c>
      <c r="Q86" s="15">
        <v>82</v>
      </c>
      <c r="R86" s="16"/>
      <c r="S86" s="20" t="s">
        <v>136</v>
      </c>
      <c r="T86" s="21">
        <v>1955</v>
      </c>
      <c r="U86" s="28" t="s">
        <v>126</v>
      </c>
      <c r="V86" s="21">
        <v>1975</v>
      </c>
      <c r="W86" s="25"/>
      <c r="X86" s="21"/>
      <c r="Y86" s="28" t="s">
        <v>135</v>
      </c>
      <c r="Z86" s="21">
        <f t="shared" si="60"/>
        <v>43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8"/>
        <v/>
      </c>
      <c r="CP86" s="19" t="str">
        <f t="shared" si="61"/>
        <v>Flückiger Hans Peter</v>
      </c>
      <c r="CR86" s="19">
        <f t="shared" si="62"/>
        <v>43</v>
      </c>
      <c r="CS86" s="19" t="str">
        <f t="shared" si="63"/>
        <v xml:space="preserve"> D/C 2)</v>
      </c>
      <c r="CT86" s="260" t="str">
        <f t="shared" si="56"/>
        <v xml:space="preserve"> D/C 2)</v>
      </c>
      <c r="CU86" s="154">
        <v>4250</v>
      </c>
      <c r="CV86" s="125">
        <v>772</v>
      </c>
      <c r="CW86" s="33">
        <f t="shared" si="74"/>
        <v>8</v>
      </c>
      <c r="CX86" s="83" t="str">
        <f t="shared" si="75"/>
        <v>Projektingenieur 8 (Bau)</v>
      </c>
      <c r="CY86" s="125">
        <v>772</v>
      </c>
      <c r="CZ86" s="33">
        <f t="shared" si="72"/>
        <v>8</v>
      </c>
      <c r="DA86" s="83" t="str">
        <f t="shared" si="73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6"/>
        <v>8</v>
      </c>
      <c r="DG86" s="83" t="str">
        <f t="shared" si="67"/>
        <v>Projektingenieur 8 (Bau)</v>
      </c>
      <c r="DH86" s="125">
        <v>772</v>
      </c>
      <c r="DI86" s="33">
        <f t="shared" si="68"/>
        <v>8</v>
      </c>
      <c r="DJ86" s="83" t="str">
        <f t="shared" si="69"/>
        <v>Projektingenieur 8 (Bau)</v>
      </c>
      <c r="DK86" s="20"/>
      <c r="DL86" s="33">
        <v>772</v>
      </c>
      <c r="DM86" s="33">
        <f t="shared" si="70"/>
        <v>8</v>
      </c>
      <c r="DN86" s="83" t="str">
        <f t="shared" si="71"/>
        <v>Projektingenieur 8 (Bau)</v>
      </c>
      <c r="DS86" s="19">
        <f t="shared" si="64"/>
        <v>4250</v>
      </c>
      <c r="DT86" s="153">
        <v>6</v>
      </c>
      <c r="DU86" s="19">
        <v>0</v>
      </c>
      <c r="DV86" s="185" t="s">
        <v>968</v>
      </c>
      <c r="EX86" s="154">
        <v>7641</v>
      </c>
      <c r="EY86" s="19" t="s">
        <v>121</v>
      </c>
    </row>
    <row r="87" spans="1:155" s="19" customFormat="1" ht="27" x14ac:dyDescent="0.25">
      <c r="A87" s="53">
        <v>0</v>
      </c>
      <c r="B87" s="53"/>
      <c r="C87" s="53">
        <f>IF(Z87&gt;=10,1,0)</f>
        <v>1</v>
      </c>
      <c r="D87" s="55"/>
      <c r="E87" s="55">
        <v>1</v>
      </c>
      <c r="F87" s="56"/>
      <c r="G87" s="54"/>
      <c r="H87" s="54"/>
      <c r="I87" s="56"/>
      <c r="J87" s="54"/>
      <c r="K87" s="56"/>
      <c r="L87" s="56"/>
      <c r="M87" s="56"/>
      <c r="N87" s="58"/>
      <c r="O87" s="52" t="s">
        <v>358</v>
      </c>
      <c r="P87" s="15" t="s">
        <v>617</v>
      </c>
      <c r="Q87" s="15">
        <v>83</v>
      </c>
      <c r="R87" s="42"/>
      <c r="S87" s="169" t="s">
        <v>618</v>
      </c>
      <c r="T87" s="118">
        <v>1985</v>
      </c>
      <c r="U87" s="169" t="s">
        <v>235</v>
      </c>
      <c r="V87" s="118">
        <v>2006</v>
      </c>
      <c r="W87" s="247" t="s">
        <v>1257</v>
      </c>
      <c r="X87" s="118">
        <v>2015</v>
      </c>
      <c r="Y87" s="225"/>
      <c r="Z87" s="118">
        <f>$AD$3-V87</f>
        <v>12</v>
      </c>
      <c r="AA87" s="119" t="s">
        <v>110</v>
      </c>
      <c r="AB87" s="118" t="s">
        <v>121</v>
      </c>
      <c r="AC87" s="224"/>
      <c r="AD87" s="226"/>
      <c r="AE87" s="255" t="s">
        <v>376</v>
      </c>
      <c r="AF87" s="82"/>
      <c r="CO87" s="19" t="str">
        <f t="shared" si="58"/>
        <v/>
      </c>
      <c r="CP87" s="19" t="str">
        <f t="shared" si="61"/>
        <v>Zeltner Viktor</v>
      </c>
      <c r="CR87" s="19">
        <f t="shared" si="62"/>
        <v>12</v>
      </c>
      <c r="CS87" s="19" t="str">
        <f t="shared" si="63"/>
        <v>D</v>
      </c>
      <c r="CT87" s="260" t="str">
        <f t="shared" si="56"/>
        <v>D</v>
      </c>
      <c r="CU87" s="154">
        <v>6765</v>
      </c>
      <c r="CV87" s="125">
        <v>771</v>
      </c>
      <c r="CW87" s="33">
        <f t="shared" si="74"/>
        <v>7</v>
      </c>
      <c r="CX87" s="83" t="str">
        <f t="shared" si="75"/>
        <v>Projektingenieur 7 (Bau)</v>
      </c>
      <c r="CY87" s="125">
        <v>771</v>
      </c>
      <c r="CZ87" s="33">
        <f t="shared" si="72"/>
        <v>7</v>
      </c>
      <c r="DA87" s="83" t="str">
        <f t="shared" si="73"/>
        <v>Projektingenieur 7 (Bau)</v>
      </c>
      <c r="DB87" s="125">
        <v>771</v>
      </c>
      <c r="DC87" s="33">
        <f>VLOOKUP($DB87,Funktionsbezeichnungen,3,0)</f>
        <v>7</v>
      </c>
      <c r="DD87" s="83" t="str">
        <f>VLOOKUP($DB87,Funktionsbezeichnungen,2,0)</f>
        <v>Projektingenieur 7 (Bau)</v>
      </c>
      <c r="DE87" s="125">
        <v>733</v>
      </c>
      <c r="DF87" s="33">
        <f>VLOOKUP($DE87,Funktionsbezeichnungen,3,0)</f>
        <v>6</v>
      </c>
      <c r="DG87" s="83" t="str">
        <f>VLOOKUP($DE87,Funktionsbezeichnungen,2,0)</f>
        <v>Konstrukteur 6 / -planer 6 / Gruppenchef 6</v>
      </c>
      <c r="DH87" s="125">
        <v>732</v>
      </c>
      <c r="DI87" s="33">
        <f>VLOOKUP($DH87,Funktionsbezeichnungen,3,0)</f>
        <v>5</v>
      </c>
      <c r="DJ87" s="83" t="str">
        <f>VLOOKUP($DH87,Funktionsbezeichnungen,2,0)</f>
        <v>Konstrukteur 5 / -planer 5</v>
      </c>
      <c r="DK87" s="20"/>
      <c r="DL87" s="33">
        <v>732</v>
      </c>
      <c r="DM87" s="33">
        <f>VLOOKUP($DL87,Funktionsbezeichnungen,3,0)</f>
        <v>5</v>
      </c>
      <c r="DN87" s="83" t="str">
        <f>VLOOKUP($DL87,Funktionsbezeichnungen,2,0)</f>
        <v>Konstrukteur 5 / -planer 5</v>
      </c>
      <c r="DS87" s="19">
        <f t="shared" si="64"/>
        <v>6765</v>
      </c>
      <c r="DT87" s="153">
        <v>6</v>
      </c>
      <c r="DU87" s="19">
        <v>0</v>
      </c>
      <c r="DV87" s="19" t="s">
        <v>964</v>
      </c>
      <c r="EX87" s="154">
        <v>6741</v>
      </c>
      <c r="EY87" s="19" t="s">
        <v>121</v>
      </c>
    </row>
    <row r="88" spans="1:155" s="19" customFormat="1" x14ac:dyDescent="0.2">
      <c r="A88" s="53">
        <v>0</v>
      </c>
      <c r="B88" s="53"/>
      <c r="C88" s="53">
        <f t="shared" si="59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482</v>
      </c>
      <c r="Q88" s="15">
        <v>84</v>
      </c>
      <c r="R88" s="16"/>
      <c r="S88" s="20" t="s">
        <v>260</v>
      </c>
      <c r="T88" s="21">
        <v>1956</v>
      </c>
      <c r="U88" s="28" t="s">
        <v>126</v>
      </c>
      <c r="V88" s="21">
        <v>1973</v>
      </c>
      <c r="W88" s="25"/>
      <c r="X88" s="21"/>
      <c r="Y88" s="28"/>
      <c r="Z88" s="21">
        <f t="shared" si="60"/>
        <v>45</v>
      </c>
      <c r="AA88" s="25" t="s">
        <v>139</v>
      </c>
      <c r="AB88" s="21" t="s">
        <v>121</v>
      </c>
      <c r="AC88" s="21"/>
      <c r="AE88" s="90" t="s">
        <v>377</v>
      </c>
      <c r="AF88" s="82"/>
      <c r="CO88" s="19" t="str">
        <f t="shared" si="58"/>
        <v/>
      </c>
      <c r="CP88" s="19" t="str">
        <f t="shared" si="61"/>
        <v>Allemann  Bertrand</v>
      </c>
      <c r="CR88" s="19">
        <f t="shared" si="62"/>
        <v>45</v>
      </c>
      <c r="CS88" s="19" t="str">
        <f t="shared" si="63"/>
        <v>D</v>
      </c>
      <c r="CT88" s="260" t="str">
        <f t="shared" si="56"/>
        <v>D</v>
      </c>
      <c r="CU88" s="154">
        <v>5631</v>
      </c>
      <c r="CV88" s="125">
        <v>741</v>
      </c>
      <c r="CW88" s="33">
        <f t="shared" si="74"/>
        <v>7</v>
      </c>
      <c r="CX88" s="83" t="str">
        <f t="shared" si="75"/>
        <v>Konstrukteur 7 / Fachplaner 7 / Gruppenchef 7</v>
      </c>
      <c r="CY88" s="125">
        <v>741</v>
      </c>
      <c r="CZ88" s="33">
        <f t="shared" si="72"/>
        <v>7</v>
      </c>
      <c r="DA88" s="83" t="str">
        <f t="shared" si="73"/>
        <v>Konstrukteur 7 / Fachplaner 7 / Gruppenchef 7</v>
      </c>
      <c r="DB88" s="125">
        <v>741</v>
      </c>
      <c r="DC88" s="33">
        <f t="shared" si="54"/>
        <v>7</v>
      </c>
      <c r="DD88" s="83" t="str">
        <f t="shared" si="55"/>
        <v>Konstrukteur 7 / Fachplaner 7 / Gruppenchef 7</v>
      </c>
      <c r="DE88" s="125">
        <v>741</v>
      </c>
      <c r="DF88" s="33">
        <f t="shared" si="66"/>
        <v>7</v>
      </c>
      <c r="DG88" s="83" t="str">
        <f t="shared" si="67"/>
        <v>Konstrukteur 7 / Fachplaner 7 / Gruppenchef 7</v>
      </c>
      <c r="DH88" s="125">
        <v>741</v>
      </c>
      <c r="DI88" s="33">
        <f t="shared" si="68"/>
        <v>7</v>
      </c>
      <c r="DJ88" s="83" t="str">
        <f t="shared" si="69"/>
        <v>Konstrukteur 7 / Fachplaner 7 / Gruppenchef 7</v>
      </c>
      <c r="DK88" s="20"/>
      <c r="DL88" s="33">
        <v>742</v>
      </c>
      <c r="DM88" s="33">
        <f t="shared" si="70"/>
        <v>8</v>
      </c>
      <c r="DN88" s="83" t="str">
        <f t="shared" si="71"/>
        <v>Konstrukteur 8 / Fachplaner 8 / Gruppenchef 8</v>
      </c>
      <c r="DS88" s="19">
        <f t="shared" si="64"/>
        <v>5631</v>
      </c>
      <c r="DT88" s="153">
        <v>6</v>
      </c>
      <c r="DU88" s="19">
        <v>0</v>
      </c>
      <c r="DV88" s="19" t="s">
        <v>965</v>
      </c>
      <c r="EX88" s="154">
        <v>9618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>$AD$3-V89</f>
        <v>45</v>
      </c>
      <c r="AA89" s="25" t="s">
        <v>129</v>
      </c>
      <c r="AB89" s="21" t="s">
        <v>121</v>
      </c>
      <c r="AC89" s="21"/>
      <c r="AE89" s="187" t="s">
        <v>377</v>
      </c>
      <c r="AF89" s="82"/>
      <c r="CO89" s="262" t="str">
        <f t="shared" si="58"/>
        <v>anders</v>
      </c>
      <c r="CP89" s="19" t="str">
        <f>+S89</f>
        <v>Wespiser Charles</v>
      </c>
      <c r="CR89" s="19">
        <f>+Z89</f>
        <v>45</v>
      </c>
      <c r="CS89" s="19" t="str">
        <f>+AB89</f>
        <v>D</v>
      </c>
      <c r="CT89" s="260" t="str">
        <f t="shared" si="56"/>
        <v xml:space="preserve"> E/D </v>
      </c>
      <c r="CU89" s="154">
        <v>5545</v>
      </c>
      <c r="CV89" s="125">
        <v>741</v>
      </c>
      <c r="CW89" s="33">
        <f t="shared" si="74"/>
        <v>7</v>
      </c>
      <c r="CX89" s="83" t="str">
        <f t="shared" si="75"/>
        <v>Konstrukteur 7 / Fachplaner 7 / Gruppenchef 7</v>
      </c>
      <c r="CY89" s="125">
        <v>741</v>
      </c>
      <c r="CZ89" s="33">
        <f>VLOOKUP($CY89,Funktionsbezeichnungen,3,0)</f>
        <v>7</v>
      </c>
      <c r="DA89" s="83" t="str">
        <f>VLOOKUP($CY89,Funktionsbezeichnungen,2,0)</f>
        <v>Konstrukteur 7 / Fachplaner 7 / Gruppenchef 7</v>
      </c>
      <c r="DB89" s="125">
        <v>741</v>
      </c>
      <c r="DC89" s="33">
        <f>VLOOKUP($DB89,Funktionsbezeichnungen,3,0)</f>
        <v>7</v>
      </c>
      <c r="DD89" s="83" t="str">
        <f>VLOOKUP($DB89,Funktionsbezeichnungen,2,0)</f>
        <v>Konstrukteur 7 / Fachplaner 7 / Gruppenchef 7</v>
      </c>
      <c r="DE89" s="125">
        <v>741</v>
      </c>
      <c r="DF89" s="33">
        <f>VLOOKUP($DE89,Funktionsbezeichnungen,3,0)</f>
        <v>7</v>
      </c>
      <c r="DG89" s="83" t="str">
        <f>VLOOKUP($DE89,Funktionsbezeichnungen,2,0)</f>
        <v>Konstrukteur 7 / Fachplaner 7 / Gruppenchef 7</v>
      </c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7 / Fachplaner 7 / Gruppenchef 7</v>
      </c>
      <c r="DK89" s="20"/>
      <c r="DL89" s="125">
        <v>741</v>
      </c>
      <c r="DM89" s="33">
        <f>VLOOKUP($DL89,Funktionsbezeichnungen,3,0)</f>
        <v>7</v>
      </c>
      <c r="DN89" s="83" t="str">
        <f>VLOOKUP($DL89,Funktionsbezeichnungen,2,0)</f>
        <v>Konstrukteur 7 / Fachplaner 7 / Gruppenchef 7</v>
      </c>
      <c r="DS89" s="19">
        <f>+CU89</f>
        <v>5545</v>
      </c>
      <c r="DT89" s="153">
        <v>6</v>
      </c>
      <c r="DU89" s="19">
        <v>0</v>
      </c>
      <c r="DV89" s="19" t="s">
        <v>965</v>
      </c>
      <c r="EX89" s="154">
        <v>9623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59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1301</v>
      </c>
      <c r="P90" s="15" t="s">
        <v>483</v>
      </c>
      <c r="Q90" s="15">
        <v>86</v>
      </c>
      <c r="R90" s="16"/>
      <c r="S90" s="20" t="s">
        <v>137</v>
      </c>
      <c r="T90" s="21">
        <v>1958</v>
      </c>
      <c r="U90" s="28" t="s">
        <v>126</v>
      </c>
      <c r="V90" s="21">
        <v>1977</v>
      </c>
      <c r="W90" s="25"/>
      <c r="X90" s="21"/>
      <c r="Y90" s="28"/>
      <c r="Z90" s="21">
        <f t="shared" si="60"/>
        <v>41</v>
      </c>
      <c r="AA90" s="25" t="s">
        <v>129</v>
      </c>
      <c r="AB90" s="21" t="s">
        <v>121</v>
      </c>
      <c r="AC90" s="21"/>
      <c r="AE90" s="90" t="s">
        <v>377</v>
      </c>
      <c r="AF90" s="82"/>
      <c r="CO90" s="19" t="e">
        <f t="shared" si="58"/>
        <v>#N/A</v>
      </c>
      <c r="CP90" s="19" t="str">
        <f t="shared" si="61"/>
        <v>Lenherr Paul</v>
      </c>
      <c r="CR90" s="19">
        <f t="shared" si="62"/>
        <v>41</v>
      </c>
      <c r="CS90" s="19" t="str">
        <f t="shared" si="63"/>
        <v>D</v>
      </c>
      <c r="CT90" s="260" t="e">
        <f t="shared" si="56"/>
        <v>#N/A</v>
      </c>
      <c r="CU90" s="154">
        <v>6628</v>
      </c>
      <c r="CV90" s="125">
        <v>741</v>
      </c>
      <c r="CW90" s="33">
        <f t="shared" si="74"/>
        <v>7</v>
      </c>
      <c r="CX90" s="83" t="str">
        <f t="shared" si="75"/>
        <v>Konstrukteur 7 / Fachplaner 7 / Gruppenchef 7</v>
      </c>
      <c r="CY90" s="125">
        <v>741</v>
      </c>
      <c r="CZ90" s="33">
        <f t="shared" si="72"/>
        <v>7</v>
      </c>
      <c r="DA90" s="83" t="str">
        <f t="shared" si="73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66"/>
        <v>7</v>
      </c>
      <c r="DG90" s="83" t="str">
        <f t="shared" si="67"/>
        <v>Konstrukteur 7 / Fachplaner 7 / Gruppenchef 7</v>
      </c>
      <c r="DH90" s="125">
        <v>741</v>
      </c>
      <c r="DI90" s="33">
        <f t="shared" si="68"/>
        <v>7</v>
      </c>
      <c r="DJ90" s="83" t="str">
        <f t="shared" si="69"/>
        <v>Konstrukteur 7 / Fachplaner 7 / Gruppenchef 7</v>
      </c>
      <c r="DK90" s="20"/>
      <c r="DL90" s="33">
        <v>742</v>
      </c>
      <c r="DM90" s="33">
        <f t="shared" si="70"/>
        <v>8</v>
      </c>
      <c r="DN90" s="83" t="str">
        <f t="shared" si="71"/>
        <v>Konstrukteur 8 / Fachplaner 8 / Gruppenchef 8</v>
      </c>
      <c r="DS90" s="19">
        <f t="shared" si="64"/>
        <v>6628</v>
      </c>
      <c r="DT90" s="153">
        <v>6</v>
      </c>
      <c r="DU90" s="19">
        <v>0</v>
      </c>
      <c r="DV90" s="19" t="s">
        <v>965</v>
      </c>
      <c r="EX90" s="154">
        <v>4346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9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358</v>
      </c>
      <c r="P91" s="15" t="s">
        <v>484</v>
      </c>
      <c r="Q91" s="15">
        <v>87</v>
      </c>
      <c r="R91" s="16"/>
      <c r="S91" s="20" t="s">
        <v>271</v>
      </c>
      <c r="T91" s="21">
        <v>1958</v>
      </c>
      <c r="U91" s="28" t="s">
        <v>126</v>
      </c>
      <c r="V91" s="21">
        <v>1978</v>
      </c>
      <c r="W91" s="25"/>
      <c r="X91" s="21"/>
      <c r="Y91" s="28"/>
      <c r="Z91" s="21">
        <f t="shared" si="60"/>
        <v>40</v>
      </c>
      <c r="AA91" s="25" t="s">
        <v>687</v>
      </c>
      <c r="AB91" s="21" t="s">
        <v>121</v>
      </c>
      <c r="AC91" s="21"/>
      <c r="AE91" s="90" t="s">
        <v>420</v>
      </c>
      <c r="AF91" s="82"/>
      <c r="CO91" s="19" t="str">
        <f t="shared" si="58"/>
        <v/>
      </c>
      <c r="CP91" s="19" t="str">
        <f t="shared" si="61"/>
        <v>von Schallen Urs</v>
      </c>
      <c r="CR91" s="19">
        <f t="shared" si="62"/>
        <v>40</v>
      </c>
      <c r="CS91" s="19" t="str">
        <f t="shared" si="63"/>
        <v>D</v>
      </c>
      <c r="CT91" s="260" t="str">
        <f t="shared" si="56"/>
        <v>D</v>
      </c>
      <c r="CU91" s="154">
        <v>6659</v>
      </c>
      <c r="CV91" s="125">
        <v>742</v>
      </c>
      <c r="CW91" s="33">
        <f t="shared" si="74"/>
        <v>8</v>
      </c>
      <c r="CX91" s="83" t="str">
        <f t="shared" si="75"/>
        <v>Konstrukteur 8 / Fachplaner 8 / Gruppenchef 8</v>
      </c>
      <c r="CY91" s="125">
        <v>742</v>
      </c>
      <c r="CZ91" s="33">
        <f t="shared" si="72"/>
        <v>8</v>
      </c>
      <c r="DA91" s="83" t="str">
        <f t="shared" si="73"/>
        <v>Konstrukteur 8 / Fachplaner 8 / Gruppenchef 8</v>
      </c>
      <c r="DB91" s="125">
        <v>742</v>
      </c>
      <c r="DC91" s="33">
        <f t="shared" si="54"/>
        <v>8</v>
      </c>
      <c r="DD91" s="83" t="str">
        <f t="shared" si="55"/>
        <v>Konstrukteur 8 / Fachplaner 8 / Gruppenchef 8</v>
      </c>
      <c r="DE91" s="125">
        <v>742</v>
      </c>
      <c r="DF91" s="33">
        <f t="shared" si="66"/>
        <v>8</v>
      </c>
      <c r="DG91" s="83" t="str">
        <f t="shared" si="67"/>
        <v>Konstrukteur 8 / Fachplaner 8 / Gruppenchef 8</v>
      </c>
      <c r="DH91" s="125">
        <v>742</v>
      </c>
      <c r="DI91" s="33">
        <f t="shared" si="68"/>
        <v>8</v>
      </c>
      <c r="DJ91" s="83" t="str">
        <f t="shared" si="69"/>
        <v>Konstrukteur 8 / Fachplaner 8 / Gruppenchef 8</v>
      </c>
      <c r="DK91" s="20"/>
      <c r="DL91" s="33">
        <v>742</v>
      </c>
      <c r="DM91" s="33">
        <f t="shared" si="70"/>
        <v>8</v>
      </c>
      <c r="DN91" s="83" t="str">
        <f t="shared" si="71"/>
        <v>Konstrukteur 8 / Fachplaner 8 / Gruppenchef 8</v>
      </c>
      <c r="DS91" s="19">
        <f t="shared" si="64"/>
        <v>6659</v>
      </c>
      <c r="DT91" s="153">
        <v>6</v>
      </c>
      <c r="DU91" s="19">
        <v>0</v>
      </c>
      <c r="DV91" s="19" t="s">
        <v>966</v>
      </c>
      <c r="EX91" s="154">
        <v>9654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9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359</v>
      </c>
      <c r="P92" s="15" t="s">
        <v>632</v>
      </c>
      <c r="Q92" s="15">
        <v>88</v>
      </c>
      <c r="R92" s="16"/>
      <c r="S92" s="20" t="s">
        <v>633</v>
      </c>
      <c r="T92" s="21">
        <v>1958</v>
      </c>
      <c r="U92" s="28" t="s">
        <v>634</v>
      </c>
      <c r="V92" s="21">
        <v>1980</v>
      </c>
      <c r="W92" s="25"/>
      <c r="X92" s="21"/>
      <c r="Y92" s="28"/>
      <c r="Z92" s="21">
        <f t="shared" si="60"/>
        <v>38</v>
      </c>
      <c r="AA92" s="25" t="s">
        <v>107</v>
      </c>
      <c r="AB92" s="21" t="s">
        <v>121</v>
      </c>
      <c r="AC92" s="21"/>
      <c r="AE92" s="187" t="s">
        <v>1098</v>
      </c>
      <c r="AF92" s="82"/>
      <c r="CO92" s="19" t="str">
        <f t="shared" si="58"/>
        <v/>
      </c>
      <c r="CP92" s="19" t="str">
        <f t="shared" si="61"/>
        <v>Schneider Martin</v>
      </c>
      <c r="CR92" s="19">
        <f t="shared" si="62"/>
        <v>38</v>
      </c>
      <c r="CS92" s="19" t="str">
        <f t="shared" si="63"/>
        <v>D</v>
      </c>
      <c r="CT92" s="260" t="str">
        <f t="shared" si="56"/>
        <v>D</v>
      </c>
      <c r="CU92" s="154">
        <v>4354</v>
      </c>
      <c r="CV92" s="125">
        <v>741</v>
      </c>
      <c r="CW92" s="33">
        <f t="shared" si="74"/>
        <v>7</v>
      </c>
      <c r="CX92" s="83" t="str">
        <f t="shared" si="75"/>
        <v>Konstrukteur 7 / Fachplaner 7 / Gruppenchef 7</v>
      </c>
      <c r="CY92" s="125">
        <v>741</v>
      </c>
      <c r="CZ92" s="33">
        <f t="shared" si="72"/>
        <v>7</v>
      </c>
      <c r="DA92" s="83" t="str">
        <f t="shared" si="73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66"/>
        <v>7</v>
      </c>
      <c r="DG92" s="83" t="str">
        <f t="shared" si="67"/>
        <v>Konstrukteur 7 / Fachplaner 7 / Gruppenchef 7</v>
      </c>
      <c r="DH92" s="125">
        <v>741</v>
      </c>
      <c r="DI92" s="33">
        <f t="shared" si="68"/>
        <v>7</v>
      </c>
      <c r="DJ92" s="83" t="str">
        <f t="shared" si="69"/>
        <v>Konstrukteur 7 / Fachplaner 7 / Gruppenchef 7</v>
      </c>
      <c r="DK92" s="20"/>
      <c r="DL92" s="33">
        <v>742</v>
      </c>
      <c r="DM92" s="33">
        <f t="shared" si="70"/>
        <v>8</v>
      </c>
      <c r="DN92" s="83" t="str">
        <f t="shared" si="71"/>
        <v>Konstrukteur 8 / Fachplaner 8 / Gruppenchef 8</v>
      </c>
      <c r="DS92" s="19">
        <f t="shared" si="64"/>
        <v>4354</v>
      </c>
      <c r="DT92" s="153">
        <v>6</v>
      </c>
      <c r="DU92" s="19">
        <v>0</v>
      </c>
      <c r="DV92" s="185" t="s">
        <v>970</v>
      </c>
      <c r="EX92" s="154">
        <v>9660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9"/>
        <v>1</v>
      </c>
      <c r="D93" s="55"/>
      <c r="E93" s="55"/>
      <c r="F93" s="56"/>
      <c r="G93" s="54"/>
      <c r="H93" s="54">
        <v>1</v>
      </c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485</v>
      </c>
      <c r="Q93" s="15">
        <v>89</v>
      </c>
      <c r="R93" s="16"/>
      <c r="S93" s="20" t="s">
        <v>261</v>
      </c>
      <c r="T93" s="21">
        <v>1959</v>
      </c>
      <c r="U93" s="28" t="s">
        <v>126</v>
      </c>
      <c r="V93" s="21">
        <v>1981</v>
      </c>
      <c r="W93" s="25"/>
      <c r="X93" s="21"/>
      <c r="Y93" s="28" t="s">
        <v>941</v>
      </c>
      <c r="Z93" s="21">
        <f t="shared" si="60"/>
        <v>37</v>
      </c>
      <c r="AA93" s="25" t="s">
        <v>1052</v>
      </c>
      <c r="AB93" s="21" t="s">
        <v>121</v>
      </c>
      <c r="AC93" s="21"/>
      <c r="AE93" s="187" t="s">
        <v>1099</v>
      </c>
      <c r="AF93" s="82"/>
      <c r="CO93" s="19" t="str">
        <f t="shared" si="58"/>
        <v/>
      </c>
      <c r="CP93" s="19" t="str">
        <f t="shared" si="61"/>
        <v>Ortlieb Hans-Rudi</v>
      </c>
      <c r="CR93" s="19">
        <f t="shared" si="62"/>
        <v>37</v>
      </c>
      <c r="CS93" s="19" t="str">
        <f t="shared" si="63"/>
        <v>D</v>
      </c>
      <c r="CT93" s="260" t="str">
        <f t="shared" si="56"/>
        <v>D</v>
      </c>
      <c r="CU93" s="154">
        <v>5630</v>
      </c>
      <c r="CV93" s="125">
        <v>771</v>
      </c>
      <c r="CW93" s="33">
        <f t="shared" si="74"/>
        <v>7</v>
      </c>
      <c r="CX93" s="83" t="str">
        <f t="shared" si="75"/>
        <v>Projektingenieur 7 (Bau)</v>
      </c>
      <c r="CY93" s="125">
        <v>771</v>
      </c>
      <c r="CZ93" s="33">
        <f t="shared" si="72"/>
        <v>7</v>
      </c>
      <c r="DA93" s="83" t="str">
        <f t="shared" si="73"/>
        <v>Projektingenieur 7 (Bau)</v>
      </c>
      <c r="DB93" s="125">
        <v>771</v>
      </c>
      <c r="DC93" s="33">
        <f t="shared" si="54"/>
        <v>7</v>
      </c>
      <c r="DD93" s="83" t="str">
        <f t="shared" si="55"/>
        <v>Projektingenieur 7 (Bau)</v>
      </c>
      <c r="DE93" s="125">
        <v>771</v>
      </c>
      <c r="DF93" s="33">
        <f t="shared" si="66"/>
        <v>7</v>
      </c>
      <c r="DG93" s="83" t="str">
        <f t="shared" si="67"/>
        <v>Projektingenieur 7 (Bau)</v>
      </c>
      <c r="DH93" s="125">
        <v>741</v>
      </c>
      <c r="DI93" s="33">
        <f t="shared" si="68"/>
        <v>7</v>
      </c>
      <c r="DJ93" s="83" t="str">
        <f t="shared" si="69"/>
        <v>Konstrukteur 7 / Fachplaner 7 / Gruppenchef 7</v>
      </c>
      <c r="DK93" s="20"/>
      <c r="DL93" s="33">
        <v>742</v>
      </c>
      <c r="DM93" s="33">
        <f t="shared" si="70"/>
        <v>8</v>
      </c>
      <c r="DN93" s="83" t="str">
        <f t="shared" si="71"/>
        <v>Konstrukteur 8 / Fachplaner 8 / Gruppenchef 8</v>
      </c>
      <c r="DS93" s="19">
        <f t="shared" si="64"/>
        <v>5630</v>
      </c>
      <c r="DT93" s="153">
        <v>6</v>
      </c>
      <c r="DU93" s="19">
        <v>0</v>
      </c>
      <c r="DV93" s="185" t="s">
        <v>968</v>
      </c>
      <c r="EX93" s="154">
        <v>5545</v>
      </c>
      <c r="EY93" s="19" t="s">
        <v>1042</v>
      </c>
    </row>
    <row r="94" spans="1:155" s="19" customFormat="1" x14ac:dyDescent="0.2">
      <c r="A94" s="53">
        <v>0</v>
      </c>
      <c r="B94" s="53"/>
      <c r="C94" s="53">
        <f t="shared" si="59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358</v>
      </c>
      <c r="P94" s="15" t="s">
        <v>1309</v>
      </c>
      <c r="Q94" s="15">
        <v>90</v>
      </c>
      <c r="R94" s="16"/>
      <c r="S94" s="20" t="s">
        <v>1310</v>
      </c>
      <c r="T94" s="21">
        <v>1961</v>
      </c>
      <c r="U94" s="28" t="s">
        <v>126</v>
      </c>
      <c r="V94" s="21">
        <v>1985</v>
      </c>
      <c r="W94" s="25"/>
      <c r="X94" s="21"/>
      <c r="Y94" s="28" t="s">
        <v>1224</v>
      </c>
      <c r="Z94" s="21">
        <f t="shared" si="60"/>
        <v>33</v>
      </c>
      <c r="AA94" s="25" t="s">
        <v>129</v>
      </c>
      <c r="AB94" s="21" t="s">
        <v>121</v>
      </c>
      <c r="AC94" s="21"/>
      <c r="AE94" s="90" t="s">
        <v>377</v>
      </c>
      <c r="AF94" s="82"/>
      <c r="CO94" s="263" t="e">
        <f t="shared" si="58"/>
        <v>#N/A</v>
      </c>
      <c r="CP94" s="192" t="str">
        <f t="shared" si="61"/>
        <v>Di Maria Marcello</v>
      </c>
      <c r="CR94" s="19">
        <f t="shared" si="62"/>
        <v>33</v>
      </c>
      <c r="CS94" s="19" t="str">
        <f t="shared" si="63"/>
        <v>D</v>
      </c>
      <c r="CT94" s="260" t="e">
        <f t="shared" si="56"/>
        <v>#N/A</v>
      </c>
      <c r="CU94" s="222">
        <v>8585</v>
      </c>
      <c r="CV94" s="125">
        <v>742</v>
      </c>
      <c r="CW94" s="33">
        <f t="shared" si="74"/>
        <v>8</v>
      </c>
      <c r="CX94" s="83" t="str">
        <f t="shared" si="75"/>
        <v>Konstrukteur 8 / Fachplaner 8 / Gruppenchef 8</v>
      </c>
      <c r="CY94" s="125"/>
      <c r="CZ94" s="33"/>
      <c r="DA94" s="83"/>
      <c r="DB94" s="125"/>
      <c r="DC94" s="33"/>
      <c r="DD94" s="83"/>
      <c r="DE94" s="125"/>
      <c r="DF94" s="33"/>
      <c r="DG94" s="83"/>
      <c r="DH94" s="125"/>
      <c r="DI94" s="33"/>
      <c r="DJ94" s="83"/>
      <c r="DK94" s="20"/>
      <c r="DL94" s="125"/>
      <c r="DM94" s="33"/>
      <c r="DN94" s="83"/>
      <c r="DS94" s="19">
        <f t="shared" si="64"/>
        <v>8585</v>
      </c>
      <c r="DT94" s="153">
        <v>6</v>
      </c>
      <c r="DU94" s="19">
        <v>0</v>
      </c>
      <c r="DV94" s="19" t="s">
        <v>965</v>
      </c>
      <c r="EX94" s="154">
        <v>7637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9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1140</v>
      </c>
      <c r="P95" s="15" t="s">
        <v>487</v>
      </c>
      <c r="Q95" s="15">
        <v>91</v>
      </c>
      <c r="R95" s="16"/>
      <c r="S95" s="20" t="s">
        <v>145</v>
      </c>
      <c r="T95" s="21">
        <v>1970</v>
      </c>
      <c r="U95" s="28" t="s">
        <v>126</v>
      </c>
      <c r="V95" s="21">
        <v>1988</v>
      </c>
      <c r="W95" s="25" t="s">
        <v>1215</v>
      </c>
      <c r="X95" s="21">
        <v>2017</v>
      </c>
      <c r="Y95" s="28" t="s">
        <v>1224</v>
      </c>
      <c r="Z95" s="21">
        <f t="shared" si="60"/>
        <v>30</v>
      </c>
      <c r="AA95" s="25" t="s">
        <v>129</v>
      </c>
      <c r="AB95" s="21" t="s">
        <v>121</v>
      </c>
      <c r="AC95" s="21"/>
      <c r="AE95" s="90" t="s">
        <v>377</v>
      </c>
      <c r="AF95" s="82"/>
      <c r="CO95" s="19" t="str">
        <f t="shared" si="58"/>
        <v/>
      </c>
      <c r="CP95" s="19" t="str">
        <f t="shared" si="61"/>
        <v>Bucher Oliver</v>
      </c>
      <c r="CR95" s="19">
        <f t="shared" si="62"/>
        <v>30</v>
      </c>
      <c r="CS95" s="19" t="str">
        <f t="shared" si="63"/>
        <v>D</v>
      </c>
      <c r="CT95" s="260" t="str">
        <f t="shared" si="56"/>
        <v>D</v>
      </c>
      <c r="CU95" s="154">
        <v>7641</v>
      </c>
      <c r="CV95" s="125">
        <v>741</v>
      </c>
      <c r="CW95" s="33">
        <f t="shared" si="74"/>
        <v>7</v>
      </c>
      <c r="CX95" s="83" t="str">
        <f t="shared" si="75"/>
        <v>Konstrukteur 7 / Fachplaner 7 / Gruppenchef 7</v>
      </c>
      <c r="CY95" s="125">
        <v>741</v>
      </c>
      <c r="CZ95" s="33">
        <f t="shared" si="72"/>
        <v>7</v>
      </c>
      <c r="DA95" s="83" t="str">
        <f t="shared" si="73"/>
        <v>Konstrukteur 7 / Fachplaner 7 / Gruppenchef 7</v>
      </c>
      <c r="DB95" s="125">
        <v>741</v>
      </c>
      <c r="DC95" s="33">
        <f t="shared" si="54"/>
        <v>7</v>
      </c>
      <c r="DD95" s="83" t="str">
        <f t="shared" si="55"/>
        <v>Konstrukteur 7 / Fachplaner 7 / Gruppenchef 7</v>
      </c>
      <c r="DE95" s="125">
        <v>741</v>
      </c>
      <c r="DF95" s="33">
        <f t="shared" si="66"/>
        <v>7</v>
      </c>
      <c r="DG95" s="83" t="str">
        <f t="shared" si="67"/>
        <v>Konstrukteur 7 / Fachplaner 7 / Gruppenchef 7</v>
      </c>
      <c r="DH95" s="125">
        <v>741</v>
      </c>
      <c r="DI95" s="33">
        <f t="shared" si="68"/>
        <v>7</v>
      </c>
      <c r="DJ95" s="83" t="str">
        <f t="shared" si="69"/>
        <v>Konstrukteur 7 / Fachplaner 7 / Gruppenchef 7</v>
      </c>
      <c r="DK95" s="20"/>
      <c r="DL95" s="125">
        <v>742</v>
      </c>
      <c r="DM95" s="33">
        <f t="shared" si="70"/>
        <v>8</v>
      </c>
      <c r="DN95" s="83" t="str">
        <f t="shared" si="71"/>
        <v>Konstrukteur 8 / Fachplaner 8 / Gruppenchef 8</v>
      </c>
      <c r="DS95" s="19">
        <f t="shared" si="64"/>
        <v>7641</v>
      </c>
      <c r="DT95" s="153">
        <v>6</v>
      </c>
      <c r="DU95" s="19">
        <v>0</v>
      </c>
      <c r="DV95" s="19" t="s">
        <v>965</v>
      </c>
      <c r="EX95" s="154">
        <v>5639</v>
      </c>
      <c r="EY95" s="19" t="s">
        <v>142</v>
      </c>
    </row>
    <row r="96" spans="1:155" s="19" customFormat="1" x14ac:dyDescent="0.2">
      <c r="A96" s="53">
        <v>0</v>
      </c>
      <c r="B96" s="53"/>
      <c r="C96" s="53">
        <f t="shared" si="59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488</v>
      </c>
      <c r="Q96" s="15">
        <v>92</v>
      </c>
      <c r="R96" s="16"/>
      <c r="S96" s="20" t="s">
        <v>144</v>
      </c>
      <c r="T96" s="21">
        <v>1968</v>
      </c>
      <c r="U96" s="28" t="s">
        <v>126</v>
      </c>
      <c r="V96" s="21">
        <v>1989</v>
      </c>
      <c r="W96" s="25"/>
      <c r="X96" s="21"/>
      <c r="Y96" s="28" t="s">
        <v>940</v>
      </c>
      <c r="Z96" s="21">
        <f t="shared" si="60"/>
        <v>29</v>
      </c>
      <c r="AA96" s="25" t="s">
        <v>939</v>
      </c>
      <c r="AB96" s="21" t="s">
        <v>121</v>
      </c>
      <c r="AC96" s="21"/>
      <c r="AE96" s="90" t="s">
        <v>375</v>
      </c>
      <c r="AF96" s="82"/>
      <c r="CO96" s="19" t="str">
        <f t="shared" si="58"/>
        <v/>
      </c>
      <c r="CP96" s="19" t="str">
        <f t="shared" si="61"/>
        <v>Hagen Stefan</v>
      </c>
      <c r="CR96" s="19">
        <f t="shared" si="62"/>
        <v>29</v>
      </c>
      <c r="CS96" s="19" t="str">
        <f t="shared" si="63"/>
        <v>D</v>
      </c>
      <c r="CT96" s="260" t="str">
        <f t="shared" si="56"/>
        <v>D</v>
      </c>
      <c r="CU96" s="154">
        <v>6741</v>
      </c>
      <c r="CV96" s="125">
        <v>741</v>
      </c>
      <c r="CW96" s="33">
        <f t="shared" si="74"/>
        <v>7</v>
      </c>
      <c r="CX96" s="83" t="str">
        <f t="shared" si="75"/>
        <v>Konstrukteur 7 / Fachplaner 7 / Gruppenchef 7</v>
      </c>
      <c r="CY96" s="125">
        <v>741</v>
      </c>
      <c r="CZ96" s="33">
        <f t="shared" si="72"/>
        <v>7</v>
      </c>
      <c r="DA96" s="83" t="str">
        <f t="shared" si="73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6"/>
        <v>7</v>
      </c>
      <c r="DG96" s="83" t="str">
        <f t="shared" si="67"/>
        <v>Konstrukteur 7 / Fachplaner 7 / Gruppenchef 7</v>
      </c>
      <c r="DH96" s="125">
        <v>741</v>
      </c>
      <c r="DI96" s="33">
        <f t="shared" si="68"/>
        <v>7</v>
      </c>
      <c r="DJ96" s="83" t="str">
        <f t="shared" si="69"/>
        <v>Konstrukteur 7 / Fachplaner 7 / Gruppenchef 7</v>
      </c>
      <c r="DK96" s="20"/>
      <c r="DL96" s="125">
        <v>742</v>
      </c>
      <c r="DM96" s="33">
        <f t="shared" si="70"/>
        <v>8</v>
      </c>
      <c r="DN96" s="83" t="str">
        <f t="shared" si="71"/>
        <v>Konstrukteur 8 / Fachplaner 8 / Gruppenchef 8</v>
      </c>
      <c r="DS96" s="19">
        <f t="shared" si="64"/>
        <v>6741</v>
      </c>
      <c r="DT96" s="153">
        <v>6</v>
      </c>
      <c r="DU96" s="19">
        <v>0</v>
      </c>
      <c r="DV96" s="19" t="s">
        <v>965</v>
      </c>
      <c r="EX96" s="154">
        <v>5636</v>
      </c>
      <c r="EY96" s="19" t="s">
        <v>142</v>
      </c>
    </row>
    <row r="97" spans="1:155" s="19" customFormat="1" x14ac:dyDescent="0.2">
      <c r="A97" s="53">
        <v>0</v>
      </c>
      <c r="B97" s="53">
        <v>1</v>
      </c>
      <c r="C97" s="53">
        <f>IF(Z97&gt;=10,1,0)</f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>$AD$3-V97</f>
        <v>29</v>
      </c>
      <c r="AA97" s="25" t="s">
        <v>710</v>
      </c>
      <c r="AB97" s="21" t="s">
        <v>121</v>
      </c>
      <c r="AC97" s="21"/>
      <c r="AE97" s="187" t="s">
        <v>377</v>
      </c>
      <c r="AF97" s="82"/>
      <c r="CO97" s="262" t="str">
        <f t="shared" si="58"/>
        <v>anders</v>
      </c>
      <c r="CP97" s="19" t="str">
        <f>+S97</f>
        <v>Nicolosi Lucia</v>
      </c>
      <c r="CR97" s="19">
        <f>+Z97</f>
        <v>29</v>
      </c>
      <c r="CS97" s="19" t="str">
        <f>+AB97</f>
        <v>D</v>
      </c>
      <c r="CT97" s="260" t="str">
        <f t="shared" si="56"/>
        <v xml:space="preserve"> E/D </v>
      </c>
      <c r="CU97" s="154">
        <v>7637</v>
      </c>
      <c r="CV97" s="125">
        <v>741</v>
      </c>
      <c r="CW97" s="33">
        <f t="shared" si="74"/>
        <v>7</v>
      </c>
      <c r="CX97" s="83" t="str">
        <f t="shared" si="75"/>
        <v>Konstrukteur 7 / Fachplaner 7 / Gruppenchef 7</v>
      </c>
      <c r="CY97" s="125">
        <v>741</v>
      </c>
      <c r="CZ97" s="33">
        <f>VLOOKUP($CY97,Funktionsbezeichnungen,3,0)</f>
        <v>7</v>
      </c>
      <c r="DA97" s="83" t="str">
        <f>VLOOKUP($CY97,Funktionsbezeichnungen,2,0)</f>
        <v>Konstrukteur 7 / Fachplaner 7 / Gruppenchef 7</v>
      </c>
      <c r="DB97" s="125">
        <v>741</v>
      </c>
      <c r="DC97" s="33">
        <f>VLOOKUP($DB97,Funktionsbezeichnungen,3,0)</f>
        <v>7</v>
      </c>
      <c r="DD97" s="83" t="str">
        <f>VLOOKUP($DB97,Funktionsbezeichnungen,2,0)</f>
        <v>Konstrukteur 7 / Fachplaner 7 / Gruppenchef 7</v>
      </c>
      <c r="DE97" s="125">
        <v>741</v>
      </c>
      <c r="DF97" s="33">
        <f>VLOOKUP($DE97,Funktionsbezeichnungen,3,0)</f>
        <v>7</v>
      </c>
      <c r="DG97" s="83" t="str">
        <f>VLOOKUP($DE97,Funktionsbezeichnungen,2,0)</f>
        <v>Konstrukteur 7 / Fachplaner 7 / Gruppenchef 7</v>
      </c>
      <c r="DH97" s="125">
        <v>741</v>
      </c>
      <c r="DI97" s="33">
        <f>VLOOKUP($DH97,Funktionsbezeichnungen,3,0)</f>
        <v>7</v>
      </c>
      <c r="DJ97" s="83" t="str">
        <f>VLOOKUP($DH97,Funktionsbezeichnungen,2,0)</f>
        <v>Konstrukteur 7 / Fachplaner 7 / Gruppenchef 7</v>
      </c>
      <c r="DK97" s="20"/>
      <c r="DL97" s="125">
        <v>741</v>
      </c>
      <c r="DM97" s="33">
        <f>VLOOKUP($DL97,Funktionsbezeichnungen,3,0)</f>
        <v>7</v>
      </c>
      <c r="DN97" s="83" t="str">
        <f>VLOOKUP($DL97,Funktionsbezeichnungen,2,0)</f>
        <v>Konstrukteur 7 / Fachplaner 7 / Gruppenchef 7</v>
      </c>
      <c r="DS97" s="19">
        <f>+CU97</f>
        <v>7637</v>
      </c>
      <c r="DT97" s="153">
        <v>6</v>
      </c>
      <c r="DU97" s="19">
        <v>0</v>
      </c>
      <c r="DV97" s="19" t="s">
        <v>965</v>
      </c>
      <c r="EX97" s="154">
        <v>9661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59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359</v>
      </c>
      <c r="P98" s="15" t="s">
        <v>489</v>
      </c>
      <c r="Q98" s="15">
        <v>94</v>
      </c>
      <c r="R98" s="16"/>
      <c r="S98" s="20" t="s">
        <v>146</v>
      </c>
      <c r="T98" s="21">
        <v>1970</v>
      </c>
      <c r="U98" s="28" t="s">
        <v>126</v>
      </c>
      <c r="V98" s="21">
        <v>1991</v>
      </c>
      <c r="W98" s="25"/>
      <c r="X98" s="21"/>
      <c r="Y98" s="28"/>
      <c r="Z98" s="21">
        <f t="shared" si="60"/>
        <v>27</v>
      </c>
      <c r="AA98" s="25" t="s">
        <v>129</v>
      </c>
      <c r="AB98" s="21" t="s">
        <v>121</v>
      </c>
      <c r="AC98" s="21"/>
      <c r="AE98" s="90" t="s">
        <v>394</v>
      </c>
      <c r="AF98" s="82"/>
      <c r="CO98" s="19" t="str">
        <f t="shared" si="58"/>
        <v/>
      </c>
      <c r="CP98" s="19" t="str">
        <f t="shared" si="61"/>
        <v>Hardmeyer Christian</v>
      </c>
      <c r="CR98" s="19">
        <f t="shared" si="62"/>
        <v>27</v>
      </c>
      <c r="CS98" s="19" t="str">
        <f t="shared" si="63"/>
        <v>D</v>
      </c>
      <c r="CT98" s="260" t="str">
        <f t="shared" si="56"/>
        <v>D</v>
      </c>
      <c r="CU98" s="154">
        <v>9618</v>
      </c>
      <c r="CV98" s="125">
        <v>741</v>
      </c>
      <c r="CW98" s="33">
        <f t="shared" si="74"/>
        <v>7</v>
      </c>
      <c r="CX98" s="83" t="str">
        <f t="shared" si="75"/>
        <v>Konstrukteur 7 / Fachplaner 7 / Gruppenchef 7</v>
      </c>
      <c r="CY98" s="125">
        <v>741</v>
      </c>
      <c r="CZ98" s="33">
        <f t="shared" si="72"/>
        <v>7</v>
      </c>
      <c r="DA98" s="83" t="str">
        <f t="shared" si="73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66"/>
        <v>7</v>
      </c>
      <c r="DG98" s="83" t="str">
        <f t="shared" si="67"/>
        <v>Konstrukteur 7 / Fachplaner 7 / Gruppenchef 7</v>
      </c>
      <c r="DH98" s="125">
        <v>741</v>
      </c>
      <c r="DI98" s="33">
        <f t="shared" si="68"/>
        <v>7</v>
      </c>
      <c r="DJ98" s="83" t="str">
        <f t="shared" si="69"/>
        <v>Konstrukteur 7 / Fachplaner 7 / Gruppenchef 7</v>
      </c>
      <c r="DK98" s="20"/>
      <c r="DL98" s="125">
        <v>742</v>
      </c>
      <c r="DM98" s="33">
        <f t="shared" si="70"/>
        <v>8</v>
      </c>
      <c r="DN98" s="83" t="str">
        <f t="shared" si="71"/>
        <v>Konstrukteur 8 / Fachplaner 8 / Gruppenchef 8</v>
      </c>
      <c r="DS98" s="19">
        <f t="shared" si="64"/>
        <v>9618</v>
      </c>
      <c r="DT98" s="153">
        <v>6</v>
      </c>
      <c r="DU98" s="19">
        <v>0</v>
      </c>
      <c r="DV98" s="19" t="s">
        <v>965</v>
      </c>
      <c r="EX98" s="154">
        <v>9664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9"/>
        <v>1</v>
      </c>
      <c r="D99" s="55"/>
      <c r="E99" s="55"/>
      <c r="F99" s="56"/>
      <c r="G99" s="54"/>
      <c r="H99" s="54"/>
      <c r="I99" s="56">
        <v>1</v>
      </c>
      <c r="J99" s="54">
        <v>1</v>
      </c>
      <c r="K99" s="56"/>
      <c r="L99" s="56"/>
      <c r="M99" s="56"/>
      <c r="N99" s="58"/>
      <c r="O99" s="52" t="s">
        <v>1301</v>
      </c>
      <c r="P99" s="15" t="s">
        <v>490</v>
      </c>
      <c r="Q99" s="15">
        <v>95</v>
      </c>
      <c r="R99" s="16"/>
      <c r="S99" s="20" t="s">
        <v>148</v>
      </c>
      <c r="T99" s="21">
        <v>1970</v>
      </c>
      <c r="U99" s="28" t="s">
        <v>126</v>
      </c>
      <c r="V99" s="21">
        <v>1992</v>
      </c>
      <c r="W99" s="25"/>
      <c r="X99" s="21"/>
      <c r="Y99" s="28"/>
      <c r="Z99" s="21">
        <f t="shared" si="60"/>
        <v>26</v>
      </c>
      <c r="AA99" s="25" t="s">
        <v>129</v>
      </c>
      <c r="AB99" s="21" t="s">
        <v>121</v>
      </c>
      <c r="AC99" s="21"/>
      <c r="AE99" s="90" t="s">
        <v>421</v>
      </c>
      <c r="AF99" s="82"/>
      <c r="CO99" s="19" t="str">
        <f t="shared" si="58"/>
        <v/>
      </c>
      <c r="CP99" s="19" t="str">
        <f t="shared" si="61"/>
        <v>Wira Stephane</v>
      </c>
      <c r="CR99" s="19">
        <f t="shared" si="62"/>
        <v>26</v>
      </c>
      <c r="CS99" s="19" t="str">
        <f t="shared" si="63"/>
        <v>D</v>
      </c>
      <c r="CT99" s="260" t="str">
        <f t="shared" si="56"/>
        <v>D</v>
      </c>
      <c r="CU99" s="154">
        <v>9623</v>
      </c>
      <c r="CV99" s="125">
        <v>742</v>
      </c>
      <c r="CW99" s="33">
        <f t="shared" si="74"/>
        <v>8</v>
      </c>
      <c r="CX99" s="83" t="str">
        <f t="shared" si="75"/>
        <v>Konstrukteur 8 / Fachplaner 8 / Gruppenchef 8</v>
      </c>
      <c r="CY99" s="125">
        <v>742</v>
      </c>
      <c r="CZ99" s="33">
        <f t="shared" si="72"/>
        <v>8</v>
      </c>
      <c r="DA99" s="83" t="str">
        <f t="shared" si="73"/>
        <v>Konstrukteur 8 / Fachplaner 8 / Gruppenchef 8</v>
      </c>
      <c r="DB99" s="125">
        <v>742</v>
      </c>
      <c r="DC99" s="33">
        <f t="shared" si="54"/>
        <v>8</v>
      </c>
      <c r="DD99" s="83" t="str">
        <f t="shared" si="55"/>
        <v>Konstrukteur 8 / Fachplaner 8 / Gruppenchef 8</v>
      </c>
      <c r="DE99" s="125">
        <v>742</v>
      </c>
      <c r="DF99" s="33">
        <f t="shared" si="66"/>
        <v>8</v>
      </c>
      <c r="DG99" s="83" t="str">
        <f t="shared" si="67"/>
        <v>Konstrukteur 8 / Fachplaner 8 / Gruppenchef 8</v>
      </c>
      <c r="DH99" s="125">
        <v>742</v>
      </c>
      <c r="DI99" s="33">
        <f t="shared" si="68"/>
        <v>8</v>
      </c>
      <c r="DJ99" s="83" t="str">
        <f t="shared" si="69"/>
        <v>Konstrukteur 8 / Fachplaner 8 / Gruppenchef 8</v>
      </c>
      <c r="DK99" s="20"/>
      <c r="DL99" s="125">
        <v>742</v>
      </c>
      <c r="DM99" s="33">
        <f t="shared" si="70"/>
        <v>8</v>
      </c>
      <c r="DN99" s="83" t="str">
        <f t="shared" si="71"/>
        <v>Konstrukteur 8 / Fachplaner 8 / Gruppenchef 8</v>
      </c>
      <c r="DS99" s="19">
        <f t="shared" si="64"/>
        <v>9623</v>
      </c>
      <c r="DT99" s="153">
        <v>6</v>
      </c>
      <c r="DU99" s="19">
        <v>0</v>
      </c>
      <c r="DV99" s="19" t="s">
        <v>975</v>
      </c>
      <c r="EX99" s="154">
        <v>9688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9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568</v>
      </c>
      <c r="Q100" s="15">
        <v>96</v>
      </c>
      <c r="R100" s="16"/>
      <c r="S100" s="20" t="s">
        <v>569</v>
      </c>
      <c r="T100" s="21">
        <v>1973</v>
      </c>
      <c r="U100" s="28" t="s">
        <v>126</v>
      </c>
      <c r="V100" s="21">
        <v>1993</v>
      </c>
      <c r="W100" s="25"/>
      <c r="X100" s="21"/>
      <c r="Y100" s="28"/>
      <c r="Z100" s="21">
        <f t="shared" si="60"/>
        <v>25</v>
      </c>
      <c r="AA100" s="25" t="s">
        <v>129</v>
      </c>
      <c r="AB100" s="21" t="s">
        <v>121</v>
      </c>
      <c r="AC100" s="21"/>
      <c r="AE100" s="90" t="s">
        <v>377</v>
      </c>
      <c r="AF100" s="82"/>
      <c r="CO100" s="19" t="str">
        <f t="shared" si="58"/>
        <v/>
      </c>
      <c r="CP100" s="19" t="str">
        <f t="shared" si="61"/>
        <v>Heiniger Christoph</v>
      </c>
      <c r="CR100" s="19">
        <f t="shared" si="62"/>
        <v>25</v>
      </c>
      <c r="CS100" s="19" t="str">
        <f t="shared" si="63"/>
        <v>D</v>
      </c>
      <c r="CT100" s="260" t="str">
        <f t="shared" ref="CT100:CT132" si="76">VLOOKUP(CU100,Kategorie,2,0)</f>
        <v>D</v>
      </c>
      <c r="CU100" s="154">
        <v>4346</v>
      </c>
      <c r="CV100" s="125">
        <v>741</v>
      </c>
      <c r="CW100" s="33">
        <f t="shared" si="74"/>
        <v>7</v>
      </c>
      <c r="CX100" s="83" t="str">
        <f t="shared" si="75"/>
        <v>Konstrukteur 7 / Fachplaner 7 / Gruppenchef 7</v>
      </c>
      <c r="CY100" s="125">
        <v>741</v>
      </c>
      <c r="CZ100" s="33">
        <f t="shared" si="72"/>
        <v>7</v>
      </c>
      <c r="DA100" s="83" t="str">
        <f t="shared" si="73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66"/>
        <v>7</v>
      </c>
      <c r="DG100" s="83" t="str">
        <f t="shared" si="67"/>
        <v>Konstrukteur 7 / Fachplaner 7 / Gruppenchef 7</v>
      </c>
      <c r="DH100" s="125">
        <v>741</v>
      </c>
      <c r="DI100" s="33">
        <f t="shared" si="68"/>
        <v>7</v>
      </c>
      <c r="DJ100" s="83" t="str">
        <f t="shared" si="69"/>
        <v>Konstrukteur 7 / Fachplaner 7 / Gruppenchef 7</v>
      </c>
      <c r="DK100" s="20"/>
      <c r="DL100" s="125">
        <v>742</v>
      </c>
      <c r="DM100" s="33">
        <f t="shared" si="70"/>
        <v>8</v>
      </c>
      <c r="DN100" s="83" t="str">
        <f t="shared" si="71"/>
        <v>Konstrukteur 8 / Fachplaner 8 / Gruppenchef 8</v>
      </c>
      <c r="DS100" s="19">
        <f t="shared" si="64"/>
        <v>4346</v>
      </c>
      <c r="DT100" s="153">
        <v>6</v>
      </c>
      <c r="DU100" s="19">
        <v>0</v>
      </c>
      <c r="DV100" s="19" t="s">
        <v>965</v>
      </c>
      <c r="EX100" s="154">
        <v>9687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558</v>
      </c>
      <c r="Q101" s="15">
        <v>97</v>
      </c>
      <c r="R101" s="16"/>
      <c r="S101" s="20" t="s">
        <v>559</v>
      </c>
      <c r="T101" s="21">
        <v>1973</v>
      </c>
      <c r="U101" s="28" t="s">
        <v>560</v>
      </c>
      <c r="V101" s="21">
        <v>1994</v>
      </c>
      <c r="W101" s="25"/>
      <c r="X101" s="21"/>
      <c r="Y101" s="28"/>
      <c r="Z101" s="21">
        <f>$AD$3-V101</f>
        <v>24</v>
      </c>
      <c r="AA101" s="25" t="s">
        <v>235</v>
      </c>
      <c r="AB101" s="21" t="s">
        <v>121</v>
      </c>
      <c r="AC101" s="21"/>
      <c r="AE101" s="187" t="s">
        <v>378</v>
      </c>
      <c r="AF101" s="82"/>
      <c r="CO101" s="262" t="str">
        <f t="shared" si="58"/>
        <v>anders</v>
      </c>
      <c r="CP101" s="19" t="str">
        <f>+S101</f>
        <v>Enderlen Francois</v>
      </c>
      <c r="CR101" s="19">
        <f>+Z101</f>
        <v>24</v>
      </c>
      <c r="CS101" s="19" t="str">
        <f>+AB101</f>
        <v>D</v>
      </c>
      <c r="CT101" s="260" t="str">
        <f t="shared" si="76"/>
        <v>E</v>
      </c>
      <c r="CU101" s="154">
        <v>5636</v>
      </c>
      <c r="CV101" s="125">
        <v>741</v>
      </c>
      <c r="CW101" s="33">
        <f t="shared" si="74"/>
        <v>7</v>
      </c>
      <c r="CX101" s="83" t="str">
        <f t="shared" si="75"/>
        <v>Konstrukteur 7 / Fachplaner 7 / Gruppenchef 7</v>
      </c>
      <c r="CY101" s="125">
        <v>741</v>
      </c>
      <c r="CZ101" s="33">
        <f>VLOOKUP($CY101,Funktionsbezeichnungen,3,0)</f>
        <v>7</v>
      </c>
      <c r="DA101" s="83" t="str">
        <f>VLOOKUP($CY101,Funktionsbezeichnungen,2,0)</f>
        <v>Konstrukteur 7 / Fachplaner 7 / Gruppenchef 7</v>
      </c>
      <c r="DB101" s="125">
        <v>741</v>
      </c>
      <c r="DC101" s="33">
        <f>VLOOKUP($DB101,Funktionsbezeichnungen,3,0)</f>
        <v>7</v>
      </c>
      <c r="DD101" s="83" t="str">
        <f>VLOOKUP($DB101,Funktionsbezeichnungen,2,0)</f>
        <v>Konstrukteur 7 / Fachplaner 7 / Gruppenchef 7</v>
      </c>
      <c r="DE101" s="125">
        <v>741</v>
      </c>
      <c r="DF101" s="33">
        <f>VLOOKUP($DE101,Funktionsbezeichnungen,3,0)</f>
        <v>7</v>
      </c>
      <c r="DG101" s="83" t="str">
        <f>VLOOKUP($DE101,Funktionsbezeichnungen,2,0)</f>
        <v>Konstrukteur 7 / Fachplaner 7 / Gruppenchef 7</v>
      </c>
      <c r="DH101" s="125">
        <v>741</v>
      </c>
      <c r="DI101" s="33">
        <f>VLOOKUP($DH101,Funktionsbezeichnungen,3,0)</f>
        <v>7</v>
      </c>
      <c r="DJ101" s="83" t="str">
        <f>VLOOKUP($DH101,Funktionsbezeichnungen,2,0)</f>
        <v>Konstrukteur 7 / Fachplaner 7 / Gruppenchef 7</v>
      </c>
      <c r="DK101" s="20"/>
      <c r="DL101" s="125">
        <v>741</v>
      </c>
      <c r="DM101" s="33">
        <f>VLOOKUP($DL101,Funktionsbezeichnungen,3,0)</f>
        <v>7</v>
      </c>
      <c r="DN101" s="83" t="str">
        <f>VLOOKUP($DL101,Funktionsbezeichnungen,2,0)</f>
        <v>Konstrukteur 7 / Fachplaner 7 / Gruppenchef 7</v>
      </c>
      <c r="DS101" s="19">
        <f>+CU101</f>
        <v>5636</v>
      </c>
      <c r="DT101" s="153">
        <v>6</v>
      </c>
      <c r="DU101" s="19">
        <v>0</v>
      </c>
      <c r="DV101" s="19" t="s">
        <v>965</v>
      </c>
      <c r="EX101" s="154">
        <v>7702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59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493</v>
      </c>
      <c r="Q102" s="15">
        <v>98</v>
      </c>
      <c r="R102" s="16"/>
      <c r="S102" s="20" t="s">
        <v>294</v>
      </c>
      <c r="T102" s="21">
        <v>1976</v>
      </c>
      <c r="U102" s="28" t="s">
        <v>126</v>
      </c>
      <c r="V102" s="21">
        <v>1998</v>
      </c>
      <c r="W102" s="25"/>
      <c r="X102" s="21"/>
      <c r="Y102" s="28"/>
      <c r="Z102" s="21">
        <f t="shared" si="60"/>
        <v>20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58"/>
        <v/>
      </c>
      <c r="CP102" s="19" t="str">
        <f t="shared" si="61"/>
        <v>Humbel Sven</v>
      </c>
      <c r="CR102" s="19">
        <f t="shared" si="62"/>
        <v>20</v>
      </c>
      <c r="CS102" s="19" t="str">
        <f t="shared" si="63"/>
        <v>D</v>
      </c>
      <c r="CT102" s="260" t="str">
        <f t="shared" si="76"/>
        <v>D</v>
      </c>
      <c r="CU102" s="154">
        <v>9654</v>
      </c>
      <c r="CV102" s="125">
        <v>741</v>
      </c>
      <c r="CW102" s="33">
        <f t="shared" si="74"/>
        <v>7</v>
      </c>
      <c r="CX102" s="83" t="str">
        <f t="shared" si="75"/>
        <v>Konstrukteur 7 / Fachplaner 7 / Gruppenchef 7</v>
      </c>
      <c r="CY102" s="125">
        <v>741</v>
      </c>
      <c r="CZ102" s="33">
        <f t="shared" si="72"/>
        <v>7</v>
      </c>
      <c r="DA102" s="83" t="str">
        <f t="shared" si="73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66"/>
        <v>7</v>
      </c>
      <c r="DG102" s="83" t="str">
        <f t="shared" si="67"/>
        <v>Konstrukteur 7 / Fachplaner 7 / Gruppenchef 7</v>
      </c>
      <c r="DH102" s="125">
        <v>741</v>
      </c>
      <c r="DI102" s="33">
        <f t="shared" si="68"/>
        <v>7</v>
      </c>
      <c r="DJ102" s="83" t="str">
        <f t="shared" si="69"/>
        <v>Konstrukteur 7 / Fachplaner 7 / Gruppenchef 7</v>
      </c>
      <c r="DK102" s="20"/>
      <c r="DL102" s="125">
        <v>742</v>
      </c>
      <c r="DM102" s="33">
        <f t="shared" si="70"/>
        <v>8</v>
      </c>
      <c r="DN102" s="83" t="str">
        <f t="shared" si="71"/>
        <v>Konstrukteur 8 / Fachplaner 8 / Gruppenchef 8</v>
      </c>
      <c r="DS102" s="19">
        <f t="shared" si="64"/>
        <v>9654</v>
      </c>
      <c r="DT102" s="153">
        <v>6</v>
      </c>
      <c r="DU102" s="19">
        <v>0</v>
      </c>
      <c r="DV102" s="19" t="s">
        <v>965</v>
      </c>
      <c r="EX102" s="222">
        <v>5641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1274</v>
      </c>
      <c r="Q103" s="15">
        <v>99</v>
      </c>
      <c r="R103" s="16"/>
      <c r="S103" s="20" t="s">
        <v>1275</v>
      </c>
      <c r="T103" s="21">
        <v>1960</v>
      </c>
      <c r="U103" s="28" t="s">
        <v>1276</v>
      </c>
      <c r="V103" s="21">
        <v>2001</v>
      </c>
      <c r="W103" s="25"/>
      <c r="X103" s="21"/>
      <c r="Y103" s="28"/>
      <c r="Z103" s="21">
        <f>$AD$3-V103</f>
        <v>17</v>
      </c>
      <c r="AA103" s="25" t="s">
        <v>139</v>
      </c>
      <c r="AB103" s="21" t="s">
        <v>121</v>
      </c>
      <c r="AC103" s="21"/>
      <c r="AE103" s="90" t="s">
        <v>377</v>
      </c>
      <c r="AF103" s="82"/>
      <c r="CO103" s="262" t="e">
        <f t="shared" si="58"/>
        <v>#N/A</v>
      </c>
      <c r="CP103" s="192" t="str">
        <f>+S103</f>
        <v>Widrig Daniel</v>
      </c>
      <c r="CQ103" s="192"/>
      <c r="CR103" s="192">
        <f>+Z103</f>
        <v>17</v>
      </c>
      <c r="CS103" s="192" t="str">
        <f>+AB103</f>
        <v>D</v>
      </c>
      <c r="CT103" s="260" t="e">
        <f t="shared" si="76"/>
        <v>#N/A</v>
      </c>
      <c r="CU103" s="222">
        <v>7711</v>
      </c>
      <c r="CV103" s="125">
        <v>741</v>
      </c>
      <c r="CW103" s="33">
        <f t="shared" si="74"/>
        <v>7</v>
      </c>
      <c r="CX103" s="83" t="str">
        <f t="shared" si="75"/>
        <v>Konstrukteur 7 / Fachplaner 7 / Gruppenchef 7</v>
      </c>
      <c r="CY103" s="125"/>
      <c r="CZ103" s="33"/>
      <c r="DA103" s="83"/>
      <c r="DB103" s="125"/>
      <c r="DC103" s="33"/>
      <c r="DD103" s="83"/>
      <c r="DE103" s="125"/>
      <c r="DF103" s="33"/>
      <c r="DG103" s="83"/>
      <c r="DH103" s="125"/>
      <c r="DI103" s="33"/>
      <c r="DJ103" s="83"/>
      <c r="DK103" s="20"/>
      <c r="DL103" s="33"/>
      <c r="DM103" s="33"/>
      <c r="DN103" s="83"/>
      <c r="DS103" s="19">
        <f>+CU103</f>
        <v>7711</v>
      </c>
      <c r="DT103" s="153">
        <v>6</v>
      </c>
      <c r="DU103" s="19">
        <v>0</v>
      </c>
      <c r="DV103" s="19" t="s">
        <v>965</v>
      </c>
      <c r="EX103" s="154">
        <v>9701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59"/>
        <v>1</v>
      </c>
      <c r="D104" s="55"/>
      <c r="E104" s="55"/>
      <c r="F104" s="56"/>
      <c r="G104" s="54"/>
      <c r="H104" s="54"/>
      <c r="I104" s="56">
        <v>1</v>
      </c>
      <c r="J104" s="54"/>
      <c r="K104" s="56"/>
      <c r="L104" s="56"/>
      <c r="M104" s="56"/>
      <c r="N104" s="58"/>
      <c r="O104" s="52" t="s">
        <v>361</v>
      </c>
      <c r="P104" s="15" t="s">
        <v>497</v>
      </c>
      <c r="Q104" s="15">
        <v>100</v>
      </c>
      <c r="R104" s="16"/>
      <c r="S104" s="20" t="s">
        <v>179</v>
      </c>
      <c r="T104" s="21">
        <v>1982</v>
      </c>
      <c r="U104" s="28" t="s">
        <v>235</v>
      </c>
      <c r="V104" s="21">
        <v>2002</v>
      </c>
      <c r="W104" s="25"/>
      <c r="X104" s="21"/>
      <c r="Y104" s="25"/>
      <c r="Z104" s="21">
        <f t="shared" si="60"/>
        <v>16</v>
      </c>
      <c r="AA104" s="25" t="s">
        <v>129</v>
      </c>
      <c r="AB104" s="21" t="s">
        <v>121</v>
      </c>
      <c r="AC104" s="21"/>
      <c r="AE104" s="187" t="s">
        <v>894</v>
      </c>
      <c r="AF104" s="82"/>
      <c r="CO104" s="19" t="str">
        <f t="shared" si="58"/>
        <v/>
      </c>
      <c r="CP104" s="19" t="str">
        <f t="shared" si="61"/>
        <v>Delmas Marc</v>
      </c>
      <c r="CR104" s="19">
        <f t="shared" si="62"/>
        <v>16</v>
      </c>
      <c r="CS104" s="19" t="str">
        <f t="shared" si="63"/>
        <v>D</v>
      </c>
      <c r="CT104" s="260" t="str">
        <f t="shared" si="76"/>
        <v>D</v>
      </c>
      <c r="CU104" s="154">
        <v>9660</v>
      </c>
      <c r="CV104" s="125">
        <v>742</v>
      </c>
      <c r="CW104" s="33">
        <f t="shared" si="74"/>
        <v>8</v>
      </c>
      <c r="CX104" s="83" t="str">
        <f t="shared" si="75"/>
        <v>Konstrukteur 8 / Fachplaner 8 / Gruppenchef 8</v>
      </c>
      <c r="CY104" s="125">
        <v>742</v>
      </c>
      <c r="CZ104" s="33">
        <f t="shared" si="72"/>
        <v>8</v>
      </c>
      <c r="DA104" s="83" t="str">
        <f t="shared" si="73"/>
        <v>Konstrukteur 8 / Fachplaner 8 / Gruppenchef 8</v>
      </c>
      <c r="DB104" s="125">
        <v>742</v>
      </c>
      <c r="DC104" s="33">
        <f t="shared" si="54"/>
        <v>8</v>
      </c>
      <c r="DD104" s="83" t="str">
        <f t="shared" si="55"/>
        <v>Konstrukteur 8 / Fachplaner 8 / Gruppenchef 8</v>
      </c>
      <c r="DE104" s="125">
        <v>741</v>
      </c>
      <c r="DF104" s="33">
        <f t="shared" si="66"/>
        <v>7</v>
      </c>
      <c r="DG104" s="83" t="str">
        <f t="shared" si="67"/>
        <v>Konstrukteur 7 / Fachplaner 7 / Gruppenchef 7</v>
      </c>
      <c r="DH104" s="125">
        <v>733</v>
      </c>
      <c r="DI104" s="33">
        <f t="shared" si="68"/>
        <v>6</v>
      </c>
      <c r="DJ104" s="83" t="str">
        <f t="shared" si="69"/>
        <v>Konstrukteur 6 / -planer 6 / Gruppenchef 6</v>
      </c>
      <c r="DK104" s="20"/>
      <c r="DL104" s="125">
        <v>733</v>
      </c>
      <c r="DM104" s="125">
        <f t="shared" si="70"/>
        <v>6</v>
      </c>
      <c r="DN104" s="83" t="str">
        <f t="shared" si="71"/>
        <v>Konstrukteur 6 / -planer 6 / Gruppenchef 6</v>
      </c>
      <c r="DS104" s="19">
        <f t="shared" si="64"/>
        <v>9660</v>
      </c>
      <c r="DT104" s="153">
        <v>6</v>
      </c>
      <c r="DU104" s="19">
        <v>0</v>
      </c>
      <c r="DV104" s="19" t="s">
        <v>965</v>
      </c>
      <c r="EX104" s="154">
        <v>9733</v>
      </c>
      <c r="EY104" s="19" t="s">
        <v>147</v>
      </c>
    </row>
    <row r="105" spans="1:155" s="19" customFormat="1" x14ac:dyDescent="0.2">
      <c r="A105" s="53">
        <v>0</v>
      </c>
      <c r="B105" s="53">
        <v>1</v>
      </c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358</v>
      </c>
      <c r="P105" s="15" t="s">
        <v>1116</v>
      </c>
      <c r="Q105" s="15">
        <v>101</v>
      </c>
      <c r="R105" s="16"/>
      <c r="S105" s="20" t="s">
        <v>1117</v>
      </c>
      <c r="T105" s="21">
        <v>1981</v>
      </c>
      <c r="U105" s="28" t="s">
        <v>239</v>
      </c>
      <c r="V105" s="21">
        <v>2002</v>
      </c>
      <c r="W105" s="25"/>
      <c r="X105" s="21"/>
      <c r="Y105" s="28"/>
      <c r="Z105" s="21">
        <f>$AD$3-V105</f>
        <v>16</v>
      </c>
      <c r="AA105" s="25" t="s">
        <v>239</v>
      </c>
      <c r="AB105" s="21" t="s">
        <v>121</v>
      </c>
      <c r="AC105" s="21"/>
      <c r="AE105" s="187" t="s">
        <v>378</v>
      </c>
      <c r="AF105" s="82"/>
      <c r="CO105" s="263" t="str">
        <f t="shared" si="58"/>
        <v>anders</v>
      </c>
      <c r="CP105" s="19" t="str">
        <f>+S105</f>
        <v>Iten Vanessa</v>
      </c>
      <c r="CQ105" s="259"/>
      <c r="CR105" s="19">
        <f>+Z105</f>
        <v>16</v>
      </c>
      <c r="CS105" s="19" t="str">
        <f>+AB105</f>
        <v>D</v>
      </c>
      <c r="CT105" s="260" t="str">
        <f t="shared" si="76"/>
        <v>E</v>
      </c>
      <c r="CU105" s="154">
        <v>9661</v>
      </c>
      <c r="CV105" s="125">
        <v>741</v>
      </c>
      <c r="CW105" s="33">
        <f t="shared" si="74"/>
        <v>7</v>
      </c>
      <c r="CX105" s="83" t="str">
        <f t="shared" si="75"/>
        <v>Konstrukteur 7 / Fachplaner 7 / Gruppenchef 7</v>
      </c>
      <c r="CY105" s="125">
        <v>733</v>
      </c>
      <c r="CZ105" s="33">
        <f>VLOOKUP($CY105,Funktionsbezeichnungen,3,0)</f>
        <v>6</v>
      </c>
      <c r="DA105" s="83" t="str">
        <f>VLOOKUP($CY105,Funktionsbezeichnungen,2,0)</f>
        <v>Konstrukteur 6 / -planer 6 / Gruppenchef 6</v>
      </c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125"/>
      <c r="DM105" s="33"/>
      <c r="DN105" s="83"/>
      <c r="DS105" s="19">
        <f>+CU105</f>
        <v>9661</v>
      </c>
      <c r="DT105" s="153">
        <v>6</v>
      </c>
      <c r="DU105" s="19">
        <v>0</v>
      </c>
      <c r="DV105" s="19" t="s">
        <v>965</v>
      </c>
      <c r="EX105" s="154">
        <v>9715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>
        <v>1</v>
      </c>
      <c r="F106" s="56"/>
      <c r="G106" s="54"/>
      <c r="H106" s="54"/>
      <c r="I106" s="56"/>
      <c r="J106" s="54"/>
      <c r="K106" s="56"/>
      <c r="L106" s="56"/>
      <c r="M106" s="56"/>
      <c r="N106" s="58"/>
      <c r="O106" s="52" t="s">
        <v>359</v>
      </c>
      <c r="P106" s="15" t="s">
        <v>1183</v>
      </c>
      <c r="Q106" s="15">
        <v>102</v>
      </c>
      <c r="R106" s="16"/>
      <c r="S106" s="20" t="s">
        <v>1184</v>
      </c>
      <c r="T106" s="21">
        <v>1982</v>
      </c>
      <c r="U106" s="28" t="s">
        <v>239</v>
      </c>
      <c r="V106" s="21">
        <v>2007</v>
      </c>
      <c r="W106" s="25" t="s">
        <v>1185</v>
      </c>
      <c r="X106" s="21">
        <v>2012</v>
      </c>
      <c r="Y106" s="28"/>
      <c r="Z106" s="21">
        <f>$AD$3-V106</f>
        <v>11</v>
      </c>
      <c r="AA106" s="25" t="s">
        <v>1300</v>
      </c>
      <c r="AB106" s="118" t="s">
        <v>121</v>
      </c>
      <c r="AC106" s="21"/>
      <c r="AE106" s="187" t="s">
        <v>378</v>
      </c>
      <c r="AF106" s="82"/>
      <c r="CO106" s="262" t="str">
        <f t="shared" si="58"/>
        <v>anders</v>
      </c>
      <c r="CP106" s="19" t="str">
        <f>+S106</f>
        <v>Schaub Anja</v>
      </c>
      <c r="CR106" s="19">
        <f>+Z106</f>
        <v>11</v>
      </c>
      <c r="CS106" s="19" t="str">
        <f>+AB106</f>
        <v>D</v>
      </c>
      <c r="CT106" s="260" t="str">
        <f t="shared" si="76"/>
        <v>E</v>
      </c>
      <c r="CU106" s="154">
        <v>9664</v>
      </c>
      <c r="CV106" s="125">
        <v>748</v>
      </c>
      <c r="CW106" s="33">
        <f t="shared" si="74"/>
        <v>6</v>
      </c>
      <c r="CX106" s="83" t="str">
        <f t="shared" si="75"/>
        <v>Geomatiker 6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9664</v>
      </c>
      <c r="DT106" s="153">
        <v>6</v>
      </c>
      <c r="DU106" s="19">
        <v>0</v>
      </c>
      <c r="DV106" s="19" t="s">
        <v>965</v>
      </c>
      <c r="EX106" s="154">
        <v>9726</v>
      </c>
      <c r="EY106" s="19" t="s">
        <v>147</v>
      </c>
    </row>
    <row r="107" spans="1:155" s="19" customFormat="1" x14ac:dyDescent="0.2">
      <c r="A107" s="53">
        <v>0</v>
      </c>
      <c r="B107" s="53"/>
      <c r="C107" s="53">
        <f>IF(Z107&gt;=10,1,0)</f>
        <v>1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1303</v>
      </c>
      <c r="P107" s="15" t="s">
        <v>499</v>
      </c>
      <c r="Q107" s="15">
        <v>103</v>
      </c>
      <c r="R107" s="42"/>
      <c r="S107" s="20" t="s">
        <v>250</v>
      </c>
      <c r="T107" s="21">
        <v>1987</v>
      </c>
      <c r="U107" s="28" t="s">
        <v>235</v>
      </c>
      <c r="V107" s="21">
        <v>2007</v>
      </c>
      <c r="W107" s="25"/>
      <c r="X107" s="21"/>
      <c r="Y107" s="25"/>
      <c r="Z107" s="21">
        <f>$AD$3-V107</f>
        <v>11</v>
      </c>
      <c r="AA107" s="25" t="s">
        <v>129</v>
      </c>
      <c r="AB107" s="118" t="s">
        <v>121</v>
      </c>
      <c r="AC107" s="21"/>
      <c r="AE107" s="90" t="s">
        <v>378</v>
      </c>
      <c r="AF107" s="82"/>
      <c r="CO107" s="262" t="str">
        <f t="shared" si="58"/>
        <v>anders</v>
      </c>
      <c r="CP107" s="19" t="str">
        <f>+S107</f>
        <v>Wernli Sebastian</v>
      </c>
      <c r="CR107" s="19">
        <f>+Z107</f>
        <v>11</v>
      </c>
      <c r="CS107" s="19" t="str">
        <f>+AB107</f>
        <v>D</v>
      </c>
      <c r="CT107" s="260" t="str">
        <f t="shared" si="76"/>
        <v>E</v>
      </c>
      <c r="CU107" s="154">
        <v>9687</v>
      </c>
      <c r="CV107" s="125">
        <v>741</v>
      </c>
      <c r="CW107" s="33">
        <f t="shared" si="74"/>
        <v>7</v>
      </c>
      <c r="CX107" s="83" t="str">
        <f t="shared" si="75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>
        <v>733</v>
      </c>
      <c r="DC107" s="33">
        <f>VLOOKUP($DB107,Funktionsbezeichnungen,3,0)</f>
        <v>6</v>
      </c>
      <c r="DD107" s="83" t="str">
        <f>VLOOKUP($DB107,Funktionsbezeichnungen,2,0)</f>
        <v>Konstrukteur 6 / -planer 6 / Gruppenchef 6</v>
      </c>
      <c r="DE107" s="125">
        <v>732</v>
      </c>
      <c r="DF107" s="33">
        <f>VLOOKUP($DE107,Funktionsbezeichnungen,3,0)</f>
        <v>5</v>
      </c>
      <c r="DG107" s="83" t="str">
        <f>VLOOKUP($DE107,Funktionsbezeichnungen,2,0)</f>
        <v>Konstrukteur 5 / -planer 5</v>
      </c>
      <c r="DH107" s="125">
        <v>732</v>
      </c>
      <c r="DI107" s="33">
        <f>VLOOKUP($DH107,Funktionsbezeichnungen,3,0)</f>
        <v>5</v>
      </c>
      <c r="DJ107" s="83" t="str">
        <f>VLOOKUP($DH107,Funktionsbezeichnungen,2,0)</f>
        <v>Konstrukteur 5 / -planer 5</v>
      </c>
      <c r="DK107" s="20"/>
      <c r="DL107" s="33">
        <v>732</v>
      </c>
      <c r="DM107" s="33">
        <f>VLOOKUP($DL107,Funktionsbezeichnungen,3,0)</f>
        <v>5</v>
      </c>
      <c r="DN107" s="83" t="str">
        <f>VLOOKUP($DL107,Funktionsbezeichnungen,2,0)</f>
        <v>Konstrukteur 5 / -planer 5</v>
      </c>
      <c r="DS107" s="19">
        <f>+CU107</f>
        <v>9687</v>
      </c>
      <c r="DT107" s="153">
        <v>6</v>
      </c>
      <c r="DU107" s="19">
        <v>0</v>
      </c>
      <c r="DV107" s="19" t="s">
        <v>964</v>
      </c>
      <c r="EX107" s="222">
        <v>9740</v>
      </c>
      <c r="EY107" s="19" t="s">
        <v>149</v>
      </c>
    </row>
    <row r="108" spans="1:155" s="19" customFormat="1" ht="27" x14ac:dyDescent="0.2">
      <c r="A108" s="218">
        <v>0</v>
      </c>
      <c r="B108" s="218"/>
      <c r="C108" s="218">
        <f>IF(Z108&gt;=10,1,0)</f>
        <v>0</v>
      </c>
      <c r="D108" s="219"/>
      <c r="E108" s="219">
        <v>1</v>
      </c>
      <c r="F108" s="220"/>
      <c r="G108" s="221"/>
      <c r="H108" s="221"/>
      <c r="I108" s="220"/>
      <c r="J108" s="221">
        <v>1</v>
      </c>
      <c r="K108" s="220"/>
      <c r="L108" s="220"/>
      <c r="M108" s="220"/>
      <c r="N108" s="211"/>
      <c r="O108" s="215" t="s">
        <v>1301</v>
      </c>
      <c r="P108" s="212" t="s">
        <v>1200</v>
      </c>
      <c r="Q108" s="15">
        <v>104</v>
      </c>
      <c r="R108" s="213"/>
      <c r="S108" s="20" t="s">
        <v>1201</v>
      </c>
      <c r="T108" s="118">
        <v>1985</v>
      </c>
      <c r="U108" s="120" t="s">
        <v>1202</v>
      </c>
      <c r="V108" s="118">
        <v>2009</v>
      </c>
      <c r="W108" s="214"/>
      <c r="X108" s="118"/>
      <c r="Y108" s="214"/>
      <c r="Z108" s="118">
        <f>$AD$3-V108</f>
        <v>9</v>
      </c>
      <c r="AA108" s="120" t="s">
        <v>129</v>
      </c>
      <c r="AB108" s="118" t="s">
        <v>121</v>
      </c>
      <c r="AC108" s="118"/>
      <c r="AD108" s="210"/>
      <c r="AE108" s="217" t="s">
        <v>377</v>
      </c>
      <c r="AF108" s="82"/>
      <c r="CO108" s="262" t="str">
        <f t="shared" si="58"/>
        <v>anders</v>
      </c>
      <c r="CP108" s="192" t="str">
        <f>+S108</f>
        <v>Grabherr Mathieu</v>
      </c>
      <c r="CR108" s="19">
        <f>+Z108</f>
        <v>9</v>
      </c>
      <c r="CS108" s="19" t="str">
        <f>+AB108</f>
        <v>D</v>
      </c>
      <c r="CT108" s="260" t="str">
        <f t="shared" si="76"/>
        <v>E</v>
      </c>
      <c r="CU108" s="222">
        <v>5641</v>
      </c>
      <c r="CV108" s="125">
        <v>741</v>
      </c>
      <c r="CW108" s="33">
        <f t="shared" si="74"/>
        <v>7</v>
      </c>
      <c r="CX108" s="83" t="str">
        <f t="shared" si="75"/>
        <v>Konstrukteur 7 / Fachplaner 7 / Gruppenchef 7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33"/>
      <c r="DI108" s="33"/>
      <c r="DJ108" s="83"/>
      <c r="DL108" s="33"/>
      <c r="DM108" s="33"/>
      <c r="DN108" s="83"/>
      <c r="DS108" s="19">
        <f>+CU108</f>
        <v>5641</v>
      </c>
      <c r="DT108" s="153">
        <v>6</v>
      </c>
      <c r="DU108" s="19">
        <v>0</v>
      </c>
      <c r="DV108" s="19" t="s">
        <v>965</v>
      </c>
      <c r="EX108" s="154">
        <v>6753</v>
      </c>
      <c r="EY108" s="19" t="s">
        <v>105</v>
      </c>
    </row>
    <row r="109" spans="1:155" s="19" customFormat="1" ht="15.75" x14ac:dyDescent="0.2">
      <c r="A109" s="53">
        <v>0</v>
      </c>
      <c r="B109" s="53">
        <v>1</v>
      </c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358</v>
      </c>
      <c r="P109" s="15" t="s">
        <v>905</v>
      </c>
      <c r="Q109" s="15">
        <v>105</v>
      </c>
      <c r="R109" s="42"/>
      <c r="S109" s="20" t="s">
        <v>906</v>
      </c>
      <c r="T109" s="21">
        <v>1990</v>
      </c>
      <c r="U109" s="28" t="s">
        <v>239</v>
      </c>
      <c r="V109" s="21">
        <v>2012</v>
      </c>
      <c r="W109" s="25" t="s">
        <v>1290</v>
      </c>
      <c r="X109" s="21">
        <v>2016</v>
      </c>
      <c r="Y109" s="25"/>
      <c r="Z109" s="21">
        <f>$AD$3-V109</f>
        <v>6</v>
      </c>
      <c r="AA109" s="25" t="s">
        <v>1291</v>
      </c>
      <c r="AB109" s="21" t="s">
        <v>1289</v>
      </c>
      <c r="AC109" s="21"/>
      <c r="AE109" s="90" t="s">
        <v>1211</v>
      </c>
      <c r="AF109" s="82"/>
      <c r="CO109" s="262" t="str">
        <f t="shared" si="58"/>
        <v>anders</v>
      </c>
      <c r="CP109" s="19" t="str">
        <f>+S109</f>
        <v>Zymeri Shaha</v>
      </c>
      <c r="CR109" s="19">
        <f>+Z109</f>
        <v>6</v>
      </c>
      <c r="CS109" s="19" t="str">
        <f>+AB109</f>
        <v xml:space="preserve"> D/E 4)</v>
      </c>
      <c r="CT109" s="260" t="str">
        <f t="shared" si="76"/>
        <v>F</v>
      </c>
      <c r="CU109" s="154">
        <v>9733</v>
      </c>
      <c r="CV109" s="125">
        <v>771</v>
      </c>
      <c r="CW109" s="33">
        <f t="shared" si="74"/>
        <v>7</v>
      </c>
      <c r="CX109" s="83" t="str">
        <f t="shared" si="75"/>
        <v>Projektingenieur 7 (Bau)</v>
      </c>
      <c r="CY109" s="125">
        <v>732</v>
      </c>
      <c r="CZ109" s="33">
        <f>VLOOKUP($CY109,Funktionsbezeichnungen,3,0)</f>
        <v>5</v>
      </c>
      <c r="DA109" s="83" t="str">
        <f>VLOOKUP($CY109,Funktionsbezeichnungen,2,0)</f>
        <v>Konstrukteur 5 / -planer 5</v>
      </c>
      <c r="DB109" s="125">
        <v>731</v>
      </c>
      <c r="DC109" s="33">
        <f>VLOOKUP($DB109,Funktionsbezeichnungen,3,0)</f>
        <v>4</v>
      </c>
      <c r="DD109" s="83" t="str">
        <f>VLOOKUP($DB109,Funktionsbezeichnungen,2,0)</f>
        <v>Konstrukteur 4 / -planer 4</v>
      </c>
      <c r="DE109" s="125"/>
      <c r="DF109" s="33"/>
      <c r="DG109" s="83"/>
      <c r="DH109" s="125"/>
      <c r="DI109" s="33"/>
      <c r="DJ109" s="83"/>
      <c r="DK109" s="20"/>
      <c r="DL109" s="33">
        <v>731</v>
      </c>
      <c r="DM109" s="33">
        <f>VLOOKUP($DL109,Funktionsbezeichnungen,3,0)</f>
        <v>4</v>
      </c>
      <c r="DN109" s="83" t="str">
        <f>VLOOKUP($DL109,Funktionsbezeichnungen,2,0)</f>
        <v>Konstrukteur 4 / -planer 4</v>
      </c>
      <c r="DS109" s="19">
        <f>+CU109</f>
        <v>9733</v>
      </c>
      <c r="DT109" s="153">
        <v>7</v>
      </c>
      <c r="DU109" s="19">
        <v>0</v>
      </c>
      <c r="DV109" s="19" t="s">
        <v>964</v>
      </c>
      <c r="EX109" s="154">
        <v>4245</v>
      </c>
      <c r="EY109" s="19" t="s">
        <v>121</v>
      </c>
    </row>
    <row r="110" spans="1:155" s="19" customFormat="1" x14ac:dyDescent="0.2">
      <c r="A110" s="53">
        <v>0</v>
      </c>
      <c r="B110" s="53"/>
      <c r="C110" s="53">
        <f t="shared" si="59"/>
        <v>1</v>
      </c>
      <c r="D110" s="55"/>
      <c r="E110" s="55"/>
      <c r="F110" s="56"/>
      <c r="G110" s="54"/>
      <c r="H110" s="54"/>
      <c r="I110" s="56">
        <v>1</v>
      </c>
      <c r="J110" s="54"/>
      <c r="K110" s="56"/>
      <c r="L110" s="56"/>
      <c r="M110" s="56"/>
      <c r="N110" s="58"/>
      <c r="O110" s="52" t="s">
        <v>358</v>
      </c>
      <c r="P110" s="15" t="s">
        <v>652</v>
      </c>
      <c r="Q110" s="15">
        <v>106</v>
      </c>
      <c r="R110" s="16"/>
      <c r="S110" s="20" t="s">
        <v>651</v>
      </c>
      <c r="T110" s="21">
        <v>1967</v>
      </c>
      <c r="U110" s="28" t="s">
        <v>653</v>
      </c>
      <c r="V110" s="21">
        <v>1988</v>
      </c>
      <c r="W110" s="25"/>
      <c r="X110" s="21"/>
      <c r="Y110" s="28"/>
      <c r="Z110" s="21">
        <f t="shared" si="60"/>
        <v>30</v>
      </c>
      <c r="AA110" s="25" t="s">
        <v>653</v>
      </c>
      <c r="AB110" s="21" t="s">
        <v>142</v>
      </c>
      <c r="AC110" s="21"/>
      <c r="AE110" s="187" t="s">
        <v>378</v>
      </c>
      <c r="AF110" s="82"/>
      <c r="CO110" s="19" t="str">
        <f t="shared" si="58"/>
        <v/>
      </c>
      <c r="CP110" s="19" t="str">
        <f t="shared" si="61"/>
        <v>Dettwiler Markus</v>
      </c>
      <c r="CR110" s="19">
        <f t="shared" si="62"/>
        <v>30</v>
      </c>
      <c r="CS110" s="19" t="str">
        <f t="shared" si="63"/>
        <v>E</v>
      </c>
      <c r="CT110" s="260" t="str">
        <f t="shared" si="76"/>
        <v>E</v>
      </c>
      <c r="CU110" s="154">
        <v>5639</v>
      </c>
      <c r="CV110" s="125">
        <v>741</v>
      </c>
      <c r="CW110" s="33">
        <f t="shared" si="74"/>
        <v>7</v>
      </c>
      <c r="CX110" s="83" t="str">
        <f t="shared" si="75"/>
        <v>Konstrukteur 7 / Fachplaner 7 / Gruppenchef 7</v>
      </c>
      <c r="CY110" s="125">
        <v>741</v>
      </c>
      <c r="CZ110" s="33">
        <f t="shared" si="72"/>
        <v>7</v>
      </c>
      <c r="DA110" s="83" t="str">
        <f t="shared" si="73"/>
        <v>Konstrukteur 7 / Fachplaner 7 / Gruppenchef 7</v>
      </c>
      <c r="DB110" s="125">
        <v>741</v>
      </c>
      <c r="DC110" s="33">
        <f t="shared" ref="DC110:DC135" si="77">VLOOKUP($DB110,Funktionsbezeichnungen,3,0)</f>
        <v>7</v>
      </c>
      <c r="DD110" s="83" t="str">
        <f t="shared" ref="DD110:DD135" si="78">VLOOKUP($DB110,Funktionsbezeichnungen,2,0)</f>
        <v>Konstrukteur 7 / Fachplaner 7 / Gruppenchef 7</v>
      </c>
      <c r="DE110" s="125">
        <v>741</v>
      </c>
      <c r="DF110" s="33">
        <f t="shared" si="66"/>
        <v>7</v>
      </c>
      <c r="DG110" s="83" t="str">
        <f t="shared" si="67"/>
        <v>Konstrukteur 7 / Fachplaner 7 / Gruppenchef 7</v>
      </c>
      <c r="DH110" s="125">
        <v>741</v>
      </c>
      <c r="DI110" s="33">
        <f t="shared" si="68"/>
        <v>7</v>
      </c>
      <c r="DJ110" s="83" t="str">
        <f t="shared" si="69"/>
        <v>Konstrukteur 7 / Fachplaner 7 / Gruppenchef 7</v>
      </c>
      <c r="DK110" s="20"/>
      <c r="DL110" s="125">
        <v>741</v>
      </c>
      <c r="DM110" s="33">
        <f t="shared" si="70"/>
        <v>7</v>
      </c>
      <c r="DN110" s="83" t="str">
        <f t="shared" si="71"/>
        <v>Konstrukteur 7 / Fachplaner 7 / Gruppenchef 7</v>
      </c>
      <c r="DS110" s="19">
        <f t="shared" si="64"/>
        <v>5639</v>
      </c>
      <c r="DT110" s="153">
        <v>6</v>
      </c>
      <c r="DU110" s="19">
        <v>0</v>
      </c>
      <c r="DV110" s="19" t="s">
        <v>965</v>
      </c>
      <c r="EX110" s="154">
        <v>4266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9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556</v>
      </c>
      <c r="Q111" s="15">
        <v>107</v>
      </c>
      <c r="R111" s="42"/>
      <c r="S111" s="20" t="s">
        <v>557</v>
      </c>
      <c r="T111" s="21">
        <v>1987</v>
      </c>
      <c r="U111" s="28" t="s">
        <v>235</v>
      </c>
      <c r="V111" s="21">
        <v>2008</v>
      </c>
      <c r="W111" s="25"/>
      <c r="X111" s="21"/>
      <c r="Y111" s="25"/>
      <c r="Z111" s="21">
        <f t="shared" si="60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O111" s="19" t="str">
        <f t="shared" si="58"/>
        <v/>
      </c>
      <c r="CP111" s="19" t="str">
        <f t="shared" si="61"/>
        <v>Breiter Michael</v>
      </c>
      <c r="CR111" s="19">
        <f t="shared" si="62"/>
        <v>10</v>
      </c>
      <c r="CS111" s="19" t="str">
        <f t="shared" si="63"/>
        <v>E</v>
      </c>
      <c r="CT111" s="260" t="str">
        <f t="shared" si="76"/>
        <v>E</v>
      </c>
      <c r="CU111" s="154">
        <v>7702</v>
      </c>
      <c r="CV111" s="125">
        <v>733</v>
      </c>
      <c r="CW111" s="33">
        <f t="shared" si="74"/>
        <v>6</v>
      </c>
      <c r="CX111" s="83" t="str">
        <f t="shared" si="75"/>
        <v>Konstrukteur 6 / -planer 6 / Gruppenchef 6</v>
      </c>
      <c r="CY111" s="125">
        <v>733</v>
      </c>
      <c r="CZ111" s="33">
        <f t="shared" si="72"/>
        <v>6</v>
      </c>
      <c r="DA111" s="83" t="str">
        <f t="shared" si="73"/>
        <v>Konstrukteur 6 / -planer 6 / Gruppenchef 6</v>
      </c>
      <c r="DB111" s="125"/>
      <c r="DC111" s="33"/>
      <c r="DD111" s="83"/>
      <c r="DE111" s="125">
        <v>732</v>
      </c>
      <c r="DF111" s="33">
        <f>VLOOKUP($DE111,Funktionsbezeichnungen,3,0)</f>
        <v>5</v>
      </c>
      <c r="DG111" s="83" t="str">
        <f>VLOOKUP($DE111,Funktionsbezeichnungen,2,0)</f>
        <v>Konstrukteur 5 / -planer 5</v>
      </c>
      <c r="DH111" s="33">
        <v>732</v>
      </c>
      <c r="DI111" s="33">
        <f>VLOOKUP($DH111,Funktionsbezeichnungen,3,0)</f>
        <v>5</v>
      </c>
      <c r="DJ111" s="83" t="str">
        <f>VLOOKUP($DH111,Funktionsbezeichnungen,2,0)</f>
        <v>Konstrukteur 5 / -planer 5</v>
      </c>
      <c r="DL111" s="33">
        <v>732</v>
      </c>
      <c r="DM111" s="33">
        <f t="shared" ref="DM111:DM132" si="79">VLOOKUP($DL111,Funktionsbezeichnungen,3,0)</f>
        <v>5</v>
      </c>
      <c r="DN111" s="83" t="str">
        <f t="shared" ref="DN111:DN132" si="80">VLOOKUP($DL111,Funktionsbezeichnungen,2,0)</f>
        <v>Konstrukteur 5 / -planer 5</v>
      </c>
      <c r="DS111" s="19">
        <f t="shared" si="64"/>
        <v>7702</v>
      </c>
      <c r="DT111" s="153">
        <v>6</v>
      </c>
      <c r="DU111" s="19">
        <v>0</v>
      </c>
      <c r="DV111" s="19" t="s">
        <v>964</v>
      </c>
      <c r="EX111" s="154">
        <v>4216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9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1140</v>
      </c>
      <c r="P112" s="15" t="s">
        <v>524</v>
      </c>
      <c r="Q112" s="15">
        <v>108</v>
      </c>
      <c r="R112" s="42"/>
      <c r="S112" s="20" t="s">
        <v>283</v>
      </c>
      <c r="T112" s="21">
        <v>1988</v>
      </c>
      <c r="U112" s="28" t="s">
        <v>235</v>
      </c>
      <c r="V112" s="21">
        <v>2010</v>
      </c>
      <c r="W112" s="25"/>
      <c r="X112" s="21"/>
      <c r="Y112" s="25"/>
      <c r="Z112" s="21">
        <f t="shared" si="60"/>
        <v>8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8"/>
        <v/>
      </c>
      <c r="CP112" s="19" t="str">
        <f t="shared" si="61"/>
        <v>Niederberger Benjamin</v>
      </c>
      <c r="CR112" s="19">
        <f t="shared" si="62"/>
        <v>8</v>
      </c>
      <c r="CS112" s="19" t="str">
        <f t="shared" si="63"/>
        <v>E</v>
      </c>
      <c r="CT112" s="260" t="str">
        <f t="shared" si="76"/>
        <v>E</v>
      </c>
      <c r="CU112" s="154">
        <v>9701</v>
      </c>
      <c r="CV112" s="125">
        <v>733</v>
      </c>
      <c r="CW112" s="33">
        <f t="shared" si="74"/>
        <v>6</v>
      </c>
      <c r="CX112" s="83" t="str">
        <f t="shared" si="75"/>
        <v>Konstrukteur 6 / -planer 6 / Gruppenchef 6</v>
      </c>
      <c r="CY112" s="125">
        <v>733</v>
      </c>
      <c r="CZ112" s="33">
        <f t="shared" si="72"/>
        <v>6</v>
      </c>
      <c r="DA112" s="83" t="str">
        <f t="shared" si="73"/>
        <v>Konstrukteur 6 / -planer 6 / Gruppenchef 6</v>
      </c>
      <c r="DB112" s="125">
        <v>732</v>
      </c>
      <c r="DC112" s="33">
        <f t="shared" si="77"/>
        <v>5</v>
      </c>
      <c r="DD112" s="83" t="str">
        <f t="shared" si="78"/>
        <v>Konstrukteur 5 / -planer 5</v>
      </c>
      <c r="DE112" s="125">
        <v>731</v>
      </c>
      <c r="DF112" s="33">
        <f t="shared" ref="DF112:DF132" si="81">VLOOKUP($DE112,Funktionsbezeichnungen,3,0)</f>
        <v>4</v>
      </c>
      <c r="DG112" s="83" t="str">
        <f t="shared" ref="DG112:DG132" si="82">VLOOKUP($DE112,Funktionsbezeichnungen,2,0)</f>
        <v>Konstrukteur 4 / -planer 4</v>
      </c>
      <c r="DH112" s="125">
        <v>731</v>
      </c>
      <c r="DI112" s="33">
        <f t="shared" si="68"/>
        <v>4</v>
      </c>
      <c r="DJ112" s="83" t="str">
        <f t="shared" si="69"/>
        <v>Konstrukteur 4 / -planer 4</v>
      </c>
      <c r="DK112" s="20"/>
      <c r="DL112" s="33">
        <v>731</v>
      </c>
      <c r="DM112" s="33">
        <f t="shared" si="79"/>
        <v>4</v>
      </c>
      <c r="DN112" s="83" t="str">
        <f t="shared" si="80"/>
        <v>Konstrukteur 4 / -planer 4</v>
      </c>
      <c r="DS112" s="19">
        <f t="shared" si="64"/>
        <v>9701</v>
      </c>
      <c r="DT112" s="153">
        <v>6</v>
      </c>
      <c r="DU112" s="19">
        <v>0</v>
      </c>
      <c r="DV112" s="19" t="s">
        <v>964</v>
      </c>
      <c r="EX112" s="154">
        <v>4320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9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542</v>
      </c>
      <c r="Q113" s="15">
        <v>109</v>
      </c>
      <c r="R113" s="42"/>
      <c r="S113" s="27" t="s">
        <v>538</v>
      </c>
      <c r="T113" s="21">
        <v>1992</v>
      </c>
      <c r="U113" s="28" t="s">
        <v>235</v>
      </c>
      <c r="V113" s="21">
        <v>2012</v>
      </c>
      <c r="W113" s="25"/>
      <c r="X113" s="21"/>
      <c r="Y113" s="25"/>
      <c r="Z113" s="21">
        <f t="shared" si="60"/>
        <v>6</v>
      </c>
      <c r="AA113" s="25" t="s">
        <v>235</v>
      </c>
      <c r="AB113" s="21" t="s">
        <v>147</v>
      </c>
      <c r="AC113" s="21"/>
      <c r="AE113" s="90" t="s">
        <v>378</v>
      </c>
      <c r="AF113" s="82"/>
      <c r="CP113" s="19" t="str">
        <f t="shared" si="61"/>
        <v>Rüegsegger Stefan</v>
      </c>
      <c r="CR113" s="19">
        <f t="shared" si="62"/>
        <v>6</v>
      </c>
      <c r="CS113" s="19" t="str">
        <f t="shared" si="63"/>
        <v>F</v>
      </c>
      <c r="CT113" s="155">
        <v>9707</v>
      </c>
      <c r="CU113" s="156"/>
      <c r="CV113" s="125">
        <v>731</v>
      </c>
      <c r="CW113" s="33">
        <f t="shared" ref="CW113" si="83">VLOOKUP($CV113,Funktionsbezeichnungen,3,0)</f>
        <v>4</v>
      </c>
      <c r="CX113" s="83" t="str">
        <f t="shared" ref="CX113" si="84">VLOOKUP($CV113,Funktionsbezeichnungen,2,0)</f>
        <v>Konstrukteur 4 / -planer 4</v>
      </c>
      <c r="CY113" s="125"/>
      <c r="CZ113" s="33"/>
      <c r="DA113" s="83"/>
      <c r="DB113" s="125"/>
      <c r="DC113" s="33"/>
      <c r="DD113" s="83"/>
      <c r="DE113" s="20"/>
      <c r="DF113" s="33">
        <v>731</v>
      </c>
      <c r="DG113" s="33">
        <f t="shared" ref="DG113" si="85">VLOOKUP($DF113,Funktionsbezeichnungen,3,0)</f>
        <v>4</v>
      </c>
      <c r="DH113" s="83" t="str">
        <f t="shared" ref="DH113" si="86">VLOOKUP($DF113,Funktionsbezeichnungen,2,0)</f>
        <v>Konstrukteur 4 / -planer 4</v>
      </c>
      <c r="DM113" s="19">
        <f t="shared" ref="DM113" si="87">+CT113</f>
        <v>9707</v>
      </c>
      <c r="DN113" s="153">
        <v>6</v>
      </c>
      <c r="DO113" s="19">
        <v>0</v>
      </c>
      <c r="DP113" s="19" t="s">
        <v>964</v>
      </c>
    </row>
    <row r="114" spans="1:155" s="19" customFormat="1" x14ac:dyDescent="0.2">
      <c r="A114" s="53">
        <v>0</v>
      </c>
      <c r="B114" s="53"/>
      <c r="C114" s="53">
        <f t="shared" si="59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60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8"/>
        <v/>
      </c>
      <c r="CP114" s="19" t="str">
        <f t="shared" si="61"/>
        <v>Schär Cedric</v>
      </c>
      <c r="CR114" s="19">
        <f t="shared" si="62"/>
        <v>5</v>
      </c>
      <c r="CS114" s="19" t="str">
        <f t="shared" si="63"/>
        <v>F</v>
      </c>
      <c r="CT114" s="260" t="str">
        <f t="shared" si="76"/>
        <v>F</v>
      </c>
      <c r="CU114" s="154">
        <v>9715</v>
      </c>
      <c r="CV114" s="125">
        <v>732</v>
      </c>
      <c r="CW114" s="33">
        <f t="shared" si="74"/>
        <v>5</v>
      </c>
      <c r="CX114" s="83" t="str">
        <f t="shared" si="75"/>
        <v>Konstrukteur 5 / -planer 5</v>
      </c>
      <c r="CY114" s="125">
        <v>732</v>
      </c>
      <c r="CZ114" s="33">
        <f t="shared" si="72"/>
        <v>5</v>
      </c>
      <c r="DA114" s="83" t="str">
        <f t="shared" si="73"/>
        <v>Konstrukteur 5 / -planer 5</v>
      </c>
      <c r="DB114" s="125">
        <v>731</v>
      </c>
      <c r="DC114" s="33">
        <f t="shared" si="77"/>
        <v>4</v>
      </c>
      <c r="DD114" s="83" t="str">
        <f t="shared" si="78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9"/>
        <v>4</v>
      </c>
      <c r="DN114" s="83" t="str">
        <f t="shared" si="80"/>
        <v>Konstrukteur 4 / -planer 4</v>
      </c>
      <c r="DS114" s="19">
        <f t="shared" si="64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9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60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8"/>
        <v>anders</v>
      </c>
      <c r="CP115" s="192" t="str">
        <f t="shared" si="61"/>
        <v>Boschung Jan</v>
      </c>
      <c r="CR115" s="19">
        <f t="shared" si="62"/>
        <v>2</v>
      </c>
      <c r="CS115" s="19" t="str">
        <f t="shared" si="63"/>
        <v>F</v>
      </c>
      <c r="CT115" s="260" t="str">
        <f t="shared" si="76"/>
        <v>G</v>
      </c>
      <c r="CU115" s="154">
        <v>9740</v>
      </c>
      <c r="CV115" s="125">
        <v>731</v>
      </c>
      <c r="CW115" s="33">
        <f t="shared" si="74"/>
        <v>4</v>
      </c>
      <c r="CX115" s="83" t="str">
        <f t="shared" si="75"/>
        <v>Konstrukteur 4 / -planer 4</v>
      </c>
      <c r="CY115" s="125"/>
      <c r="CZ115" s="33"/>
      <c r="DA115" s="83" t="e">
        <f t="shared" ref="DA115:DA143" si="88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4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9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60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8"/>
        <v>#N/A</v>
      </c>
      <c r="CP116" s="192" t="str">
        <f t="shared" si="61"/>
        <v>Stucki Tizian</v>
      </c>
      <c r="CR116" s="19">
        <f t="shared" si="62"/>
        <v>1</v>
      </c>
      <c r="CS116" s="19" t="str">
        <f t="shared" si="63"/>
        <v>F</v>
      </c>
      <c r="CT116" s="260" t="e">
        <f t="shared" si="76"/>
        <v>#N/A</v>
      </c>
      <c r="CU116" s="222">
        <v>9743</v>
      </c>
      <c r="CV116" s="125">
        <v>731</v>
      </c>
      <c r="CW116" s="33">
        <f t="shared" si="74"/>
        <v>4</v>
      </c>
      <c r="CX116" s="83" t="str">
        <f t="shared" si="75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4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9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60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8"/>
        <v/>
      </c>
      <c r="CP117" s="19" t="str">
        <f t="shared" si="61"/>
        <v>Kiefer Patrick</v>
      </c>
      <c r="CR117" s="19">
        <f t="shared" si="62"/>
        <v>16</v>
      </c>
      <c r="CS117" s="19" t="str">
        <f t="shared" si="63"/>
        <v>C</v>
      </c>
      <c r="CT117" s="260" t="str">
        <f t="shared" si="76"/>
        <v>C</v>
      </c>
      <c r="CU117" s="154">
        <v>6753</v>
      </c>
      <c r="CV117" s="125">
        <v>223</v>
      </c>
      <c r="CW117" s="33">
        <f t="shared" si="74"/>
        <v>10</v>
      </c>
      <c r="CX117" s="83" t="str">
        <f t="shared" si="75"/>
        <v>Finanz-Fachspezialist / Controller 10</v>
      </c>
      <c r="CY117" s="125">
        <v>223</v>
      </c>
      <c r="CZ117" s="33">
        <f t="shared" ref="CZ117:CZ143" si="89">VLOOKUP($CY117,Funktionsbezeichnungen,3,0)</f>
        <v>10</v>
      </c>
      <c r="DA117" s="83" t="str">
        <f t="shared" si="88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4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9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60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8"/>
        <v/>
      </c>
      <c r="CP118" s="19" t="str">
        <f t="shared" si="61"/>
        <v>Meister Christine</v>
      </c>
      <c r="CR118" s="19">
        <f t="shared" si="62"/>
        <v>47</v>
      </c>
      <c r="CS118" s="19" t="str">
        <f t="shared" si="63"/>
        <v>D</v>
      </c>
      <c r="CT118" s="260" t="str">
        <f t="shared" si="76"/>
        <v>D</v>
      </c>
      <c r="CU118" s="154">
        <v>4245</v>
      </c>
      <c r="CV118" s="125">
        <v>134</v>
      </c>
      <c r="CW118" s="33">
        <f t="shared" ref="CW118:CW143" si="90">VLOOKUP($CV118,Funktionsbezeichnungen,3,0)</f>
        <v>7</v>
      </c>
      <c r="CX118" s="83" t="str">
        <f t="shared" ref="CX118:CX143" si="91">VLOOKUP($CV118,Funktionsbezeichnungen,2,0)</f>
        <v>Kaufmännischer Mitarbeiter 7 / Gruppenchef 7</v>
      </c>
      <c r="CY118" s="125">
        <v>134</v>
      </c>
      <c r="CZ118" s="33">
        <f t="shared" si="89"/>
        <v>7</v>
      </c>
      <c r="DA118" s="83" t="str">
        <f t="shared" si="88"/>
        <v>Kaufmännischer Mitarbeiter 7 / Gruppenchef 7</v>
      </c>
      <c r="DB118" s="125">
        <v>134</v>
      </c>
      <c r="DC118" s="33">
        <f t="shared" si="77"/>
        <v>7</v>
      </c>
      <c r="DD118" s="83" t="str">
        <f t="shared" si="78"/>
        <v>Kaufmännischer Mitarbeiter 7 / Gruppenchef 7</v>
      </c>
      <c r="DE118" s="125">
        <v>134</v>
      </c>
      <c r="DF118" s="33">
        <f t="shared" si="81"/>
        <v>7</v>
      </c>
      <c r="DG118" s="83" t="str">
        <f t="shared" si="82"/>
        <v>Kaufmännischer Mitarbeiter 7 / Gruppenchef 7</v>
      </c>
      <c r="DH118" s="125">
        <v>134</v>
      </c>
      <c r="DI118" s="33">
        <f t="shared" ref="DI118:DI132" si="92">VLOOKUP($DH118,Funktionsbezeichnungen,3,0)</f>
        <v>7</v>
      </c>
      <c r="DJ118" s="83" t="str">
        <f t="shared" ref="DJ118:DJ132" si="93">VLOOKUP($DH118,Funktionsbezeichnungen,2,0)</f>
        <v>Kaufmännischer Mitarbeiter 7 / Gruppenchef 7</v>
      </c>
      <c r="DK118" s="20"/>
      <c r="DL118" s="125">
        <v>134</v>
      </c>
      <c r="DM118" s="33">
        <f t="shared" si="79"/>
        <v>7</v>
      </c>
      <c r="DN118" s="83" t="str">
        <f t="shared" si="80"/>
        <v>Kaufmännischer Mitarbeiter 7 / Gruppenchef 7</v>
      </c>
      <c r="DS118" s="19">
        <f t="shared" si="64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9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60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8"/>
        <v/>
      </c>
      <c r="CP119" s="19" t="str">
        <f t="shared" si="61"/>
        <v>Derezynski Françoise</v>
      </c>
      <c r="CR119" s="19">
        <f t="shared" si="62"/>
        <v>47</v>
      </c>
      <c r="CS119" s="19" t="str">
        <f t="shared" si="63"/>
        <v>D</v>
      </c>
      <c r="CT119" s="260" t="str">
        <f t="shared" si="76"/>
        <v>D</v>
      </c>
      <c r="CU119" s="154">
        <v>4266</v>
      </c>
      <c r="CV119" s="125">
        <v>141</v>
      </c>
      <c r="CW119" s="33">
        <f t="shared" si="90"/>
        <v>8</v>
      </c>
      <c r="CX119" s="83" t="str">
        <f t="shared" si="91"/>
        <v>Kaufmännischer Fachspezialist 8</v>
      </c>
      <c r="CY119" s="125">
        <v>141</v>
      </c>
      <c r="CZ119" s="33">
        <f t="shared" si="89"/>
        <v>8</v>
      </c>
      <c r="DA119" s="83" t="str">
        <f t="shared" si="88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4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9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60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8"/>
        <v/>
      </c>
      <c r="CP120" s="19" t="str">
        <f t="shared" si="61"/>
        <v>Szirt Madeleine</v>
      </c>
      <c r="CR120" s="19">
        <f t="shared" si="62"/>
        <v>41</v>
      </c>
      <c r="CS120" s="19" t="str">
        <f t="shared" si="63"/>
        <v>D</v>
      </c>
      <c r="CT120" s="260" t="str">
        <f t="shared" si="76"/>
        <v>D</v>
      </c>
      <c r="CU120" s="154">
        <v>4216</v>
      </c>
      <c r="CV120" s="125">
        <v>162</v>
      </c>
      <c r="CW120" s="33">
        <f t="shared" si="90"/>
        <v>9</v>
      </c>
      <c r="CX120" s="83" t="str">
        <f t="shared" si="91"/>
        <v>Personal-Fachspezialist 9</v>
      </c>
      <c r="CY120" s="125">
        <v>162</v>
      </c>
      <c r="CZ120" s="33">
        <f t="shared" si="89"/>
        <v>9</v>
      </c>
      <c r="DA120" s="83" t="str">
        <f t="shared" si="88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4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60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8"/>
        <v/>
      </c>
      <c r="CP121" s="19" t="str">
        <f t="shared" si="61"/>
        <v>Canetti Rosemarie</v>
      </c>
      <c r="CR121" s="19">
        <f t="shared" si="62"/>
        <v>41</v>
      </c>
      <c r="CS121" s="19" t="str">
        <f t="shared" si="63"/>
        <v>D</v>
      </c>
      <c r="CT121" s="260" t="str">
        <f t="shared" si="76"/>
        <v>D</v>
      </c>
      <c r="CU121" s="154">
        <v>4320</v>
      </c>
      <c r="CV121" s="125">
        <v>134</v>
      </c>
      <c r="CW121" s="33">
        <f t="shared" si="90"/>
        <v>7</v>
      </c>
      <c r="CX121" s="83" t="str">
        <f t="shared" si="91"/>
        <v>Kaufmännischer Mitarbeiter 7 / Gruppenchef 7</v>
      </c>
      <c r="CY121" s="125">
        <v>134</v>
      </c>
      <c r="CZ121" s="33">
        <f t="shared" si="89"/>
        <v>7</v>
      </c>
      <c r="DA121" s="83" t="str">
        <f t="shared" si="88"/>
        <v>Kaufmännischer Mitarbeiter 7 / Gruppenchef 7</v>
      </c>
      <c r="DB121" s="125"/>
      <c r="DC121" s="33"/>
      <c r="DD121" s="83"/>
      <c r="DE121" s="125">
        <v>134</v>
      </c>
      <c r="DF121" s="33">
        <f t="shared" si="81"/>
        <v>7</v>
      </c>
      <c r="DG121" s="83" t="str">
        <f t="shared" si="82"/>
        <v>Kaufmännischer Mitarbeiter 7 / Gruppenchef 7</v>
      </c>
      <c r="DH121" s="125">
        <v>134</v>
      </c>
      <c r="DI121" s="33">
        <f t="shared" si="92"/>
        <v>7</v>
      </c>
      <c r="DJ121" s="83" t="str">
        <f t="shared" si="93"/>
        <v>Kaufmännischer Mitarbeiter 7 / Gruppenchef 7</v>
      </c>
      <c r="DK121" s="20"/>
      <c r="DL121" s="125">
        <v>134</v>
      </c>
      <c r="DM121" s="33">
        <f t="shared" si="79"/>
        <v>7</v>
      </c>
      <c r="DN121" s="83" t="str">
        <f t="shared" si="80"/>
        <v>Kaufmännischer Mitarbeiter 7 / Gruppenchef 7</v>
      </c>
      <c r="DS121" s="19">
        <f t="shared" si="64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60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8"/>
        <v/>
      </c>
      <c r="CP122" s="19" t="str">
        <f t="shared" si="61"/>
        <v>Peier Doris</v>
      </c>
      <c r="CR122" s="19">
        <f t="shared" si="62"/>
        <v>36</v>
      </c>
      <c r="CS122" s="19" t="str">
        <f t="shared" si="63"/>
        <v>D</v>
      </c>
      <c r="CT122" s="260" t="str">
        <f t="shared" si="76"/>
        <v>D</v>
      </c>
      <c r="CU122" s="154">
        <v>5581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>
        <v>134</v>
      </c>
      <c r="DC122" s="33">
        <f t="shared" si="77"/>
        <v>7</v>
      </c>
      <c r="DD122" s="83" t="str">
        <f t="shared" si="78"/>
        <v>Kaufmännischer Mitarbeiter 7 / Gruppenchef 7</v>
      </c>
      <c r="DE122" s="125">
        <v>134</v>
      </c>
      <c r="DF122" s="33">
        <f t="shared" si="81"/>
        <v>7</v>
      </c>
      <c r="DG122" s="83" t="str">
        <f t="shared" si="82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79"/>
        <v>7</v>
      </c>
      <c r="DN122" s="83" t="str">
        <f t="shared" si="80"/>
        <v>Kaufmännischer Mitarbeiter 7 / Gruppenchef 7</v>
      </c>
      <c r="DS122" s="19">
        <f t="shared" si="64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60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8"/>
        <v/>
      </c>
      <c r="CP123" s="19" t="str">
        <f t="shared" si="61"/>
        <v>Beuret Agnès</v>
      </c>
      <c r="CR123" s="19">
        <f t="shared" si="62"/>
        <v>33</v>
      </c>
      <c r="CS123" s="19" t="str">
        <f t="shared" si="63"/>
        <v>D</v>
      </c>
      <c r="CT123" s="260" t="str">
        <f t="shared" si="76"/>
        <v>D</v>
      </c>
      <c r="CU123" s="154">
        <v>4352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77"/>
        <v>7</v>
      </c>
      <c r="DD123" s="83" t="str">
        <f t="shared" si="78"/>
        <v>Kaufmännischer Mitarbeiter 7 / Gruppenchef 7</v>
      </c>
      <c r="DE123" s="125">
        <v>134</v>
      </c>
      <c r="DF123" s="33">
        <f t="shared" si="81"/>
        <v>7</v>
      </c>
      <c r="DG123" s="83" t="str">
        <f t="shared" si="82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79"/>
        <v>7</v>
      </c>
      <c r="DN123" s="83" t="str">
        <f t="shared" si="80"/>
        <v>Kaufmännischer Mitarbeiter 7 / Gruppenchef 7</v>
      </c>
      <c r="DS123" s="19">
        <f t="shared" si="64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60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8"/>
        <v/>
      </c>
      <c r="CP124" s="19" t="str">
        <f t="shared" si="61"/>
        <v>Weider Noelle</v>
      </c>
      <c r="CR124" s="19">
        <f t="shared" si="62"/>
        <v>28</v>
      </c>
      <c r="CS124" s="19" t="str">
        <f t="shared" si="63"/>
        <v>D</v>
      </c>
      <c r="CT124" s="260" t="str">
        <f t="shared" si="76"/>
        <v>D</v>
      </c>
      <c r="CU124" s="154">
        <v>5604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77"/>
        <v>7</v>
      </c>
      <c r="DD124" s="83" t="str">
        <f t="shared" si="78"/>
        <v>Kaufmännischer Mitarbeiter 7 / Gruppenchef 7</v>
      </c>
      <c r="DE124" s="125">
        <v>134</v>
      </c>
      <c r="DF124" s="33">
        <f t="shared" si="81"/>
        <v>7</v>
      </c>
      <c r="DG124" s="83" t="str">
        <f t="shared" si="82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79"/>
        <v>7</v>
      </c>
      <c r="DN124" s="83" t="str">
        <f t="shared" si="80"/>
        <v>Kaufmännischer Mitarbeiter 7 / Gruppenchef 7</v>
      </c>
      <c r="DS124" s="19">
        <f t="shared" si="64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60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8"/>
        <v/>
      </c>
      <c r="CP125" s="19" t="str">
        <f t="shared" si="61"/>
        <v>Fischer Michel</v>
      </c>
      <c r="CR125" s="19">
        <f t="shared" si="62"/>
        <v>16</v>
      </c>
      <c r="CS125" s="19" t="str">
        <f t="shared" si="63"/>
        <v>D</v>
      </c>
      <c r="CT125" s="260" t="str">
        <f t="shared" si="76"/>
        <v>D</v>
      </c>
      <c r="CU125" s="154">
        <v>8655</v>
      </c>
      <c r="CV125" s="125">
        <v>542</v>
      </c>
      <c r="CW125" s="33">
        <f t="shared" si="90"/>
        <v>7</v>
      </c>
      <c r="CX125" s="83" t="str">
        <f t="shared" si="91"/>
        <v>Technischer Sachbearbeiter 7</v>
      </c>
      <c r="CY125" s="125">
        <v>542</v>
      </c>
      <c r="CZ125" s="33">
        <f t="shared" si="89"/>
        <v>7</v>
      </c>
      <c r="DA125" s="83" t="str">
        <f t="shared" si="88"/>
        <v>Technischer Sachbearbeiter 7</v>
      </c>
      <c r="DB125" s="125">
        <v>542</v>
      </c>
      <c r="DC125" s="33">
        <f t="shared" si="77"/>
        <v>7</v>
      </c>
      <c r="DD125" s="83" t="str">
        <f t="shared" si="78"/>
        <v>Technischer Sachbearbeiter 7</v>
      </c>
      <c r="DE125" s="125">
        <v>542</v>
      </c>
      <c r="DF125" s="33">
        <f t="shared" si="81"/>
        <v>7</v>
      </c>
      <c r="DG125" s="83" t="str">
        <f t="shared" si="82"/>
        <v>Technischer Sachbearbeiter 7</v>
      </c>
      <c r="DH125" s="125">
        <v>541</v>
      </c>
      <c r="DI125" s="33">
        <f t="shared" si="92"/>
        <v>6</v>
      </c>
      <c r="DJ125" s="83" t="str">
        <f t="shared" si="93"/>
        <v>Technischer Sachbearbeiter 6</v>
      </c>
      <c r="DK125" s="20"/>
      <c r="DL125" s="125">
        <v>351</v>
      </c>
      <c r="DM125" s="33">
        <f t="shared" si="79"/>
        <v>7</v>
      </c>
      <c r="DN125" s="83" t="str">
        <f t="shared" si="80"/>
        <v>Marketing - / Product - Manager 7</v>
      </c>
      <c r="DS125" s="19">
        <f t="shared" si="64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9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60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8"/>
        <v/>
      </c>
      <c r="CP126" s="19" t="str">
        <f t="shared" si="61"/>
        <v>Willig Martine</v>
      </c>
      <c r="CR126" s="19">
        <f t="shared" si="62"/>
        <v>42</v>
      </c>
      <c r="CS126" s="19" t="str">
        <f t="shared" si="63"/>
        <v>E</v>
      </c>
      <c r="CT126" s="260" t="str">
        <f t="shared" si="76"/>
        <v>E</v>
      </c>
      <c r="CU126" s="154">
        <v>5637</v>
      </c>
      <c r="CV126" s="125">
        <v>133</v>
      </c>
      <c r="CW126" s="33">
        <f t="shared" si="90"/>
        <v>6</v>
      </c>
      <c r="CX126" s="83" t="str">
        <f t="shared" si="91"/>
        <v>Kaufmännischer Mitarbeiter 6 / Gruppenchef 6</v>
      </c>
      <c r="CY126" s="125">
        <v>133</v>
      </c>
      <c r="CZ126" s="33">
        <f t="shared" si="89"/>
        <v>6</v>
      </c>
      <c r="DA126" s="83" t="str">
        <f t="shared" si="88"/>
        <v>Kaufmännischer Mitarbeiter 6 / Gruppenchef 6</v>
      </c>
      <c r="DB126" s="125">
        <v>133</v>
      </c>
      <c r="DC126" s="33">
        <f t="shared" si="77"/>
        <v>6</v>
      </c>
      <c r="DD126" s="83" t="str">
        <f t="shared" si="78"/>
        <v>Kaufmännischer Mitarbeiter 6 / Gruppenchef 6</v>
      </c>
      <c r="DE126" s="125">
        <v>133</v>
      </c>
      <c r="DF126" s="33">
        <f t="shared" si="81"/>
        <v>6</v>
      </c>
      <c r="DG126" s="83" t="str">
        <f t="shared" si="82"/>
        <v>Kaufmännischer Mitarbeiter 6 / Gruppenchef 6</v>
      </c>
      <c r="DH126" s="125">
        <v>133</v>
      </c>
      <c r="DI126" s="33">
        <f t="shared" si="92"/>
        <v>6</v>
      </c>
      <c r="DJ126" s="83" t="str">
        <f t="shared" si="93"/>
        <v>Kaufmännischer Mitarbeiter 6 / Gruppenchef 6</v>
      </c>
      <c r="DK126" s="20"/>
      <c r="DL126" s="125">
        <v>133</v>
      </c>
      <c r="DM126" s="33">
        <f t="shared" si="79"/>
        <v>6</v>
      </c>
      <c r="DN126" s="83" t="str">
        <f t="shared" si="80"/>
        <v>Kaufmännischer Mitarbeiter 6 / Gruppenchef 6</v>
      </c>
      <c r="DS126" s="19">
        <f t="shared" si="64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60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8"/>
        <v/>
      </c>
      <c r="CP127" s="19" t="str">
        <f t="shared" si="61"/>
        <v>Boschung Brigitte</v>
      </c>
      <c r="CQ127" s="259"/>
      <c r="CR127" s="19">
        <f t="shared" si="62"/>
        <v>33</v>
      </c>
      <c r="CS127" s="19" t="str">
        <f t="shared" si="63"/>
        <v>E</v>
      </c>
      <c r="CT127" s="260" t="str">
        <f t="shared" si="76"/>
        <v>E</v>
      </c>
      <c r="CU127" s="154">
        <v>7703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4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9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60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8"/>
        <v/>
      </c>
      <c r="CP128" s="19" t="str">
        <f t="shared" si="61"/>
        <v>Meier Jacqueline</v>
      </c>
      <c r="CR128" s="19">
        <f t="shared" si="62"/>
        <v>31</v>
      </c>
      <c r="CS128" s="19" t="str">
        <f t="shared" si="63"/>
        <v>E</v>
      </c>
      <c r="CT128" s="260" t="str">
        <f t="shared" si="76"/>
        <v>E</v>
      </c>
      <c r="CU128" s="154">
        <v>7700</v>
      </c>
      <c r="CV128" s="125">
        <v>212</v>
      </c>
      <c r="CW128" s="33">
        <f t="shared" si="90"/>
        <v>5</v>
      </c>
      <c r="CX128" s="83" t="str">
        <f t="shared" si="91"/>
        <v>Buchhalter 5</v>
      </c>
      <c r="CY128" s="125">
        <v>212</v>
      </c>
      <c r="CZ128" s="33">
        <f t="shared" si="89"/>
        <v>5</v>
      </c>
      <c r="DA128" s="83" t="str">
        <f t="shared" si="88"/>
        <v>Buchhalter 5</v>
      </c>
      <c r="DB128" s="125">
        <v>212</v>
      </c>
      <c r="DC128" s="33">
        <f t="shared" si="77"/>
        <v>5</v>
      </c>
      <c r="DD128" s="83" t="str">
        <f t="shared" si="78"/>
        <v>Buchhalter 5</v>
      </c>
      <c r="DE128" s="125">
        <v>212</v>
      </c>
      <c r="DF128" s="33">
        <f t="shared" si="81"/>
        <v>5</v>
      </c>
      <c r="DG128" s="83" t="str">
        <f t="shared" si="82"/>
        <v>Buchhalter 5</v>
      </c>
      <c r="DH128" s="125">
        <v>212</v>
      </c>
      <c r="DI128" s="33">
        <f t="shared" si="92"/>
        <v>5</v>
      </c>
      <c r="DJ128" s="83" t="str">
        <f t="shared" si="93"/>
        <v>Buchhalter 5</v>
      </c>
      <c r="DK128" s="20"/>
      <c r="DL128" s="125">
        <v>212</v>
      </c>
      <c r="DM128" s="33">
        <f t="shared" si="79"/>
        <v>5</v>
      </c>
      <c r="DN128" s="83" t="str">
        <f t="shared" si="80"/>
        <v>Buchhalter 5</v>
      </c>
      <c r="DS128" s="19">
        <f t="shared" si="64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9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60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8"/>
        <v/>
      </c>
      <c r="CP129" s="19" t="str">
        <f t="shared" si="61"/>
        <v>Oruk Makbule</v>
      </c>
      <c r="CR129" s="19">
        <f t="shared" si="62"/>
        <v>13</v>
      </c>
      <c r="CS129" s="19" t="str">
        <f t="shared" si="63"/>
        <v>E</v>
      </c>
      <c r="CT129" s="260" t="str">
        <f t="shared" si="76"/>
        <v>E</v>
      </c>
      <c r="CU129" s="154">
        <v>6762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77"/>
        <v>5</v>
      </c>
      <c r="DD129" s="83" t="str">
        <f t="shared" si="78"/>
        <v>Buchhalter 5</v>
      </c>
      <c r="DE129" s="125">
        <v>212</v>
      </c>
      <c r="DF129" s="33">
        <f t="shared" si="81"/>
        <v>5</v>
      </c>
      <c r="DG129" s="83" t="str">
        <f t="shared" si="82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79"/>
        <v>5</v>
      </c>
      <c r="DN129" s="83" t="str">
        <f t="shared" si="80"/>
        <v>Buchhalter 5</v>
      </c>
      <c r="DS129" s="19">
        <f t="shared" si="64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9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60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8"/>
        <v/>
      </c>
      <c r="CP130" s="19" t="str">
        <f t="shared" si="61"/>
        <v>Steg Günther</v>
      </c>
      <c r="CR130" s="19">
        <f t="shared" si="62"/>
        <v>39</v>
      </c>
      <c r="CS130" s="19" t="str">
        <f t="shared" si="63"/>
        <v>C</v>
      </c>
      <c r="CT130" s="260" t="str">
        <f t="shared" si="76"/>
        <v>C</v>
      </c>
      <c r="CU130" s="154">
        <v>4226</v>
      </c>
      <c r="CV130" s="125">
        <v>413</v>
      </c>
      <c r="CW130" s="33">
        <f t="shared" si="90"/>
        <v>8</v>
      </c>
      <c r="CX130" s="83" t="str">
        <f t="shared" si="91"/>
        <v>Senior System-Controller</v>
      </c>
      <c r="CY130" s="125">
        <v>413</v>
      </c>
      <c r="CZ130" s="33">
        <f t="shared" si="89"/>
        <v>8</v>
      </c>
      <c r="DA130" s="83" t="str">
        <f t="shared" si="88"/>
        <v>Senior System-Controller</v>
      </c>
      <c r="DB130" s="125">
        <v>413</v>
      </c>
      <c r="DC130" s="33">
        <f t="shared" si="77"/>
        <v>8</v>
      </c>
      <c r="DD130" s="83" t="str">
        <f t="shared" si="78"/>
        <v>Senior System-Controller</v>
      </c>
      <c r="DE130" s="125">
        <v>413</v>
      </c>
      <c r="DF130" s="33">
        <f t="shared" si="81"/>
        <v>8</v>
      </c>
      <c r="DG130" s="83" t="str">
        <f t="shared" si="82"/>
        <v>Senior System-Controller</v>
      </c>
      <c r="DH130" s="125">
        <v>413</v>
      </c>
      <c r="DI130" s="33">
        <f t="shared" si="92"/>
        <v>8</v>
      </c>
      <c r="DJ130" s="83" t="str">
        <f t="shared" si="93"/>
        <v>Senior System-Controller</v>
      </c>
      <c r="DK130" s="20"/>
      <c r="DL130" s="125">
        <v>413</v>
      </c>
      <c r="DM130" s="33">
        <f t="shared" si="79"/>
        <v>8</v>
      </c>
      <c r="DN130" s="83" t="str">
        <f t="shared" si="80"/>
        <v>Senior System-Controller</v>
      </c>
      <c r="DS130" s="19">
        <f t="shared" si="64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9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60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8"/>
        <v/>
      </c>
      <c r="CP131" s="19" t="str">
        <f t="shared" si="61"/>
        <v>Grimm Stephan</v>
      </c>
      <c r="CR131" s="19">
        <f t="shared" si="62"/>
        <v>26</v>
      </c>
      <c r="CS131" s="19" t="str">
        <f t="shared" si="63"/>
        <v>C</v>
      </c>
      <c r="CT131" s="260" t="str">
        <f t="shared" si="76"/>
        <v>C</v>
      </c>
      <c r="CU131" s="154">
        <v>3203</v>
      </c>
      <c r="CV131" s="125">
        <v>443</v>
      </c>
      <c r="CW131" s="33">
        <f t="shared" si="90"/>
        <v>9</v>
      </c>
      <c r="CX131" s="83" t="str">
        <f t="shared" si="91"/>
        <v>System-Spezialist 9</v>
      </c>
      <c r="CY131" s="125">
        <v>443</v>
      </c>
      <c r="CZ131" s="33">
        <f t="shared" si="89"/>
        <v>9</v>
      </c>
      <c r="DA131" s="83" t="str">
        <f t="shared" si="88"/>
        <v>System-Spezialist 9</v>
      </c>
      <c r="DB131" s="125">
        <v>443</v>
      </c>
      <c r="DC131" s="33">
        <f t="shared" si="77"/>
        <v>9</v>
      </c>
      <c r="DD131" s="83" t="str">
        <f t="shared" si="78"/>
        <v>System-Spezialist 9</v>
      </c>
      <c r="DE131" s="125">
        <v>443</v>
      </c>
      <c r="DF131" s="33">
        <f t="shared" si="81"/>
        <v>9</v>
      </c>
      <c r="DG131" s="83" t="str">
        <f t="shared" si="82"/>
        <v>System-Spezialist 9</v>
      </c>
      <c r="DH131" s="125">
        <v>443</v>
      </c>
      <c r="DI131" s="33">
        <f t="shared" si="92"/>
        <v>9</v>
      </c>
      <c r="DJ131" s="83" t="str">
        <f t="shared" si="93"/>
        <v>System-Spezialist 9</v>
      </c>
      <c r="DK131" s="20"/>
      <c r="DL131" s="125">
        <v>413</v>
      </c>
      <c r="DM131" s="33">
        <f t="shared" si="79"/>
        <v>8</v>
      </c>
      <c r="DN131" s="83" t="str">
        <f t="shared" si="80"/>
        <v>Senior System-Controller</v>
      </c>
      <c r="DS131" s="19">
        <f t="shared" si="64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9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60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8"/>
        <v/>
      </c>
      <c r="CP132" s="19" t="str">
        <f t="shared" si="61"/>
        <v>Hänni Alexander</v>
      </c>
      <c r="CR132" s="19">
        <f t="shared" si="62"/>
        <v>19</v>
      </c>
      <c r="CS132" s="19" t="str">
        <f t="shared" si="63"/>
        <v>D</v>
      </c>
      <c r="CT132" s="260" t="str">
        <f t="shared" si="76"/>
        <v>D</v>
      </c>
      <c r="CU132" s="154">
        <v>6755</v>
      </c>
      <c r="CV132" s="125">
        <v>423</v>
      </c>
      <c r="CW132" s="33">
        <f t="shared" si="90"/>
        <v>7</v>
      </c>
      <c r="CX132" s="83" t="str">
        <f t="shared" si="91"/>
        <v>Informatiker / ICT-Suporter / -Techniker 7</v>
      </c>
      <c r="CY132" s="125">
        <v>423</v>
      </c>
      <c r="CZ132" s="33">
        <f t="shared" si="89"/>
        <v>7</v>
      </c>
      <c r="DA132" s="83" t="str">
        <f t="shared" si="88"/>
        <v>Informatiker / ICT-Suporter / -Techniker 7</v>
      </c>
      <c r="DB132" s="125">
        <v>423</v>
      </c>
      <c r="DC132" s="33">
        <f t="shared" si="77"/>
        <v>7</v>
      </c>
      <c r="DD132" s="83" t="str">
        <f t="shared" si="78"/>
        <v>Informatiker / ICT-Suporter / -Techniker 7</v>
      </c>
      <c r="DE132" s="125">
        <v>423</v>
      </c>
      <c r="DF132" s="33">
        <f t="shared" si="81"/>
        <v>7</v>
      </c>
      <c r="DG132" s="83" t="str">
        <f t="shared" si="82"/>
        <v>Informatiker / ICT-Suporter / -Techniker 7</v>
      </c>
      <c r="DH132" s="125">
        <v>422</v>
      </c>
      <c r="DI132" s="33">
        <f t="shared" si="92"/>
        <v>6</v>
      </c>
      <c r="DJ132" s="83" t="str">
        <f t="shared" si="93"/>
        <v>Informatiker / ICT-Suporter / -Techniker 6</v>
      </c>
      <c r="DK132" s="20"/>
      <c r="DL132" s="125">
        <v>422</v>
      </c>
      <c r="DM132" s="33">
        <f t="shared" si="79"/>
        <v>6</v>
      </c>
      <c r="DN132" s="83" t="str">
        <f t="shared" si="80"/>
        <v>Informatiker / ICT-Suporter / -Techniker 6</v>
      </c>
      <c r="DS132" s="19">
        <f t="shared" si="64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1140</v>
      </c>
      <c r="P133" s="15" t="s">
        <v>1506</v>
      </c>
      <c r="Q133" s="15">
        <v>129</v>
      </c>
      <c r="R133" s="245" t="s">
        <v>344</v>
      </c>
      <c r="S133" s="42" t="s">
        <v>1507</v>
      </c>
      <c r="T133" s="21">
        <v>1964</v>
      </c>
      <c r="U133" s="28" t="s">
        <v>1508</v>
      </c>
      <c r="V133" s="21">
        <v>1987</v>
      </c>
      <c r="W133" s="25"/>
      <c r="X133" s="21"/>
      <c r="Y133" s="25"/>
      <c r="Z133" s="21">
        <f>$AD$3-V133</f>
        <v>31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e">
        <f t="shared" si="58"/>
        <v>#N/A</v>
      </c>
      <c r="CP133" s="19" t="str">
        <f t="shared" si="61"/>
        <v>Fiebiger Sabine</v>
      </c>
      <c r="CR133" s="19">
        <f t="shared" si="62"/>
        <v>31</v>
      </c>
      <c r="CS133" s="19" t="str">
        <f t="shared" si="63"/>
        <v>D</v>
      </c>
      <c r="CT133" s="260" t="e">
        <f t="shared" ref="CT133:CT143" si="94">VLOOKUP(CU133,Kategorie,2,0)</f>
        <v>#N/A</v>
      </c>
      <c r="CU133" s="222">
        <v>4335</v>
      </c>
      <c r="CV133" s="125">
        <v>134</v>
      </c>
      <c r="CW133" s="33">
        <f t="shared" si="90"/>
        <v>7</v>
      </c>
      <c r="CX133" s="83" t="str">
        <f t="shared" si="91"/>
        <v>Kaufmännischer Mitarbeiter 7 / Gruppenchef 7</v>
      </c>
      <c r="CY133" s="125">
        <v>134</v>
      </c>
      <c r="CZ133" s="33">
        <f t="shared" si="89"/>
        <v>7</v>
      </c>
      <c r="DA133" s="83"/>
      <c r="DB133" s="125"/>
      <c r="DC133" s="33"/>
      <c r="DD133" s="83"/>
      <c r="DE133" s="125"/>
      <c r="DF133" s="33"/>
      <c r="DG133" s="83"/>
      <c r="DH133" s="125"/>
      <c r="DI133" s="33"/>
      <c r="DJ133" s="83"/>
      <c r="DK133" s="20"/>
      <c r="DL133" s="125"/>
      <c r="DM133" s="33"/>
      <c r="DN133" s="83"/>
      <c r="DS133" s="19">
        <f t="shared" si="64"/>
        <v>4335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/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ref="CO134" si="95">IF(CS134=CT134,"","anders")</f>
        <v/>
      </c>
      <c r="CP134" s="19" t="str">
        <f t="shared" ref="CP134" si="96">+S134</f>
        <v>Eichenberger Sylvia</v>
      </c>
      <c r="CR134" s="19">
        <f t="shared" ref="CR134" si="97">+Z134</f>
        <v>34</v>
      </c>
      <c r="CS134" s="19" t="str">
        <f t="shared" ref="CS134" si="98">+AB134</f>
        <v>D</v>
      </c>
      <c r="CT134" s="260" t="str">
        <f t="shared" ref="CT134" si="99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77"/>
        <v>7</v>
      </c>
      <c r="DD134" s="83" t="str">
        <f t="shared" si="78"/>
        <v>Kaufmännischer Mitarbeiter 7 / Gruppenchef 7</v>
      </c>
      <c r="DE134" s="125">
        <v>134</v>
      </c>
      <c r="DF134" s="33">
        <f t="shared" ref="DF134:DF143" si="100">VLOOKUP($DE134,Funktionsbezeichnungen,3,0)</f>
        <v>7</v>
      </c>
      <c r="DG134" s="83" t="str">
        <f t="shared" ref="DG134:DG143" si="101">VLOOKUP($DE134,Funktionsbezeichnungen,2,0)</f>
        <v>Kaufmännischer Mitarbeiter 7 / Gruppenchef 7</v>
      </c>
      <c r="DH134" s="125">
        <v>134</v>
      </c>
      <c r="DI134" s="33">
        <f t="shared" ref="DI134:DI143" si="102">VLOOKUP($DH134,Funktionsbezeichnungen,3,0)</f>
        <v>7</v>
      </c>
      <c r="DJ134" s="83" t="str">
        <f t="shared" ref="DJ134:DJ143" si="103">VLOOKUP($DH134,Funktionsbezeichnungen,2,0)</f>
        <v>Kaufmännischer Mitarbeiter 7 / Gruppenchef 7</v>
      </c>
      <c r="DK134" s="20"/>
      <c r="DL134" s="125">
        <v>134</v>
      </c>
      <c r="DM134" s="33">
        <f t="shared" ref="DM134:DM143" si="104">VLOOKUP($DL134,Funktionsbezeichnungen,3,0)</f>
        <v>7</v>
      </c>
      <c r="DN134" s="83" t="str">
        <f t="shared" ref="DN134:DN143" si="105">VLOOKUP($DL134,Funktionsbezeichnungen,2,0)</f>
        <v>Kaufmännischer Mitarbeiter 7 / Gruppenchef 7</v>
      </c>
      <c r="DS134" s="19">
        <f t="shared" ref="DS134" si="106">+CU134</f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ref="CO135:CO164" si="107">IF(CS135=CT135,"","anders")</f>
        <v/>
      </c>
      <c r="CP135" s="19" t="str">
        <f t="shared" si="61"/>
        <v>Gerber Beatrice</v>
      </c>
      <c r="CR135" s="19">
        <f t="shared" si="62"/>
        <v>32</v>
      </c>
      <c r="CS135" s="19" t="str">
        <f t="shared" si="63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77"/>
        <v>8</v>
      </c>
      <c r="DD135" s="83" t="str">
        <f t="shared" si="78"/>
        <v>Kaufmännischer Fachspezialist 8</v>
      </c>
      <c r="DE135" s="125">
        <v>141</v>
      </c>
      <c r="DF135" s="33">
        <f t="shared" si="100"/>
        <v>8</v>
      </c>
      <c r="DG135" s="83" t="str">
        <f t="shared" si="101"/>
        <v>Kaufmännischer Fachspezialist 8</v>
      </c>
      <c r="DH135" s="125">
        <v>141</v>
      </c>
      <c r="DI135" s="33">
        <f t="shared" si="102"/>
        <v>8</v>
      </c>
      <c r="DJ135" s="83" t="str">
        <f t="shared" si="103"/>
        <v>Kaufmännischer Fachspezialist 8</v>
      </c>
      <c r="DK135" s="20"/>
      <c r="DL135" s="125">
        <v>141</v>
      </c>
      <c r="DM135" s="33">
        <f t="shared" si="104"/>
        <v>8</v>
      </c>
      <c r="DN135" s="83" t="str">
        <f t="shared" si="105"/>
        <v>Kaufmännischer Fachspezialist 8</v>
      </c>
      <c r="DS135" s="19">
        <f t="shared" si="64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si="107"/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7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8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0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7"/>
        <v>#N/A</v>
      </c>
      <c r="CP138" s="192" t="str">
        <f t="shared" si="61"/>
        <v>Halbeisen Gisela</v>
      </c>
      <c r="CQ138" s="192"/>
      <c r="CR138" s="192">
        <f t="shared" si="62"/>
        <v>35</v>
      </c>
      <c r="CS138" s="192" t="str">
        <f t="shared" si="63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4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8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9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7"/>
        <v/>
      </c>
      <c r="CP139" s="19" t="str">
        <f t="shared" si="61"/>
        <v>Wirtz Christine</v>
      </c>
      <c r="CR139" s="19">
        <f t="shared" ref="CR139" si="110">+Z139</f>
        <v>31</v>
      </c>
      <c r="CS139" s="19" t="str">
        <f t="shared" ref="CS139" si="111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12">VLOOKUP($DB139,Funktionsbezeichnungen,3,0)</f>
        <v>5</v>
      </c>
      <c r="DD139" s="83" t="str">
        <f t="shared" ref="DD139:DD143" si="113">VLOOKUP($DB139,Funktionsbezeichnungen,2,0)</f>
        <v>Réceptionist / Telefonist / Service-Disponent 5</v>
      </c>
      <c r="DE139" s="125">
        <v>112</v>
      </c>
      <c r="DF139" s="33">
        <f t="shared" si="100"/>
        <v>5</v>
      </c>
      <c r="DG139" s="83" t="str">
        <f t="shared" si="101"/>
        <v>Réceptionist / Telefonist / Service-Disponent 5</v>
      </c>
      <c r="DH139" s="125">
        <v>112</v>
      </c>
      <c r="DI139" s="33">
        <f t="shared" si="102"/>
        <v>5</v>
      </c>
      <c r="DJ139" s="83" t="str">
        <f t="shared" si="103"/>
        <v>Réceptionist / Telefonist / Service-Disponent 5</v>
      </c>
      <c r="DK139" s="20"/>
      <c r="DL139" s="125">
        <v>112</v>
      </c>
      <c r="DM139" s="33">
        <f t="shared" si="104"/>
        <v>5</v>
      </c>
      <c r="DN139" s="83" t="str">
        <f t="shared" si="105"/>
        <v>Réceptionist / Telefonist / Service-Disponent 5</v>
      </c>
      <c r="DS139" s="19">
        <f t="shared" si="64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8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7"/>
        <v>#N/A</v>
      </c>
      <c r="CP140" s="192" t="str">
        <f t="shared" si="61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4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8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7"/>
        <v/>
      </c>
      <c r="CP141" s="19" t="str">
        <f t="shared" si="61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12"/>
        <v>6</v>
      </c>
      <c r="DD141" s="83" t="str">
        <f t="shared" si="113"/>
        <v>Kaufmännischer Mitarbeiter 6 / Gruppenchef 6</v>
      </c>
      <c r="DE141" s="125">
        <v>133</v>
      </c>
      <c r="DF141" s="33">
        <f t="shared" si="100"/>
        <v>6</v>
      </c>
      <c r="DG141" s="83" t="str">
        <f t="shared" si="101"/>
        <v>Kaufmännischer Mitarbeiter 6 / Gruppenchef 6</v>
      </c>
      <c r="DH141" s="125">
        <v>133</v>
      </c>
      <c r="DI141" s="33">
        <f t="shared" si="102"/>
        <v>6</v>
      </c>
      <c r="DJ141" s="83" t="str">
        <f t="shared" si="103"/>
        <v>Kaufmännischer Mitarbeiter 6 / Gruppenchef 6</v>
      </c>
      <c r="DK141" s="20"/>
      <c r="DL141" s="125">
        <v>133</v>
      </c>
      <c r="DM141" s="33">
        <f t="shared" si="104"/>
        <v>6</v>
      </c>
      <c r="DN141" s="83" t="str">
        <f t="shared" si="105"/>
        <v>Kaufmännischer Mitarbeiter 6 / Gruppenchef 6</v>
      </c>
      <c r="DS141" s="19">
        <f t="shared" si="64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8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7"/>
        <v/>
      </c>
      <c r="CP142" s="19" t="str">
        <f t="shared" ref="CP142:CP155" si="114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12"/>
        <v>5</v>
      </c>
      <c r="DD142" s="83" t="str">
        <f t="shared" si="113"/>
        <v>Kaufmännischer Mitarbeiter 5</v>
      </c>
      <c r="DE142" s="125">
        <v>132</v>
      </c>
      <c r="DF142" s="33">
        <f t="shared" si="100"/>
        <v>5</v>
      </c>
      <c r="DG142" s="83" t="str">
        <f t="shared" si="101"/>
        <v>Kaufmännischer Mitarbeiter 5</v>
      </c>
      <c r="DH142" s="125">
        <v>132</v>
      </c>
      <c r="DI142" s="33">
        <f t="shared" si="102"/>
        <v>5</v>
      </c>
      <c r="DJ142" s="83" t="str">
        <f t="shared" si="103"/>
        <v>Kaufmännischer Mitarbeiter 5</v>
      </c>
      <c r="DK142" s="20"/>
      <c r="DL142" s="125">
        <v>132</v>
      </c>
      <c r="DM142" s="33">
        <f t="shared" si="104"/>
        <v>5</v>
      </c>
      <c r="DN142" s="83" t="str">
        <f t="shared" si="105"/>
        <v>Kaufmännischer Mitarbeiter 5</v>
      </c>
      <c r="DS142" s="19">
        <f t="shared" ref="DS142:DS143" si="115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8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7"/>
        <v/>
      </c>
      <c r="CP143" s="19" t="str">
        <f t="shared" si="114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12"/>
        <v>4</v>
      </c>
      <c r="DD143" s="83" t="str">
        <f t="shared" si="113"/>
        <v>Laborassistenz 4</v>
      </c>
      <c r="DE143" s="125">
        <v>614</v>
      </c>
      <c r="DF143" s="33">
        <f t="shared" si="100"/>
        <v>4</v>
      </c>
      <c r="DG143" s="83" t="str">
        <f t="shared" si="101"/>
        <v>Laborassistenz 4</v>
      </c>
      <c r="DH143" s="125">
        <v>614</v>
      </c>
      <c r="DI143" s="33">
        <f t="shared" si="102"/>
        <v>4</v>
      </c>
      <c r="DJ143" s="83" t="str">
        <f t="shared" si="103"/>
        <v>Laborassistenz 4</v>
      </c>
      <c r="DK143" s="20"/>
      <c r="DL143" s="125">
        <v>614</v>
      </c>
      <c r="DM143" s="33">
        <f t="shared" si="104"/>
        <v>4</v>
      </c>
      <c r="DN143" s="83" t="str">
        <f t="shared" si="105"/>
        <v>Laborassistenz 4</v>
      </c>
      <c r="DS143" s="19">
        <f t="shared" si="115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si="108"/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107"/>
        <v/>
      </c>
      <c r="CP144" s="19" t="str">
        <f t="shared" si="114"/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7"/>
        <v/>
      </c>
      <c r="CP145" s="19" t="str">
        <f t="shared" si="114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8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7"/>
        <v/>
      </c>
      <c r="CP146" s="19" t="str">
        <f t="shared" si="114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6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7"/>
        <v/>
      </c>
      <c r="CP147" s="19" t="str">
        <f t="shared" si="114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8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7"/>
        <v/>
      </c>
      <c r="CP148" s="19" t="str">
        <f t="shared" si="114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6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8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7"/>
        <v/>
      </c>
      <c r="CP149" s="19" t="str">
        <f t="shared" si="114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6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8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7"/>
        <v/>
      </c>
      <c r="CP150" s="19" t="str">
        <f t="shared" si="114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8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7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8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7"/>
        <v/>
      </c>
      <c r="CP152" s="19" t="str">
        <f t="shared" ref="CP152:CP153" si="117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8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8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7"/>
        <v/>
      </c>
      <c r="CP153" s="19" t="str">
        <f t="shared" si="117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8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8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7"/>
        <v/>
      </c>
      <c r="CP154" s="192" t="str">
        <f t="shared" si="114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6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8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7"/>
        <v/>
      </c>
      <c r="CP155" s="192" t="str">
        <f t="shared" si="114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6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7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9">SUM(A5:A155)</f>
        <v>8</v>
      </c>
      <c r="B157" s="48">
        <f t="shared" si="119"/>
        <v>37</v>
      </c>
      <c r="C157" s="48">
        <f t="shared" si="119"/>
        <v>107</v>
      </c>
      <c r="D157" s="48">
        <f t="shared" si="119"/>
        <v>28</v>
      </c>
      <c r="E157" s="48">
        <f t="shared" si="119"/>
        <v>48</v>
      </c>
      <c r="F157" s="48">
        <f t="shared" si="119"/>
        <v>3</v>
      </c>
      <c r="G157" s="48">
        <f t="shared" si="119"/>
        <v>3</v>
      </c>
      <c r="H157" s="48">
        <f t="shared" si="119"/>
        <v>33</v>
      </c>
      <c r="I157" s="48">
        <f t="shared" si="119"/>
        <v>33</v>
      </c>
      <c r="J157" s="48">
        <f t="shared" si="119"/>
        <v>13</v>
      </c>
      <c r="K157" s="48">
        <f t="shared" si="119"/>
        <v>11</v>
      </c>
      <c r="L157" s="48">
        <f t="shared" si="119"/>
        <v>21</v>
      </c>
      <c r="M157" s="48">
        <f t="shared" si="119"/>
        <v>6</v>
      </c>
      <c r="N157" s="48">
        <f t="shared" si="119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7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20">SUBTOTAL(9,A5:A155)</f>
        <v>8</v>
      </c>
      <c r="B158" s="11">
        <f t="shared" si="120"/>
        <v>37</v>
      </c>
      <c r="C158" s="11">
        <f t="shared" si="120"/>
        <v>107</v>
      </c>
      <c r="D158" s="11">
        <f t="shared" si="120"/>
        <v>28</v>
      </c>
      <c r="E158" s="11">
        <f t="shared" si="120"/>
        <v>48</v>
      </c>
      <c r="F158" s="11">
        <f t="shared" si="120"/>
        <v>3</v>
      </c>
      <c r="G158" s="11">
        <f t="shared" si="120"/>
        <v>3</v>
      </c>
      <c r="H158" s="11">
        <f t="shared" si="120"/>
        <v>33</v>
      </c>
      <c r="I158" s="11">
        <f t="shared" si="120"/>
        <v>33</v>
      </c>
      <c r="J158" s="11">
        <f t="shared" si="120"/>
        <v>13</v>
      </c>
      <c r="K158" s="11">
        <f t="shared" si="120"/>
        <v>11</v>
      </c>
      <c r="L158" s="11">
        <f t="shared" si="120"/>
        <v>21</v>
      </c>
      <c r="M158" s="11">
        <f t="shared" si="120"/>
        <v>6</v>
      </c>
      <c r="N158" s="11">
        <f t="shared" si="120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7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7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7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7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7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7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7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89" t="s">
        <v>78</v>
      </c>
      <c r="DR184" s="890"/>
      <c r="DS184" s="891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0 DH122:DH124 DH72 DH146:DH150 DH117 DE116 DH74:DH76 DH154:DH155 DE24 DH59:DH65 DH126:DH132 DH20:DH33 DH8:DH10 DH12:DH17 DH112 DH67:DH69 DH109:DH110 DH85:DH93 DH36:DH57 DH95:DH107 DH141:DH143 DH136:DH139 DE148:DE155 DH82:DH83 DH114">
    <cfRule type="cellIs" dxfId="1565" priority="163" stopIfTrue="1" operator="notEqual">
      <formula>$DL8</formula>
    </cfRule>
  </conditionalFormatting>
  <conditionalFormatting sqref="DE14:DE17 DE120 DE122:DE124 DE117 DE72 DE74:DE76 DE20:DE23 DE59:DE65 DE126:DE132 DE25:DE33 DE8:DE10 DE67:DE69 DE85:DE93 DE35:DE57 DE95:DE112 DE141:DE143 DE136:DE139 DE82:DE83 DE114">
    <cfRule type="cellIs" dxfId="1564" priority="164" stopIfTrue="1" operator="notEqual">
      <formula>$DH8</formula>
    </cfRule>
  </conditionalFormatting>
  <conditionalFormatting sqref="DH34">
    <cfRule type="cellIs" dxfId="1563" priority="161" stopIfTrue="1" operator="notEqual">
      <formula>$DL34</formula>
    </cfRule>
  </conditionalFormatting>
  <conditionalFormatting sqref="DE34">
    <cfRule type="cellIs" dxfId="1562" priority="162" stopIfTrue="1" operator="notEqual">
      <formula>$DH34</formula>
    </cfRule>
  </conditionalFormatting>
  <conditionalFormatting sqref="DH66">
    <cfRule type="cellIs" dxfId="1561" priority="159" stopIfTrue="1" operator="notEqual">
      <formula>$DL66</formula>
    </cfRule>
  </conditionalFormatting>
  <conditionalFormatting sqref="DE66">
    <cfRule type="cellIs" dxfId="1560" priority="160" stopIfTrue="1" operator="notEqual">
      <formula>$DH66</formula>
    </cfRule>
  </conditionalFormatting>
  <conditionalFormatting sqref="DE13">
    <cfRule type="cellIs" dxfId="1559" priority="156" stopIfTrue="1" operator="notEqual">
      <formula>$DL13</formula>
    </cfRule>
  </conditionalFormatting>
  <conditionalFormatting sqref="DB120:DB124 DB72:DB76 DB126 DB6:DB17 DB59:DB69 DB85:DB93 DB19:DB57 DB95:DB112 DB141:DB143 DB128:DB133 DB135:DB139 DB79:DB83 DB114:DB118">
    <cfRule type="cellIs" dxfId="1558" priority="158" operator="notEqual">
      <formula>$DB6</formula>
    </cfRule>
  </conditionalFormatting>
  <conditionalFormatting sqref="DB146 CY148:CY150 CY154:CY155 DB148:DB155 CV154:CV155">
    <cfRule type="cellIs" dxfId="1557" priority="157" stopIfTrue="1" operator="notEqual">
      <formula>$DE146</formula>
    </cfRule>
  </conditionalFormatting>
  <conditionalFormatting sqref="DH73">
    <cfRule type="cellIs" dxfId="1556" priority="154" stopIfTrue="1" operator="notEqual">
      <formula>$DL73</formula>
    </cfRule>
  </conditionalFormatting>
  <conditionalFormatting sqref="DE73">
    <cfRule type="cellIs" dxfId="1555" priority="155" stopIfTrue="1" operator="notEqual">
      <formula>$DH73</formula>
    </cfRule>
  </conditionalFormatting>
  <conditionalFormatting sqref="DE149">
    <cfRule type="cellIs" dxfId="1554" priority="153" stopIfTrue="1" operator="notEqual">
      <formula>$DL149</formula>
    </cfRule>
  </conditionalFormatting>
  <conditionalFormatting sqref="DH115">
    <cfRule type="cellIs" dxfId="1553" priority="151" stopIfTrue="1" operator="notEqual">
      <formula>$DL115</formula>
    </cfRule>
  </conditionalFormatting>
  <conditionalFormatting sqref="DE115">
    <cfRule type="cellIs" dxfId="1552" priority="152" stopIfTrue="1" operator="notEqual">
      <formula>$DH115</formula>
    </cfRule>
  </conditionalFormatting>
  <conditionalFormatting sqref="DH145">
    <cfRule type="cellIs" dxfId="1551" priority="150" stopIfTrue="1" operator="notEqual">
      <formula>$DL145</formula>
    </cfRule>
  </conditionalFormatting>
  <conditionalFormatting sqref="DE145">
    <cfRule type="cellIs" dxfId="1550" priority="149" stopIfTrue="1" operator="notEqual">
      <formula>$DL145</formula>
    </cfRule>
  </conditionalFormatting>
  <conditionalFormatting sqref="DB145">
    <cfRule type="cellIs" dxfId="1549" priority="148" stopIfTrue="1" operator="notEqual">
      <formula>$DE145</formula>
    </cfRule>
  </conditionalFormatting>
  <conditionalFormatting sqref="DH81">
    <cfRule type="cellIs" dxfId="1548" priority="146" stopIfTrue="1" operator="notEqual">
      <formula>$DL81</formula>
    </cfRule>
  </conditionalFormatting>
  <conditionalFormatting sqref="DE81">
    <cfRule type="cellIs" dxfId="1547" priority="147" stopIfTrue="1" operator="notEqual">
      <formula>$DH81</formula>
    </cfRule>
  </conditionalFormatting>
  <conditionalFormatting sqref="DH80">
    <cfRule type="cellIs" dxfId="1546" priority="144" stopIfTrue="1" operator="notEqual">
      <formula>$DL80</formula>
    </cfRule>
  </conditionalFormatting>
  <conditionalFormatting sqref="DE80">
    <cfRule type="cellIs" dxfId="1545" priority="145" stopIfTrue="1" operator="notEqual">
      <formula>$DH80</formula>
    </cfRule>
  </conditionalFormatting>
  <conditionalFormatting sqref="DH72">
    <cfRule type="cellIs" dxfId="1544" priority="142" stopIfTrue="1" operator="notEqual">
      <formula>$DL72</formula>
    </cfRule>
  </conditionalFormatting>
  <conditionalFormatting sqref="DE72">
    <cfRule type="cellIs" dxfId="1543" priority="143" stopIfTrue="1" operator="notEqual">
      <formula>$DH72</formula>
    </cfRule>
  </conditionalFormatting>
  <conditionalFormatting sqref="DH73">
    <cfRule type="cellIs" dxfId="1542" priority="140" stopIfTrue="1" operator="notEqual">
      <formula>$DL73</formula>
    </cfRule>
  </conditionalFormatting>
  <conditionalFormatting sqref="DE73">
    <cfRule type="cellIs" dxfId="1541" priority="141" stopIfTrue="1" operator="notEqual">
      <formula>$DH73</formula>
    </cfRule>
  </conditionalFormatting>
  <conditionalFormatting sqref="DH116">
    <cfRule type="cellIs" dxfId="1540" priority="139" stopIfTrue="1" operator="notEqual">
      <formula>$DL116</formula>
    </cfRule>
  </conditionalFormatting>
  <conditionalFormatting sqref="DH121">
    <cfRule type="cellIs" dxfId="1539" priority="137" stopIfTrue="1" operator="notEqual">
      <formula>$DL121</formula>
    </cfRule>
  </conditionalFormatting>
  <conditionalFormatting sqref="DE121">
    <cfRule type="cellIs" dxfId="1538" priority="138" stopIfTrue="1" operator="notEqual">
      <formula>$DH121</formula>
    </cfRule>
  </conditionalFormatting>
  <conditionalFormatting sqref="DE147">
    <cfRule type="cellIs" dxfId="1537" priority="136" stopIfTrue="1" operator="notEqual">
      <formula>$DL147</formula>
    </cfRule>
  </conditionalFormatting>
  <conditionalFormatting sqref="DB147">
    <cfRule type="cellIs" dxfId="1536" priority="135" stopIfTrue="1" operator="notEqual">
      <formula>$DE147</formula>
    </cfRule>
  </conditionalFormatting>
  <conditionalFormatting sqref="DH135">
    <cfRule type="cellIs" dxfId="1535" priority="133" stopIfTrue="1" operator="notEqual">
      <formula>$DL135</formula>
    </cfRule>
  </conditionalFormatting>
  <conditionalFormatting sqref="DE135">
    <cfRule type="cellIs" dxfId="1534" priority="134" stopIfTrue="1" operator="notEqual">
      <formula>$DH135</formula>
    </cfRule>
  </conditionalFormatting>
  <conditionalFormatting sqref="DH133">
    <cfRule type="cellIs" dxfId="1533" priority="131" stopIfTrue="1" operator="notEqual">
      <formula>$DL133</formula>
    </cfRule>
  </conditionalFormatting>
  <conditionalFormatting sqref="DE133">
    <cfRule type="cellIs" dxfId="1532" priority="132" stopIfTrue="1" operator="notEqual">
      <formula>$DH133</formula>
    </cfRule>
  </conditionalFormatting>
  <conditionalFormatting sqref="DH75:DH76">
    <cfRule type="cellIs" dxfId="1531" priority="129" stopIfTrue="1" operator="notEqual">
      <formula>$DL75</formula>
    </cfRule>
  </conditionalFormatting>
  <conditionalFormatting sqref="DE75:DE76">
    <cfRule type="cellIs" dxfId="1530" priority="130" stopIfTrue="1" operator="notEqual">
      <formula>$DH75</formula>
    </cfRule>
  </conditionalFormatting>
  <conditionalFormatting sqref="DH75:DH76">
    <cfRule type="cellIs" dxfId="1529" priority="127" stopIfTrue="1" operator="notEqual">
      <formula>$DL75</formula>
    </cfRule>
  </conditionalFormatting>
  <conditionalFormatting sqref="DE75:DE76">
    <cfRule type="cellIs" dxfId="1528" priority="128" stopIfTrue="1" operator="notEqual">
      <formula>$DH75</formula>
    </cfRule>
  </conditionalFormatting>
  <conditionalFormatting sqref="DH79">
    <cfRule type="cellIs" dxfId="1527" priority="125" stopIfTrue="1" operator="notEqual">
      <formula>$DL79</formula>
    </cfRule>
  </conditionalFormatting>
  <conditionalFormatting sqref="DE79">
    <cfRule type="cellIs" dxfId="1526" priority="126" stopIfTrue="1" operator="notEqual">
      <formula>$DH79</formula>
    </cfRule>
  </conditionalFormatting>
  <conditionalFormatting sqref="DH118">
    <cfRule type="cellIs" dxfId="1525" priority="123" stopIfTrue="1" operator="notEqual">
      <formula>$DL118</formula>
    </cfRule>
  </conditionalFormatting>
  <conditionalFormatting sqref="DE118">
    <cfRule type="cellIs" dxfId="1524" priority="124" stopIfTrue="1" operator="notEqual">
      <formula>$DH118</formula>
    </cfRule>
  </conditionalFormatting>
  <conditionalFormatting sqref="DH19">
    <cfRule type="cellIs" dxfId="1523" priority="121" stopIfTrue="1" operator="notEqual">
      <formula>$DL19</formula>
    </cfRule>
  </conditionalFormatting>
  <conditionalFormatting sqref="DE19">
    <cfRule type="cellIs" dxfId="1522" priority="122" stopIfTrue="1" operator="notEqual">
      <formula>$DH19</formula>
    </cfRule>
  </conditionalFormatting>
  <conditionalFormatting sqref="CY146">
    <cfRule type="cellIs" dxfId="1521" priority="120" stopIfTrue="1" operator="notEqual">
      <formula>$DE146</formula>
    </cfRule>
  </conditionalFormatting>
  <conditionalFormatting sqref="CY145">
    <cfRule type="cellIs" dxfId="1520" priority="119" stopIfTrue="1" operator="notEqual">
      <formula>$DE145</formula>
    </cfRule>
  </conditionalFormatting>
  <conditionalFormatting sqref="CY147">
    <cfRule type="cellIs" dxfId="1519" priority="118" stopIfTrue="1" operator="notEqual">
      <formula>$DE147</formula>
    </cfRule>
  </conditionalFormatting>
  <conditionalFormatting sqref="CY120:CY124 CY72:CY76 CY6:CY17 CY59:CY69 CY85:CY93 CY19:CY57 CY95:CY112 CY141:CY143 CY126:CY133 CY135:CY139 CY79:CY83 CY114:CY118">
    <cfRule type="expression" dxfId="1518" priority="116" stopIfTrue="1">
      <formula>$DB6=""</formula>
    </cfRule>
    <cfRule type="cellIs" dxfId="1517" priority="117" stopIfTrue="1" operator="notEqual">
      <formula>$DB6</formula>
    </cfRule>
  </conditionalFormatting>
  <conditionalFormatting sqref="CY5">
    <cfRule type="expression" dxfId="1516" priority="113" stopIfTrue="1">
      <formula>$DB5=""</formula>
    </cfRule>
    <cfRule type="cellIs" dxfId="1515" priority="114" stopIfTrue="1" operator="notEqual">
      <formula>$DB5</formula>
    </cfRule>
  </conditionalFormatting>
  <conditionalFormatting sqref="DB5">
    <cfRule type="cellIs" dxfId="1514" priority="115" operator="notEqual">
      <formula>$DB5</formula>
    </cfRule>
  </conditionalFormatting>
  <conditionalFormatting sqref="DH71">
    <cfRule type="cellIs" dxfId="1513" priority="106" stopIfTrue="1" operator="notEqual">
      <formula>$DL71</formula>
    </cfRule>
  </conditionalFormatting>
  <conditionalFormatting sqref="DE71">
    <cfRule type="cellIs" dxfId="1512" priority="107" stopIfTrue="1" operator="notEqual">
      <formula>$DH71</formula>
    </cfRule>
  </conditionalFormatting>
  <conditionalFormatting sqref="DB71">
    <cfRule type="cellIs" dxfId="1511" priority="105" operator="notEqual">
      <formula>$DB71</formula>
    </cfRule>
  </conditionalFormatting>
  <conditionalFormatting sqref="CY71">
    <cfRule type="expression" dxfId="1510" priority="103" stopIfTrue="1">
      <formula>$DB71=""</formula>
    </cfRule>
    <cfRule type="cellIs" dxfId="1509" priority="104" stopIfTrue="1" operator="notEqual">
      <formula>$DB71</formula>
    </cfRule>
  </conditionalFormatting>
  <conditionalFormatting sqref="DH58">
    <cfRule type="cellIs" dxfId="1508" priority="101" stopIfTrue="1" operator="notEqual">
      <formula>$DL58</formula>
    </cfRule>
  </conditionalFormatting>
  <conditionalFormatting sqref="DE58">
    <cfRule type="cellIs" dxfId="1507" priority="102" stopIfTrue="1" operator="notEqual">
      <formula>$DH58</formula>
    </cfRule>
  </conditionalFormatting>
  <conditionalFormatting sqref="DB58">
    <cfRule type="cellIs" dxfId="1506" priority="100" operator="notEqual">
      <formula>$DB58</formula>
    </cfRule>
  </conditionalFormatting>
  <conditionalFormatting sqref="CY58">
    <cfRule type="expression" dxfId="1505" priority="98" stopIfTrue="1">
      <formula>$DB58=""</formula>
    </cfRule>
    <cfRule type="cellIs" dxfId="1504" priority="99" stopIfTrue="1" operator="notEqual">
      <formula>$DB58</formula>
    </cfRule>
  </conditionalFormatting>
  <conditionalFormatting sqref="DH119">
    <cfRule type="cellIs" dxfId="1503" priority="96" stopIfTrue="1" operator="notEqual">
      <formula>$DL119</formula>
    </cfRule>
  </conditionalFormatting>
  <conditionalFormatting sqref="DE119">
    <cfRule type="cellIs" dxfId="1502" priority="97" stopIfTrue="1" operator="notEqual">
      <formula>$DH119</formula>
    </cfRule>
  </conditionalFormatting>
  <conditionalFormatting sqref="DB119">
    <cfRule type="cellIs" dxfId="1501" priority="95" operator="notEqual">
      <formula>$DB119</formula>
    </cfRule>
  </conditionalFormatting>
  <conditionalFormatting sqref="CY119">
    <cfRule type="expression" dxfId="1500" priority="93" stopIfTrue="1">
      <formula>$DB119=""</formula>
    </cfRule>
    <cfRule type="cellIs" dxfId="1499" priority="94" stopIfTrue="1" operator="notEqual">
      <formula>$DB119</formula>
    </cfRule>
  </conditionalFormatting>
  <conditionalFormatting sqref="DH125">
    <cfRule type="cellIs" dxfId="1498" priority="91" stopIfTrue="1" operator="notEqual">
      <formula>$DL125</formula>
    </cfRule>
  </conditionalFormatting>
  <conditionalFormatting sqref="DE125">
    <cfRule type="cellIs" dxfId="1497" priority="92" stopIfTrue="1" operator="notEqual">
      <formula>$DH125</formula>
    </cfRule>
  </conditionalFormatting>
  <conditionalFormatting sqref="DB125">
    <cfRule type="cellIs" dxfId="1496" priority="90" operator="notEqual">
      <formula>$DB125</formula>
    </cfRule>
  </conditionalFormatting>
  <conditionalFormatting sqref="CY125">
    <cfRule type="expression" dxfId="1495" priority="88" stopIfTrue="1">
      <formula>$DB125=""</formula>
    </cfRule>
    <cfRule type="cellIs" dxfId="1494" priority="89" stopIfTrue="1" operator="notEqual">
      <formula>$DB125</formula>
    </cfRule>
  </conditionalFormatting>
  <conditionalFormatting sqref="DB77">
    <cfRule type="cellIs" dxfId="1493" priority="87" operator="notEqual">
      <formula>$DB77</formula>
    </cfRule>
  </conditionalFormatting>
  <conditionalFormatting sqref="DH77">
    <cfRule type="cellIs" dxfId="1492" priority="85" stopIfTrue="1" operator="notEqual">
      <formula>$DL77</formula>
    </cfRule>
  </conditionalFormatting>
  <conditionalFormatting sqref="DE77">
    <cfRule type="cellIs" dxfId="1491" priority="86" stopIfTrue="1" operator="notEqual">
      <formula>$DH77</formula>
    </cfRule>
  </conditionalFormatting>
  <conditionalFormatting sqref="CY77">
    <cfRule type="expression" dxfId="1490" priority="83" stopIfTrue="1">
      <formula>$DB77=""</formula>
    </cfRule>
    <cfRule type="cellIs" dxfId="1489" priority="84" stopIfTrue="1" operator="notEqual">
      <formula>$DB77</formula>
    </cfRule>
  </conditionalFormatting>
  <conditionalFormatting sqref="DH84">
    <cfRule type="cellIs" dxfId="1488" priority="81" stopIfTrue="1" operator="notEqual">
      <formula>$DL84</formula>
    </cfRule>
  </conditionalFormatting>
  <conditionalFormatting sqref="DE84">
    <cfRule type="cellIs" dxfId="1487" priority="82" stopIfTrue="1" operator="notEqual">
      <formula>$DH84</formula>
    </cfRule>
  </conditionalFormatting>
  <conditionalFormatting sqref="DB84">
    <cfRule type="cellIs" dxfId="1486" priority="80" operator="notEqual">
      <formula>$DB84</formula>
    </cfRule>
  </conditionalFormatting>
  <conditionalFormatting sqref="CY84">
    <cfRule type="expression" dxfId="1485" priority="78" stopIfTrue="1">
      <formula>$DB84=""</formula>
    </cfRule>
    <cfRule type="cellIs" dxfId="1484" priority="79" stopIfTrue="1" operator="notEqual">
      <formula>$DB84</formula>
    </cfRule>
  </conditionalFormatting>
  <conditionalFormatting sqref="DE115">
    <cfRule type="cellIs" dxfId="1483" priority="77" stopIfTrue="1" operator="notEqual">
      <formula>$DL115</formula>
    </cfRule>
  </conditionalFormatting>
  <conditionalFormatting sqref="DH114">
    <cfRule type="cellIs" dxfId="1482" priority="75" stopIfTrue="1" operator="notEqual">
      <formula>$DL114</formula>
    </cfRule>
  </conditionalFormatting>
  <conditionalFormatting sqref="DE114">
    <cfRule type="cellIs" dxfId="1481" priority="76" stopIfTrue="1" operator="notEqual">
      <formula>$DH114</formula>
    </cfRule>
  </conditionalFormatting>
  <conditionalFormatting sqref="DH115">
    <cfRule type="cellIs" dxfId="1480" priority="74" stopIfTrue="1" operator="notEqual">
      <formula>$DL115</formula>
    </cfRule>
  </conditionalFormatting>
  <conditionalFormatting sqref="DH152:DH153">
    <cfRule type="cellIs" dxfId="1479" priority="73" stopIfTrue="1" operator="notEqual">
      <formula>$DL152</formula>
    </cfRule>
  </conditionalFormatting>
  <conditionalFormatting sqref="CY152:CY153">
    <cfRule type="cellIs" dxfId="1478" priority="72" stopIfTrue="1" operator="notEqual">
      <formula>$DE152</formula>
    </cfRule>
  </conditionalFormatting>
  <conditionalFormatting sqref="DH151">
    <cfRule type="cellIs" dxfId="1477" priority="71" stopIfTrue="1" operator="notEqual">
      <formula>$DL151</formula>
    </cfRule>
  </conditionalFormatting>
  <conditionalFormatting sqref="CY151">
    <cfRule type="cellIs" dxfId="1476" priority="70" stopIfTrue="1" operator="notEqual">
      <formula>$DE151</formula>
    </cfRule>
  </conditionalFormatting>
  <conditionalFormatting sqref="DB77">
    <cfRule type="cellIs" dxfId="1475" priority="69" operator="notEqual">
      <formula>$DB77</formula>
    </cfRule>
  </conditionalFormatting>
  <conditionalFormatting sqref="DH77">
    <cfRule type="cellIs" dxfId="1474" priority="67" stopIfTrue="1" operator="notEqual">
      <formula>$DL77</formula>
    </cfRule>
  </conditionalFormatting>
  <conditionalFormatting sqref="DE77">
    <cfRule type="cellIs" dxfId="1473" priority="68" stopIfTrue="1" operator="notEqual">
      <formula>$DH77</formula>
    </cfRule>
  </conditionalFormatting>
  <conditionalFormatting sqref="CY77">
    <cfRule type="expression" dxfId="1472" priority="65" stopIfTrue="1">
      <formula>$DB77=""</formula>
    </cfRule>
    <cfRule type="cellIs" dxfId="1471" priority="66" stopIfTrue="1" operator="notEqual">
      <formula>$DB77</formula>
    </cfRule>
  </conditionalFormatting>
  <conditionalFormatting sqref="DB76">
    <cfRule type="cellIs" dxfId="1470" priority="64" operator="notEqual">
      <formula>$DB76</formula>
    </cfRule>
  </conditionalFormatting>
  <conditionalFormatting sqref="DH76">
    <cfRule type="cellIs" dxfId="1469" priority="62" stopIfTrue="1" operator="notEqual">
      <formula>$DL76</formula>
    </cfRule>
  </conditionalFormatting>
  <conditionalFormatting sqref="DE76">
    <cfRule type="cellIs" dxfId="1468" priority="63" stopIfTrue="1" operator="notEqual">
      <formula>$DH76</formula>
    </cfRule>
  </conditionalFormatting>
  <conditionalFormatting sqref="CY76">
    <cfRule type="expression" dxfId="1467" priority="60" stopIfTrue="1">
      <formula>$DB76=""</formula>
    </cfRule>
    <cfRule type="cellIs" dxfId="1466" priority="61" stopIfTrue="1" operator="notEqual">
      <formula>$DB76</formula>
    </cfRule>
  </conditionalFormatting>
  <conditionalFormatting sqref="DB78">
    <cfRule type="cellIs" dxfId="1465" priority="59" operator="notEqual">
      <formula>$DB78</formula>
    </cfRule>
  </conditionalFormatting>
  <conditionalFormatting sqref="DH78">
    <cfRule type="cellIs" dxfId="1464" priority="57" stopIfTrue="1" operator="notEqual">
      <formula>$DL78</formula>
    </cfRule>
  </conditionalFormatting>
  <conditionalFormatting sqref="DE78">
    <cfRule type="cellIs" dxfId="1463" priority="58" stopIfTrue="1" operator="notEqual">
      <formula>$DH78</formula>
    </cfRule>
  </conditionalFormatting>
  <conditionalFormatting sqref="CY78">
    <cfRule type="expression" dxfId="1462" priority="55" stopIfTrue="1">
      <formula>$DB78=""</formula>
    </cfRule>
    <cfRule type="cellIs" dxfId="1461" priority="56" stopIfTrue="1" operator="notEqual">
      <formula>$DB78</formula>
    </cfRule>
  </conditionalFormatting>
  <conditionalFormatting sqref="DH18">
    <cfRule type="cellIs" dxfId="1460" priority="53" stopIfTrue="1" operator="notEqual">
      <formula>$DL18</formula>
    </cfRule>
  </conditionalFormatting>
  <conditionalFormatting sqref="DE18">
    <cfRule type="cellIs" dxfId="1459" priority="54" stopIfTrue="1" operator="notEqual">
      <formula>$DH18</formula>
    </cfRule>
  </conditionalFormatting>
  <conditionalFormatting sqref="DB18">
    <cfRule type="cellIs" dxfId="1458" priority="52" operator="notEqual">
      <formula>$DB18</formula>
    </cfRule>
  </conditionalFormatting>
  <conditionalFormatting sqref="CY18">
    <cfRule type="expression" dxfId="1457" priority="50" stopIfTrue="1">
      <formula>$DB18=""</formula>
    </cfRule>
    <cfRule type="cellIs" dxfId="1456" priority="51" stopIfTrue="1" operator="notEqual">
      <formula>$DB18</formula>
    </cfRule>
  </conditionalFormatting>
  <conditionalFormatting sqref="DB127">
    <cfRule type="cellIs" dxfId="1455" priority="49" operator="notEqual">
      <formula>$DB127</formula>
    </cfRule>
  </conditionalFormatting>
  <conditionalFormatting sqref="DH94">
    <cfRule type="cellIs" dxfId="1454" priority="47" stopIfTrue="1" operator="notEqual">
      <formula>$DL94</formula>
    </cfRule>
  </conditionalFormatting>
  <conditionalFormatting sqref="DE94">
    <cfRule type="cellIs" dxfId="1453" priority="48" stopIfTrue="1" operator="notEqual">
      <formula>$DH94</formula>
    </cfRule>
  </conditionalFormatting>
  <conditionalFormatting sqref="DB94">
    <cfRule type="cellIs" dxfId="1452" priority="46" operator="notEqual">
      <formula>$DB94</formula>
    </cfRule>
  </conditionalFormatting>
  <conditionalFormatting sqref="CY94">
    <cfRule type="expression" dxfId="1451" priority="44" stopIfTrue="1">
      <formula>$DB94=""</formula>
    </cfRule>
    <cfRule type="cellIs" dxfId="1450" priority="45" stopIfTrue="1" operator="notEqual">
      <formula>$DB94</formula>
    </cfRule>
  </conditionalFormatting>
  <conditionalFormatting sqref="DH140">
    <cfRule type="cellIs" dxfId="1449" priority="42" stopIfTrue="1" operator="notEqual">
      <formula>$DL140</formula>
    </cfRule>
  </conditionalFormatting>
  <conditionalFormatting sqref="DE140">
    <cfRule type="cellIs" dxfId="1448" priority="43" stopIfTrue="1" operator="notEqual">
      <formula>$DH140</formula>
    </cfRule>
  </conditionalFormatting>
  <conditionalFormatting sqref="DB140">
    <cfRule type="cellIs" dxfId="1447" priority="41" operator="notEqual">
      <formula>$DB140</formula>
    </cfRule>
  </conditionalFormatting>
  <conditionalFormatting sqref="CY140">
    <cfRule type="expression" dxfId="1446" priority="39" stopIfTrue="1">
      <formula>$DB140=""</formula>
    </cfRule>
    <cfRule type="cellIs" dxfId="1445" priority="40" stopIfTrue="1" operator="notEqual">
      <formula>$DB140</formula>
    </cfRule>
  </conditionalFormatting>
  <conditionalFormatting sqref="CV148:CV150">
    <cfRule type="cellIs" dxfId="1444" priority="38" stopIfTrue="1" operator="notEqual">
      <formula>$DE148</formula>
    </cfRule>
  </conditionalFormatting>
  <conditionalFormatting sqref="CV146">
    <cfRule type="cellIs" dxfId="1443" priority="37" stopIfTrue="1" operator="notEqual">
      <formula>$DE146</formula>
    </cfRule>
  </conditionalFormatting>
  <conditionalFormatting sqref="CV145">
    <cfRule type="cellIs" dxfId="1442" priority="36" stopIfTrue="1" operator="notEqual">
      <formula>$DE145</formula>
    </cfRule>
  </conditionalFormatting>
  <conditionalFormatting sqref="CV147">
    <cfRule type="cellIs" dxfId="1441" priority="35" stopIfTrue="1" operator="notEqual">
      <formula>$DE147</formula>
    </cfRule>
  </conditionalFormatting>
  <conditionalFormatting sqref="CV5:CV69 CV71:CV112 CV114:CV133">
    <cfRule type="expression" dxfId="1440" priority="33" stopIfTrue="1">
      <formula>$CY5=""</formula>
    </cfRule>
    <cfRule type="cellIs" dxfId="1439" priority="34" stopIfTrue="1" operator="notEqual">
      <formula>$CY5</formula>
    </cfRule>
  </conditionalFormatting>
  <conditionalFormatting sqref="CV152:CV153">
    <cfRule type="cellIs" dxfId="1438" priority="32" stopIfTrue="1" operator="notEqual">
      <formula>$DE152</formula>
    </cfRule>
  </conditionalFormatting>
  <conditionalFormatting sqref="CV151">
    <cfRule type="cellIs" dxfId="1437" priority="31" stopIfTrue="1" operator="notEqual">
      <formula>$DE151</formula>
    </cfRule>
  </conditionalFormatting>
  <conditionalFormatting sqref="CV135:CV143">
    <cfRule type="expression" dxfId="1436" priority="29" stopIfTrue="1">
      <formula>$CY135=""</formula>
    </cfRule>
    <cfRule type="cellIs" dxfId="1435" priority="30" stopIfTrue="1" operator="notEqual">
      <formula>$CY135</formula>
    </cfRule>
  </conditionalFormatting>
  <conditionalFormatting sqref="DH144">
    <cfRule type="cellIs" dxfId="1434" priority="28" stopIfTrue="1" operator="notEqual">
      <formula>$DL144</formula>
    </cfRule>
  </conditionalFormatting>
  <conditionalFormatting sqref="DE144">
    <cfRule type="cellIs" dxfId="1433" priority="27" stopIfTrue="1" operator="notEqual">
      <formula>$DL144</formula>
    </cfRule>
  </conditionalFormatting>
  <conditionalFormatting sqref="DB144">
    <cfRule type="cellIs" dxfId="1432" priority="26" stopIfTrue="1" operator="notEqual">
      <formula>$DE144</formula>
    </cfRule>
  </conditionalFormatting>
  <conditionalFormatting sqref="CY144">
    <cfRule type="cellIs" dxfId="1431" priority="25" stopIfTrue="1" operator="notEqual">
      <formula>$DE144</formula>
    </cfRule>
  </conditionalFormatting>
  <conditionalFormatting sqref="CV144">
    <cfRule type="cellIs" dxfId="1430" priority="24" stopIfTrue="1" operator="notEqual">
      <formula>$DE144</formula>
    </cfRule>
  </conditionalFormatting>
  <conditionalFormatting sqref="DH70">
    <cfRule type="cellIs" dxfId="1429" priority="22" stopIfTrue="1" operator="notEqual">
      <formula>$DL70</formula>
    </cfRule>
  </conditionalFormatting>
  <conditionalFormatting sqref="DE70">
    <cfRule type="cellIs" dxfId="1428" priority="23" stopIfTrue="1" operator="notEqual">
      <formula>$DH70</formula>
    </cfRule>
  </conditionalFormatting>
  <conditionalFormatting sqref="DB70">
    <cfRule type="cellIs" dxfId="1427" priority="21" operator="notEqual">
      <formula>$DB70</formula>
    </cfRule>
  </conditionalFormatting>
  <conditionalFormatting sqref="CY70">
    <cfRule type="expression" dxfId="1426" priority="19" stopIfTrue="1">
      <formula>$DB70=""</formula>
    </cfRule>
    <cfRule type="cellIs" dxfId="1425" priority="20" stopIfTrue="1" operator="notEqual">
      <formula>$DB70</formula>
    </cfRule>
  </conditionalFormatting>
  <conditionalFormatting sqref="CV70">
    <cfRule type="expression" dxfId="1424" priority="17" stopIfTrue="1">
      <formula>$CY70=""</formula>
    </cfRule>
    <cfRule type="cellIs" dxfId="1423" priority="18" stopIfTrue="1" operator="notEqual">
      <formula>$CY70</formula>
    </cfRule>
  </conditionalFormatting>
  <conditionalFormatting sqref="DB134">
    <cfRule type="cellIs" dxfId="1422" priority="11" operator="notEqual">
      <formula>$DB134</formula>
    </cfRule>
  </conditionalFormatting>
  <conditionalFormatting sqref="DH134">
    <cfRule type="cellIs" dxfId="1421" priority="9" stopIfTrue="1" operator="notEqual">
      <formula>$DL134</formula>
    </cfRule>
  </conditionalFormatting>
  <conditionalFormatting sqref="DE134">
    <cfRule type="cellIs" dxfId="1420" priority="10" stopIfTrue="1" operator="notEqual">
      <formula>$DH134</formula>
    </cfRule>
  </conditionalFormatting>
  <conditionalFormatting sqref="CY134">
    <cfRule type="expression" dxfId="1419" priority="7" stopIfTrue="1">
      <formula>$DB134=""</formula>
    </cfRule>
    <cfRule type="cellIs" dxfId="1418" priority="8" stopIfTrue="1" operator="notEqual">
      <formula>$DB134</formula>
    </cfRule>
  </conditionalFormatting>
  <conditionalFormatting sqref="CV134">
    <cfRule type="expression" dxfId="1417" priority="5" stopIfTrue="1">
      <formula>$CY134=""</formula>
    </cfRule>
    <cfRule type="cellIs" dxfId="1416" priority="6" stopIfTrue="1" operator="notEqual">
      <formula>$CY134</formula>
    </cfRule>
  </conditionalFormatting>
  <conditionalFormatting sqref="DB113">
    <cfRule type="cellIs" dxfId="1415" priority="3" stopIfTrue="1" operator="notEqual">
      <formula>$DF113</formula>
    </cfRule>
  </conditionalFormatting>
  <conditionalFormatting sqref="CY113">
    <cfRule type="cellIs" dxfId="1414" priority="4" stopIfTrue="1" operator="notEqual">
      <formula>$DB113</formula>
    </cfRule>
  </conditionalFormatting>
  <conditionalFormatting sqref="CV113">
    <cfRule type="expression" dxfId="1413" priority="1" stopIfTrue="1">
      <formula>$CY113=""</formula>
    </cfRule>
    <cfRule type="cellIs" dxfId="1412" priority="2" stopIfTrue="1" operator="notEqual">
      <formula>$CY113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82.0 / Gültig ab: 01.07.18 / Seite &amp;P (&amp;N)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42" zoomScaleNormal="100" zoomScaleSheetLayoutView="75" workbookViewId="0">
      <selection activeCell="S84" sqref="S8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1501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2" si="2">+S5</f>
        <v>Chiaverio Flavio</v>
      </c>
      <c r="CR5" s="19">
        <f t="shared" ref="CR5:CR72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2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2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6" si="50">VLOOKUP($CV54,Funktionsbezeichnungen,3,0)</f>
        <v>8</v>
      </c>
      <c r="CX54" s="83" t="str">
        <f t="shared" ref="CX54:CX86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2" si="52">VLOOKUP($CY66,Funktionsbezeichnungen,3,0)</f>
        <v>8</v>
      </c>
      <c r="DA66" s="83" t="str">
        <f t="shared" ref="DA66:DA82" si="53">VLOOKUP($CY66,Funktionsbezeichnungen,2,0)</f>
        <v>Projektingenieur 8 (Bau)</v>
      </c>
      <c r="DB66" s="125">
        <v>771</v>
      </c>
      <c r="DC66" s="33">
        <f t="shared" ref="DC66:DC106" si="54">VLOOKUP($DB66,Funktionsbezeichnungen,3,0)</f>
        <v>7</v>
      </c>
      <c r="DD66" s="83" t="str">
        <f t="shared" ref="DD66:DD106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1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/>
      <c r="C71" s="53">
        <f t="shared" ref="C71" si="57"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1503</v>
      </c>
      <c r="Q71" s="15">
        <v>67</v>
      </c>
      <c r="R71" s="42"/>
      <c r="S71" s="20" t="s">
        <v>1504</v>
      </c>
      <c r="T71" s="21">
        <v>1975</v>
      </c>
      <c r="U71" s="28" t="s">
        <v>1006</v>
      </c>
      <c r="V71" s="21">
        <v>2010</v>
      </c>
      <c r="W71" s="25"/>
      <c r="X71" s="21"/>
      <c r="Y71" s="28"/>
      <c r="Z71" s="118">
        <f t="shared" ref="Z71" si="58">$AD$3-V71</f>
        <v>8</v>
      </c>
      <c r="AA71" s="25" t="s">
        <v>698</v>
      </c>
      <c r="AB71" s="118" t="s">
        <v>121</v>
      </c>
      <c r="AC71" s="21"/>
      <c r="AE71" s="90" t="s">
        <v>375</v>
      </c>
      <c r="AF71" s="82"/>
      <c r="CO71" s="262" t="e">
        <f t="shared" ref="CO71" si="59">IF(CS71=CT71,"","anders")</f>
        <v>#N/A</v>
      </c>
      <c r="CP71" s="265" t="str">
        <f>+S71</f>
        <v>Said Ari</v>
      </c>
      <c r="CR71" s="153">
        <f t="shared" ref="CR71" si="60">+Z71</f>
        <v>8</v>
      </c>
      <c r="CS71" s="153" t="str">
        <f t="shared" ref="CS71" si="61">+AB71</f>
        <v>D</v>
      </c>
      <c r="CT71" s="260" t="e">
        <f t="shared" si="56"/>
        <v>#N/A</v>
      </c>
      <c r="CU71" s="264">
        <v>4333</v>
      </c>
      <c r="CV71" s="125">
        <v>772</v>
      </c>
      <c r="CW71" s="33">
        <f t="shared" si="50"/>
        <v>8</v>
      </c>
      <c r="CX71" s="83" t="str">
        <f t="shared" si="51"/>
        <v>Projektingenieur 8 (Bau)</v>
      </c>
      <c r="CY71" s="125"/>
      <c r="CZ71" s="33"/>
      <c r="DA71" s="83"/>
      <c r="DB71" s="125"/>
      <c r="DC71" s="33"/>
      <c r="DD71" s="83"/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ref="DS71" si="62">+CU71</f>
        <v>4333</v>
      </c>
      <c r="DT71" s="153">
        <v>2</v>
      </c>
      <c r="DU71" s="19">
        <v>3</v>
      </c>
      <c r="DV71" s="19" t="s">
        <v>951</v>
      </c>
      <c r="EX71" s="154">
        <v>4308</v>
      </c>
      <c r="EY71" s="153" t="s">
        <v>121</v>
      </c>
    </row>
    <row r="72" spans="1:155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162">
        <v>2013</v>
      </c>
      <c r="Y72" s="28"/>
      <c r="Z72" s="163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O72" s="19" t="str">
        <f t="shared" ref="CO72:CO135" si="63">IF(CS72=CT72,"","anders")</f>
        <v/>
      </c>
      <c r="CP72" s="19" t="str">
        <f t="shared" si="2"/>
        <v>Hochuli Antonina</v>
      </c>
      <c r="CR72" s="153">
        <f t="shared" si="3"/>
        <v>5</v>
      </c>
      <c r="CS72" s="153" t="str">
        <f t="shared" si="18"/>
        <v>D</v>
      </c>
      <c r="CT72" s="260" t="str">
        <f t="shared" si="56"/>
        <v>D</v>
      </c>
      <c r="CU72" s="154">
        <v>8579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>
        <v>770</v>
      </c>
      <c r="DC72" s="33">
        <f t="shared" si="54"/>
        <v>6</v>
      </c>
      <c r="DD72" s="83" t="str">
        <f t="shared" si="55"/>
        <v>Vorstufe Projektingenieur (Bau)</v>
      </c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si="17"/>
        <v>8579</v>
      </c>
      <c r="DT72" s="153">
        <v>2</v>
      </c>
      <c r="DU72" s="19">
        <v>3</v>
      </c>
      <c r="DV72" s="19" t="s">
        <v>951</v>
      </c>
      <c r="EX72" s="154">
        <v>4313</v>
      </c>
      <c r="EY72" s="153" t="s">
        <v>121</v>
      </c>
    </row>
    <row r="73" spans="1:155" s="19" customFormat="1" x14ac:dyDescent="0.2">
      <c r="A73" s="53">
        <v>0</v>
      </c>
      <c r="B73" s="53"/>
      <c r="C73" s="53">
        <f t="shared" ref="C73:C133" si="64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65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O73" s="19" t="str">
        <f t="shared" si="63"/>
        <v/>
      </c>
      <c r="CP73" s="19" t="str">
        <f t="shared" ref="CP73:CP141" si="66">+S73</f>
        <v>Meisch Raoul</v>
      </c>
      <c r="CR73" s="153">
        <f t="shared" ref="CR73:CR138" si="67">+Z73</f>
        <v>5</v>
      </c>
      <c r="CS73" s="153" t="str">
        <f t="shared" ref="CS73:CS138" si="68">+AB73</f>
        <v>D</v>
      </c>
      <c r="CT73" s="260" t="str">
        <f t="shared" si="56"/>
        <v>D</v>
      </c>
      <c r="CU73" s="154">
        <v>4315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/>
      <c r="DC73" s="33"/>
      <c r="DD73" s="83"/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ref="DS73:DS141" si="69">+CU73</f>
        <v>4315</v>
      </c>
      <c r="DT73" s="153">
        <v>2</v>
      </c>
      <c r="DU73" s="19">
        <v>3</v>
      </c>
      <c r="DV73" s="19" t="s">
        <v>951</v>
      </c>
      <c r="EX73" s="154">
        <v>4318</v>
      </c>
      <c r="EY73" s="153" t="s">
        <v>121</v>
      </c>
    </row>
    <row r="74" spans="1:155" s="19" customFormat="1" x14ac:dyDescent="0.2">
      <c r="A74" s="53">
        <v>0</v>
      </c>
      <c r="B74" s="53">
        <v>1</v>
      </c>
      <c r="C74" s="53">
        <f t="shared" si="64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65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O74" s="19" t="str">
        <f t="shared" si="63"/>
        <v/>
      </c>
      <c r="CP74" s="19" t="str">
        <f t="shared" si="66"/>
        <v>Stöhr Jessica</v>
      </c>
      <c r="CR74" s="153">
        <f t="shared" si="67"/>
        <v>5</v>
      </c>
      <c r="CS74" s="153" t="str">
        <f t="shared" si="68"/>
        <v>D</v>
      </c>
      <c r="CT74" s="260" t="str">
        <f t="shared" si="56"/>
        <v>D</v>
      </c>
      <c r="CU74" s="154">
        <v>4313</v>
      </c>
      <c r="CV74" s="125">
        <v>771</v>
      </c>
      <c r="CW74" s="33">
        <f t="shared" si="50"/>
        <v>7</v>
      </c>
      <c r="CX74" s="83" t="str">
        <f t="shared" si="51"/>
        <v>Projektingenieur 7 (Bau)</v>
      </c>
      <c r="CY74" s="125">
        <v>771</v>
      </c>
      <c r="CZ74" s="33">
        <f t="shared" si="52"/>
        <v>7</v>
      </c>
      <c r="DA74" s="83" t="str">
        <f t="shared" si="53"/>
        <v>Projektingenieur 7 (Bau)</v>
      </c>
      <c r="DB74" s="125">
        <v>770</v>
      </c>
      <c r="DC74" s="33">
        <f t="shared" si="54"/>
        <v>6</v>
      </c>
      <c r="DD74" s="83" t="str">
        <f t="shared" si="55"/>
        <v>Vorstufe Projektingenieur (Bau)</v>
      </c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9"/>
        <v>4313</v>
      </c>
      <c r="DT74" s="153">
        <v>2</v>
      </c>
      <c r="DU74" s="19">
        <v>3</v>
      </c>
      <c r="DV74" s="19" t="s">
        <v>951</v>
      </c>
      <c r="EX74" s="154">
        <v>4319</v>
      </c>
      <c r="EY74" s="153" t="s">
        <v>121</v>
      </c>
    </row>
    <row r="75" spans="1:155" s="19" customFormat="1" x14ac:dyDescent="0.2">
      <c r="A75" s="53">
        <v>0</v>
      </c>
      <c r="B75" s="53"/>
      <c r="C75" s="53">
        <f t="shared" si="64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65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O75" s="19" t="str">
        <f t="shared" si="63"/>
        <v/>
      </c>
      <c r="CP75" s="19" t="str">
        <f t="shared" si="66"/>
        <v>Vitt Bernhard</v>
      </c>
      <c r="CR75" s="153">
        <f t="shared" si="67"/>
        <v>4</v>
      </c>
      <c r="CS75" s="153" t="str">
        <f t="shared" si="68"/>
        <v>D</v>
      </c>
      <c r="CT75" s="260" t="str">
        <f t="shared" si="56"/>
        <v>D</v>
      </c>
      <c r="CU75" s="154">
        <v>4318</v>
      </c>
      <c r="CV75" s="125">
        <v>770</v>
      </c>
      <c r="CW75" s="33">
        <f t="shared" si="50"/>
        <v>6</v>
      </c>
      <c r="CX75" s="83" t="str">
        <f t="shared" si="51"/>
        <v>Vorstufe Projektingenieur (Bau)</v>
      </c>
      <c r="CY75" s="125">
        <v>770</v>
      </c>
      <c r="CZ75" s="33">
        <f t="shared" si="52"/>
        <v>6</v>
      </c>
      <c r="DA75" s="83" t="str">
        <f t="shared" si="53"/>
        <v>Vorstufe Projektingenieur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9"/>
        <v>4318</v>
      </c>
      <c r="DT75" s="153">
        <v>2</v>
      </c>
      <c r="DU75" s="19">
        <v>3</v>
      </c>
      <c r="DV75" s="19" t="s">
        <v>951</v>
      </c>
      <c r="EX75" s="154">
        <v>9748</v>
      </c>
      <c r="EY75" s="19" t="s">
        <v>121</v>
      </c>
    </row>
    <row r="76" spans="1:155" s="19" customFormat="1" ht="25.5" x14ac:dyDescent="0.2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163">
        <v>2015</v>
      </c>
      <c r="W76" s="28"/>
      <c r="X76" s="21"/>
      <c r="Y76" s="28"/>
      <c r="Z76" s="163">
        <f t="shared" si="65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O76" s="19" t="str">
        <f t="shared" si="63"/>
        <v/>
      </c>
      <c r="CP76" s="19" t="str">
        <f t="shared" si="66"/>
        <v>Völlmin Daniel</v>
      </c>
      <c r="CR76" s="153">
        <f t="shared" si="67"/>
        <v>3</v>
      </c>
      <c r="CS76" s="153" t="str">
        <f t="shared" si="68"/>
        <v>D</v>
      </c>
      <c r="CT76" s="260" t="str">
        <f t="shared" si="56"/>
        <v>D</v>
      </c>
      <c r="CU76" s="154">
        <v>4319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33"/>
      <c r="DM76" s="33"/>
      <c r="DN76" s="83"/>
      <c r="DS76" s="19">
        <f t="shared" si="69"/>
        <v>4319</v>
      </c>
      <c r="DT76" s="153">
        <v>2</v>
      </c>
      <c r="DU76" s="19">
        <v>3</v>
      </c>
      <c r="DV76" s="19" t="s">
        <v>951</v>
      </c>
      <c r="EX76" s="154">
        <v>3211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ref="C77:C79" si="70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65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19" t="str">
        <f t="shared" si="63"/>
        <v/>
      </c>
      <c r="CP77" s="19" t="str">
        <f t="shared" si="66"/>
        <v>Burger Stefan</v>
      </c>
      <c r="CR77" s="19">
        <f t="shared" si="67"/>
        <v>2</v>
      </c>
      <c r="CS77" s="19" t="str">
        <f t="shared" si="68"/>
        <v>D</v>
      </c>
      <c r="CT77" s="260" t="str">
        <f t="shared" si="56"/>
        <v>D</v>
      </c>
      <c r="CU77" s="154">
        <v>9748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>
        <v>771</v>
      </c>
      <c r="CZ77" s="33">
        <f t="shared" si="52"/>
        <v>7</v>
      </c>
      <c r="DA77" s="83" t="str">
        <f t="shared" si="53"/>
        <v>Projektingenieur 7 (Bau)</v>
      </c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9"/>
        <v>9748</v>
      </c>
      <c r="DT77" s="153">
        <v>2</v>
      </c>
      <c r="DU77" s="19">
        <v>3</v>
      </c>
      <c r="DV77" s="185" t="s">
        <v>951</v>
      </c>
      <c r="EX77" s="154">
        <v>6622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70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65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63"/>
        <v>#N/A</v>
      </c>
      <c r="CP78" s="192" t="str">
        <f t="shared" si="66"/>
        <v>Aleinikov Dimitri</v>
      </c>
      <c r="CR78" s="19">
        <f t="shared" si="67"/>
        <v>2</v>
      </c>
      <c r="CS78" s="19" t="str">
        <f t="shared" si="68"/>
        <v>D</v>
      </c>
      <c r="CT78" s="260" t="e">
        <f t="shared" si="56"/>
        <v>#N/A</v>
      </c>
      <c r="CU78" s="222">
        <v>4327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9"/>
        <v>4327</v>
      </c>
      <c r="DT78" s="153">
        <v>2</v>
      </c>
      <c r="DU78" s="19">
        <v>3</v>
      </c>
      <c r="DV78" s="185" t="s">
        <v>951</v>
      </c>
      <c r="EX78" s="154">
        <v>7622</v>
      </c>
      <c r="EY78" s="19" t="s">
        <v>105</v>
      </c>
    </row>
    <row r="79" spans="1:155" s="19" customFormat="1" x14ac:dyDescent="0.2">
      <c r="A79" s="53">
        <v>0</v>
      </c>
      <c r="B79" s="53"/>
      <c r="C79" s="53">
        <f t="shared" si="70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65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O79" s="262" t="e">
        <f t="shared" si="63"/>
        <v>#N/A</v>
      </c>
      <c r="CP79" s="192" t="str">
        <f t="shared" si="66"/>
        <v>Lüthi Tobias</v>
      </c>
      <c r="CR79" s="19">
        <f t="shared" si="67"/>
        <v>1</v>
      </c>
      <c r="CS79" s="19" t="str">
        <f t="shared" si="68"/>
        <v>D</v>
      </c>
      <c r="CT79" s="260" t="e">
        <f t="shared" si="56"/>
        <v>#N/A</v>
      </c>
      <c r="CU79" s="222">
        <v>8580</v>
      </c>
      <c r="CV79" s="125">
        <v>771</v>
      </c>
      <c r="CW79" s="33">
        <f t="shared" si="50"/>
        <v>7</v>
      </c>
      <c r="CX79" s="83" t="str">
        <f t="shared" si="51"/>
        <v>Projektingenieur 7 (Bau)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9"/>
        <v>8580</v>
      </c>
      <c r="DT79" s="153">
        <v>2</v>
      </c>
      <c r="DU79" s="19">
        <v>3</v>
      </c>
      <c r="DV79" s="185" t="s">
        <v>951</v>
      </c>
      <c r="EX79" s="154">
        <v>9658</v>
      </c>
      <c r="EY79" s="19" t="s">
        <v>105</v>
      </c>
    </row>
    <row r="80" spans="1:155" s="19" customFormat="1" x14ac:dyDescent="0.2">
      <c r="A80" s="53">
        <v>0</v>
      </c>
      <c r="B80" s="53">
        <v>1</v>
      </c>
      <c r="C80" s="53">
        <f t="shared" si="64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65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O80" s="262" t="e">
        <f t="shared" si="63"/>
        <v>#N/A</v>
      </c>
      <c r="CP80" s="192" t="str">
        <f t="shared" si="66"/>
        <v>Schilliger Raphaela</v>
      </c>
      <c r="CR80" s="19">
        <f t="shared" si="67"/>
        <v>1</v>
      </c>
      <c r="CS80" s="19" t="str">
        <f t="shared" si="68"/>
        <v>D</v>
      </c>
      <c r="CT80" s="260" t="e">
        <f t="shared" si="56"/>
        <v>#N/A</v>
      </c>
      <c r="CU80" s="222">
        <v>4325</v>
      </c>
      <c r="CV80" s="125">
        <v>781</v>
      </c>
      <c r="CW80" s="33">
        <f t="shared" si="50"/>
        <v>7</v>
      </c>
      <c r="CX80" s="83" t="str">
        <f t="shared" si="51"/>
        <v>Projektingenieur 7 (Umwelt)</v>
      </c>
      <c r="CY80" s="125"/>
      <c r="CZ80" s="33"/>
      <c r="DA80" s="83"/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9"/>
        <v>4325</v>
      </c>
      <c r="DT80" s="153">
        <v>2</v>
      </c>
      <c r="DU80" s="19">
        <v>3</v>
      </c>
      <c r="DV80" s="185" t="s">
        <v>951</v>
      </c>
      <c r="EX80" s="154">
        <v>4249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64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65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O81" s="19" t="str">
        <f t="shared" si="63"/>
        <v/>
      </c>
      <c r="CP81" s="19" t="str">
        <f t="shared" si="66"/>
        <v>Reber Erich</v>
      </c>
      <c r="CR81" s="19">
        <f t="shared" si="67"/>
        <v>45</v>
      </c>
      <c r="CS81" s="19" t="str">
        <f t="shared" si="68"/>
        <v>C</v>
      </c>
      <c r="CT81" s="260" t="str">
        <f t="shared" si="56"/>
        <v>C</v>
      </c>
      <c r="CU81" s="154">
        <v>3211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/>
      <c r="DC81" s="33"/>
      <c r="DD81" s="83"/>
      <c r="DE81" s="125"/>
      <c r="DF81" s="33"/>
      <c r="DG81" s="83"/>
      <c r="DH81" s="125"/>
      <c r="DI81" s="33"/>
      <c r="DJ81" s="83"/>
      <c r="DK81" s="20"/>
      <c r="DL81" s="125"/>
      <c r="DM81" s="33"/>
      <c r="DN81" s="83"/>
      <c r="DS81" s="19">
        <f t="shared" si="69"/>
        <v>3211</v>
      </c>
      <c r="DT81" s="153">
        <v>6</v>
      </c>
      <c r="DU81" s="19">
        <v>0</v>
      </c>
      <c r="DV81" s="185" t="s">
        <v>968</v>
      </c>
      <c r="EX81" s="154">
        <v>4250</v>
      </c>
      <c r="EY81" s="19" t="s">
        <v>1322</v>
      </c>
    </row>
    <row r="82" spans="1:155" s="19" customFormat="1" x14ac:dyDescent="0.2">
      <c r="A82" s="53">
        <v>0</v>
      </c>
      <c r="B82" s="53"/>
      <c r="C82" s="53">
        <f t="shared" si="6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O82" s="19" t="str">
        <f t="shared" si="63"/>
        <v/>
      </c>
      <c r="CP82" s="19" t="str">
        <f t="shared" si="66"/>
        <v>Aebi Roger</v>
      </c>
      <c r="CR82" s="19">
        <f t="shared" si="67"/>
        <v>42</v>
      </c>
      <c r="CS82" s="19" t="str">
        <f t="shared" si="68"/>
        <v>C</v>
      </c>
      <c r="CT82" s="260" t="str">
        <f t="shared" si="56"/>
        <v>C</v>
      </c>
      <c r="CU82" s="154">
        <v>6622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si="52"/>
        <v>8</v>
      </c>
      <c r="DA82" s="83" t="str">
        <f t="shared" si="53"/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ref="DF82:DF112" si="71">VLOOKUP($DE82,Funktionsbezeichnungen,3,0)</f>
        <v>8</v>
      </c>
      <c r="DG82" s="83" t="str">
        <f t="shared" ref="DG82:DG112" si="72">VLOOKUP($DE82,Funktionsbezeichnungen,2,0)</f>
        <v>Projektingenieur 8 (Bau)</v>
      </c>
      <c r="DH82" s="125">
        <v>772</v>
      </c>
      <c r="DI82" s="33">
        <f t="shared" ref="DI82:DI114" si="73">VLOOKUP($DH82,Funktionsbezeichnungen,3,0)</f>
        <v>8</v>
      </c>
      <c r="DJ82" s="83" t="str">
        <f t="shared" ref="DJ82:DJ114" si="74">VLOOKUP($DH82,Funktionsbezeichnungen,2,0)</f>
        <v>Projektingenieur 8 (Bau)</v>
      </c>
      <c r="DK82" s="20"/>
      <c r="DL82" s="33">
        <v>772</v>
      </c>
      <c r="DM82" s="33">
        <f t="shared" ref="DM82:DM112" si="75">VLOOKUP($DL82,Funktionsbezeichnungen,3,0)</f>
        <v>8</v>
      </c>
      <c r="DN82" s="83" t="str">
        <f t="shared" ref="DN82:DN112" si="76">VLOOKUP($DL82,Funktionsbezeichnungen,2,0)</f>
        <v>Projektingenieur 8 (Bau)</v>
      </c>
      <c r="DS82" s="19">
        <f t="shared" si="69"/>
        <v>6622</v>
      </c>
      <c r="DT82" s="153">
        <v>6</v>
      </c>
      <c r="DU82" s="19">
        <v>0</v>
      </c>
      <c r="DV82" s="185" t="s">
        <v>969</v>
      </c>
      <c r="EX82" s="154">
        <v>6765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64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65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63"/>
        <v/>
      </c>
      <c r="CP83" s="19" t="str">
        <f t="shared" si="66"/>
        <v>Oehen Beat</v>
      </c>
      <c r="CR83" s="19">
        <f t="shared" si="67"/>
        <v>33</v>
      </c>
      <c r="CS83" s="19" t="str">
        <f t="shared" si="68"/>
        <v>C</v>
      </c>
      <c r="CT83" s="260" t="str">
        <f t="shared" si="56"/>
        <v>C</v>
      </c>
      <c r="CU83" s="154">
        <v>7622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ref="CZ83:CZ115" si="77">VLOOKUP($CY83,Funktionsbezeichnungen,3,0)</f>
        <v>8</v>
      </c>
      <c r="DA83" s="83" t="str">
        <f t="shared" ref="DA83:DA115" si="78">VLOOKUP($CY83,Funktionsbezeichnungen,2,0)</f>
        <v>Projektingenieur 8 (Bau)</v>
      </c>
      <c r="DB83" s="125">
        <v>772</v>
      </c>
      <c r="DC83" s="33">
        <f t="shared" si="54"/>
        <v>8</v>
      </c>
      <c r="DD83" s="83" t="str">
        <f t="shared" si="55"/>
        <v>Projektingenieur 8 (Bau)</v>
      </c>
      <c r="DE83" s="125">
        <v>772</v>
      </c>
      <c r="DF83" s="33">
        <f t="shared" si="71"/>
        <v>8</v>
      </c>
      <c r="DG83" s="83" t="str">
        <f t="shared" si="72"/>
        <v>Projektingenieur 8 (Bau)</v>
      </c>
      <c r="DH83" s="125">
        <v>772</v>
      </c>
      <c r="DI83" s="33">
        <f t="shared" si="73"/>
        <v>8</v>
      </c>
      <c r="DJ83" s="83" t="str">
        <f t="shared" si="74"/>
        <v>Projektingenieur 8 (Bau)</v>
      </c>
      <c r="DK83" s="20"/>
      <c r="DL83" s="125">
        <v>772</v>
      </c>
      <c r="DM83" s="33">
        <f t="shared" si="75"/>
        <v>8</v>
      </c>
      <c r="DN83" s="83" t="str">
        <f t="shared" si="76"/>
        <v>Projektingenieur 8 (Bau)</v>
      </c>
      <c r="DS83" s="19">
        <f t="shared" si="69"/>
        <v>7622</v>
      </c>
      <c r="DT83" s="153">
        <v>6</v>
      </c>
      <c r="DU83" s="19">
        <v>0</v>
      </c>
      <c r="DV83" s="185" t="s">
        <v>968</v>
      </c>
      <c r="EX83" s="154">
        <v>5631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 t="shared" si="64"/>
        <v>1</v>
      </c>
      <c r="D84" s="55"/>
      <c r="E84" s="55"/>
      <c r="F84" s="56">
        <v>1</v>
      </c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O84" s="262" t="e">
        <f t="shared" si="63"/>
        <v>#N/A</v>
      </c>
      <c r="CP84" s="192" t="str">
        <f t="shared" si="66"/>
        <v>Blehs Claudio</v>
      </c>
      <c r="CR84" s="19">
        <f t="shared" si="67"/>
        <v>21</v>
      </c>
      <c r="CS84" s="19" t="str">
        <f t="shared" si="68"/>
        <v>C</v>
      </c>
      <c r="CT84" s="260" t="e">
        <f t="shared" si="56"/>
        <v>#N/A</v>
      </c>
      <c r="CU84" s="222">
        <v>4331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/>
      <c r="CZ84" s="33"/>
      <c r="DA84" s="83"/>
      <c r="DB84" s="125"/>
      <c r="DC84" s="33"/>
      <c r="DD84" s="83"/>
      <c r="DE84" s="125"/>
      <c r="DF84" s="33"/>
      <c r="DG84" s="83"/>
      <c r="DH84" s="125"/>
      <c r="DI84" s="33"/>
      <c r="DJ84" s="83"/>
      <c r="DK84" s="20"/>
      <c r="DL84" s="33"/>
      <c r="DM84" s="33"/>
      <c r="DN84" s="83"/>
      <c r="DS84" s="19">
        <f t="shared" si="69"/>
        <v>4331</v>
      </c>
      <c r="DT84" s="153">
        <v>6</v>
      </c>
      <c r="DU84" s="19">
        <v>0</v>
      </c>
      <c r="DV84" s="185" t="s">
        <v>969</v>
      </c>
      <c r="EX84" s="154">
        <v>6628</v>
      </c>
      <c r="EY84" s="19" t="s">
        <v>121</v>
      </c>
    </row>
    <row r="85" spans="1:155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O85" s="19" t="str">
        <f t="shared" si="63"/>
        <v/>
      </c>
      <c r="CP85" s="19" t="str">
        <f t="shared" si="66"/>
        <v>Thalmann Patric</v>
      </c>
      <c r="CR85" s="19">
        <f t="shared" si="67"/>
        <v>17</v>
      </c>
      <c r="CS85" s="19" t="str">
        <f t="shared" si="68"/>
        <v>C</v>
      </c>
      <c r="CT85" s="260" t="str">
        <f t="shared" si="56"/>
        <v>C</v>
      </c>
      <c r="CU85" s="154">
        <v>9658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125">
        <v>772</v>
      </c>
      <c r="CZ85" s="33">
        <f t="shared" si="77"/>
        <v>8</v>
      </c>
      <c r="DA85" s="83" t="str">
        <f t="shared" si="78"/>
        <v>Projektingenieur 8 (Bau)</v>
      </c>
      <c r="DB85" s="125">
        <v>772</v>
      </c>
      <c r="DC85" s="33">
        <f>VLOOKUP($DB85,Funktionsbezeichnungen,3,0)</f>
        <v>8</v>
      </c>
      <c r="DD85" s="83" t="str">
        <f>VLOOKUP($DB85,Funktionsbezeichnungen,2,0)</f>
        <v>Projektingenieur 8 (Bau)</v>
      </c>
      <c r="DE85" s="125">
        <v>771</v>
      </c>
      <c r="DF85" s="33">
        <f>VLOOKUP($DE85,Funktionsbezeichnungen,3,0)</f>
        <v>7</v>
      </c>
      <c r="DG85" s="83" t="str">
        <f>VLOOKUP($DE85,Funktionsbezeichnungen,2,0)</f>
        <v>Projektingenieur 7 (Bau)</v>
      </c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7 (Bau)</v>
      </c>
      <c r="DK85" s="20"/>
      <c r="DL85" s="125">
        <v>771</v>
      </c>
      <c r="DM85" s="33">
        <f>VLOOKUP($DL85,Funktionsbezeichnungen,3,0)</f>
        <v>7</v>
      </c>
      <c r="DN85" s="83" t="str">
        <f>VLOOKUP($DL85,Funktionsbezeichnungen,2,0)</f>
        <v>Projektingenieur 7 (Bau)</v>
      </c>
      <c r="DS85" s="19">
        <f t="shared" si="69"/>
        <v>9658</v>
      </c>
      <c r="DT85" s="153">
        <v>6</v>
      </c>
      <c r="DU85" s="19">
        <v>0</v>
      </c>
      <c r="DV85" s="185" t="s">
        <v>968</v>
      </c>
      <c r="EX85" s="154">
        <v>6659</v>
      </c>
      <c r="EY85" s="19" t="s">
        <v>121</v>
      </c>
    </row>
    <row r="86" spans="1:155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O86" s="262" t="e">
        <f t="shared" si="63"/>
        <v>#N/A</v>
      </c>
      <c r="CP86" s="261" t="str">
        <f t="shared" si="66"/>
        <v>Hagmann Andreas</v>
      </c>
      <c r="CR86" s="226">
        <f t="shared" si="67"/>
        <v>9</v>
      </c>
      <c r="CS86" s="226" t="str">
        <f t="shared" si="68"/>
        <v>C</v>
      </c>
      <c r="CT86" s="260" t="e">
        <f t="shared" si="56"/>
        <v>#N/A</v>
      </c>
      <c r="CU86" s="257">
        <v>3216</v>
      </c>
      <c r="CV86" s="125">
        <v>772</v>
      </c>
      <c r="CW86" s="33">
        <f t="shared" si="50"/>
        <v>8</v>
      </c>
      <c r="CX86" s="83" t="str">
        <f t="shared" si="51"/>
        <v>Projektingenieur 8 (Bau)</v>
      </c>
      <c r="CY86" s="250"/>
      <c r="CZ86" s="251"/>
      <c r="DA86" s="252"/>
      <c r="DB86" s="250"/>
      <c r="DC86" s="251"/>
      <c r="DD86" s="252"/>
      <c r="DE86" s="250"/>
      <c r="DF86" s="251"/>
      <c r="DG86" s="252"/>
      <c r="DH86" s="250"/>
      <c r="DI86" s="251"/>
      <c r="DJ86" s="252"/>
      <c r="DK86" s="249"/>
      <c r="DL86" s="250"/>
      <c r="DM86" s="251"/>
      <c r="DN86" s="252"/>
      <c r="DS86" s="226">
        <f t="shared" si="69"/>
        <v>3216</v>
      </c>
      <c r="DT86" s="253">
        <v>6</v>
      </c>
      <c r="DU86" s="226">
        <v>0</v>
      </c>
      <c r="DV86" s="254" t="s">
        <v>968</v>
      </c>
      <c r="EX86" s="154">
        <v>4354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64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65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63"/>
        <v/>
      </c>
      <c r="CP87" s="19" t="str">
        <f t="shared" si="66"/>
        <v>Imesch Robert</v>
      </c>
      <c r="CR87" s="19">
        <f t="shared" si="67"/>
        <v>44</v>
      </c>
      <c r="CS87" s="19" t="str">
        <f t="shared" si="68"/>
        <v xml:space="preserve"> D/C 2)</v>
      </c>
      <c r="CT87" s="260" t="str">
        <f t="shared" si="56"/>
        <v xml:space="preserve"> D/C 2)</v>
      </c>
      <c r="CU87" s="154">
        <v>4249</v>
      </c>
      <c r="CV87" s="125">
        <v>772</v>
      </c>
      <c r="CW87" s="33">
        <f t="shared" ref="CW87:CW118" si="79">VLOOKUP($CV87,Funktionsbezeichnungen,3,0)</f>
        <v>8</v>
      </c>
      <c r="CX87" s="83" t="str">
        <f t="shared" ref="CX87:CX118" si="80">VLOOKUP($CV87,Funktionsbezeichnungen,2,0)</f>
        <v>Projektingenieur 8 (Bau)</v>
      </c>
      <c r="CY87" s="125">
        <v>772</v>
      </c>
      <c r="CZ87" s="33">
        <f t="shared" si="77"/>
        <v>8</v>
      </c>
      <c r="DA87" s="83" t="str">
        <f t="shared" si="78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71"/>
        <v>8</v>
      </c>
      <c r="DG87" s="83" t="str">
        <f t="shared" si="72"/>
        <v>Projektingenieur 8 (Bau)</v>
      </c>
      <c r="DH87" s="125">
        <v>772</v>
      </c>
      <c r="DI87" s="33">
        <f t="shared" si="73"/>
        <v>8</v>
      </c>
      <c r="DJ87" s="83" t="str">
        <f t="shared" si="74"/>
        <v>Projektingenieur 8 (Bau)</v>
      </c>
      <c r="DK87" s="20"/>
      <c r="DL87" s="33">
        <v>772</v>
      </c>
      <c r="DM87" s="33">
        <f t="shared" si="75"/>
        <v>8</v>
      </c>
      <c r="DN87" s="83" t="str">
        <f t="shared" si="76"/>
        <v>Projektingenieur 8 (Bau)</v>
      </c>
      <c r="DS87" s="19">
        <f t="shared" si="69"/>
        <v>4249</v>
      </c>
      <c r="DT87" s="153">
        <v>6</v>
      </c>
      <c r="DU87" s="19">
        <v>0</v>
      </c>
      <c r="DV87" s="185" t="s">
        <v>968</v>
      </c>
      <c r="EX87" s="154">
        <v>5630</v>
      </c>
      <c r="EY87" s="19" t="s">
        <v>121</v>
      </c>
    </row>
    <row r="88" spans="1:155" s="19" customFormat="1" ht="15.75" x14ac:dyDescent="0.2">
      <c r="A88" s="53">
        <v>0</v>
      </c>
      <c r="B88" s="53"/>
      <c r="C88" s="53">
        <f t="shared" si="64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65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O88" s="19" t="str">
        <f t="shared" si="63"/>
        <v/>
      </c>
      <c r="CP88" s="19" t="str">
        <f t="shared" si="66"/>
        <v>Flückiger Hans Peter</v>
      </c>
      <c r="CR88" s="19">
        <f t="shared" si="67"/>
        <v>43</v>
      </c>
      <c r="CS88" s="19" t="str">
        <f t="shared" si="68"/>
        <v xml:space="preserve"> D/C 2)</v>
      </c>
      <c r="CT88" s="260" t="str">
        <f t="shared" si="56"/>
        <v xml:space="preserve"> D/C 2)</v>
      </c>
      <c r="CU88" s="154">
        <v>4250</v>
      </c>
      <c r="CV88" s="125">
        <v>772</v>
      </c>
      <c r="CW88" s="33">
        <f t="shared" si="79"/>
        <v>8</v>
      </c>
      <c r="CX88" s="83" t="str">
        <f t="shared" si="80"/>
        <v>Projektingenieur 8 (Bau)</v>
      </c>
      <c r="CY88" s="125">
        <v>772</v>
      </c>
      <c r="CZ88" s="33">
        <f t="shared" si="77"/>
        <v>8</v>
      </c>
      <c r="DA88" s="83" t="str">
        <f t="shared" si="78"/>
        <v>Projektingenieur 8 (Bau)</v>
      </c>
      <c r="DB88" s="125">
        <v>772</v>
      </c>
      <c r="DC88" s="33">
        <f t="shared" si="54"/>
        <v>8</v>
      </c>
      <c r="DD88" s="83" t="str">
        <f t="shared" si="55"/>
        <v>Projektingenieur 8 (Bau)</v>
      </c>
      <c r="DE88" s="125">
        <v>772</v>
      </c>
      <c r="DF88" s="33">
        <f t="shared" si="71"/>
        <v>8</v>
      </c>
      <c r="DG88" s="83" t="str">
        <f t="shared" si="72"/>
        <v>Projektingenieur 8 (Bau)</v>
      </c>
      <c r="DH88" s="125">
        <v>772</v>
      </c>
      <c r="DI88" s="33">
        <f t="shared" si="73"/>
        <v>8</v>
      </c>
      <c r="DJ88" s="83" t="str">
        <f t="shared" si="74"/>
        <v>Projektingenieur 8 (Bau)</v>
      </c>
      <c r="DK88" s="20"/>
      <c r="DL88" s="33">
        <v>772</v>
      </c>
      <c r="DM88" s="33">
        <f t="shared" si="75"/>
        <v>8</v>
      </c>
      <c r="DN88" s="83" t="str">
        <f t="shared" si="76"/>
        <v>Projektingenieur 8 (Bau)</v>
      </c>
      <c r="DS88" s="19">
        <f t="shared" si="69"/>
        <v>4250</v>
      </c>
      <c r="DT88" s="153">
        <v>6</v>
      </c>
      <c r="DU88" s="19">
        <v>0</v>
      </c>
      <c r="DV88" s="185" t="s">
        <v>968</v>
      </c>
      <c r="EX88" s="154">
        <v>7641</v>
      </c>
      <c r="EY88" s="19" t="s">
        <v>121</v>
      </c>
    </row>
    <row r="89" spans="1:155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O89" s="19" t="str">
        <f t="shared" si="63"/>
        <v/>
      </c>
      <c r="CP89" s="19" t="str">
        <f t="shared" si="66"/>
        <v>Zeltner Viktor</v>
      </c>
      <c r="CR89" s="19">
        <f t="shared" si="67"/>
        <v>12</v>
      </c>
      <c r="CS89" s="19" t="str">
        <f t="shared" si="68"/>
        <v>D</v>
      </c>
      <c r="CT89" s="260" t="str">
        <f t="shared" si="56"/>
        <v>D</v>
      </c>
      <c r="CU89" s="154">
        <v>6765</v>
      </c>
      <c r="CV89" s="125">
        <v>771</v>
      </c>
      <c r="CW89" s="33">
        <f t="shared" si="79"/>
        <v>7</v>
      </c>
      <c r="CX89" s="83" t="str">
        <f t="shared" si="80"/>
        <v>Projektingenieur 7 (Bau)</v>
      </c>
      <c r="CY89" s="125">
        <v>771</v>
      </c>
      <c r="CZ89" s="33">
        <f t="shared" si="77"/>
        <v>7</v>
      </c>
      <c r="DA89" s="83" t="str">
        <f t="shared" si="78"/>
        <v>Projektingenieur 7 (Bau)</v>
      </c>
      <c r="DB89" s="125">
        <v>771</v>
      </c>
      <c r="DC89" s="33">
        <f>VLOOKUP($DB89,Funktionsbezeichnungen,3,0)</f>
        <v>7</v>
      </c>
      <c r="DD89" s="83" t="str">
        <f>VLOOKUP($DB89,Funktionsbezeichnungen,2,0)</f>
        <v>Projektingenieur 7 (Bau)</v>
      </c>
      <c r="DE89" s="125">
        <v>733</v>
      </c>
      <c r="DF89" s="33">
        <f>VLOOKUP($DE89,Funktionsbezeichnungen,3,0)</f>
        <v>6</v>
      </c>
      <c r="DG89" s="83" t="str">
        <f>VLOOKUP($DE89,Funktionsbezeichnungen,2,0)</f>
        <v>Konstrukteur 6 / -planer 6 / Gruppenchef 6</v>
      </c>
      <c r="DH89" s="125">
        <v>732</v>
      </c>
      <c r="DI89" s="33">
        <f>VLOOKUP($DH89,Funktionsbezeichnungen,3,0)</f>
        <v>5</v>
      </c>
      <c r="DJ89" s="83" t="str">
        <f>VLOOKUP($DH89,Funktionsbezeichnungen,2,0)</f>
        <v>Konstrukteur 5 / -planer 5</v>
      </c>
      <c r="DK89" s="20"/>
      <c r="DL89" s="33">
        <v>732</v>
      </c>
      <c r="DM89" s="33">
        <f>VLOOKUP($DL89,Funktionsbezeichnungen,3,0)</f>
        <v>5</v>
      </c>
      <c r="DN89" s="83" t="str">
        <f>VLOOKUP($DL89,Funktionsbezeichnungen,2,0)</f>
        <v>Konstrukteur 5 / -planer 5</v>
      </c>
      <c r="DS89" s="19">
        <f t="shared" si="69"/>
        <v>6765</v>
      </c>
      <c r="DT89" s="153">
        <v>6</v>
      </c>
      <c r="DU89" s="19">
        <v>0</v>
      </c>
      <c r="DV89" s="19" t="s">
        <v>964</v>
      </c>
      <c r="EX89" s="154">
        <v>6741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64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65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O90" s="19" t="str">
        <f t="shared" si="63"/>
        <v/>
      </c>
      <c r="CP90" s="19" t="str">
        <f t="shared" si="66"/>
        <v>Allemann  Bertrand</v>
      </c>
      <c r="CR90" s="19">
        <f t="shared" si="67"/>
        <v>45</v>
      </c>
      <c r="CS90" s="19" t="str">
        <f t="shared" si="68"/>
        <v>D</v>
      </c>
      <c r="CT90" s="260" t="str">
        <f t="shared" si="56"/>
        <v>D</v>
      </c>
      <c r="CU90" s="154">
        <v>5631</v>
      </c>
      <c r="CV90" s="125">
        <v>741</v>
      </c>
      <c r="CW90" s="33">
        <f t="shared" si="79"/>
        <v>7</v>
      </c>
      <c r="CX90" s="83" t="str">
        <f t="shared" si="80"/>
        <v>Konstrukteur 7 / Fachplaner 7 / Gruppenchef 7</v>
      </c>
      <c r="CY90" s="125">
        <v>741</v>
      </c>
      <c r="CZ90" s="33">
        <f t="shared" si="77"/>
        <v>7</v>
      </c>
      <c r="DA90" s="83" t="str">
        <f t="shared" si="78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71"/>
        <v>7</v>
      </c>
      <c r="DG90" s="83" t="str">
        <f t="shared" si="72"/>
        <v>Konstrukteur 7 / Fachplaner 7 / Gruppenchef 7</v>
      </c>
      <c r="DH90" s="125">
        <v>741</v>
      </c>
      <c r="DI90" s="33">
        <f t="shared" si="73"/>
        <v>7</v>
      </c>
      <c r="DJ90" s="83" t="str">
        <f t="shared" si="74"/>
        <v>Konstrukteur 7 / Fachplaner 7 / Gruppenchef 7</v>
      </c>
      <c r="DK90" s="20"/>
      <c r="DL90" s="33">
        <v>742</v>
      </c>
      <c r="DM90" s="33">
        <f t="shared" si="75"/>
        <v>8</v>
      </c>
      <c r="DN90" s="83" t="str">
        <f t="shared" si="76"/>
        <v>Konstrukteur 8 / Fachplaner 8 / Gruppenchef 8</v>
      </c>
      <c r="DS90" s="19">
        <f t="shared" si="69"/>
        <v>5631</v>
      </c>
      <c r="DT90" s="153">
        <v>6</v>
      </c>
      <c r="DU90" s="19">
        <v>0</v>
      </c>
      <c r="DV90" s="19" t="s">
        <v>965</v>
      </c>
      <c r="EX90" s="154">
        <v>9618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O91" s="262" t="str">
        <f t="shared" si="63"/>
        <v>anders</v>
      </c>
      <c r="CP91" s="19" t="str">
        <f>+S91</f>
        <v>Wespiser Charles</v>
      </c>
      <c r="CR91" s="19">
        <f>+Z91</f>
        <v>45</v>
      </c>
      <c r="CS91" s="19" t="str">
        <f>+AB91</f>
        <v>D</v>
      </c>
      <c r="CT91" s="260" t="str">
        <f t="shared" si="56"/>
        <v xml:space="preserve"> E/D </v>
      </c>
      <c r="CU91" s="154">
        <v>5545</v>
      </c>
      <c r="CV91" s="125">
        <v>741</v>
      </c>
      <c r="CW91" s="33">
        <f t="shared" si="79"/>
        <v>7</v>
      </c>
      <c r="CX91" s="83" t="str">
        <f t="shared" si="80"/>
        <v>Konstrukteur 7 / Fachplaner 7 / Gruppenchef 7</v>
      </c>
      <c r="CY91" s="125">
        <v>741</v>
      </c>
      <c r="CZ91" s="33">
        <f>VLOOKUP($CY91,Funktionsbezeichnungen,3,0)</f>
        <v>7</v>
      </c>
      <c r="DA91" s="83" t="str">
        <f>VLOOKUP($CY91,Funktionsbezeichnungen,2,0)</f>
        <v>Konstrukteur 7 / Fachplaner 7 / Gruppenchef 7</v>
      </c>
      <c r="DB91" s="125">
        <v>741</v>
      </c>
      <c r="DC91" s="33">
        <f>VLOOKUP($DB91,Funktionsbezeichnungen,3,0)</f>
        <v>7</v>
      </c>
      <c r="DD91" s="83" t="str">
        <f>VLOOKUP($DB91,Funktionsbezeichnungen,2,0)</f>
        <v>Konstrukteur 7 / Fachplaner 7 / Gruppenchef 7</v>
      </c>
      <c r="DE91" s="125">
        <v>741</v>
      </c>
      <c r="DF91" s="33">
        <f>VLOOKUP($DE91,Funktionsbezeichnungen,3,0)</f>
        <v>7</v>
      </c>
      <c r="DG91" s="83" t="str">
        <f>VLOOKUP($DE91,Funktionsbezeichnungen,2,0)</f>
        <v>Konstrukteur 7 / Fachplaner 7 / Gruppenchef 7</v>
      </c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7 / Fachplaner 7 / Gruppenchef 7</v>
      </c>
      <c r="DK91" s="20"/>
      <c r="DL91" s="125">
        <v>741</v>
      </c>
      <c r="DM91" s="33">
        <f>VLOOKUP($DL91,Funktionsbezeichnungen,3,0)</f>
        <v>7</v>
      </c>
      <c r="DN91" s="83" t="str">
        <f>VLOOKUP($DL91,Funktionsbezeichnungen,2,0)</f>
        <v>Konstrukteur 7 / Fachplaner 7 / Gruppenchef 7</v>
      </c>
      <c r="DS91" s="19">
        <f>+CU91</f>
        <v>5545</v>
      </c>
      <c r="DT91" s="153">
        <v>6</v>
      </c>
      <c r="DU91" s="19">
        <v>0</v>
      </c>
      <c r="DV91" s="19" t="s">
        <v>965</v>
      </c>
      <c r="EX91" s="154">
        <v>9623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64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65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O92" s="19" t="str">
        <f t="shared" si="63"/>
        <v/>
      </c>
      <c r="CP92" s="19" t="str">
        <f t="shared" si="66"/>
        <v>Lenherr Paul</v>
      </c>
      <c r="CR92" s="19">
        <f t="shared" si="67"/>
        <v>41</v>
      </c>
      <c r="CS92" s="19" t="str">
        <f t="shared" si="68"/>
        <v>D</v>
      </c>
      <c r="CT92" s="260" t="str">
        <f t="shared" si="56"/>
        <v>D</v>
      </c>
      <c r="CU92" s="154">
        <v>6628</v>
      </c>
      <c r="CV92" s="125">
        <v>741</v>
      </c>
      <c r="CW92" s="33">
        <f t="shared" si="79"/>
        <v>7</v>
      </c>
      <c r="CX92" s="83" t="str">
        <f t="shared" si="80"/>
        <v>Konstrukteur 7 / Fachplaner 7 / Gruppenchef 7</v>
      </c>
      <c r="CY92" s="125">
        <v>741</v>
      </c>
      <c r="CZ92" s="33">
        <f t="shared" si="77"/>
        <v>7</v>
      </c>
      <c r="DA92" s="83" t="str">
        <f t="shared" si="78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71"/>
        <v>7</v>
      </c>
      <c r="DG92" s="83" t="str">
        <f t="shared" si="72"/>
        <v>Konstrukteur 7 / Fachplaner 7 / Gruppenchef 7</v>
      </c>
      <c r="DH92" s="125">
        <v>741</v>
      </c>
      <c r="DI92" s="33">
        <f t="shared" si="73"/>
        <v>7</v>
      </c>
      <c r="DJ92" s="83" t="str">
        <f t="shared" si="74"/>
        <v>Konstrukteur 7 / Fachplaner 7 / Gruppenchef 7</v>
      </c>
      <c r="DK92" s="20"/>
      <c r="DL92" s="33">
        <v>742</v>
      </c>
      <c r="DM92" s="33">
        <f t="shared" si="75"/>
        <v>8</v>
      </c>
      <c r="DN92" s="83" t="str">
        <f t="shared" si="76"/>
        <v>Konstrukteur 8 / Fachplaner 8 / Gruppenchef 8</v>
      </c>
      <c r="DS92" s="19">
        <f t="shared" si="69"/>
        <v>6628</v>
      </c>
      <c r="DT92" s="153">
        <v>6</v>
      </c>
      <c r="DU92" s="19">
        <v>0</v>
      </c>
      <c r="DV92" s="19" t="s">
        <v>965</v>
      </c>
      <c r="EX92" s="154">
        <v>4346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64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65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O93" s="19" t="str">
        <f t="shared" si="63"/>
        <v/>
      </c>
      <c r="CP93" s="19" t="str">
        <f t="shared" si="66"/>
        <v>von Schallen Urs</v>
      </c>
      <c r="CR93" s="19">
        <f t="shared" si="67"/>
        <v>40</v>
      </c>
      <c r="CS93" s="19" t="str">
        <f t="shared" si="68"/>
        <v>D</v>
      </c>
      <c r="CT93" s="260" t="str">
        <f t="shared" si="56"/>
        <v>D</v>
      </c>
      <c r="CU93" s="154">
        <v>6659</v>
      </c>
      <c r="CV93" s="125">
        <v>742</v>
      </c>
      <c r="CW93" s="33">
        <f t="shared" si="79"/>
        <v>8</v>
      </c>
      <c r="CX93" s="83" t="str">
        <f t="shared" si="80"/>
        <v>Konstrukteur 8 / Fachplaner 8 / Gruppenchef 8</v>
      </c>
      <c r="CY93" s="125">
        <v>742</v>
      </c>
      <c r="CZ93" s="33">
        <f t="shared" si="77"/>
        <v>8</v>
      </c>
      <c r="DA93" s="83" t="str">
        <f t="shared" si="78"/>
        <v>Konstrukteur 8 / Fachplaner 8 / Gruppenchef 8</v>
      </c>
      <c r="DB93" s="125">
        <v>742</v>
      </c>
      <c r="DC93" s="33">
        <f t="shared" si="54"/>
        <v>8</v>
      </c>
      <c r="DD93" s="83" t="str">
        <f t="shared" si="55"/>
        <v>Konstrukteur 8 / Fachplaner 8 / Gruppenchef 8</v>
      </c>
      <c r="DE93" s="125">
        <v>742</v>
      </c>
      <c r="DF93" s="33">
        <f t="shared" si="71"/>
        <v>8</v>
      </c>
      <c r="DG93" s="83" t="str">
        <f t="shared" si="72"/>
        <v>Konstrukteur 8 / Fachplaner 8 / Gruppenchef 8</v>
      </c>
      <c r="DH93" s="125">
        <v>742</v>
      </c>
      <c r="DI93" s="33">
        <f t="shared" si="73"/>
        <v>8</v>
      </c>
      <c r="DJ93" s="83" t="str">
        <f t="shared" si="74"/>
        <v>Konstrukteur 8 / Fachplaner 8 / Gruppenchef 8</v>
      </c>
      <c r="DK93" s="20"/>
      <c r="DL93" s="33">
        <v>742</v>
      </c>
      <c r="DM93" s="33">
        <f t="shared" si="75"/>
        <v>8</v>
      </c>
      <c r="DN93" s="83" t="str">
        <f t="shared" si="76"/>
        <v>Konstrukteur 8 / Fachplaner 8 / Gruppenchef 8</v>
      </c>
      <c r="DS93" s="19">
        <f t="shared" si="69"/>
        <v>6659</v>
      </c>
      <c r="DT93" s="153">
        <v>6</v>
      </c>
      <c r="DU93" s="19">
        <v>0</v>
      </c>
      <c r="DV93" s="19" t="s">
        <v>966</v>
      </c>
      <c r="EX93" s="154">
        <v>9654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64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65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O94" s="19" t="str">
        <f t="shared" si="63"/>
        <v/>
      </c>
      <c r="CP94" s="19" t="str">
        <f t="shared" si="66"/>
        <v>Schneider Martin</v>
      </c>
      <c r="CR94" s="19">
        <f t="shared" si="67"/>
        <v>38</v>
      </c>
      <c r="CS94" s="19" t="str">
        <f t="shared" si="68"/>
        <v>D</v>
      </c>
      <c r="CT94" s="260" t="str">
        <f t="shared" si="56"/>
        <v>D</v>
      </c>
      <c r="CU94" s="154">
        <v>4354</v>
      </c>
      <c r="CV94" s="125">
        <v>741</v>
      </c>
      <c r="CW94" s="33">
        <f t="shared" si="79"/>
        <v>7</v>
      </c>
      <c r="CX94" s="83" t="str">
        <f t="shared" si="80"/>
        <v>Konstrukteur 7 / Fachplaner 7 / Gruppenchef 7</v>
      </c>
      <c r="CY94" s="125">
        <v>741</v>
      </c>
      <c r="CZ94" s="33">
        <f t="shared" si="77"/>
        <v>7</v>
      </c>
      <c r="DA94" s="83" t="str">
        <f t="shared" si="78"/>
        <v>Konstrukteur 7 / Fachplaner 7 / Gruppenchef 7</v>
      </c>
      <c r="DB94" s="125">
        <v>741</v>
      </c>
      <c r="DC94" s="33">
        <f t="shared" si="54"/>
        <v>7</v>
      </c>
      <c r="DD94" s="83" t="str">
        <f t="shared" si="55"/>
        <v>Konstrukteur 7 / Fachplaner 7 / Gruppenchef 7</v>
      </c>
      <c r="DE94" s="125">
        <v>741</v>
      </c>
      <c r="DF94" s="33">
        <f t="shared" si="71"/>
        <v>7</v>
      </c>
      <c r="DG94" s="83" t="str">
        <f t="shared" si="72"/>
        <v>Konstrukteur 7 / Fachplaner 7 / Gruppenchef 7</v>
      </c>
      <c r="DH94" s="125">
        <v>741</v>
      </c>
      <c r="DI94" s="33">
        <f t="shared" si="73"/>
        <v>7</v>
      </c>
      <c r="DJ94" s="83" t="str">
        <f t="shared" si="74"/>
        <v>Konstrukteur 7 / Fachplaner 7 / Gruppenchef 7</v>
      </c>
      <c r="DK94" s="20"/>
      <c r="DL94" s="33">
        <v>742</v>
      </c>
      <c r="DM94" s="33">
        <f t="shared" si="75"/>
        <v>8</v>
      </c>
      <c r="DN94" s="83" t="str">
        <f t="shared" si="76"/>
        <v>Konstrukteur 8 / Fachplaner 8 / Gruppenchef 8</v>
      </c>
      <c r="DS94" s="19">
        <f t="shared" si="69"/>
        <v>4354</v>
      </c>
      <c r="DT94" s="153">
        <v>6</v>
      </c>
      <c r="DU94" s="19">
        <v>0</v>
      </c>
      <c r="DV94" s="185" t="s">
        <v>970</v>
      </c>
      <c r="EX94" s="154">
        <v>9660</v>
      </c>
      <c r="EY94" s="19" t="s">
        <v>121</v>
      </c>
    </row>
    <row r="95" spans="1:155" s="19" customFormat="1" x14ac:dyDescent="0.2">
      <c r="A95" s="53">
        <v>0</v>
      </c>
      <c r="B95" s="53"/>
      <c r="C95" s="53">
        <f t="shared" si="64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65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O95" s="19" t="str">
        <f t="shared" si="63"/>
        <v/>
      </c>
      <c r="CP95" s="19" t="str">
        <f t="shared" si="66"/>
        <v>Ortlieb Hans-Rudi</v>
      </c>
      <c r="CR95" s="19">
        <f t="shared" si="67"/>
        <v>37</v>
      </c>
      <c r="CS95" s="19" t="str">
        <f t="shared" si="68"/>
        <v>D</v>
      </c>
      <c r="CT95" s="260" t="str">
        <f t="shared" si="56"/>
        <v>D</v>
      </c>
      <c r="CU95" s="154">
        <v>5630</v>
      </c>
      <c r="CV95" s="125">
        <v>771</v>
      </c>
      <c r="CW95" s="33">
        <f t="shared" si="79"/>
        <v>7</v>
      </c>
      <c r="CX95" s="83" t="str">
        <f t="shared" si="80"/>
        <v>Projektingenieur 7 (Bau)</v>
      </c>
      <c r="CY95" s="125">
        <v>771</v>
      </c>
      <c r="CZ95" s="33">
        <f t="shared" si="77"/>
        <v>7</v>
      </c>
      <c r="DA95" s="83" t="str">
        <f t="shared" si="78"/>
        <v>Projektingenieur 7 (Bau)</v>
      </c>
      <c r="DB95" s="125">
        <v>771</v>
      </c>
      <c r="DC95" s="33">
        <f t="shared" si="54"/>
        <v>7</v>
      </c>
      <c r="DD95" s="83" t="str">
        <f t="shared" si="55"/>
        <v>Projektingenieur 7 (Bau)</v>
      </c>
      <c r="DE95" s="125">
        <v>771</v>
      </c>
      <c r="DF95" s="33">
        <f t="shared" si="71"/>
        <v>7</v>
      </c>
      <c r="DG95" s="83" t="str">
        <f t="shared" si="72"/>
        <v>Projektingenieur 7 (Bau)</v>
      </c>
      <c r="DH95" s="125">
        <v>741</v>
      </c>
      <c r="DI95" s="33">
        <f t="shared" si="73"/>
        <v>7</v>
      </c>
      <c r="DJ95" s="83" t="str">
        <f t="shared" si="74"/>
        <v>Konstrukteur 7 / Fachplaner 7 / Gruppenchef 7</v>
      </c>
      <c r="DK95" s="20"/>
      <c r="DL95" s="33">
        <v>742</v>
      </c>
      <c r="DM95" s="33">
        <f t="shared" si="75"/>
        <v>8</v>
      </c>
      <c r="DN95" s="83" t="str">
        <f t="shared" si="76"/>
        <v>Konstrukteur 8 / Fachplaner 8 / Gruppenchef 8</v>
      </c>
      <c r="DS95" s="19">
        <f t="shared" si="69"/>
        <v>5630</v>
      </c>
      <c r="DT95" s="153">
        <v>6</v>
      </c>
      <c r="DU95" s="19">
        <v>0</v>
      </c>
      <c r="DV95" s="185" t="s">
        <v>968</v>
      </c>
      <c r="EX95" s="154">
        <v>5545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64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si="65"/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O96" s="263" t="e">
        <f t="shared" si="63"/>
        <v>#N/A</v>
      </c>
      <c r="CP96" s="192" t="str">
        <f t="shared" si="66"/>
        <v>Di Maria Marcello</v>
      </c>
      <c r="CR96" s="19">
        <f t="shared" si="67"/>
        <v>33</v>
      </c>
      <c r="CS96" s="19" t="str">
        <f t="shared" si="68"/>
        <v>D</v>
      </c>
      <c r="CT96" s="260" t="e">
        <f t="shared" si="56"/>
        <v>#N/A</v>
      </c>
      <c r="CU96" s="222">
        <v>8585</v>
      </c>
      <c r="CV96" s="125">
        <v>742</v>
      </c>
      <c r="CW96" s="33">
        <f t="shared" si="79"/>
        <v>8</v>
      </c>
      <c r="CX96" s="83" t="str">
        <f t="shared" si="80"/>
        <v>Konstrukteur 8 / Fachplaner 8 / Gruppenchef 8</v>
      </c>
      <c r="CY96" s="125"/>
      <c r="CZ96" s="33"/>
      <c r="DA96" s="83"/>
      <c r="DB96" s="125"/>
      <c r="DC96" s="33"/>
      <c r="DD96" s="83"/>
      <c r="DE96" s="125"/>
      <c r="DF96" s="33"/>
      <c r="DG96" s="83"/>
      <c r="DH96" s="125"/>
      <c r="DI96" s="33"/>
      <c r="DJ96" s="83"/>
      <c r="DK96" s="20"/>
      <c r="DL96" s="125"/>
      <c r="DM96" s="33"/>
      <c r="DN96" s="83"/>
      <c r="DS96" s="19">
        <f t="shared" si="69"/>
        <v>8585</v>
      </c>
      <c r="DT96" s="153">
        <v>6</v>
      </c>
      <c r="DU96" s="19">
        <v>0</v>
      </c>
      <c r="DV96" s="19" t="s">
        <v>965</v>
      </c>
      <c r="EX96" s="154">
        <v>7637</v>
      </c>
      <c r="EY96" s="19" t="s">
        <v>1042</v>
      </c>
    </row>
    <row r="97" spans="1:155" s="19" customFormat="1" x14ac:dyDescent="0.2">
      <c r="A97" s="53">
        <v>0</v>
      </c>
      <c r="B97" s="53"/>
      <c r="C97" s="53">
        <f t="shared" si="64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65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O97" s="19" t="str">
        <f t="shared" si="63"/>
        <v/>
      </c>
      <c r="CP97" s="19" t="str">
        <f t="shared" si="66"/>
        <v>Bucher Oliver</v>
      </c>
      <c r="CR97" s="19">
        <f t="shared" si="67"/>
        <v>30</v>
      </c>
      <c r="CS97" s="19" t="str">
        <f t="shared" si="68"/>
        <v>D</v>
      </c>
      <c r="CT97" s="260" t="str">
        <f t="shared" si="56"/>
        <v>D</v>
      </c>
      <c r="CU97" s="154">
        <v>7641</v>
      </c>
      <c r="CV97" s="125">
        <v>741</v>
      </c>
      <c r="CW97" s="33">
        <f t="shared" si="79"/>
        <v>7</v>
      </c>
      <c r="CX97" s="83" t="str">
        <f t="shared" si="80"/>
        <v>Konstrukteur 7 / Fachplaner 7 / Gruppenchef 7</v>
      </c>
      <c r="CY97" s="125">
        <v>741</v>
      </c>
      <c r="CZ97" s="33">
        <f t="shared" si="77"/>
        <v>7</v>
      </c>
      <c r="DA97" s="83" t="str">
        <f t="shared" si="78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71"/>
        <v>7</v>
      </c>
      <c r="DG97" s="83" t="str">
        <f t="shared" si="72"/>
        <v>Konstrukteur 7 / Fachplaner 7 / Gruppenchef 7</v>
      </c>
      <c r="DH97" s="125">
        <v>741</v>
      </c>
      <c r="DI97" s="33">
        <f t="shared" si="73"/>
        <v>7</v>
      </c>
      <c r="DJ97" s="83" t="str">
        <f t="shared" si="74"/>
        <v>Konstrukteur 7 / Fachplaner 7 / Gruppenchef 7</v>
      </c>
      <c r="DK97" s="20"/>
      <c r="DL97" s="125">
        <v>742</v>
      </c>
      <c r="DM97" s="33">
        <f t="shared" si="75"/>
        <v>8</v>
      </c>
      <c r="DN97" s="83" t="str">
        <f t="shared" si="76"/>
        <v>Konstrukteur 8 / Fachplaner 8 / Gruppenchef 8</v>
      </c>
      <c r="DS97" s="19">
        <f t="shared" si="69"/>
        <v>7641</v>
      </c>
      <c r="DT97" s="153">
        <v>6</v>
      </c>
      <c r="DU97" s="19">
        <v>0</v>
      </c>
      <c r="DV97" s="19" t="s">
        <v>965</v>
      </c>
      <c r="EX97" s="154">
        <v>5639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64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65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O98" s="19" t="str">
        <f t="shared" si="63"/>
        <v/>
      </c>
      <c r="CP98" s="19" t="str">
        <f t="shared" si="66"/>
        <v>Hagen Stefan</v>
      </c>
      <c r="CR98" s="19">
        <f t="shared" si="67"/>
        <v>29</v>
      </c>
      <c r="CS98" s="19" t="str">
        <f t="shared" si="68"/>
        <v>D</v>
      </c>
      <c r="CT98" s="260" t="str">
        <f t="shared" si="56"/>
        <v>D</v>
      </c>
      <c r="CU98" s="154">
        <v>6741</v>
      </c>
      <c r="CV98" s="125">
        <v>741</v>
      </c>
      <c r="CW98" s="33">
        <f t="shared" si="79"/>
        <v>7</v>
      </c>
      <c r="CX98" s="83" t="str">
        <f t="shared" si="80"/>
        <v>Konstrukteur 7 / Fachplaner 7 / Gruppenchef 7</v>
      </c>
      <c r="CY98" s="125">
        <v>741</v>
      </c>
      <c r="CZ98" s="33">
        <f t="shared" si="77"/>
        <v>7</v>
      </c>
      <c r="DA98" s="83" t="str">
        <f t="shared" si="78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71"/>
        <v>7</v>
      </c>
      <c r="DG98" s="83" t="str">
        <f t="shared" si="72"/>
        <v>Konstrukteur 7 / Fachplaner 7 / Gruppenchef 7</v>
      </c>
      <c r="DH98" s="125">
        <v>741</v>
      </c>
      <c r="DI98" s="33">
        <f t="shared" si="73"/>
        <v>7</v>
      </c>
      <c r="DJ98" s="83" t="str">
        <f t="shared" si="74"/>
        <v>Konstrukteur 7 / Fachplaner 7 / Gruppenchef 7</v>
      </c>
      <c r="DK98" s="20"/>
      <c r="DL98" s="125">
        <v>742</v>
      </c>
      <c r="DM98" s="33">
        <f t="shared" si="75"/>
        <v>8</v>
      </c>
      <c r="DN98" s="83" t="str">
        <f t="shared" si="76"/>
        <v>Konstrukteur 8 / Fachplaner 8 / Gruppenchef 8</v>
      </c>
      <c r="DS98" s="19">
        <f t="shared" si="69"/>
        <v>6741</v>
      </c>
      <c r="DT98" s="153">
        <v>6</v>
      </c>
      <c r="DU98" s="19">
        <v>0</v>
      </c>
      <c r="DV98" s="19" t="s">
        <v>965</v>
      </c>
      <c r="EX98" s="154">
        <v>5636</v>
      </c>
      <c r="EY98" s="19" t="s">
        <v>142</v>
      </c>
    </row>
    <row r="99" spans="1:155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O99" s="262" t="str">
        <f t="shared" si="63"/>
        <v>anders</v>
      </c>
      <c r="CP99" s="19" t="str">
        <f>+S99</f>
        <v>Nicolosi Lucia</v>
      </c>
      <c r="CR99" s="19">
        <f>+Z99</f>
        <v>29</v>
      </c>
      <c r="CS99" s="19" t="str">
        <f>+AB99</f>
        <v>D</v>
      </c>
      <c r="CT99" s="260" t="str">
        <f t="shared" si="56"/>
        <v xml:space="preserve"> E/D </v>
      </c>
      <c r="CU99" s="154">
        <v>7637</v>
      </c>
      <c r="CV99" s="125">
        <v>741</v>
      </c>
      <c r="CW99" s="33">
        <f t="shared" si="79"/>
        <v>7</v>
      </c>
      <c r="CX99" s="83" t="str">
        <f t="shared" si="80"/>
        <v>Konstrukteur 7 / Fachplaner 7 / Gruppenchef 7</v>
      </c>
      <c r="CY99" s="125">
        <v>741</v>
      </c>
      <c r="CZ99" s="33">
        <f>VLOOKUP($CY99,Funktionsbezeichnungen,3,0)</f>
        <v>7</v>
      </c>
      <c r="DA99" s="83" t="str">
        <f>VLOOKUP($CY99,Funktionsbezeichnungen,2,0)</f>
        <v>Konstrukteur 7 / Fachplaner 7 / Gruppenchef 7</v>
      </c>
      <c r="DB99" s="125">
        <v>741</v>
      </c>
      <c r="DC99" s="33">
        <f>VLOOKUP($DB99,Funktionsbezeichnungen,3,0)</f>
        <v>7</v>
      </c>
      <c r="DD99" s="83" t="str">
        <f>VLOOKUP($DB99,Funktionsbezeichnungen,2,0)</f>
        <v>Konstrukteur 7 / Fachplaner 7 / Gruppenchef 7</v>
      </c>
      <c r="DE99" s="125">
        <v>741</v>
      </c>
      <c r="DF99" s="33">
        <f>VLOOKUP($DE99,Funktionsbezeichnungen,3,0)</f>
        <v>7</v>
      </c>
      <c r="DG99" s="83" t="str">
        <f>VLOOKUP($DE99,Funktionsbezeichnungen,2,0)</f>
        <v>Konstrukteur 7 / Fachplaner 7 / Gruppenchef 7</v>
      </c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7 / Fachplaner 7 / Gruppenchef 7</v>
      </c>
      <c r="DK99" s="20"/>
      <c r="DL99" s="125">
        <v>741</v>
      </c>
      <c r="DM99" s="33">
        <f>VLOOKUP($DL99,Funktionsbezeichnungen,3,0)</f>
        <v>7</v>
      </c>
      <c r="DN99" s="83" t="str">
        <f>VLOOKUP($DL99,Funktionsbezeichnungen,2,0)</f>
        <v>Konstrukteur 7 / Fachplaner 7 / Gruppenchef 7</v>
      </c>
      <c r="DS99" s="19">
        <f>+CU99</f>
        <v>7637</v>
      </c>
      <c r="DT99" s="153">
        <v>6</v>
      </c>
      <c r="DU99" s="19">
        <v>0</v>
      </c>
      <c r="DV99" s="19" t="s">
        <v>965</v>
      </c>
      <c r="EX99" s="154">
        <v>9661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64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65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O100" s="19" t="str">
        <f t="shared" si="63"/>
        <v/>
      </c>
      <c r="CP100" s="19" t="str">
        <f t="shared" si="66"/>
        <v>Hardmeyer Christian</v>
      </c>
      <c r="CR100" s="19">
        <f t="shared" si="67"/>
        <v>27</v>
      </c>
      <c r="CS100" s="19" t="str">
        <f t="shared" si="68"/>
        <v>D</v>
      </c>
      <c r="CT100" s="260" t="str">
        <f t="shared" si="56"/>
        <v>D</v>
      </c>
      <c r="CU100" s="154">
        <v>9618</v>
      </c>
      <c r="CV100" s="125">
        <v>741</v>
      </c>
      <c r="CW100" s="33">
        <f t="shared" si="79"/>
        <v>7</v>
      </c>
      <c r="CX100" s="83" t="str">
        <f t="shared" si="80"/>
        <v>Konstrukteur 7 / Fachplaner 7 / Gruppenchef 7</v>
      </c>
      <c r="CY100" s="125">
        <v>741</v>
      </c>
      <c r="CZ100" s="33">
        <f t="shared" si="77"/>
        <v>7</v>
      </c>
      <c r="DA100" s="83" t="str">
        <f t="shared" si="78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71"/>
        <v>7</v>
      </c>
      <c r="DG100" s="83" t="str">
        <f t="shared" si="72"/>
        <v>Konstrukteur 7 / Fachplaner 7 / Gruppenchef 7</v>
      </c>
      <c r="DH100" s="125">
        <v>741</v>
      </c>
      <c r="DI100" s="33">
        <f t="shared" si="73"/>
        <v>7</v>
      </c>
      <c r="DJ100" s="83" t="str">
        <f t="shared" si="74"/>
        <v>Konstrukteur 7 / Fachplaner 7 / Gruppenchef 7</v>
      </c>
      <c r="DK100" s="20"/>
      <c r="DL100" s="125">
        <v>742</v>
      </c>
      <c r="DM100" s="33">
        <f t="shared" si="75"/>
        <v>8</v>
      </c>
      <c r="DN100" s="83" t="str">
        <f t="shared" si="76"/>
        <v>Konstrukteur 8 / Fachplaner 8 / Gruppenchef 8</v>
      </c>
      <c r="DS100" s="19">
        <f t="shared" si="69"/>
        <v>9618</v>
      </c>
      <c r="DT100" s="153">
        <v>6</v>
      </c>
      <c r="DU100" s="19">
        <v>0</v>
      </c>
      <c r="DV100" s="19" t="s">
        <v>965</v>
      </c>
      <c r="EX100" s="154">
        <v>9664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64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65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O101" s="19" t="str">
        <f t="shared" si="63"/>
        <v/>
      </c>
      <c r="CP101" s="19" t="str">
        <f t="shared" si="66"/>
        <v>Wira Stephane</v>
      </c>
      <c r="CR101" s="19">
        <f t="shared" si="67"/>
        <v>26</v>
      </c>
      <c r="CS101" s="19" t="str">
        <f t="shared" si="68"/>
        <v>D</v>
      </c>
      <c r="CT101" s="260" t="str">
        <f t="shared" si="56"/>
        <v>D</v>
      </c>
      <c r="CU101" s="154">
        <v>9623</v>
      </c>
      <c r="CV101" s="125">
        <v>742</v>
      </c>
      <c r="CW101" s="33">
        <f t="shared" si="79"/>
        <v>8</v>
      </c>
      <c r="CX101" s="83" t="str">
        <f t="shared" si="80"/>
        <v>Konstrukteur 8 / Fachplaner 8 / Gruppenchef 8</v>
      </c>
      <c r="CY101" s="125">
        <v>742</v>
      </c>
      <c r="CZ101" s="33">
        <f t="shared" si="77"/>
        <v>8</v>
      </c>
      <c r="DA101" s="83" t="str">
        <f t="shared" si="78"/>
        <v>Konstrukteur 8 / Fachplaner 8 / Gruppenchef 8</v>
      </c>
      <c r="DB101" s="125">
        <v>742</v>
      </c>
      <c r="DC101" s="33">
        <f t="shared" si="54"/>
        <v>8</v>
      </c>
      <c r="DD101" s="83" t="str">
        <f t="shared" si="55"/>
        <v>Konstrukteur 8 / Fachplaner 8 / Gruppenchef 8</v>
      </c>
      <c r="DE101" s="125">
        <v>742</v>
      </c>
      <c r="DF101" s="33">
        <f t="shared" si="71"/>
        <v>8</v>
      </c>
      <c r="DG101" s="83" t="str">
        <f t="shared" si="72"/>
        <v>Konstrukteur 8 / Fachplaner 8 / Gruppenchef 8</v>
      </c>
      <c r="DH101" s="125">
        <v>742</v>
      </c>
      <c r="DI101" s="33">
        <f t="shared" si="73"/>
        <v>8</v>
      </c>
      <c r="DJ101" s="83" t="str">
        <f t="shared" si="74"/>
        <v>Konstrukteur 8 / Fachplaner 8 / Gruppenchef 8</v>
      </c>
      <c r="DK101" s="20"/>
      <c r="DL101" s="125">
        <v>742</v>
      </c>
      <c r="DM101" s="33">
        <f t="shared" si="75"/>
        <v>8</v>
      </c>
      <c r="DN101" s="83" t="str">
        <f t="shared" si="76"/>
        <v>Konstrukteur 8 / Fachplaner 8 / Gruppenchef 8</v>
      </c>
      <c r="DS101" s="19">
        <f t="shared" si="69"/>
        <v>9623</v>
      </c>
      <c r="DT101" s="153">
        <v>6</v>
      </c>
      <c r="DU101" s="19">
        <v>0</v>
      </c>
      <c r="DV101" s="19" t="s">
        <v>975</v>
      </c>
      <c r="EX101" s="154">
        <v>9688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64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65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63"/>
        <v/>
      </c>
      <c r="CP102" s="19" t="str">
        <f t="shared" si="66"/>
        <v>Heiniger Christoph</v>
      </c>
      <c r="CR102" s="19">
        <f t="shared" si="67"/>
        <v>25</v>
      </c>
      <c r="CS102" s="19" t="str">
        <f t="shared" si="68"/>
        <v>D</v>
      </c>
      <c r="CT102" s="260" t="str">
        <f t="shared" ref="CT102:CT133" si="81">VLOOKUP(CU102,Kategorie,2,0)</f>
        <v>D</v>
      </c>
      <c r="CU102" s="154">
        <v>4346</v>
      </c>
      <c r="CV102" s="125">
        <v>741</v>
      </c>
      <c r="CW102" s="33">
        <f t="shared" si="79"/>
        <v>7</v>
      </c>
      <c r="CX102" s="83" t="str">
        <f t="shared" si="80"/>
        <v>Konstrukteur 7 / Fachplaner 7 / Gruppenchef 7</v>
      </c>
      <c r="CY102" s="125">
        <v>741</v>
      </c>
      <c r="CZ102" s="33">
        <f t="shared" si="77"/>
        <v>7</v>
      </c>
      <c r="DA102" s="83" t="str">
        <f t="shared" si="78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71"/>
        <v>7</v>
      </c>
      <c r="DG102" s="83" t="str">
        <f t="shared" si="72"/>
        <v>Konstrukteur 7 / Fachplaner 7 / Gruppenchef 7</v>
      </c>
      <c r="DH102" s="125">
        <v>741</v>
      </c>
      <c r="DI102" s="33">
        <f t="shared" si="73"/>
        <v>7</v>
      </c>
      <c r="DJ102" s="83" t="str">
        <f t="shared" si="74"/>
        <v>Konstrukteur 7 / Fachplaner 7 / Gruppenchef 7</v>
      </c>
      <c r="DK102" s="20"/>
      <c r="DL102" s="125">
        <v>742</v>
      </c>
      <c r="DM102" s="33">
        <f t="shared" si="75"/>
        <v>8</v>
      </c>
      <c r="DN102" s="83" t="str">
        <f t="shared" si="76"/>
        <v>Konstrukteur 8 / Fachplaner 8 / Gruppenchef 8</v>
      </c>
      <c r="DS102" s="19">
        <f t="shared" si="69"/>
        <v>4346</v>
      </c>
      <c r="DT102" s="153">
        <v>6</v>
      </c>
      <c r="DU102" s="19">
        <v>0</v>
      </c>
      <c r="DV102" s="19" t="s">
        <v>965</v>
      </c>
      <c r="EX102" s="154">
        <v>9687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O103" s="262" t="str">
        <f t="shared" si="63"/>
        <v>anders</v>
      </c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260" t="str">
        <f t="shared" si="81"/>
        <v>E</v>
      </c>
      <c r="CU103" s="154">
        <v>5636</v>
      </c>
      <c r="CV103" s="125">
        <v>741</v>
      </c>
      <c r="CW103" s="33">
        <f t="shared" si="79"/>
        <v>7</v>
      </c>
      <c r="CX103" s="83" t="str">
        <f t="shared" si="80"/>
        <v>Konstrukteur 7 / Fachplaner 7 / Gruppenchef 7</v>
      </c>
      <c r="CY103" s="125">
        <v>741</v>
      </c>
      <c r="CZ103" s="33">
        <f>VLOOKUP($CY103,Funktionsbezeichnungen,3,0)</f>
        <v>7</v>
      </c>
      <c r="DA103" s="83" t="str">
        <f>VLOOKUP($CY103,Funktionsbezeichnungen,2,0)</f>
        <v>Konstrukteur 7 / Fachplaner 7 / Gruppenchef 7</v>
      </c>
      <c r="DB103" s="125">
        <v>741</v>
      </c>
      <c r="DC103" s="33">
        <f>VLOOKUP($DB103,Funktionsbezeichnungen,3,0)</f>
        <v>7</v>
      </c>
      <c r="DD103" s="83" t="str">
        <f>VLOOKUP($DB103,Funktionsbezeichnungen,2,0)</f>
        <v>Konstrukteur 7 / Fachplaner 7 / Gruppenchef 7</v>
      </c>
      <c r="DE103" s="125">
        <v>741</v>
      </c>
      <c r="DF103" s="33">
        <f>VLOOKUP($DE103,Funktionsbezeichnungen,3,0)</f>
        <v>7</v>
      </c>
      <c r="DG103" s="83" t="str">
        <f>VLOOKUP($DE103,Funktionsbezeichnungen,2,0)</f>
        <v>Konstrukteur 7 / Fachplaner 7 / Gruppenchef 7</v>
      </c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7 / Fachplaner 7 / Gruppenchef 7</v>
      </c>
      <c r="DK103" s="20"/>
      <c r="DL103" s="125">
        <v>741</v>
      </c>
      <c r="DM103" s="33">
        <f>VLOOKUP($DL103,Funktionsbezeichnungen,3,0)</f>
        <v>7</v>
      </c>
      <c r="DN103" s="83" t="str">
        <f>VLOOKUP($DL103,Funktionsbezeichnungen,2,0)</f>
        <v>Konstrukteur 7 / Fachplaner 7 / Gruppenchef 7</v>
      </c>
      <c r="DS103" s="19">
        <f>+CU103</f>
        <v>5636</v>
      </c>
      <c r="DT103" s="153">
        <v>6</v>
      </c>
      <c r="DU103" s="19">
        <v>0</v>
      </c>
      <c r="DV103" s="19" t="s">
        <v>965</v>
      </c>
      <c r="EX103" s="154">
        <v>7702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64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65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O104" s="19" t="str">
        <f t="shared" si="63"/>
        <v/>
      </c>
      <c r="CP104" s="19" t="str">
        <f t="shared" si="66"/>
        <v>Humbel Sven</v>
      </c>
      <c r="CR104" s="19">
        <f t="shared" si="67"/>
        <v>20</v>
      </c>
      <c r="CS104" s="19" t="str">
        <f t="shared" si="68"/>
        <v>D</v>
      </c>
      <c r="CT104" s="260" t="str">
        <f t="shared" si="81"/>
        <v>D</v>
      </c>
      <c r="CU104" s="154">
        <v>9654</v>
      </c>
      <c r="CV104" s="125">
        <v>741</v>
      </c>
      <c r="CW104" s="33">
        <f t="shared" si="79"/>
        <v>7</v>
      </c>
      <c r="CX104" s="83" t="str">
        <f t="shared" si="80"/>
        <v>Konstrukteur 7 / Fachplaner 7 / Gruppenchef 7</v>
      </c>
      <c r="CY104" s="125">
        <v>741</v>
      </c>
      <c r="CZ104" s="33">
        <f t="shared" si="77"/>
        <v>7</v>
      </c>
      <c r="DA104" s="83" t="str">
        <f t="shared" si="78"/>
        <v>Konstrukteur 7 / Fachplaner 7 / Gruppenchef 7</v>
      </c>
      <c r="DB104" s="125">
        <v>741</v>
      </c>
      <c r="DC104" s="33">
        <f t="shared" si="54"/>
        <v>7</v>
      </c>
      <c r="DD104" s="83" t="str">
        <f t="shared" si="55"/>
        <v>Konstrukteur 7 / Fachplaner 7 / Gruppenchef 7</v>
      </c>
      <c r="DE104" s="125">
        <v>741</v>
      </c>
      <c r="DF104" s="33">
        <f t="shared" si="71"/>
        <v>7</v>
      </c>
      <c r="DG104" s="83" t="str">
        <f t="shared" si="72"/>
        <v>Konstrukteur 7 / Fachplaner 7 / Gruppenchef 7</v>
      </c>
      <c r="DH104" s="125">
        <v>741</v>
      </c>
      <c r="DI104" s="33">
        <f t="shared" si="73"/>
        <v>7</v>
      </c>
      <c r="DJ104" s="83" t="str">
        <f t="shared" si="74"/>
        <v>Konstrukteur 7 / Fachplaner 7 / Gruppenchef 7</v>
      </c>
      <c r="DK104" s="20"/>
      <c r="DL104" s="125">
        <v>742</v>
      </c>
      <c r="DM104" s="33">
        <f t="shared" si="75"/>
        <v>8</v>
      </c>
      <c r="DN104" s="83" t="str">
        <f t="shared" si="76"/>
        <v>Konstrukteur 8 / Fachplaner 8 / Gruppenchef 8</v>
      </c>
      <c r="DS104" s="19">
        <f t="shared" si="69"/>
        <v>9654</v>
      </c>
      <c r="DT104" s="153">
        <v>6</v>
      </c>
      <c r="DU104" s="19">
        <v>0</v>
      </c>
      <c r="DV104" s="19" t="s">
        <v>965</v>
      </c>
      <c r="EX104" s="222">
        <v>5641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O105" s="262" t="e">
        <f t="shared" si="63"/>
        <v>#N/A</v>
      </c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60" t="e">
        <f t="shared" si="81"/>
        <v>#N/A</v>
      </c>
      <c r="CU105" s="222">
        <v>7711</v>
      </c>
      <c r="CV105" s="125">
        <v>741</v>
      </c>
      <c r="CW105" s="33">
        <f t="shared" si="79"/>
        <v>7</v>
      </c>
      <c r="CX105" s="83" t="str">
        <f t="shared" si="80"/>
        <v>Konstrukteur 7 / Fachplaner 7 / Gruppenchef 7</v>
      </c>
      <c r="CY105" s="125"/>
      <c r="CZ105" s="33"/>
      <c r="DA105" s="83"/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33"/>
      <c r="DM105" s="33"/>
      <c r="DN105" s="83"/>
      <c r="DS105" s="19">
        <f>+CU105</f>
        <v>7711</v>
      </c>
      <c r="DT105" s="153">
        <v>6</v>
      </c>
      <c r="DU105" s="19">
        <v>0</v>
      </c>
      <c r="DV105" s="19" t="s">
        <v>965</v>
      </c>
      <c r="EX105" s="154">
        <v>9701</v>
      </c>
      <c r="EY105" s="19" t="s">
        <v>142</v>
      </c>
    </row>
    <row r="106" spans="1:155" s="19" customFormat="1" x14ac:dyDescent="0.2">
      <c r="A106" s="53">
        <v>0</v>
      </c>
      <c r="B106" s="53"/>
      <c r="C106" s="53">
        <f t="shared" si="64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65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O106" s="19" t="str">
        <f t="shared" si="63"/>
        <v/>
      </c>
      <c r="CP106" s="19" t="str">
        <f t="shared" si="66"/>
        <v>Delmas Marc</v>
      </c>
      <c r="CR106" s="19">
        <f t="shared" si="67"/>
        <v>16</v>
      </c>
      <c r="CS106" s="19" t="str">
        <f t="shared" si="68"/>
        <v>D</v>
      </c>
      <c r="CT106" s="260" t="str">
        <f t="shared" si="81"/>
        <v>D</v>
      </c>
      <c r="CU106" s="154">
        <v>9660</v>
      </c>
      <c r="CV106" s="125">
        <v>742</v>
      </c>
      <c r="CW106" s="33">
        <f t="shared" si="79"/>
        <v>8</v>
      </c>
      <c r="CX106" s="83" t="str">
        <f t="shared" si="80"/>
        <v>Konstrukteur 8 / Fachplaner 8 / Gruppenchef 8</v>
      </c>
      <c r="CY106" s="125">
        <v>742</v>
      </c>
      <c r="CZ106" s="33">
        <f t="shared" si="77"/>
        <v>8</v>
      </c>
      <c r="DA106" s="83" t="str">
        <f t="shared" si="78"/>
        <v>Konstrukteur 8 / Fachplaner 8 / Gruppenchef 8</v>
      </c>
      <c r="DB106" s="125">
        <v>742</v>
      </c>
      <c r="DC106" s="33">
        <f t="shared" si="54"/>
        <v>8</v>
      </c>
      <c r="DD106" s="83" t="str">
        <f t="shared" si="55"/>
        <v>Konstrukteur 8 / Fachplaner 8 / Gruppenchef 8</v>
      </c>
      <c r="DE106" s="125">
        <v>741</v>
      </c>
      <c r="DF106" s="33">
        <f t="shared" si="71"/>
        <v>7</v>
      </c>
      <c r="DG106" s="83" t="str">
        <f t="shared" si="72"/>
        <v>Konstrukteur 7 / Fachplaner 7 / Gruppenchef 7</v>
      </c>
      <c r="DH106" s="125">
        <v>733</v>
      </c>
      <c r="DI106" s="33">
        <f t="shared" si="73"/>
        <v>6</v>
      </c>
      <c r="DJ106" s="83" t="str">
        <f t="shared" si="74"/>
        <v>Konstrukteur 6 / -planer 6 / Gruppenchef 6</v>
      </c>
      <c r="DK106" s="20"/>
      <c r="DL106" s="125">
        <v>733</v>
      </c>
      <c r="DM106" s="125">
        <f t="shared" si="75"/>
        <v>6</v>
      </c>
      <c r="DN106" s="83" t="str">
        <f t="shared" si="76"/>
        <v>Konstrukteur 6 / -planer 6 / Gruppenchef 6</v>
      </c>
      <c r="DS106" s="19">
        <f t="shared" si="69"/>
        <v>9660</v>
      </c>
      <c r="DT106" s="153">
        <v>6</v>
      </c>
      <c r="DU106" s="19">
        <v>0</v>
      </c>
      <c r="DV106" s="19" t="s">
        <v>965</v>
      </c>
      <c r="EX106" s="154">
        <v>9733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O107" s="263" t="str">
        <f t="shared" si="63"/>
        <v>anders</v>
      </c>
      <c r="CP107" s="19" t="str">
        <f>+S107</f>
        <v>Iten Vanessa</v>
      </c>
      <c r="CQ107" s="259"/>
      <c r="CR107" s="19">
        <f>+Z107</f>
        <v>16</v>
      </c>
      <c r="CS107" s="19" t="str">
        <f>+AB107</f>
        <v>D</v>
      </c>
      <c r="CT107" s="260" t="str">
        <f t="shared" si="81"/>
        <v>E</v>
      </c>
      <c r="CU107" s="154">
        <v>9661</v>
      </c>
      <c r="CV107" s="125">
        <v>741</v>
      </c>
      <c r="CW107" s="33">
        <f t="shared" si="79"/>
        <v>7</v>
      </c>
      <c r="CX107" s="83" t="str">
        <f t="shared" si="80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9661</v>
      </c>
      <c r="DT107" s="153">
        <v>6</v>
      </c>
      <c r="DU107" s="19">
        <v>0</v>
      </c>
      <c r="DV107" s="19" t="s">
        <v>965</v>
      </c>
      <c r="EX107" s="154">
        <v>9715</v>
      </c>
      <c r="EY107" s="19" t="s">
        <v>147</v>
      </c>
    </row>
    <row r="108" spans="1:155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O108" s="262" t="str">
        <f t="shared" si="63"/>
        <v>anders</v>
      </c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260" t="str">
        <f t="shared" si="81"/>
        <v>E</v>
      </c>
      <c r="CU108" s="154">
        <v>9664</v>
      </c>
      <c r="CV108" s="125">
        <v>748</v>
      </c>
      <c r="CW108" s="33">
        <f t="shared" si="79"/>
        <v>6</v>
      </c>
      <c r="CX108" s="83" t="str">
        <f t="shared" si="80"/>
        <v>Geomatiker 6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/>
      <c r="DC108" s="33"/>
      <c r="DD108" s="83"/>
      <c r="DE108" s="125"/>
      <c r="DF108" s="33"/>
      <c r="DG108" s="83"/>
      <c r="DH108" s="125"/>
      <c r="DI108" s="33"/>
      <c r="DJ108" s="83"/>
      <c r="DK108" s="20"/>
      <c r="DL108" s="125"/>
      <c r="DM108" s="33"/>
      <c r="DN108" s="83"/>
      <c r="DS108" s="19">
        <f>+CU108</f>
        <v>9664</v>
      </c>
      <c r="DT108" s="153">
        <v>6</v>
      </c>
      <c r="DU108" s="19">
        <v>0</v>
      </c>
      <c r="DV108" s="19" t="s">
        <v>965</v>
      </c>
      <c r="EX108" s="154">
        <v>9726</v>
      </c>
      <c r="EY108" s="19" t="s">
        <v>147</v>
      </c>
    </row>
    <row r="109" spans="1:155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O109" s="262" t="str">
        <f t="shared" si="63"/>
        <v>anders</v>
      </c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260" t="str">
        <f t="shared" si="81"/>
        <v>E</v>
      </c>
      <c r="CU109" s="154">
        <v>9687</v>
      </c>
      <c r="CV109" s="125">
        <v>741</v>
      </c>
      <c r="CW109" s="33">
        <f t="shared" si="79"/>
        <v>7</v>
      </c>
      <c r="CX109" s="83" t="str">
        <f t="shared" si="80"/>
        <v>Konstrukteur 7 / Fachplaner 7 / Gruppenchef 7</v>
      </c>
      <c r="CY109" s="125">
        <v>733</v>
      </c>
      <c r="CZ109" s="33">
        <f>VLOOKUP($CY109,Funktionsbezeichnungen,3,0)</f>
        <v>6</v>
      </c>
      <c r="DA109" s="83" t="str">
        <f>VLOOKUP($CY109,Funktionsbezeichnungen,2,0)</f>
        <v>Konstrukteur 6 / -planer 6 / Gruppenchef 6</v>
      </c>
      <c r="DB109" s="125">
        <v>733</v>
      </c>
      <c r="DC109" s="33">
        <f>VLOOKUP($DB109,Funktionsbezeichnungen,3,0)</f>
        <v>6</v>
      </c>
      <c r="DD109" s="83" t="str">
        <f>VLOOKUP($DB109,Funktionsbezeichnungen,2,0)</f>
        <v>Konstrukteur 6 / -planer 6 / Gruppenchef 6</v>
      </c>
      <c r="DE109" s="125">
        <v>732</v>
      </c>
      <c r="DF109" s="33">
        <f>VLOOKUP($DE109,Funktionsbezeichnungen,3,0)</f>
        <v>5</v>
      </c>
      <c r="DG109" s="83" t="str">
        <f>VLOOKUP($DE109,Funktionsbezeichnungen,2,0)</f>
        <v>Konstrukteur 5 / -planer 5</v>
      </c>
      <c r="DH109" s="125">
        <v>732</v>
      </c>
      <c r="DI109" s="33">
        <f>VLOOKUP($DH109,Funktionsbezeichnungen,3,0)</f>
        <v>5</v>
      </c>
      <c r="DJ109" s="83" t="str">
        <f>VLOOKUP($DH109,Funktionsbezeichnungen,2,0)</f>
        <v>Konstrukteur 5 / -planer 5</v>
      </c>
      <c r="DK109" s="20"/>
      <c r="DL109" s="33">
        <v>732</v>
      </c>
      <c r="DM109" s="33">
        <f>VLOOKUP($DL109,Funktionsbezeichnungen,3,0)</f>
        <v>5</v>
      </c>
      <c r="DN109" s="83" t="str">
        <f>VLOOKUP($DL109,Funktionsbezeichnungen,2,0)</f>
        <v>Konstrukteur 5 / -planer 5</v>
      </c>
      <c r="DS109" s="19">
        <f>+CU109</f>
        <v>9687</v>
      </c>
      <c r="DT109" s="153">
        <v>6</v>
      </c>
      <c r="DU109" s="19">
        <v>0</v>
      </c>
      <c r="DV109" s="19" t="s">
        <v>964</v>
      </c>
      <c r="EX109" s="222">
        <v>9740</v>
      </c>
      <c r="EY109" s="19" t="s">
        <v>149</v>
      </c>
    </row>
    <row r="110" spans="1:155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O110" s="262" t="str">
        <f t="shared" si="63"/>
        <v>anders</v>
      </c>
      <c r="CP110" s="192" t="str">
        <f>+S110</f>
        <v>Grabherr Mathieu</v>
      </c>
      <c r="CR110" s="19">
        <f>+Z110</f>
        <v>9</v>
      </c>
      <c r="CS110" s="19" t="str">
        <f>+AB110</f>
        <v>D</v>
      </c>
      <c r="CT110" s="260" t="str">
        <f t="shared" si="81"/>
        <v>E</v>
      </c>
      <c r="CU110" s="222">
        <v>5641</v>
      </c>
      <c r="CV110" s="125">
        <v>741</v>
      </c>
      <c r="CW110" s="33">
        <f t="shared" si="79"/>
        <v>7</v>
      </c>
      <c r="CX110" s="83" t="str">
        <f t="shared" si="80"/>
        <v>Konstrukteur 7 / Fachplaner 7 / Gruppenchef 7</v>
      </c>
      <c r="CY110" s="125"/>
      <c r="CZ110" s="33"/>
      <c r="DA110" s="83"/>
      <c r="DB110" s="125"/>
      <c r="DC110" s="33"/>
      <c r="DD110" s="83"/>
      <c r="DE110" s="125"/>
      <c r="DF110" s="33"/>
      <c r="DG110" s="83"/>
      <c r="DH110" s="33"/>
      <c r="DI110" s="33"/>
      <c r="DJ110" s="83"/>
      <c r="DL110" s="33"/>
      <c r="DM110" s="33"/>
      <c r="DN110" s="83"/>
      <c r="DS110" s="19">
        <f>+CU110</f>
        <v>5641</v>
      </c>
      <c r="DT110" s="153">
        <v>6</v>
      </c>
      <c r="DU110" s="19">
        <v>0</v>
      </c>
      <c r="DV110" s="19" t="s">
        <v>965</v>
      </c>
      <c r="EX110" s="154">
        <v>6753</v>
      </c>
      <c r="EY110" s="19" t="s">
        <v>105</v>
      </c>
    </row>
    <row r="111" spans="1:155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O111" s="262" t="str">
        <f t="shared" si="63"/>
        <v>anders</v>
      </c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260" t="str">
        <f t="shared" si="81"/>
        <v>F</v>
      </c>
      <c r="CU111" s="154">
        <v>9733</v>
      </c>
      <c r="CV111" s="125">
        <v>771</v>
      </c>
      <c r="CW111" s="33">
        <f t="shared" si="79"/>
        <v>7</v>
      </c>
      <c r="CX111" s="83" t="str">
        <f t="shared" si="80"/>
        <v>Projektingenieur 7 (Bau)</v>
      </c>
      <c r="CY111" s="125">
        <v>732</v>
      </c>
      <c r="CZ111" s="33">
        <f>VLOOKUP($CY111,Funktionsbezeichnungen,3,0)</f>
        <v>5</v>
      </c>
      <c r="DA111" s="83" t="str">
        <f>VLOOKUP($CY111,Funktionsbezeichnungen,2,0)</f>
        <v>Konstrukteur 5 / -planer 5</v>
      </c>
      <c r="DB111" s="125">
        <v>731</v>
      </c>
      <c r="DC111" s="33">
        <f>VLOOKUP($DB111,Funktionsbezeichnungen,3,0)</f>
        <v>4</v>
      </c>
      <c r="DD111" s="83" t="str">
        <f>VLOOKUP($DB111,Funktionsbezeichnungen,2,0)</f>
        <v>Konstrukteur 4 / -planer 4</v>
      </c>
      <c r="DE111" s="125"/>
      <c r="DF111" s="33"/>
      <c r="DG111" s="83"/>
      <c r="DH111" s="125"/>
      <c r="DI111" s="33"/>
      <c r="DJ111" s="83"/>
      <c r="DK111" s="20"/>
      <c r="DL111" s="33">
        <v>731</v>
      </c>
      <c r="DM111" s="33">
        <f>VLOOKUP($DL111,Funktionsbezeichnungen,3,0)</f>
        <v>4</v>
      </c>
      <c r="DN111" s="83" t="str">
        <f>VLOOKUP($DL111,Funktionsbezeichnungen,2,0)</f>
        <v>Konstrukteur 4 / -planer 4</v>
      </c>
      <c r="DS111" s="19">
        <f>+CU111</f>
        <v>9733</v>
      </c>
      <c r="DT111" s="153">
        <v>7</v>
      </c>
      <c r="DU111" s="19">
        <v>0</v>
      </c>
      <c r="DV111" s="19" t="s">
        <v>964</v>
      </c>
      <c r="EX111" s="154">
        <v>4245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64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65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O112" s="19" t="str">
        <f t="shared" si="63"/>
        <v/>
      </c>
      <c r="CP112" s="19" t="str">
        <f t="shared" si="66"/>
        <v>Dettwiler Markus</v>
      </c>
      <c r="CR112" s="19">
        <f t="shared" si="67"/>
        <v>30</v>
      </c>
      <c r="CS112" s="19" t="str">
        <f t="shared" si="68"/>
        <v>E</v>
      </c>
      <c r="CT112" s="260" t="str">
        <f t="shared" si="81"/>
        <v>E</v>
      </c>
      <c r="CU112" s="154">
        <v>5639</v>
      </c>
      <c r="CV112" s="125">
        <v>741</v>
      </c>
      <c r="CW112" s="33">
        <f t="shared" si="79"/>
        <v>7</v>
      </c>
      <c r="CX112" s="83" t="str">
        <f t="shared" si="80"/>
        <v>Konstrukteur 7 / Fachplaner 7 / Gruppenchef 7</v>
      </c>
      <c r="CY112" s="125">
        <v>741</v>
      </c>
      <c r="CZ112" s="33">
        <f t="shared" si="77"/>
        <v>7</v>
      </c>
      <c r="DA112" s="83" t="str">
        <f t="shared" si="78"/>
        <v>Konstrukteur 7 / Fachplaner 7 / Gruppenchef 7</v>
      </c>
      <c r="DB112" s="125">
        <v>741</v>
      </c>
      <c r="DC112" s="33">
        <f t="shared" ref="DC112:DC135" si="82">VLOOKUP($DB112,Funktionsbezeichnungen,3,0)</f>
        <v>7</v>
      </c>
      <c r="DD112" s="83" t="str">
        <f t="shared" ref="DD112:DD135" si="83">VLOOKUP($DB112,Funktionsbezeichnungen,2,0)</f>
        <v>Konstrukteur 7 / Fachplaner 7 / Gruppenchef 7</v>
      </c>
      <c r="DE112" s="125">
        <v>741</v>
      </c>
      <c r="DF112" s="33">
        <f t="shared" si="71"/>
        <v>7</v>
      </c>
      <c r="DG112" s="83" t="str">
        <f t="shared" si="72"/>
        <v>Konstrukteur 7 / Fachplaner 7 / Gruppenchef 7</v>
      </c>
      <c r="DH112" s="125">
        <v>741</v>
      </c>
      <c r="DI112" s="33">
        <f t="shared" si="73"/>
        <v>7</v>
      </c>
      <c r="DJ112" s="83" t="str">
        <f t="shared" si="74"/>
        <v>Konstrukteur 7 / Fachplaner 7 / Gruppenchef 7</v>
      </c>
      <c r="DK112" s="20"/>
      <c r="DL112" s="125">
        <v>741</v>
      </c>
      <c r="DM112" s="33">
        <f t="shared" si="75"/>
        <v>7</v>
      </c>
      <c r="DN112" s="83" t="str">
        <f t="shared" si="76"/>
        <v>Konstrukteur 7 / Fachplaner 7 / Gruppenchef 7</v>
      </c>
      <c r="DS112" s="19">
        <f t="shared" si="69"/>
        <v>5639</v>
      </c>
      <c r="DT112" s="153">
        <v>6</v>
      </c>
      <c r="DU112" s="19">
        <v>0</v>
      </c>
      <c r="DV112" s="19" t="s">
        <v>965</v>
      </c>
      <c r="EX112" s="154">
        <v>4266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64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65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63"/>
        <v/>
      </c>
      <c r="CP113" s="19" t="str">
        <f t="shared" si="66"/>
        <v>Breiter Michael</v>
      </c>
      <c r="CR113" s="19">
        <f t="shared" si="67"/>
        <v>10</v>
      </c>
      <c r="CS113" s="19" t="str">
        <f t="shared" si="68"/>
        <v>E</v>
      </c>
      <c r="CT113" s="260" t="str">
        <f t="shared" si="81"/>
        <v>E</v>
      </c>
      <c r="CU113" s="154">
        <v>7702</v>
      </c>
      <c r="CV113" s="125">
        <v>733</v>
      </c>
      <c r="CW113" s="33">
        <f t="shared" si="79"/>
        <v>6</v>
      </c>
      <c r="CX113" s="83" t="str">
        <f t="shared" si="80"/>
        <v>Konstrukteur 6 / -planer 6 / Gruppenchef 6</v>
      </c>
      <c r="CY113" s="125">
        <v>733</v>
      </c>
      <c r="CZ113" s="33">
        <f t="shared" si="77"/>
        <v>6</v>
      </c>
      <c r="DA113" s="83" t="str">
        <f t="shared" si="78"/>
        <v>Konstrukteur 6 / -planer 6 / Gruppenchef 6</v>
      </c>
      <c r="DB113" s="125"/>
      <c r="DC113" s="33"/>
      <c r="DD113" s="83"/>
      <c r="DE113" s="125">
        <v>732</v>
      </c>
      <c r="DF113" s="33">
        <f>VLOOKUP($DE113,Funktionsbezeichnungen,3,0)</f>
        <v>5</v>
      </c>
      <c r="DG113" s="83" t="str">
        <f>VLOOKUP($DE113,Funktionsbezeichnungen,2,0)</f>
        <v>Konstrukteur 5 / -planer 5</v>
      </c>
      <c r="DH113" s="33">
        <v>732</v>
      </c>
      <c r="DI113" s="33">
        <f>VLOOKUP($DH113,Funktionsbezeichnungen,3,0)</f>
        <v>5</v>
      </c>
      <c r="DJ113" s="83" t="str">
        <f>VLOOKUP($DH113,Funktionsbezeichnungen,2,0)</f>
        <v>Konstrukteur 5 / -planer 5</v>
      </c>
      <c r="DL113" s="33">
        <v>732</v>
      </c>
      <c r="DM113" s="33">
        <f t="shared" ref="DM113:DM133" si="84">VLOOKUP($DL113,Funktionsbezeichnungen,3,0)</f>
        <v>5</v>
      </c>
      <c r="DN113" s="83" t="str">
        <f t="shared" ref="DN113:DN133" si="85">VLOOKUP($DL113,Funktionsbezeichnungen,2,0)</f>
        <v>Konstrukteur 5 / -planer 5</v>
      </c>
      <c r="DS113" s="19">
        <f t="shared" si="69"/>
        <v>7702</v>
      </c>
      <c r="DT113" s="153">
        <v>6</v>
      </c>
      <c r="DU113" s="19">
        <v>0</v>
      </c>
      <c r="DV113" s="19" t="s">
        <v>964</v>
      </c>
      <c r="EX113" s="154">
        <v>4216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64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65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O114" s="19" t="str">
        <f t="shared" si="63"/>
        <v/>
      </c>
      <c r="CP114" s="19" t="str">
        <f t="shared" si="66"/>
        <v>Niederberger Benjamin</v>
      </c>
      <c r="CR114" s="19">
        <f t="shared" si="67"/>
        <v>8</v>
      </c>
      <c r="CS114" s="19" t="str">
        <f t="shared" si="68"/>
        <v>E</v>
      </c>
      <c r="CT114" s="260" t="str">
        <f t="shared" si="81"/>
        <v>E</v>
      </c>
      <c r="CU114" s="154">
        <v>9701</v>
      </c>
      <c r="CV114" s="125">
        <v>733</v>
      </c>
      <c r="CW114" s="33">
        <f t="shared" si="79"/>
        <v>6</v>
      </c>
      <c r="CX114" s="83" t="str">
        <f t="shared" si="80"/>
        <v>Konstrukteur 6 / -planer 6 / Gruppenchef 6</v>
      </c>
      <c r="CY114" s="125">
        <v>733</v>
      </c>
      <c r="CZ114" s="33">
        <f t="shared" si="77"/>
        <v>6</v>
      </c>
      <c r="DA114" s="83" t="str">
        <f t="shared" si="78"/>
        <v>Konstrukteur 6 / -planer 6 / Gruppenchef 6</v>
      </c>
      <c r="DB114" s="125">
        <v>732</v>
      </c>
      <c r="DC114" s="33">
        <f t="shared" si="82"/>
        <v>5</v>
      </c>
      <c r="DD114" s="83" t="str">
        <f t="shared" si="83"/>
        <v>Konstrukteur 5 / -planer 5</v>
      </c>
      <c r="DE114" s="125">
        <v>731</v>
      </c>
      <c r="DF114" s="33">
        <f t="shared" ref="DF114:DF133" si="86">VLOOKUP($DE114,Funktionsbezeichnungen,3,0)</f>
        <v>4</v>
      </c>
      <c r="DG114" s="83" t="str">
        <f t="shared" ref="DG114:DG133" si="87">VLOOKUP($DE114,Funktionsbezeichnungen,2,0)</f>
        <v>Konstrukteur 4 / -planer 4</v>
      </c>
      <c r="DH114" s="125">
        <v>731</v>
      </c>
      <c r="DI114" s="33">
        <f t="shared" si="73"/>
        <v>4</v>
      </c>
      <c r="DJ114" s="83" t="str">
        <f t="shared" si="74"/>
        <v>Konstrukteur 4 / -planer 4</v>
      </c>
      <c r="DK114" s="20"/>
      <c r="DL114" s="33">
        <v>731</v>
      </c>
      <c r="DM114" s="33">
        <f t="shared" si="84"/>
        <v>4</v>
      </c>
      <c r="DN114" s="83" t="str">
        <f t="shared" si="85"/>
        <v>Konstrukteur 4 / -planer 4</v>
      </c>
      <c r="DS114" s="19">
        <f t="shared" si="69"/>
        <v>9701</v>
      </c>
      <c r="DT114" s="153">
        <v>6</v>
      </c>
      <c r="DU114" s="19">
        <v>0</v>
      </c>
      <c r="DV114" s="19" t="s">
        <v>964</v>
      </c>
      <c r="EX114" s="154">
        <v>4320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64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65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19" t="str">
        <f t="shared" si="63"/>
        <v/>
      </c>
      <c r="CP115" s="19" t="str">
        <f t="shared" si="66"/>
        <v>Schär Cedric</v>
      </c>
      <c r="CR115" s="19">
        <f t="shared" si="67"/>
        <v>5</v>
      </c>
      <c r="CS115" s="19" t="str">
        <f t="shared" si="68"/>
        <v>F</v>
      </c>
      <c r="CT115" s="260" t="str">
        <f t="shared" si="81"/>
        <v>F</v>
      </c>
      <c r="CU115" s="154">
        <v>9715</v>
      </c>
      <c r="CV115" s="125">
        <v>732</v>
      </c>
      <c r="CW115" s="33">
        <f t="shared" si="79"/>
        <v>5</v>
      </c>
      <c r="CX115" s="83" t="str">
        <f t="shared" si="80"/>
        <v>Konstrukteur 5 / -planer 5</v>
      </c>
      <c r="CY115" s="125">
        <v>732</v>
      </c>
      <c r="CZ115" s="33">
        <f t="shared" si="77"/>
        <v>5</v>
      </c>
      <c r="DA115" s="83" t="str">
        <f t="shared" si="78"/>
        <v>Konstrukteur 5 / -planer 5</v>
      </c>
      <c r="DB115" s="125">
        <v>731</v>
      </c>
      <c r="DC115" s="33">
        <f t="shared" si="82"/>
        <v>4</v>
      </c>
      <c r="DD115" s="83" t="str">
        <f t="shared" si="83"/>
        <v>Konstrukteur 4 / -planer 4</v>
      </c>
      <c r="DE115" s="125"/>
      <c r="DF115" s="33"/>
      <c r="DG115" s="83"/>
      <c r="DH115" s="125"/>
      <c r="DI115" s="33"/>
      <c r="DJ115" s="83"/>
      <c r="DK115" s="20"/>
      <c r="DL115" s="33">
        <v>731</v>
      </c>
      <c r="DM115" s="33">
        <f t="shared" si="84"/>
        <v>4</v>
      </c>
      <c r="DN115" s="83" t="str">
        <f t="shared" si="85"/>
        <v>Konstrukteur 4 / -planer 4</v>
      </c>
      <c r="DS115" s="19">
        <f t="shared" si="69"/>
        <v>9715</v>
      </c>
      <c r="DT115" s="153">
        <v>6</v>
      </c>
      <c r="DU115" s="19">
        <v>0</v>
      </c>
      <c r="DV115" s="19" t="s">
        <v>964</v>
      </c>
      <c r="EX115" s="154">
        <v>5581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64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65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str">
        <f t="shared" si="63"/>
        <v>anders</v>
      </c>
      <c r="CP116" s="192" t="str">
        <f t="shared" si="66"/>
        <v>Boschung Jan</v>
      </c>
      <c r="CR116" s="19">
        <f t="shared" si="67"/>
        <v>2</v>
      </c>
      <c r="CS116" s="19" t="str">
        <f t="shared" si="68"/>
        <v>F</v>
      </c>
      <c r="CT116" s="260" t="str">
        <f t="shared" si="81"/>
        <v>G</v>
      </c>
      <c r="CU116" s="154">
        <v>9740</v>
      </c>
      <c r="CV116" s="125">
        <v>731</v>
      </c>
      <c r="CW116" s="33">
        <f t="shared" si="79"/>
        <v>4</v>
      </c>
      <c r="CX116" s="83" t="str">
        <f t="shared" si="80"/>
        <v>Konstrukteur 4 / -planer 4</v>
      </c>
      <c r="CY116" s="125"/>
      <c r="CZ116" s="33"/>
      <c r="DA116" s="83" t="e">
        <f t="shared" ref="DA116:DA143" si="88">VLOOKUP($CY116,Funktionsbezeichnungen,2,0)</f>
        <v>#N/A</v>
      </c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9"/>
        <v>9740</v>
      </c>
      <c r="DT116" s="153">
        <v>8</v>
      </c>
      <c r="DU116" s="19">
        <v>0</v>
      </c>
      <c r="DV116" s="185" t="s">
        <v>976</v>
      </c>
      <c r="EX116" s="154">
        <v>4352</v>
      </c>
      <c r="EY116" s="19" t="s">
        <v>121</v>
      </c>
    </row>
    <row r="117" spans="1:155" s="19" customFormat="1" x14ac:dyDescent="0.2">
      <c r="A117" s="53">
        <v>0</v>
      </c>
      <c r="B117" s="53"/>
      <c r="C117" s="53">
        <f t="shared" si="64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65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O117" s="262" t="e">
        <f t="shared" si="63"/>
        <v>#N/A</v>
      </c>
      <c r="CP117" s="192" t="str">
        <f t="shared" si="66"/>
        <v>Stucki Tizian</v>
      </c>
      <c r="CR117" s="19">
        <f t="shared" si="67"/>
        <v>1</v>
      </c>
      <c r="CS117" s="19" t="str">
        <f t="shared" si="68"/>
        <v>F</v>
      </c>
      <c r="CT117" s="260" t="e">
        <f t="shared" si="81"/>
        <v>#N/A</v>
      </c>
      <c r="CU117" s="222">
        <v>9743</v>
      </c>
      <c r="CV117" s="125">
        <v>731</v>
      </c>
      <c r="CW117" s="33">
        <f t="shared" si="79"/>
        <v>4</v>
      </c>
      <c r="CX117" s="83" t="str">
        <f t="shared" si="80"/>
        <v>Konstrukteur 4 / -planer 4</v>
      </c>
      <c r="CY117" s="125"/>
      <c r="CZ117" s="33"/>
      <c r="DA117" s="83"/>
      <c r="DB117" s="125"/>
      <c r="DC117" s="33"/>
      <c r="DD117" s="83"/>
      <c r="DE117" s="125"/>
      <c r="DF117" s="33"/>
      <c r="DG117" s="83"/>
      <c r="DH117" s="125"/>
      <c r="DI117" s="33"/>
      <c r="DJ117" s="83"/>
      <c r="DK117" s="20"/>
      <c r="DL117" s="33"/>
      <c r="DM117" s="33"/>
      <c r="DN117" s="83"/>
      <c r="DS117" s="19">
        <f t="shared" si="69"/>
        <v>9743</v>
      </c>
      <c r="DT117" s="153">
        <v>8</v>
      </c>
      <c r="DU117" s="19">
        <v>0</v>
      </c>
      <c r="DV117" s="185" t="s">
        <v>976</v>
      </c>
      <c r="EX117" s="154">
        <v>5604</v>
      </c>
      <c r="EY117" s="19" t="s">
        <v>121</v>
      </c>
    </row>
    <row r="118" spans="1:155" s="19" customFormat="1" ht="40.5" x14ac:dyDescent="0.2">
      <c r="A118" s="53">
        <v>0</v>
      </c>
      <c r="B118" s="53"/>
      <c r="C118" s="53">
        <f t="shared" si="64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9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65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O118" s="19" t="str">
        <f t="shared" si="63"/>
        <v/>
      </c>
      <c r="CP118" s="19" t="str">
        <f t="shared" si="66"/>
        <v>Kiefer Patrick</v>
      </c>
      <c r="CR118" s="19">
        <f t="shared" si="67"/>
        <v>16</v>
      </c>
      <c r="CS118" s="19" t="str">
        <f t="shared" si="68"/>
        <v>C</v>
      </c>
      <c r="CT118" s="260" t="str">
        <f t="shared" si="81"/>
        <v>C</v>
      </c>
      <c r="CU118" s="154">
        <v>6753</v>
      </c>
      <c r="CV118" s="125">
        <v>223</v>
      </c>
      <c r="CW118" s="33">
        <f t="shared" si="79"/>
        <v>10</v>
      </c>
      <c r="CX118" s="83" t="str">
        <f t="shared" si="80"/>
        <v>Finanz-Fachspezialist / Controller 10</v>
      </c>
      <c r="CY118" s="125">
        <v>223</v>
      </c>
      <c r="CZ118" s="33">
        <f t="shared" ref="CZ118:CZ143" si="89">VLOOKUP($CY118,Funktionsbezeichnungen,3,0)</f>
        <v>10</v>
      </c>
      <c r="DA118" s="83" t="str">
        <f t="shared" si="88"/>
        <v>Finanz-Fachspezialist / Controller 10</v>
      </c>
      <c r="DB118" s="125">
        <v>223</v>
      </c>
      <c r="DC118" s="33">
        <f>VLOOKUP($DB118,Funktionsbezeichnungen,3,0)</f>
        <v>10</v>
      </c>
      <c r="DD118" s="83" t="str">
        <f>VLOOKUP($DB118,Funktionsbezeichnungen,2,0)</f>
        <v>Finanz-Fachspezialist / Controller 10</v>
      </c>
      <c r="DE118" s="125">
        <v>223</v>
      </c>
      <c r="DF118" s="33">
        <f>VLOOKUP($DE118,Funktionsbezeichnungen,3,0)</f>
        <v>10</v>
      </c>
      <c r="DG118" s="83" t="str">
        <f>VLOOKUP($DE118,Funktionsbezeichnungen,2,0)</f>
        <v>Finanz-Fachspezialist / Controller 10</v>
      </c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10</v>
      </c>
      <c r="DK118" s="20"/>
      <c r="DL118" s="125">
        <v>223</v>
      </c>
      <c r="DM118" s="33">
        <f>VLOOKUP($DL118,Funktionsbezeichnungen,3,0)</f>
        <v>10</v>
      </c>
      <c r="DN118" s="83" t="str">
        <f>VLOOKUP($DL118,Funktionsbezeichnungen,2,0)</f>
        <v>Finanz-Fachspezialist / Controller 10</v>
      </c>
      <c r="DS118" s="19">
        <f t="shared" si="69"/>
        <v>6753</v>
      </c>
      <c r="DT118" s="153">
        <v>3</v>
      </c>
      <c r="DU118" s="19">
        <v>0</v>
      </c>
      <c r="DV118" s="185" t="s">
        <v>972</v>
      </c>
      <c r="EX118" s="154">
        <v>8655</v>
      </c>
      <c r="EY118" s="19" t="s">
        <v>121</v>
      </c>
    </row>
    <row r="119" spans="1:155" s="19" customFormat="1" x14ac:dyDescent="0.2">
      <c r="A119" s="53">
        <v>0</v>
      </c>
      <c r="B119" s="53">
        <v>1</v>
      </c>
      <c r="C119" s="53">
        <f t="shared" si="64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65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O119" s="19" t="str">
        <f t="shared" si="63"/>
        <v/>
      </c>
      <c r="CP119" s="19" t="str">
        <f t="shared" si="66"/>
        <v>Meister Christine</v>
      </c>
      <c r="CR119" s="19">
        <f t="shared" si="67"/>
        <v>47</v>
      </c>
      <c r="CS119" s="19" t="str">
        <f t="shared" si="68"/>
        <v>D</v>
      </c>
      <c r="CT119" s="260" t="str">
        <f t="shared" si="81"/>
        <v>D</v>
      </c>
      <c r="CU119" s="154">
        <v>4245</v>
      </c>
      <c r="CV119" s="125">
        <v>134</v>
      </c>
      <c r="CW119" s="33">
        <f t="shared" ref="CW119:CW143" si="90">VLOOKUP($CV119,Funktionsbezeichnungen,3,0)</f>
        <v>7</v>
      </c>
      <c r="CX119" s="83" t="str">
        <f t="shared" ref="CX119:CX143" si="91">VLOOKUP($CV119,Funktionsbezeichnungen,2,0)</f>
        <v>Kaufmännischer Mitarbeiter 7 / Gruppenchef 7</v>
      </c>
      <c r="CY119" s="125">
        <v>134</v>
      </c>
      <c r="CZ119" s="33">
        <f t="shared" si="89"/>
        <v>7</v>
      </c>
      <c r="DA119" s="83" t="str">
        <f t="shared" si="88"/>
        <v>Kaufmännischer Mitarbeiter 7 / Gruppenchef 7</v>
      </c>
      <c r="DB119" s="125">
        <v>134</v>
      </c>
      <c r="DC119" s="33">
        <f t="shared" si="82"/>
        <v>7</v>
      </c>
      <c r="DD119" s="83" t="str">
        <f t="shared" si="83"/>
        <v>Kaufmännischer Mitarbeiter 7 / Gruppenchef 7</v>
      </c>
      <c r="DE119" s="125">
        <v>134</v>
      </c>
      <c r="DF119" s="33">
        <f t="shared" si="86"/>
        <v>7</v>
      </c>
      <c r="DG119" s="83" t="str">
        <f t="shared" si="87"/>
        <v>Kaufmännischer Mitarbeiter 7 / Gruppenchef 7</v>
      </c>
      <c r="DH119" s="125">
        <v>134</v>
      </c>
      <c r="DI119" s="33">
        <f t="shared" ref="DI119:DI133" si="92">VLOOKUP($DH119,Funktionsbezeichnungen,3,0)</f>
        <v>7</v>
      </c>
      <c r="DJ119" s="83" t="str">
        <f t="shared" ref="DJ119:DJ133" si="93">VLOOKUP($DH119,Funktionsbezeichnungen,2,0)</f>
        <v>Kaufmännischer Mitarbeiter 7 / Gruppenchef 7</v>
      </c>
      <c r="DK119" s="20"/>
      <c r="DL119" s="125">
        <v>134</v>
      </c>
      <c r="DM119" s="33">
        <f t="shared" si="84"/>
        <v>7</v>
      </c>
      <c r="DN119" s="83" t="str">
        <f t="shared" si="85"/>
        <v>Kaufmännischer Mitarbeiter 7 / Gruppenchef 7</v>
      </c>
      <c r="DS119" s="19">
        <f t="shared" si="69"/>
        <v>4245</v>
      </c>
      <c r="DT119" s="153">
        <v>6</v>
      </c>
      <c r="DU119" s="19">
        <v>0</v>
      </c>
      <c r="DV119" s="19" t="s">
        <v>955</v>
      </c>
      <c r="EX119" s="154">
        <v>5637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64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65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O120" s="19" t="str">
        <f t="shared" si="63"/>
        <v/>
      </c>
      <c r="CP120" s="19" t="str">
        <f t="shared" si="66"/>
        <v>Derezynski Françoise</v>
      </c>
      <c r="CR120" s="19">
        <f t="shared" si="67"/>
        <v>47</v>
      </c>
      <c r="CS120" s="19" t="str">
        <f t="shared" si="68"/>
        <v>D</v>
      </c>
      <c r="CT120" s="260" t="str">
        <f t="shared" si="81"/>
        <v>D</v>
      </c>
      <c r="CU120" s="154">
        <v>4266</v>
      </c>
      <c r="CV120" s="125">
        <v>141</v>
      </c>
      <c r="CW120" s="33">
        <f t="shared" si="90"/>
        <v>8</v>
      </c>
      <c r="CX120" s="83" t="str">
        <f t="shared" si="91"/>
        <v>Kaufmännischer Fachspezialist 8</v>
      </c>
      <c r="CY120" s="125">
        <v>141</v>
      </c>
      <c r="CZ120" s="33">
        <f t="shared" si="89"/>
        <v>8</v>
      </c>
      <c r="DA120" s="83" t="str">
        <f t="shared" si="88"/>
        <v>Kaufmännischer Fachspezialist 8</v>
      </c>
      <c r="DB120" s="125">
        <v>141</v>
      </c>
      <c r="DC120" s="33">
        <f>VLOOKUP($DB120,Funktionsbezeichnungen,3,0)</f>
        <v>8</v>
      </c>
      <c r="DD120" s="83" t="str">
        <f>VLOOKUP($DB120,Funktionsbezeichnungen,2,0)</f>
        <v>Kaufmännischer Fachspezialist 8</v>
      </c>
      <c r="DE120" s="125">
        <v>134</v>
      </c>
      <c r="DF120" s="33">
        <f>VLOOKUP($DE120,Funktionsbezeichnungen,3,0)</f>
        <v>7</v>
      </c>
      <c r="DG120" s="83" t="str">
        <f>VLOOKUP($DE120,Funktionsbezeichnungen,2,0)</f>
        <v>Kaufmännischer Mitarbeiter 7 / Gruppenchef 7</v>
      </c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7 / Gruppenchef 7</v>
      </c>
      <c r="DK120" s="20"/>
      <c r="DL120" s="125">
        <v>134</v>
      </c>
      <c r="DM120" s="33">
        <f>VLOOKUP($DL120,Funktionsbezeichnungen,3,0)</f>
        <v>7</v>
      </c>
      <c r="DN120" s="83" t="str">
        <f>VLOOKUP($DL120,Funktionsbezeichnungen,2,0)</f>
        <v>Kaufmännischer Mitarbeiter 7 / Gruppenchef 7</v>
      </c>
      <c r="DS120" s="19">
        <f t="shared" si="69"/>
        <v>4266</v>
      </c>
      <c r="DT120" s="153">
        <v>6</v>
      </c>
      <c r="DU120" s="19">
        <v>0</v>
      </c>
      <c r="DV120" s="185" t="s">
        <v>955</v>
      </c>
      <c r="EX120" s="154">
        <v>5629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64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65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O121" s="19" t="str">
        <f t="shared" si="63"/>
        <v/>
      </c>
      <c r="CP121" s="19" t="str">
        <f t="shared" si="66"/>
        <v>Szirt Madeleine</v>
      </c>
      <c r="CR121" s="19">
        <f t="shared" si="67"/>
        <v>41</v>
      </c>
      <c r="CS121" s="19" t="str">
        <f t="shared" si="68"/>
        <v>D</v>
      </c>
      <c r="CT121" s="260" t="str">
        <f t="shared" si="81"/>
        <v>D</v>
      </c>
      <c r="CU121" s="154">
        <v>4216</v>
      </c>
      <c r="CV121" s="125">
        <v>162</v>
      </c>
      <c r="CW121" s="33">
        <f t="shared" si="90"/>
        <v>9</v>
      </c>
      <c r="CX121" s="83" t="str">
        <f t="shared" si="91"/>
        <v>Personal-Fachspezialist 9</v>
      </c>
      <c r="CY121" s="125">
        <v>162</v>
      </c>
      <c r="CZ121" s="33">
        <f t="shared" si="89"/>
        <v>9</v>
      </c>
      <c r="DA121" s="83" t="str">
        <f t="shared" si="88"/>
        <v>Personal-Fachspezialist 9</v>
      </c>
      <c r="DB121" s="125">
        <v>162</v>
      </c>
      <c r="DC121" s="33">
        <f>VLOOKUP($DB121,Funktionsbezeichnungen,3,0)</f>
        <v>9</v>
      </c>
      <c r="DD121" s="83" t="str">
        <f>VLOOKUP($DB121,Funktionsbezeichnungen,2,0)</f>
        <v>Personal-Fachspezialist 9</v>
      </c>
      <c r="DE121" s="125">
        <v>162</v>
      </c>
      <c r="DF121" s="33">
        <f>VLOOKUP($DE121,Funktionsbezeichnungen,3,0)</f>
        <v>9</v>
      </c>
      <c r="DG121" s="83" t="str">
        <f>VLOOKUP($DE121,Funktionsbezeichnungen,2,0)</f>
        <v>Personal-Fachspezialist 9</v>
      </c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9</v>
      </c>
      <c r="DK121" s="20"/>
      <c r="DL121" s="125">
        <v>162</v>
      </c>
      <c r="DM121" s="33">
        <f>VLOOKUP($DL121,Funktionsbezeichnungen,3,0)</f>
        <v>9</v>
      </c>
      <c r="DN121" s="83" t="str">
        <f>VLOOKUP($DL121,Funktionsbezeichnungen,2,0)</f>
        <v>Personal-Fachspezialist 9</v>
      </c>
      <c r="DS121" s="19">
        <f t="shared" si="69"/>
        <v>4216</v>
      </c>
      <c r="DT121" s="153">
        <v>3</v>
      </c>
      <c r="DU121" s="19">
        <v>0</v>
      </c>
      <c r="DV121" s="185" t="s">
        <v>971</v>
      </c>
      <c r="EX121" s="154">
        <v>7700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64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65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O122" s="19" t="str">
        <f t="shared" si="63"/>
        <v/>
      </c>
      <c r="CP122" s="19" t="str">
        <f t="shared" si="66"/>
        <v>Canetti Rosemarie</v>
      </c>
      <c r="CR122" s="19">
        <f t="shared" si="67"/>
        <v>41</v>
      </c>
      <c r="CS122" s="19" t="str">
        <f t="shared" si="68"/>
        <v>D</v>
      </c>
      <c r="CT122" s="260" t="str">
        <f t="shared" si="81"/>
        <v>D</v>
      </c>
      <c r="CU122" s="154">
        <v>4320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/>
      <c r="DC122" s="33"/>
      <c r="DD122" s="83"/>
      <c r="DE122" s="125">
        <v>134</v>
      </c>
      <c r="DF122" s="33">
        <f t="shared" si="86"/>
        <v>7</v>
      </c>
      <c r="DG122" s="83" t="str">
        <f t="shared" si="87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84"/>
        <v>7</v>
      </c>
      <c r="DN122" s="83" t="str">
        <f t="shared" si="85"/>
        <v>Kaufmännischer Mitarbeiter 7 / Gruppenchef 7</v>
      </c>
      <c r="DS122" s="19">
        <f t="shared" si="69"/>
        <v>4320</v>
      </c>
      <c r="DT122" s="153">
        <v>6</v>
      </c>
      <c r="DU122" s="19">
        <v>0</v>
      </c>
      <c r="DV122" s="19" t="s">
        <v>955</v>
      </c>
      <c r="EX122" s="154">
        <v>6762</v>
      </c>
      <c r="EY122" s="19" t="s">
        <v>142</v>
      </c>
    </row>
    <row r="123" spans="1:155" s="19" customFormat="1" x14ac:dyDescent="0.2">
      <c r="A123" s="53">
        <v>0</v>
      </c>
      <c r="B123" s="53">
        <v>1</v>
      </c>
      <c r="C123" s="53">
        <f t="shared" si="64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65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63"/>
        <v/>
      </c>
      <c r="CP123" s="19" t="str">
        <f t="shared" si="66"/>
        <v>Peier Doris</v>
      </c>
      <c r="CR123" s="19">
        <f t="shared" si="67"/>
        <v>36</v>
      </c>
      <c r="CS123" s="19" t="str">
        <f t="shared" si="68"/>
        <v>D</v>
      </c>
      <c r="CT123" s="260" t="str">
        <f t="shared" si="81"/>
        <v>D</v>
      </c>
      <c r="CU123" s="154">
        <v>5581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82"/>
        <v>7</v>
      </c>
      <c r="DD123" s="83" t="str">
        <f t="shared" si="83"/>
        <v>Kaufmännischer Mitarbeiter 7 / Gruppenchef 7</v>
      </c>
      <c r="DE123" s="125">
        <v>134</v>
      </c>
      <c r="DF123" s="33">
        <f t="shared" si="86"/>
        <v>7</v>
      </c>
      <c r="DG123" s="83" t="str">
        <f t="shared" si="87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84"/>
        <v>7</v>
      </c>
      <c r="DN123" s="83" t="str">
        <f t="shared" si="85"/>
        <v>Kaufmännischer Mitarbeiter 7 / Gruppenchef 7</v>
      </c>
      <c r="DS123" s="19">
        <f t="shared" si="69"/>
        <v>5581</v>
      </c>
      <c r="DT123" s="153">
        <v>6</v>
      </c>
      <c r="DU123" s="19">
        <v>0</v>
      </c>
      <c r="DV123" s="19" t="s">
        <v>955</v>
      </c>
      <c r="EX123" s="154">
        <v>4226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64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65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63"/>
        <v/>
      </c>
      <c r="CP124" s="19" t="str">
        <f t="shared" si="66"/>
        <v>Beuret Agnès</v>
      </c>
      <c r="CR124" s="19">
        <f t="shared" si="67"/>
        <v>33</v>
      </c>
      <c r="CS124" s="19" t="str">
        <f t="shared" si="68"/>
        <v>D</v>
      </c>
      <c r="CT124" s="260" t="str">
        <f t="shared" si="81"/>
        <v>D</v>
      </c>
      <c r="CU124" s="154">
        <v>4352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82"/>
        <v>7</v>
      </c>
      <c r="DD124" s="83" t="str">
        <f t="shared" si="83"/>
        <v>Kaufmännischer Mitarbeiter 7 / Gruppenchef 7</v>
      </c>
      <c r="DE124" s="125">
        <v>134</v>
      </c>
      <c r="DF124" s="33">
        <f t="shared" si="86"/>
        <v>7</v>
      </c>
      <c r="DG124" s="83" t="str">
        <f t="shared" si="87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84"/>
        <v>7</v>
      </c>
      <c r="DN124" s="83" t="str">
        <f t="shared" si="85"/>
        <v>Kaufmännischer Mitarbeiter 7 / Gruppenchef 7</v>
      </c>
      <c r="DS124" s="19">
        <f t="shared" si="69"/>
        <v>4352</v>
      </c>
      <c r="DT124" s="153">
        <v>6</v>
      </c>
      <c r="DU124" s="19">
        <v>0</v>
      </c>
      <c r="DV124" s="19" t="s">
        <v>955</v>
      </c>
      <c r="EX124" s="154">
        <v>3203</v>
      </c>
      <c r="EY124" s="19" t="s">
        <v>105</v>
      </c>
    </row>
    <row r="125" spans="1:155" s="19" customFormat="1" x14ac:dyDescent="0.2">
      <c r="A125" s="53">
        <v>0</v>
      </c>
      <c r="B125" s="53">
        <v>1</v>
      </c>
      <c r="C125" s="53">
        <f t="shared" si="64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65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O125" s="19" t="str">
        <f t="shared" si="63"/>
        <v/>
      </c>
      <c r="CP125" s="19" t="str">
        <f t="shared" si="66"/>
        <v>Weider Noelle</v>
      </c>
      <c r="CR125" s="19">
        <f t="shared" si="67"/>
        <v>28</v>
      </c>
      <c r="CS125" s="19" t="str">
        <f t="shared" si="68"/>
        <v>D</v>
      </c>
      <c r="CT125" s="260" t="str">
        <f t="shared" si="81"/>
        <v>D</v>
      </c>
      <c r="CU125" s="154">
        <v>5604</v>
      </c>
      <c r="CV125" s="125">
        <v>134</v>
      </c>
      <c r="CW125" s="33">
        <f t="shared" si="90"/>
        <v>7</v>
      </c>
      <c r="CX125" s="83" t="str">
        <f t="shared" si="91"/>
        <v>Kaufmännischer Mitarbeiter 7 / Gruppenchef 7</v>
      </c>
      <c r="CY125" s="125">
        <v>134</v>
      </c>
      <c r="CZ125" s="33">
        <f t="shared" si="89"/>
        <v>7</v>
      </c>
      <c r="DA125" s="83" t="str">
        <f t="shared" si="88"/>
        <v>Kaufmännischer Mitarbeiter 7 / Gruppenchef 7</v>
      </c>
      <c r="DB125" s="125">
        <v>134</v>
      </c>
      <c r="DC125" s="33">
        <f t="shared" si="82"/>
        <v>7</v>
      </c>
      <c r="DD125" s="83" t="str">
        <f t="shared" si="83"/>
        <v>Kaufmännischer Mitarbeiter 7 / Gruppenchef 7</v>
      </c>
      <c r="DE125" s="125">
        <v>134</v>
      </c>
      <c r="DF125" s="33">
        <f t="shared" si="86"/>
        <v>7</v>
      </c>
      <c r="DG125" s="83" t="str">
        <f t="shared" si="87"/>
        <v>Kaufmännischer Mitarbeiter 7 / Gruppenchef 7</v>
      </c>
      <c r="DH125" s="125">
        <v>134</v>
      </c>
      <c r="DI125" s="33">
        <f t="shared" si="92"/>
        <v>7</v>
      </c>
      <c r="DJ125" s="83" t="str">
        <f t="shared" si="93"/>
        <v>Kaufmännischer Mitarbeiter 7 / Gruppenchef 7</v>
      </c>
      <c r="DK125" s="20"/>
      <c r="DL125" s="125">
        <v>134</v>
      </c>
      <c r="DM125" s="33">
        <f t="shared" si="84"/>
        <v>7</v>
      </c>
      <c r="DN125" s="83" t="str">
        <f t="shared" si="85"/>
        <v>Kaufmännischer Mitarbeiter 7 / Gruppenchef 7</v>
      </c>
      <c r="DS125" s="19">
        <f t="shared" si="69"/>
        <v>5604</v>
      </c>
      <c r="DT125" s="153">
        <v>6</v>
      </c>
      <c r="DU125" s="19">
        <v>0</v>
      </c>
      <c r="DV125" s="19" t="s">
        <v>955</v>
      </c>
      <c r="EX125" s="154">
        <v>6755</v>
      </c>
      <c r="EY125" s="19" t="s">
        <v>121</v>
      </c>
    </row>
    <row r="126" spans="1:155" s="19" customFormat="1" ht="27" x14ac:dyDescent="0.2">
      <c r="A126" s="53">
        <v>0</v>
      </c>
      <c r="B126" s="53"/>
      <c r="C126" s="53">
        <f t="shared" si="64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9" t="s">
        <v>243</v>
      </c>
      <c r="V126" s="118">
        <v>2002</v>
      </c>
      <c r="W126" s="25"/>
      <c r="X126" s="21"/>
      <c r="Y126" s="25" t="s">
        <v>327</v>
      </c>
      <c r="Z126" s="118">
        <f t="shared" si="65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O126" s="19" t="str">
        <f t="shared" si="63"/>
        <v/>
      </c>
      <c r="CP126" s="19" t="str">
        <f t="shared" si="66"/>
        <v>Fischer Michel</v>
      </c>
      <c r="CR126" s="19">
        <f t="shared" si="67"/>
        <v>16</v>
      </c>
      <c r="CS126" s="19" t="str">
        <f t="shared" si="68"/>
        <v>D</v>
      </c>
      <c r="CT126" s="260" t="str">
        <f t="shared" si="81"/>
        <v>D</v>
      </c>
      <c r="CU126" s="154">
        <v>8655</v>
      </c>
      <c r="CV126" s="125">
        <v>542</v>
      </c>
      <c r="CW126" s="33">
        <f t="shared" si="90"/>
        <v>7</v>
      </c>
      <c r="CX126" s="83" t="str">
        <f t="shared" si="91"/>
        <v>Technischer Sachbearbeiter 7</v>
      </c>
      <c r="CY126" s="125">
        <v>542</v>
      </c>
      <c r="CZ126" s="33">
        <f t="shared" si="89"/>
        <v>7</v>
      </c>
      <c r="DA126" s="83" t="str">
        <f t="shared" si="88"/>
        <v>Technischer Sachbearbeiter 7</v>
      </c>
      <c r="DB126" s="125">
        <v>542</v>
      </c>
      <c r="DC126" s="33">
        <f t="shared" si="82"/>
        <v>7</v>
      </c>
      <c r="DD126" s="83" t="str">
        <f t="shared" si="83"/>
        <v>Technischer Sachbearbeiter 7</v>
      </c>
      <c r="DE126" s="125">
        <v>542</v>
      </c>
      <c r="DF126" s="33">
        <f t="shared" si="86"/>
        <v>7</v>
      </c>
      <c r="DG126" s="83" t="str">
        <f t="shared" si="87"/>
        <v>Technischer Sachbearbeiter 7</v>
      </c>
      <c r="DH126" s="125">
        <v>541</v>
      </c>
      <c r="DI126" s="33">
        <f t="shared" si="92"/>
        <v>6</v>
      </c>
      <c r="DJ126" s="83" t="str">
        <f t="shared" si="93"/>
        <v>Technischer Sachbearbeiter 6</v>
      </c>
      <c r="DK126" s="20"/>
      <c r="DL126" s="125">
        <v>351</v>
      </c>
      <c r="DM126" s="33">
        <f t="shared" si="84"/>
        <v>7</v>
      </c>
      <c r="DN126" s="83" t="str">
        <f t="shared" si="85"/>
        <v>Marketing - / Product - Manager 7</v>
      </c>
      <c r="DS126" s="19">
        <f t="shared" si="69"/>
        <v>8655</v>
      </c>
      <c r="DT126" s="153">
        <v>6</v>
      </c>
      <c r="DU126" s="19">
        <v>0</v>
      </c>
      <c r="DV126" s="19" t="s">
        <v>967</v>
      </c>
      <c r="EX126" s="154">
        <v>7708</v>
      </c>
      <c r="EY126" s="19" t="s">
        <v>142</v>
      </c>
    </row>
    <row r="127" spans="1:155" s="19" customFormat="1" x14ac:dyDescent="0.2">
      <c r="A127" s="53">
        <v>0</v>
      </c>
      <c r="B127" s="53">
        <v>1</v>
      </c>
      <c r="C127" s="53">
        <f t="shared" si="64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65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O127" s="19" t="str">
        <f t="shared" si="63"/>
        <v/>
      </c>
      <c r="CP127" s="19" t="str">
        <f t="shared" si="66"/>
        <v>Willig Martine</v>
      </c>
      <c r="CR127" s="19">
        <f t="shared" si="67"/>
        <v>42</v>
      </c>
      <c r="CS127" s="19" t="str">
        <f t="shared" si="68"/>
        <v>E</v>
      </c>
      <c r="CT127" s="260" t="str">
        <f t="shared" si="81"/>
        <v>E</v>
      </c>
      <c r="CU127" s="154">
        <v>5637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 t="shared" si="82"/>
        <v>6</v>
      </c>
      <c r="DD127" s="83" t="str">
        <f t="shared" si="83"/>
        <v>Kaufmännischer Mitarbeiter 6 / Gruppenchef 6</v>
      </c>
      <c r="DE127" s="125">
        <v>133</v>
      </c>
      <c r="DF127" s="33">
        <f t="shared" si="86"/>
        <v>6</v>
      </c>
      <c r="DG127" s="83" t="str">
        <f t="shared" si="87"/>
        <v>Kaufmännischer Mitarbeiter 6 / Gruppenchef 6</v>
      </c>
      <c r="DH127" s="125">
        <v>133</v>
      </c>
      <c r="DI127" s="33">
        <f t="shared" si="92"/>
        <v>6</v>
      </c>
      <c r="DJ127" s="83" t="str">
        <f t="shared" si="93"/>
        <v>Kaufmännischer Mitarbeiter 6 / Gruppenchef 6</v>
      </c>
      <c r="DK127" s="20"/>
      <c r="DL127" s="125">
        <v>133</v>
      </c>
      <c r="DM127" s="33">
        <f t="shared" si="84"/>
        <v>6</v>
      </c>
      <c r="DN127" s="83" t="str">
        <f t="shared" si="85"/>
        <v>Kaufmännischer Mitarbeiter 6 / Gruppenchef 6</v>
      </c>
      <c r="DS127" s="19">
        <f t="shared" si="69"/>
        <v>5637</v>
      </c>
      <c r="DT127" s="153">
        <v>6</v>
      </c>
      <c r="DU127" s="19">
        <v>0</v>
      </c>
      <c r="DV127" s="185" t="s">
        <v>973</v>
      </c>
      <c r="EX127" s="154">
        <v>5626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64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65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O128" s="19" t="str">
        <f t="shared" si="63"/>
        <v/>
      </c>
      <c r="CP128" s="19" t="str">
        <f t="shared" si="66"/>
        <v>Boschung Brigitte</v>
      </c>
      <c r="CQ128" s="259"/>
      <c r="CR128" s="19">
        <f t="shared" si="67"/>
        <v>33</v>
      </c>
      <c r="CS128" s="19" t="str">
        <f t="shared" si="68"/>
        <v>E</v>
      </c>
      <c r="CT128" s="260" t="str">
        <f t="shared" si="81"/>
        <v>E</v>
      </c>
      <c r="CU128" s="154">
        <v>7703</v>
      </c>
      <c r="CV128" s="125">
        <v>133</v>
      </c>
      <c r="CW128" s="33">
        <f t="shared" si="90"/>
        <v>6</v>
      </c>
      <c r="CX128" s="83" t="str">
        <f t="shared" si="91"/>
        <v>Kaufmännischer Mitarbeiter 6 / Gruppenchef 6</v>
      </c>
      <c r="CY128" s="125">
        <v>133</v>
      </c>
      <c r="CZ128" s="33">
        <f t="shared" si="89"/>
        <v>6</v>
      </c>
      <c r="DA128" s="83" t="str">
        <f t="shared" si="88"/>
        <v>Kaufmännischer Mitarbeiter 6 / Gruppenchef 6</v>
      </c>
      <c r="DB128" s="125">
        <v>133</v>
      </c>
      <c r="DC128" s="33">
        <f>VLOOKUP($DB128,Funktionsbezeichnungen,3,0)</f>
        <v>6</v>
      </c>
      <c r="DD128" s="83" t="str">
        <f>VLOOKUP($DB128,Funktionsbezeichnungen,2,0)</f>
        <v>Kaufmännischer Mitarbeiter 6 / Gruppenchef 6</v>
      </c>
      <c r="DE128" s="125">
        <v>112</v>
      </c>
      <c r="DF128" s="33">
        <f>VLOOKUP($DE128,Funktionsbezeichnungen,3,0)</f>
        <v>5</v>
      </c>
      <c r="DG128" s="83" t="str">
        <f>VLOOKUP($DE128,Funktionsbezeichnungen,2,0)</f>
        <v>Réceptionist / Telefonist / Service-Disponent 5</v>
      </c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5</v>
      </c>
      <c r="DK128" s="20"/>
      <c r="DL128" s="125">
        <v>112</v>
      </c>
      <c r="DM128" s="33">
        <f>VLOOKUP($DL128,Funktionsbezeichnungen,3,0)</f>
        <v>5</v>
      </c>
      <c r="DN128" s="83" t="str">
        <f>VLOOKUP($DL128,Funktionsbezeichnungen,2,0)</f>
        <v>Réceptionist / Telefonist / Service-Disponent 5</v>
      </c>
      <c r="DS128" s="19">
        <f t="shared" si="69"/>
        <v>7703</v>
      </c>
      <c r="DT128" s="153">
        <v>6</v>
      </c>
      <c r="DU128" s="19">
        <v>0</v>
      </c>
      <c r="DV128" s="19" t="s">
        <v>953</v>
      </c>
      <c r="EX128" s="154">
        <v>5633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64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65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63"/>
        <v/>
      </c>
      <c r="CP129" s="19" t="str">
        <f t="shared" si="66"/>
        <v>Meier Jacqueline</v>
      </c>
      <c r="CR129" s="19">
        <f t="shared" si="67"/>
        <v>31</v>
      </c>
      <c r="CS129" s="19" t="str">
        <f t="shared" si="68"/>
        <v>E</v>
      </c>
      <c r="CT129" s="260" t="str">
        <f t="shared" si="81"/>
        <v>E</v>
      </c>
      <c r="CU129" s="154">
        <v>7700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82"/>
        <v>5</v>
      </c>
      <c r="DD129" s="83" t="str">
        <f t="shared" si="83"/>
        <v>Buchhalter 5</v>
      </c>
      <c r="DE129" s="125">
        <v>212</v>
      </c>
      <c r="DF129" s="33">
        <f t="shared" si="86"/>
        <v>5</v>
      </c>
      <c r="DG129" s="83" t="str">
        <f t="shared" si="87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84"/>
        <v>5</v>
      </c>
      <c r="DN129" s="83" t="str">
        <f t="shared" si="85"/>
        <v>Buchhalter 5</v>
      </c>
      <c r="DS129" s="19">
        <f t="shared" si="69"/>
        <v>7700</v>
      </c>
      <c r="DT129" s="153">
        <v>6</v>
      </c>
      <c r="DU129" s="19">
        <v>0</v>
      </c>
      <c r="DV129" s="19" t="s">
        <v>958</v>
      </c>
      <c r="EX129" s="154">
        <v>4289</v>
      </c>
      <c r="EY129" s="19" t="s">
        <v>121</v>
      </c>
    </row>
    <row r="130" spans="1:155" s="19" customFormat="1" x14ac:dyDescent="0.2">
      <c r="A130" s="53">
        <v>0</v>
      </c>
      <c r="B130" s="53">
        <v>1</v>
      </c>
      <c r="C130" s="53">
        <f t="shared" si="6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65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O130" s="19" t="str">
        <f t="shared" si="63"/>
        <v/>
      </c>
      <c r="CP130" s="19" t="str">
        <f t="shared" si="66"/>
        <v>Oruk Makbule</v>
      </c>
      <c r="CR130" s="19">
        <f t="shared" si="67"/>
        <v>13</v>
      </c>
      <c r="CS130" s="19" t="str">
        <f t="shared" si="68"/>
        <v>E</v>
      </c>
      <c r="CT130" s="260" t="str">
        <f t="shared" si="81"/>
        <v>E</v>
      </c>
      <c r="CU130" s="154">
        <v>6762</v>
      </c>
      <c r="CV130" s="125">
        <v>212</v>
      </c>
      <c r="CW130" s="33">
        <f t="shared" si="90"/>
        <v>5</v>
      </c>
      <c r="CX130" s="83" t="str">
        <f t="shared" si="91"/>
        <v>Buchhalter 5</v>
      </c>
      <c r="CY130" s="125">
        <v>212</v>
      </c>
      <c r="CZ130" s="33">
        <f t="shared" si="89"/>
        <v>5</v>
      </c>
      <c r="DA130" s="83" t="str">
        <f t="shared" si="88"/>
        <v>Buchhalter 5</v>
      </c>
      <c r="DB130" s="125">
        <v>212</v>
      </c>
      <c r="DC130" s="33">
        <f t="shared" si="82"/>
        <v>5</v>
      </c>
      <c r="DD130" s="83" t="str">
        <f t="shared" si="83"/>
        <v>Buchhalter 5</v>
      </c>
      <c r="DE130" s="125">
        <v>212</v>
      </c>
      <c r="DF130" s="33">
        <f t="shared" si="86"/>
        <v>5</v>
      </c>
      <c r="DG130" s="83" t="str">
        <f t="shared" si="87"/>
        <v>Buchhalter 5</v>
      </c>
      <c r="DH130" s="125">
        <v>212</v>
      </c>
      <c r="DI130" s="33">
        <f t="shared" si="92"/>
        <v>5</v>
      </c>
      <c r="DJ130" s="83" t="str">
        <f t="shared" si="93"/>
        <v>Buchhalter 5</v>
      </c>
      <c r="DK130" s="20"/>
      <c r="DL130" s="125">
        <v>212</v>
      </c>
      <c r="DM130" s="33">
        <f t="shared" si="84"/>
        <v>5</v>
      </c>
      <c r="DN130" s="83" t="str">
        <f t="shared" si="85"/>
        <v>Buchhalter 5</v>
      </c>
      <c r="DS130" s="19">
        <f t="shared" si="69"/>
        <v>6762</v>
      </c>
      <c r="DT130" s="153">
        <v>6</v>
      </c>
      <c r="DU130" s="19">
        <v>0</v>
      </c>
      <c r="DV130" s="19" t="s">
        <v>958</v>
      </c>
      <c r="EX130" s="154">
        <v>7703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64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65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O131" s="19" t="str">
        <f t="shared" si="63"/>
        <v/>
      </c>
      <c r="CP131" s="19" t="str">
        <f t="shared" si="66"/>
        <v>Steg Günther</v>
      </c>
      <c r="CR131" s="19">
        <f t="shared" si="67"/>
        <v>39</v>
      </c>
      <c r="CS131" s="19" t="str">
        <f t="shared" si="68"/>
        <v>C</v>
      </c>
      <c r="CT131" s="260" t="str">
        <f t="shared" si="81"/>
        <v>C</v>
      </c>
      <c r="CU131" s="154">
        <v>4226</v>
      </c>
      <c r="CV131" s="125">
        <v>413</v>
      </c>
      <c r="CW131" s="33">
        <f t="shared" si="90"/>
        <v>8</v>
      </c>
      <c r="CX131" s="83" t="str">
        <f t="shared" si="91"/>
        <v>Senior System-Controller</v>
      </c>
      <c r="CY131" s="125">
        <v>413</v>
      </c>
      <c r="CZ131" s="33">
        <f t="shared" si="89"/>
        <v>8</v>
      </c>
      <c r="DA131" s="83" t="str">
        <f t="shared" si="88"/>
        <v>Senior System-Controller</v>
      </c>
      <c r="DB131" s="125">
        <v>413</v>
      </c>
      <c r="DC131" s="33">
        <f t="shared" si="82"/>
        <v>8</v>
      </c>
      <c r="DD131" s="83" t="str">
        <f t="shared" si="83"/>
        <v>Senior System-Controller</v>
      </c>
      <c r="DE131" s="125">
        <v>413</v>
      </c>
      <c r="DF131" s="33">
        <f t="shared" si="86"/>
        <v>8</v>
      </c>
      <c r="DG131" s="83" t="str">
        <f t="shared" si="87"/>
        <v>Senior System-Controller</v>
      </c>
      <c r="DH131" s="125">
        <v>413</v>
      </c>
      <c r="DI131" s="33">
        <f t="shared" si="92"/>
        <v>8</v>
      </c>
      <c r="DJ131" s="83" t="str">
        <f t="shared" si="93"/>
        <v>Senior System-Controller</v>
      </c>
      <c r="DK131" s="20"/>
      <c r="DL131" s="125">
        <v>413</v>
      </c>
      <c r="DM131" s="33">
        <f t="shared" si="84"/>
        <v>8</v>
      </c>
      <c r="DN131" s="83" t="str">
        <f t="shared" si="85"/>
        <v>Senior System-Controller</v>
      </c>
      <c r="DS131" s="19">
        <f t="shared" si="69"/>
        <v>4226</v>
      </c>
      <c r="DT131" s="153">
        <v>6</v>
      </c>
      <c r="DU131" s="19">
        <v>0</v>
      </c>
      <c r="DV131" s="19" t="s">
        <v>961</v>
      </c>
      <c r="EX131" s="154">
        <v>5627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64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65"/>
        <v>26</v>
      </c>
      <c r="AA132" s="25" t="s">
        <v>1317</v>
      </c>
      <c r="AB132" s="21" t="s">
        <v>105</v>
      </c>
      <c r="AC132" s="21"/>
      <c r="AE132" s="90" t="s">
        <v>537</v>
      </c>
      <c r="AF132" s="82"/>
      <c r="CO132" s="19" t="str">
        <f t="shared" si="63"/>
        <v/>
      </c>
      <c r="CP132" s="19" t="str">
        <f t="shared" si="66"/>
        <v>Grimm Stephan</v>
      </c>
      <c r="CR132" s="19">
        <f t="shared" si="67"/>
        <v>26</v>
      </c>
      <c r="CS132" s="19" t="str">
        <f t="shared" si="68"/>
        <v>C</v>
      </c>
      <c r="CT132" s="260" t="str">
        <f t="shared" si="81"/>
        <v>C</v>
      </c>
      <c r="CU132" s="154">
        <v>3203</v>
      </c>
      <c r="CV132" s="125">
        <v>443</v>
      </c>
      <c r="CW132" s="33">
        <f t="shared" si="90"/>
        <v>9</v>
      </c>
      <c r="CX132" s="83" t="str">
        <f t="shared" si="91"/>
        <v>System-Spezialist 9</v>
      </c>
      <c r="CY132" s="125">
        <v>443</v>
      </c>
      <c r="CZ132" s="33">
        <f t="shared" si="89"/>
        <v>9</v>
      </c>
      <c r="DA132" s="83" t="str">
        <f t="shared" si="88"/>
        <v>System-Spezialist 9</v>
      </c>
      <c r="DB132" s="125">
        <v>443</v>
      </c>
      <c r="DC132" s="33">
        <f t="shared" si="82"/>
        <v>9</v>
      </c>
      <c r="DD132" s="83" t="str">
        <f t="shared" si="83"/>
        <v>System-Spezialist 9</v>
      </c>
      <c r="DE132" s="125">
        <v>443</v>
      </c>
      <c r="DF132" s="33">
        <f t="shared" si="86"/>
        <v>9</v>
      </c>
      <c r="DG132" s="83" t="str">
        <f t="shared" si="87"/>
        <v>System-Spezialist 9</v>
      </c>
      <c r="DH132" s="125">
        <v>443</v>
      </c>
      <c r="DI132" s="33">
        <f t="shared" si="92"/>
        <v>9</v>
      </c>
      <c r="DJ132" s="83" t="str">
        <f t="shared" si="93"/>
        <v>System-Spezialist 9</v>
      </c>
      <c r="DK132" s="20"/>
      <c r="DL132" s="125">
        <v>413</v>
      </c>
      <c r="DM132" s="33">
        <f t="shared" si="84"/>
        <v>8</v>
      </c>
      <c r="DN132" s="83" t="str">
        <f t="shared" si="85"/>
        <v>Senior System-Controller</v>
      </c>
      <c r="DS132" s="19">
        <f t="shared" si="69"/>
        <v>3203</v>
      </c>
      <c r="DT132" s="153">
        <v>3</v>
      </c>
      <c r="DU132" s="19">
        <v>0</v>
      </c>
      <c r="DV132" s="19" t="s">
        <v>962</v>
      </c>
      <c r="EX132" s="154">
        <v>5605</v>
      </c>
      <c r="EY132" s="19" t="s">
        <v>142</v>
      </c>
    </row>
    <row r="133" spans="1:155" s="19" customFormat="1" x14ac:dyDescent="0.2">
      <c r="A133" s="53">
        <v>0</v>
      </c>
      <c r="B133" s="53"/>
      <c r="C133" s="53">
        <f t="shared" si="6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65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O133" s="19" t="str">
        <f t="shared" si="63"/>
        <v/>
      </c>
      <c r="CP133" s="19" t="str">
        <f t="shared" si="66"/>
        <v>Hänni Alexander</v>
      </c>
      <c r="CR133" s="19">
        <f t="shared" si="67"/>
        <v>19</v>
      </c>
      <c r="CS133" s="19" t="str">
        <f t="shared" si="68"/>
        <v>D</v>
      </c>
      <c r="CT133" s="260" t="str">
        <f t="shared" si="81"/>
        <v>D</v>
      </c>
      <c r="CU133" s="154">
        <v>6755</v>
      </c>
      <c r="CV133" s="125">
        <v>423</v>
      </c>
      <c r="CW133" s="33">
        <f t="shared" si="90"/>
        <v>7</v>
      </c>
      <c r="CX133" s="83" t="str">
        <f t="shared" si="91"/>
        <v>Informatiker / ICT-Suporter / -Techniker 7</v>
      </c>
      <c r="CY133" s="125">
        <v>423</v>
      </c>
      <c r="CZ133" s="33">
        <f t="shared" si="89"/>
        <v>7</v>
      </c>
      <c r="DA133" s="83" t="str">
        <f t="shared" si="88"/>
        <v>Informatiker / ICT-Suporter / -Techniker 7</v>
      </c>
      <c r="DB133" s="125">
        <v>423</v>
      </c>
      <c r="DC133" s="33">
        <f t="shared" si="82"/>
        <v>7</v>
      </c>
      <c r="DD133" s="83" t="str">
        <f t="shared" si="83"/>
        <v>Informatiker / ICT-Suporter / -Techniker 7</v>
      </c>
      <c r="DE133" s="125">
        <v>423</v>
      </c>
      <c r="DF133" s="33">
        <f t="shared" si="86"/>
        <v>7</v>
      </c>
      <c r="DG133" s="83" t="str">
        <f t="shared" si="87"/>
        <v>Informatiker / ICT-Suporter / -Techniker 7</v>
      </c>
      <c r="DH133" s="125">
        <v>422</v>
      </c>
      <c r="DI133" s="33">
        <f t="shared" si="92"/>
        <v>6</v>
      </c>
      <c r="DJ133" s="83" t="str">
        <f t="shared" si="93"/>
        <v>Informatiker / ICT-Suporter / -Techniker 6</v>
      </c>
      <c r="DK133" s="20"/>
      <c r="DL133" s="125">
        <v>422</v>
      </c>
      <c r="DM133" s="33">
        <f t="shared" si="84"/>
        <v>6</v>
      </c>
      <c r="DN133" s="83" t="str">
        <f t="shared" si="85"/>
        <v>Informatiker / ICT-Suporter / -Techniker 6</v>
      </c>
      <c r="DS133" s="19">
        <f t="shared" si="69"/>
        <v>6755</v>
      </c>
      <c r="DT133" s="153">
        <v>6</v>
      </c>
      <c r="DU133" s="19">
        <v>0</v>
      </c>
      <c r="DV133" s="19" t="s">
        <v>960</v>
      </c>
      <c r="EX133" s="154">
        <v>6758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si="63"/>
        <v/>
      </c>
      <c r="CP134" s="19" t="str">
        <f t="shared" si="66"/>
        <v>Eichenberger Sylvia</v>
      </c>
      <c r="CR134" s="19">
        <f t="shared" si="67"/>
        <v>34</v>
      </c>
      <c r="CS134" s="19" t="str">
        <f t="shared" si="68"/>
        <v>D</v>
      </c>
      <c r="CT134" s="260" t="str">
        <f t="shared" ref="CT134:CT143" si="94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82"/>
        <v>7</v>
      </c>
      <c r="DD134" s="83" t="str">
        <f t="shared" si="83"/>
        <v>Kaufmännischer Mitarbeiter 7 / Gruppenchef 7</v>
      </c>
      <c r="DE134" s="125">
        <v>134</v>
      </c>
      <c r="DF134" s="33">
        <f t="shared" ref="DF134:DF143" si="95">VLOOKUP($DE134,Funktionsbezeichnungen,3,0)</f>
        <v>7</v>
      </c>
      <c r="DG134" s="83" t="str">
        <f t="shared" ref="DG134:DG143" si="96">VLOOKUP($DE134,Funktionsbezeichnungen,2,0)</f>
        <v>Kaufmännischer Mitarbeiter 7 / Gruppenchef 7</v>
      </c>
      <c r="DH134" s="125">
        <v>134</v>
      </c>
      <c r="DI134" s="33">
        <f t="shared" ref="DI134:DI143" si="97">VLOOKUP($DH134,Funktionsbezeichnungen,3,0)</f>
        <v>7</v>
      </c>
      <c r="DJ134" s="83" t="str">
        <f t="shared" ref="DJ134:DJ143" si="98">VLOOKUP($DH134,Funktionsbezeichnungen,2,0)</f>
        <v>Kaufmännischer Mitarbeiter 7 / Gruppenchef 7</v>
      </c>
      <c r="DK134" s="20"/>
      <c r="DL134" s="125">
        <v>134</v>
      </c>
      <c r="DM134" s="33">
        <f t="shared" ref="DM134:DM143" si="99">VLOOKUP($DL134,Funktionsbezeichnungen,3,0)</f>
        <v>7</v>
      </c>
      <c r="DN134" s="83" t="str">
        <f t="shared" ref="DN134:DN143" si="100">VLOOKUP($DL134,Funktionsbezeichnungen,2,0)</f>
        <v>Kaufmännischer Mitarbeiter 7 / Gruppenchef 7</v>
      </c>
      <c r="DS134" s="19">
        <f t="shared" si="69"/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si="63"/>
        <v/>
      </c>
      <c r="CP135" s="19" t="str">
        <f t="shared" si="66"/>
        <v>Gerber Beatrice</v>
      </c>
      <c r="CR135" s="19">
        <f t="shared" si="67"/>
        <v>32</v>
      </c>
      <c r="CS135" s="19" t="str">
        <f t="shared" si="68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82"/>
        <v>8</v>
      </c>
      <c r="DD135" s="83" t="str">
        <f t="shared" si="83"/>
        <v>Kaufmännischer Fachspezialist 8</v>
      </c>
      <c r="DE135" s="125">
        <v>141</v>
      </c>
      <c r="DF135" s="33">
        <f t="shared" si="95"/>
        <v>8</v>
      </c>
      <c r="DG135" s="83" t="str">
        <f t="shared" si="96"/>
        <v>Kaufmännischer Fachspezialist 8</v>
      </c>
      <c r="DH135" s="125">
        <v>141</v>
      </c>
      <c r="DI135" s="33">
        <f t="shared" si="97"/>
        <v>8</v>
      </c>
      <c r="DJ135" s="83" t="str">
        <f t="shared" si="98"/>
        <v>Kaufmännischer Fachspezialist 8</v>
      </c>
      <c r="DK135" s="20"/>
      <c r="DL135" s="125">
        <v>141</v>
      </c>
      <c r="DM135" s="33">
        <f t="shared" si="99"/>
        <v>8</v>
      </c>
      <c r="DN135" s="83" t="str">
        <f t="shared" si="100"/>
        <v>Kaufmännischer Fachspezialist 8</v>
      </c>
      <c r="DS135" s="19">
        <f t="shared" si="69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ref="CO136:CO164" si="101">IF(CS136=CT136,"","anders")</f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1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2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5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1"/>
        <v>#N/A</v>
      </c>
      <c r="CP138" s="192" t="str">
        <f t="shared" si="66"/>
        <v>Halbeisen Gisela</v>
      </c>
      <c r="CQ138" s="192"/>
      <c r="CR138" s="192">
        <f t="shared" si="67"/>
        <v>35</v>
      </c>
      <c r="CS138" s="192" t="str">
        <f t="shared" si="68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9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2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3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1"/>
        <v/>
      </c>
      <c r="CP139" s="19" t="str">
        <f t="shared" si="66"/>
        <v>Wirtz Christine</v>
      </c>
      <c r="CR139" s="19">
        <f t="shared" ref="CR139" si="104">+Z139</f>
        <v>31</v>
      </c>
      <c r="CS139" s="19" t="str">
        <f t="shared" ref="CS139" si="105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06">VLOOKUP($DB139,Funktionsbezeichnungen,3,0)</f>
        <v>5</v>
      </c>
      <c r="DD139" s="83" t="str">
        <f t="shared" ref="DD139:DD143" si="107">VLOOKUP($DB139,Funktionsbezeichnungen,2,0)</f>
        <v>Réceptionist / Telefonist / Service-Disponent 5</v>
      </c>
      <c r="DE139" s="125">
        <v>112</v>
      </c>
      <c r="DF139" s="33">
        <f t="shared" si="95"/>
        <v>5</v>
      </c>
      <c r="DG139" s="83" t="str">
        <f t="shared" si="96"/>
        <v>Réceptionist / Telefonist / Service-Disponent 5</v>
      </c>
      <c r="DH139" s="125">
        <v>112</v>
      </c>
      <c r="DI139" s="33">
        <f t="shared" si="97"/>
        <v>5</v>
      </c>
      <c r="DJ139" s="83" t="str">
        <f t="shared" si="98"/>
        <v>Réceptionist / Telefonist / Service-Disponent 5</v>
      </c>
      <c r="DK139" s="20"/>
      <c r="DL139" s="125">
        <v>112</v>
      </c>
      <c r="DM139" s="33">
        <f t="shared" si="99"/>
        <v>5</v>
      </c>
      <c r="DN139" s="83" t="str">
        <f t="shared" si="100"/>
        <v>Réceptionist / Telefonist / Service-Disponent 5</v>
      </c>
      <c r="DS139" s="19">
        <f t="shared" si="69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2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1"/>
        <v>#N/A</v>
      </c>
      <c r="CP140" s="192" t="str">
        <f t="shared" si="66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9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2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1"/>
        <v/>
      </c>
      <c r="CP141" s="19" t="str">
        <f t="shared" si="66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06"/>
        <v>6</v>
      </c>
      <c r="DD141" s="83" t="str">
        <f t="shared" si="107"/>
        <v>Kaufmännischer Mitarbeiter 6 / Gruppenchef 6</v>
      </c>
      <c r="DE141" s="125">
        <v>133</v>
      </c>
      <c r="DF141" s="33">
        <f t="shared" si="95"/>
        <v>6</v>
      </c>
      <c r="DG141" s="83" t="str">
        <f t="shared" si="96"/>
        <v>Kaufmännischer Mitarbeiter 6 / Gruppenchef 6</v>
      </c>
      <c r="DH141" s="125">
        <v>133</v>
      </c>
      <c r="DI141" s="33">
        <f t="shared" si="97"/>
        <v>6</v>
      </c>
      <c r="DJ141" s="83" t="str">
        <f t="shared" si="98"/>
        <v>Kaufmännischer Mitarbeiter 6 / Gruppenchef 6</v>
      </c>
      <c r="DK141" s="20"/>
      <c r="DL141" s="125">
        <v>133</v>
      </c>
      <c r="DM141" s="33">
        <f t="shared" si="99"/>
        <v>6</v>
      </c>
      <c r="DN141" s="83" t="str">
        <f t="shared" si="100"/>
        <v>Kaufmännischer Mitarbeiter 6 / Gruppenchef 6</v>
      </c>
      <c r="DS141" s="19">
        <f t="shared" si="69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2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1"/>
        <v/>
      </c>
      <c r="CP142" s="19" t="str">
        <f t="shared" ref="CP142:CP155" si="108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06"/>
        <v>5</v>
      </c>
      <c r="DD142" s="83" t="str">
        <f t="shared" si="107"/>
        <v>Kaufmännischer Mitarbeiter 5</v>
      </c>
      <c r="DE142" s="125">
        <v>132</v>
      </c>
      <c r="DF142" s="33">
        <f t="shared" si="95"/>
        <v>5</v>
      </c>
      <c r="DG142" s="83" t="str">
        <f t="shared" si="96"/>
        <v>Kaufmännischer Mitarbeiter 5</v>
      </c>
      <c r="DH142" s="125">
        <v>132</v>
      </c>
      <c r="DI142" s="33">
        <f t="shared" si="97"/>
        <v>5</v>
      </c>
      <c r="DJ142" s="83" t="str">
        <f t="shared" si="98"/>
        <v>Kaufmännischer Mitarbeiter 5</v>
      </c>
      <c r="DK142" s="20"/>
      <c r="DL142" s="125">
        <v>132</v>
      </c>
      <c r="DM142" s="33">
        <f t="shared" si="99"/>
        <v>5</v>
      </c>
      <c r="DN142" s="83" t="str">
        <f t="shared" si="100"/>
        <v>Kaufmännischer Mitarbeiter 5</v>
      </c>
      <c r="DS142" s="19">
        <f t="shared" ref="DS142:DS143" si="109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2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1"/>
        <v/>
      </c>
      <c r="CP143" s="19" t="str">
        <f t="shared" si="108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06"/>
        <v>4</v>
      </c>
      <c r="DD143" s="83" t="str">
        <f t="shared" si="107"/>
        <v>Laborassistenz 4</v>
      </c>
      <c r="DE143" s="125">
        <v>614</v>
      </c>
      <c r="DF143" s="33">
        <f t="shared" si="95"/>
        <v>4</v>
      </c>
      <c r="DG143" s="83" t="str">
        <f t="shared" si="96"/>
        <v>Laborassistenz 4</v>
      </c>
      <c r="DH143" s="125">
        <v>614</v>
      </c>
      <c r="DI143" s="33">
        <f t="shared" si="97"/>
        <v>4</v>
      </c>
      <c r="DJ143" s="83" t="str">
        <f t="shared" si="98"/>
        <v>Laborassistenz 4</v>
      </c>
      <c r="DK143" s="20"/>
      <c r="DL143" s="125">
        <v>614</v>
      </c>
      <c r="DM143" s="33">
        <f t="shared" si="99"/>
        <v>4</v>
      </c>
      <c r="DN143" s="83" t="str">
        <f t="shared" si="100"/>
        <v>Laborassistenz 4</v>
      </c>
      <c r="DS143" s="19">
        <f t="shared" si="109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ref="C144" si="110">IF(Z144&gt;=10,1,0)</f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ref="CO144" si="111">IF(CS144=CT144,"","anders")</f>
        <v/>
      </c>
      <c r="CP144" s="19" t="str">
        <f t="shared" ref="CP144" si="112">+S144</f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2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1"/>
        <v/>
      </c>
      <c r="CP145" s="19" t="str">
        <f t="shared" si="108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2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1"/>
        <v/>
      </c>
      <c r="CP146" s="19" t="str">
        <f t="shared" si="108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3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1"/>
        <v/>
      </c>
      <c r="CP147" s="19" t="str">
        <f t="shared" si="108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2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1"/>
        <v/>
      </c>
      <c r="CP148" s="19" t="str">
        <f t="shared" si="108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3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2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1"/>
        <v/>
      </c>
      <c r="CP149" s="19" t="str">
        <f t="shared" si="108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3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2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1"/>
        <v/>
      </c>
      <c r="CP150" s="19" t="str">
        <f t="shared" si="108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2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1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2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1"/>
        <v/>
      </c>
      <c r="CP152" s="19" t="str">
        <f t="shared" ref="CP152:CP153" si="114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5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2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1"/>
        <v/>
      </c>
      <c r="CP153" s="19" t="str">
        <f t="shared" si="114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5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2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1"/>
        <v/>
      </c>
      <c r="CP154" s="192" t="str">
        <f t="shared" si="108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3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2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1"/>
        <v/>
      </c>
      <c r="CP155" s="192" t="str">
        <f t="shared" si="108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3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1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6">SUM(A5:A155)</f>
        <v>8</v>
      </c>
      <c r="B157" s="48">
        <f t="shared" si="116"/>
        <v>36</v>
      </c>
      <c r="C157" s="48">
        <f t="shared" si="116"/>
        <v>108</v>
      </c>
      <c r="D157" s="48">
        <f t="shared" si="116"/>
        <v>28</v>
      </c>
      <c r="E157" s="48">
        <f t="shared" si="116"/>
        <v>48</v>
      </c>
      <c r="F157" s="48">
        <f t="shared" si="116"/>
        <v>5</v>
      </c>
      <c r="G157" s="48">
        <f t="shared" si="116"/>
        <v>4</v>
      </c>
      <c r="H157" s="48">
        <f t="shared" si="116"/>
        <v>34</v>
      </c>
      <c r="I157" s="48">
        <f t="shared" si="116"/>
        <v>32</v>
      </c>
      <c r="J157" s="48">
        <f t="shared" si="116"/>
        <v>13</v>
      </c>
      <c r="K157" s="48">
        <f t="shared" si="116"/>
        <v>11</v>
      </c>
      <c r="L157" s="48">
        <f t="shared" si="116"/>
        <v>20</v>
      </c>
      <c r="M157" s="48">
        <f t="shared" si="116"/>
        <v>6</v>
      </c>
      <c r="N157" s="48">
        <f t="shared" si="116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1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17">SUBTOTAL(9,A5:A155)</f>
        <v>8</v>
      </c>
      <c r="B158" s="11">
        <f t="shared" si="117"/>
        <v>36</v>
      </c>
      <c r="C158" s="11">
        <f t="shared" si="117"/>
        <v>108</v>
      </c>
      <c r="D158" s="11">
        <f t="shared" si="117"/>
        <v>28</v>
      </c>
      <c r="E158" s="11">
        <f t="shared" si="117"/>
        <v>48</v>
      </c>
      <c r="F158" s="11">
        <f t="shared" si="117"/>
        <v>5</v>
      </c>
      <c r="G158" s="11">
        <f t="shared" si="117"/>
        <v>4</v>
      </c>
      <c r="H158" s="11">
        <f t="shared" si="117"/>
        <v>34</v>
      </c>
      <c r="I158" s="11">
        <f t="shared" si="117"/>
        <v>32</v>
      </c>
      <c r="J158" s="11">
        <f t="shared" si="117"/>
        <v>13</v>
      </c>
      <c r="K158" s="11">
        <f t="shared" si="117"/>
        <v>11</v>
      </c>
      <c r="L158" s="11">
        <f t="shared" si="117"/>
        <v>20</v>
      </c>
      <c r="M158" s="11">
        <f t="shared" si="117"/>
        <v>6</v>
      </c>
      <c r="N158" s="11">
        <f t="shared" si="117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1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1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1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1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1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1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1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89" t="s">
        <v>78</v>
      </c>
      <c r="DR184" s="890"/>
      <c r="DS184" s="891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1 DH123:DH125 DH73 DH146:DH150 DH118 DE117 DH75:DH77 DH154:DH155 DE24 DH59:DH65 DH127:DH133 DH20:DH33 DH8:DH10 DH12:DH17 DH114:DH115 DH67:DH69 DH111:DH112 DH87:DH95 DH36:DH57 DH83:DH85 DH97:DH109 DH141:DH143 DH136:DH139 DE148:DE155">
    <cfRule type="cellIs" dxfId="1411" priority="152" stopIfTrue="1" operator="notEqual">
      <formula>$DL8</formula>
    </cfRule>
  </conditionalFormatting>
  <conditionalFormatting sqref="DE14:DE17 DE121 DE123:DE125 DE118 DE73 DE75:DE77 DE20:DE23 DE59:DE65 DE127:DE133 DE25:DE33 DE8:DE10 DE67:DE69 DE87:DE95 DE35:DE57 DE83:DE85 DE97:DE115 DE141:DE143 DE136:DE139">
    <cfRule type="cellIs" dxfId="1410" priority="153" stopIfTrue="1" operator="notEqual">
      <formula>$DH8</formula>
    </cfRule>
  </conditionalFormatting>
  <conditionalFormatting sqref="DH34">
    <cfRule type="cellIs" dxfId="1409" priority="150" stopIfTrue="1" operator="notEqual">
      <formula>$DL34</formula>
    </cfRule>
  </conditionalFormatting>
  <conditionalFormatting sqref="DE34">
    <cfRule type="cellIs" dxfId="1408" priority="151" stopIfTrue="1" operator="notEqual">
      <formula>$DH34</formula>
    </cfRule>
  </conditionalFormatting>
  <conditionalFormatting sqref="DH66">
    <cfRule type="cellIs" dxfId="1407" priority="148" stopIfTrue="1" operator="notEqual">
      <formula>$DL66</formula>
    </cfRule>
  </conditionalFormatting>
  <conditionalFormatting sqref="DE66">
    <cfRule type="cellIs" dxfId="1406" priority="149" stopIfTrue="1" operator="notEqual">
      <formula>$DH66</formula>
    </cfRule>
  </conditionalFormatting>
  <conditionalFormatting sqref="DE13">
    <cfRule type="cellIs" dxfId="1405" priority="145" stopIfTrue="1" operator="notEqual">
      <formula>$DL13</formula>
    </cfRule>
  </conditionalFormatting>
  <conditionalFormatting sqref="DB121:DB125 DB73:DB77 DB127 DB6:DB17 DB59:DB69 DB87:DB95 DB19:DB57 DB80:DB85 DB97:DB119 DB141:DB143 DB129:DB139">
    <cfRule type="cellIs" dxfId="1404" priority="147" operator="notEqual">
      <formula>$DB6</formula>
    </cfRule>
  </conditionalFormatting>
  <conditionalFormatting sqref="DB146 CY148:CY150 CY154:CY155 DB148:DB155 CV154:CV155">
    <cfRule type="cellIs" dxfId="1403" priority="146" stopIfTrue="1" operator="notEqual">
      <formula>$DE146</formula>
    </cfRule>
  </conditionalFormatting>
  <conditionalFormatting sqref="DH74">
    <cfRule type="cellIs" dxfId="1402" priority="143" stopIfTrue="1" operator="notEqual">
      <formula>$DL74</formula>
    </cfRule>
  </conditionalFormatting>
  <conditionalFormatting sqref="DE74">
    <cfRule type="cellIs" dxfId="1401" priority="144" stopIfTrue="1" operator="notEqual">
      <formula>$DH74</formula>
    </cfRule>
  </conditionalFormatting>
  <conditionalFormatting sqref="DE149">
    <cfRule type="cellIs" dxfId="1400" priority="142" stopIfTrue="1" operator="notEqual">
      <formula>$DL149</formula>
    </cfRule>
  </conditionalFormatting>
  <conditionalFormatting sqref="DH116">
    <cfRule type="cellIs" dxfId="1399" priority="140" stopIfTrue="1" operator="notEqual">
      <formula>$DL116</formula>
    </cfRule>
  </conditionalFormatting>
  <conditionalFormatting sqref="DE116">
    <cfRule type="cellIs" dxfId="1398" priority="141" stopIfTrue="1" operator="notEqual">
      <formula>$DH116</formula>
    </cfRule>
  </conditionalFormatting>
  <conditionalFormatting sqref="DH145">
    <cfRule type="cellIs" dxfId="1397" priority="139" stopIfTrue="1" operator="notEqual">
      <formula>$DL145</formula>
    </cfRule>
  </conditionalFormatting>
  <conditionalFormatting sqref="DE145">
    <cfRule type="cellIs" dxfId="1396" priority="138" stopIfTrue="1" operator="notEqual">
      <formula>$DL145</formula>
    </cfRule>
  </conditionalFormatting>
  <conditionalFormatting sqref="DB145">
    <cfRule type="cellIs" dxfId="1395" priority="137" stopIfTrue="1" operator="notEqual">
      <formula>$DE145</formula>
    </cfRule>
  </conditionalFormatting>
  <conditionalFormatting sqref="DH82">
    <cfRule type="cellIs" dxfId="1394" priority="135" stopIfTrue="1" operator="notEqual">
      <formula>$DL82</formula>
    </cfRule>
  </conditionalFormatting>
  <conditionalFormatting sqref="DE82">
    <cfRule type="cellIs" dxfId="1393" priority="136" stopIfTrue="1" operator="notEqual">
      <formula>$DH82</formula>
    </cfRule>
  </conditionalFormatting>
  <conditionalFormatting sqref="DH81">
    <cfRule type="cellIs" dxfId="1392" priority="133" stopIfTrue="1" operator="notEqual">
      <formula>$DL81</formula>
    </cfRule>
  </conditionalFormatting>
  <conditionalFormatting sqref="DE81">
    <cfRule type="cellIs" dxfId="1391" priority="134" stopIfTrue="1" operator="notEqual">
      <formula>$DH81</formula>
    </cfRule>
  </conditionalFormatting>
  <conditionalFormatting sqref="DH73">
    <cfRule type="cellIs" dxfId="1390" priority="131" stopIfTrue="1" operator="notEqual">
      <formula>$DL73</formula>
    </cfRule>
  </conditionalFormatting>
  <conditionalFormatting sqref="DE73">
    <cfRule type="cellIs" dxfId="1389" priority="132" stopIfTrue="1" operator="notEqual">
      <formula>$DH73</formula>
    </cfRule>
  </conditionalFormatting>
  <conditionalFormatting sqref="DH74">
    <cfRule type="cellIs" dxfId="1388" priority="129" stopIfTrue="1" operator="notEqual">
      <formula>$DL74</formula>
    </cfRule>
  </conditionalFormatting>
  <conditionalFormatting sqref="DE74">
    <cfRule type="cellIs" dxfId="1387" priority="130" stopIfTrue="1" operator="notEqual">
      <formula>$DH74</formula>
    </cfRule>
  </conditionalFormatting>
  <conditionalFormatting sqref="DH117">
    <cfRule type="cellIs" dxfId="1386" priority="128" stopIfTrue="1" operator="notEqual">
      <formula>$DL117</formula>
    </cfRule>
  </conditionalFormatting>
  <conditionalFormatting sqref="DH122">
    <cfRule type="cellIs" dxfId="1385" priority="126" stopIfTrue="1" operator="notEqual">
      <formula>$DL122</formula>
    </cfRule>
  </conditionalFormatting>
  <conditionalFormatting sqref="DE122">
    <cfRule type="cellIs" dxfId="1384" priority="127" stopIfTrue="1" operator="notEqual">
      <formula>$DH122</formula>
    </cfRule>
  </conditionalFormatting>
  <conditionalFormatting sqref="DE147">
    <cfRule type="cellIs" dxfId="1383" priority="125" stopIfTrue="1" operator="notEqual">
      <formula>$DL147</formula>
    </cfRule>
  </conditionalFormatting>
  <conditionalFormatting sqref="DB147">
    <cfRule type="cellIs" dxfId="1382" priority="124" stopIfTrue="1" operator="notEqual">
      <formula>$DE147</formula>
    </cfRule>
  </conditionalFormatting>
  <conditionalFormatting sqref="DH135">
    <cfRule type="cellIs" dxfId="1381" priority="122" stopIfTrue="1" operator="notEqual">
      <formula>$DL135</formula>
    </cfRule>
  </conditionalFormatting>
  <conditionalFormatting sqref="DE135">
    <cfRule type="cellIs" dxfId="1380" priority="123" stopIfTrue="1" operator="notEqual">
      <formula>$DH135</formula>
    </cfRule>
  </conditionalFormatting>
  <conditionalFormatting sqref="DH134">
    <cfRule type="cellIs" dxfId="1379" priority="120" stopIfTrue="1" operator="notEqual">
      <formula>$DL134</formula>
    </cfRule>
  </conditionalFormatting>
  <conditionalFormatting sqref="DE134">
    <cfRule type="cellIs" dxfId="1378" priority="121" stopIfTrue="1" operator="notEqual">
      <formula>$DH134</formula>
    </cfRule>
  </conditionalFormatting>
  <conditionalFormatting sqref="DH76:DH77">
    <cfRule type="cellIs" dxfId="1377" priority="118" stopIfTrue="1" operator="notEqual">
      <formula>$DL76</formula>
    </cfRule>
  </conditionalFormatting>
  <conditionalFormatting sqref="DE76:DE77">
    <cfRule type="cellIs" dxfId="1376" priority="119" stopIfTrue="1" operator="notEqual">
      <formula>$DH76</formula>
    </cfRule>
  </conditionalFormatting>
  <conditionalFormatting sqref="DH76:DH77">
    <cfRule type="cellIs" dxfId="1375" priority="116" stopIfTrue="1" operator="notEqual">
      <formula>$DL76</formula>
    </cfRule>
  </conditionalFormatting>
  <conditionalFormatting sqref="DE76:DE77">
    <cfRule type="cellIs" dxfId="1374" priority="117" stopIfTrue="1" operator="notEqual">
      <formula>$DH76</formula>
    </cfRule>
  </conditionalFormatting>
  <conditionalFormatting sqref="DH80">
    <cfRule type="cellIs" dxfId="1373" priority="114" stopIfTrue="1" operator="notEqual">
      <formula>$DL80</formula>
    </cfRule>
  </conditionalFormatting>
  <conditionalFormatting sqref="DE80">
    <cfRule type="cellIs" dxfId="1372" priority="115" stopIfTrue="1" operator="notEqual">
      <formula>$DH80</formula>
    </cfRule>
  </conditionalFormatting>
  <conditionalFormatting sqref="DH119">
    <cfRule type="cellIs" dxfId="1371" priority="112" stopIfTrue="1" operator="notEqual">
      <formula>$DL119</formula>
    </cfRule>
  </conditionalFormatting>
  <conditionalFormatting sqref="DE119">
    <cfRule type="cellIs" dxfId="1370" priority="113" stopIfTrue="1" operator="notEqual">
      <formula>$DH119</formula>
    </cfRule>
  </conditionalFormatting>
  <conditionalFormatting sqref="DH19">
    <cfRule type="cellIs" dxfId="1369" priority="110" stopIfTrue="1" operator="notEqual">
      <formula>$DL19</formula>
    </cfRule>
  </conditionalFormatting>
  <conditionalFormatting sqref="DE19">
    <cfRule type="cellIs" dxfId="1368" priority="111" stopIfTrue="1" operator="notEqual">
      <formula>$DH19</formula>
    </cfRule>
  </conditionalFormatting>
  <conditionalFormatting sqref="CY146">
    <cfRule type="cellIs" dxfId="1367" priority="109" stopIfTrue="1" operator="notEqual">
      <formula>$DE146</formula>
    </cfRule>
  </conditionalFormatting>
  <conditionalFormatting sqref="CY145">
    <cfRule type="cellIs" dxfId="1366" priority="108" stopIfTrue="1" operator="notEqual">
      <formula>$DE145</formula>
    </cfRule>
  </conditionalFormatting>
  <conditionalFormatting sqref="CY147">
    <cfRule type="cellIs" dxfId="1365" priority="107" stopIfTrue="1" operator="notEqual">
      <formula>$DE147</formula>
    </cfRule>
  </conditionalFormatting>
  <conditionalFormatting sqref="CY121:CY125 CY73:CY77 CY6:CY17 CY59:CY69 CY87:CY95 CY19:CY57 CY80:CY85 CY97:CY119 CY141:CY143 CY127:CY139">
    <cfRule type="expression" dxfId="1364" priority="105" stopIfTrue="1">
      <formula>$DB6=""</formula>
    </cfRule>
    <cfRule type="cellIs" dxfId="1363" priority="106" stopIfTrue="1" operator="notEqual">
      <formula>$DB6</formula>
    </cfRule>
  </conditionalFormatting>
  <conditionalFormatting sqref="CY5">
    <cfRule type="expression" dxfId="1362" priority="102" stopIfTrue="1">
      <formula>$DB5=""</formula>
    </cfRule>
    <cfRule type="cellIs" dxfId="1361" priority="103" stopIfTrue="1" operator="notEqual">
      <formula>$DB5</formula>
    </cfRule>
  </conditionalFormatting>
  <conditionalFormatting sqref="DB5">
    <cfRule type="cellIs" dxfId="1360" priority="104" operator="notEqual">
      <formula>$DB5</formula>
    </cfRule>
  </conditionalFormatting>
  <conditionalFormatting sqref="DH70">
    <cfRule type="cellIs" dxfId="1359" priority="100" stopIfTrue="1" operator="notEqual">
      <formula>$DL70</formula>
    </cfRule>
  </conditionalFormatting>
  <conditionalFormatting sqref="DE70">
    <cfRule type="cellIs" dxfId="1358" priority="101" stopIfTrue="1" operator="notEqual">
      <formula>$DH70</formula>
    </cfRule>
  </conditionalFormatting>
  <conditionalFormatting sqref="DB70">
    <cfRule type="cellIs" dxfId="1357" priority="99" operator="notEqual">
      <formula>$DB70</formula>
    </cfRule>
  </conditionalFormatting>
  <conditionalFormatting sqref="CY70">
    <cfRule type="expression" dxfId="1356" priority="97" stopIfTrue="1">
      <formula>$DB70=""</formula>
    </cfRule>
    <cfRule type="cellIs" dxfId="1355" priority="98" stopIfTrue="1" operator="notEqual">
      <formula>$DB70</formula>
    </cfRule>
  </conditionalFormatting>
  <conditionalFormatting sqref="DH72">
    <cfRule type="cellIs" dxfId="1354" priority="95" stopIfTrue="1" operator="notEqual">
      <formula>$DL72</formula>
    </cfRule>
  </conditionalFormatting>
  <conditionalFormatting sqref="DE72">
    <cfRule type="cellIs" dxfId="1353" priority="96" stopIfTrue="1" operator="notEqual">
      <formula>$DH72</formula>
    </cfRule>
  </conditionalFormatting>
  <conditionalFormatting sqref="DB72">
    <cfRule type="cellIs" dxfId="1352" priority="94" operator="notEqual">
      <formula>$DB72</formula>
    </cfRule>
  </conditionalFormatting>
  <conditionalFormatting sqref="CY72">
    <cfRule type="expression" dxfId="1351" priority="92" stopIfTrue="1">
      <formula>$DB72=""</formula>
    </cfRule>
    <cfRule type="cellIs" dxfId="1350" priority="93" stopIfTrue="1" operator="notEqual">
      <formula>$DB72</formula>
    </cfRule>
  </conditionalFormatting>
  <conditionalFormatting sqref="DH58">
    <cfRule type="cellIs" dxfId="1349" priority="90" stopIfTrue="1" operator="notEqual">
      <formula>$DL58</formula>
    </cfRule>
  </conditionalFormatting>
  <conditionalFormatting sqref="DE58">
    <cfRule type="cellIs" dxfId="1348" priority="91" stopIfTrue="1" operator="notEqual">
      <formula>$DH58</formula>
    </cfRule>
  </conditionalFormatting>
  <conditionalFormatting sqref="DB58">
    <cfRule type="cellIs" dxfId="1347" priority="89" operator="notEqual">
      <formula>$DB58</formula>
    </cfRule>
  </conditionalFormatting>
  <conditionalFormatting sqref="CY58">
    <cfRule type="expression" dxfId="1346" priority="87" stopIfTrue="1">
      <formula>$DB58=""</formula>
    </cfRule>
    <cfRule type="cellIs" dxfId="1345" priority="88" stopIfTrue="1" operator="notEqual">
      <formula>$DB58</formula>
    </cfRule>
  </conditionalFormatting>
  <conditionalFormatting sqref="DH120">
    <cfRule type="cellIs" dxfId="1344" priority="85" stopIfTrue="1" operator="notEqual">
      <formula>$DL120</formula>
    </cfRule>
  </conditionalFormatting>
  <conditionalFormatting sqref="DE120">
    <cfRule type="cellIs" dxfId="1343" priority="86" stopIfTrue="1" operator="notEqual">
      <formula>$DH120</formula>
    </cfRule>
  </conditionalFormatting>
  <conditionalFormatting sqref="DB120">
    <cfRule type="cellIs" dxfId="1342" priority="84" operator="notEqual">
      <formula>$DB120</formula>
    </cfRule>
  </conditionalFormatting>
  <conditionalFormatting sqref="CY120">
    <cfRule type="expression" dxfId="1341" priority="82" stopIfTrue="1">
      <formula>$DB120=""</formula>
    </cfRule>
    <cfRule type="cellIs" dxfId="1340" priority="83" stopIfTrue="1" operator="notEqual">
      <formula>$DB120</formula>
    </cfRule>
  </conditionalFormatting>
  <conditionalFormatting sqref="DH126">
    <cfRule type="cellIs" dxfId="1339" priority="80" stopIfTrue="1" operator="notEqual">
      <formula>$DL126</formula>
    </cfRule>
  </conditionalFormatting>
  <conditionalFormatting sqref="DE126">
    <cfRule type="cellIs" dxfId="1338" priority="81" stopIfTrue="1" operator="notEqual">
      <formula>$DH126</formula>
    </cfRule>
  </conditionalFormatting>
  <conditionalFormatting sqref="DB126">
    <cfRule type="cellIs" dxfId="1337" priority="79" operator="notEqual">
      <formula>$DB126</formula>
    </cfRule>
  </conditionalFormatting>
  <conditionalFormatting sqref="CY126">
    <cfRule type="expression" dxfId="1336" priority="77" stopIfTrue="1">
      <formula>$DB126=""</formula>
    </cfRule>
    <cfRule type="cellIs" dxfId="1335" priority="78" stopIfTrue="1" operator="notEqual">
      <formula>$DB126</formula>
    </cfRule>
  </conditionalFormatting>
  <conditionalFormatting sqref="DB78">
    <cfRule type="cellIs" dxfId="1334" priority="76" operator="notEqual">
      <formula>$DB78</formula>
    </cfRule>
  </conditionalFormatting>
  <conditionalFormatting sqref="DH78">
    <cfRule type="cellIs" dxfId="1333" priority="74" stopIfTrue="1" operator="notEqual">
      <formula>$DL78</formula>
    </cfRule>
  </conditionalFormatting>
  <conditionalFormatting sqref="DE78">
    <cfRule type="cellIs" dxfId="1332" priority="75" stopIfTrue="1" operator="notEqual">
      <formula>$DH78</formula>
    </cfRule>
  </conditionalFormatting>
  <conditionalFormatting sqref="CY78">
    <cfRule type="expression" dxfId="1331" priority="72" stopIfTrue="1">
      <formula>$DB78=""</formula>
    </cfRule>
    <cfRule type="cellIs" dxfId="1330" priority="73" stopIfTrue="1" operator="notEqual">
      <formula>$DB78</formula>
    </cfRule>
  </conditionalFormatting>
  <conditionalFormatting sqref="DH86">
    <cfRule type="cellIs" dxfId="1329" priority="70" stopIfTrue="1" operator="notEqual">
      <formula>$DL86</formula>
    </cfRule>
  </conditionalFormatting>
  <conditionalFormatting sqref="DE86">
    <cfRule type="cellIs" dxfId="1328" priority="71" stopIfTrue="1" operator="notEqual">
      <formula>$DH86</formula>
    </cfRule>
  </conditionalFormatting>
  <conditionalFormatting sqref="DB86">
    <cfRule type="cellIs" dxfId="1327" priority="69" operator="notEqual">
      <formula>$DB86</formula>
    </cfRule>
  </conditionalFormatting>
  <conditionalFormatting sqref="CY86">
    <cfRule type="expression" dxfId="1326" priority="67" stopIfTrue="1">
      <formula>$DB86=""</formula>
    </cfRule>
    <cfRule type="cellIs" dxfId="1325" priority="68" stopIfTrue="1" operator="notEqual">
      <formula>$DB86</formula>
    </cfRule>
  </conditionalFormatting>
  <conditionalFormatting sqref="DE116">
    <cfRule type="cellIs" dxfId="1324" priority="66" stopIfTrue="1" operator="notEqual">
      <formula>$DL116</formula>
    </cfRule>
  </conditionalFormatting>
  <conditionalFormatting sqref="DH115">
    <cfRule type="cellIs" dxfId="1323" priority="64" stopIfTrue="1" operator="notEqual">
      <formula>$DL115</formula>
    </cfRule>
  </conditionalFormatting>
  <conditionalFormatting sqref="DE115">
    <cfRule type="cellIs" dxfId="1322" priority="65" stopIfTrue="1" operator="notEqual">
      <formula>$DH115</formula>
    </cfRule>
  </conditionalFormatting>
  <conditionalFormatting sqref="DH116">
    <cfRule type="cellIs" dxfId="1321" priority="63" stopIfTrue="1" operator="notEqual">
      <formula>$DL116</formula>
    </cfRule>
  </conditionalFormatting>
  <conditionalFormatting sqref="DH152:DH153">
    <cfRule type="cellIs" dxfId="1320" priority="62" stopIfTrue="1" operator="notEqual">
      <formula>$DL152</formula>
    </cfRule>
  </conditionalFormatting>
  <conditionalFormatting sqref="CY152:CY153">
    <cfRule type="cellIs" dxfId="1319" priority="61" stopIfTrue="1" operator="notEqual">
      <formula>$DE152</formula>
    </cfRule>
  </conditionalFormatting>
  <conditionalFormatting sqref="DH151">
    <cfRule type="cellIs" dxfId="1318" priority="60" stopIfTrue="1" operator="notEqual">
      <formula>$DL151</formula>
    </cfRule>
  </conditionalFormatting>
  <conditionalFormatting sqref="CY151">
    <cfRule type="cellIs" dxfId="1317" priority="59" stopIfTrue="1" operator="notEqual">
      <formula>$DE151</formula>
    </cfRule>
  </conditionalFormatting>
  <conditionalFormatting sqref="DB78">
    <cfRule type="cellIs" dxfId="1316" priority="58" operator="notEqual">
      <formula>$DB78</formula>
    </cfRule>
  </conditionalFormatting>
  <conditionalFormatting sqref="DH78">
    <cfRule type="cellIs" dxfId="1315" priority="56" stopIfTrue="1" operator="notEqual">
      <formula>$DL78</formula>
    </cfRule>
  </conditionalFormatting>
  <conditionalFormatting sqref="DE78">
    <cfRule type="cellIs" dxfId="1314" priority="57" stopIfTrue="1" operator="notEqual">
      <formula>$DH78</formula>
    </cfRule>
  </conditionalFormatting>
  <conditionalFormatting sqref="CY78">
    <cfRule type="expression" dxfId="1313" priority="54" stopIfTrue="1">
      <formula>$DB78=""</formula>
    </cfRule>
    <cfRule type="cellIs" dxfId="1312" priority="55" stopIfTrue="1" operator="notEqual">
      <formula>$DB78</formula>
    </cfRule>
  </conditionalFormatting>
  <conditionalFormatting sqref="DB77">
    <cfRule type="cellIs" dxfId="1311" priority="53" operator="notEqual">
      <formula>$DB77</formula>
    </cfRule>
  </conditionalFormatting>
  <conditionalFormatting sqref="DH77">
    <cfRule type="cellIs" dxfId="1310" priority="51" stopIfTrue="1" operator="notEqual">
      <formula>$DL77</formula>
    </cfRule>
  </conditionalFormatting>
  <conditionalFormatting sqref="DE77">
    <cfRule type="cellIs" dxfId="1309" priority="52" stopIfTrue="1" operator="notEqual">
      <formula>$DH77</formula>
    </cfRule>
  </conditionalFormatting>
  <conditionalFormatting sqref="CY77">
    <cfRule type="expression" dxfId="1308" priority="49" stopIfTrue="1">
      <formula>$DB77=""</formula>
    </cfRule>
    <cfRule type="cellIs" dxfId="1307" priority="50" stopIfTrue="1" operator="notEqual">
      <formula>$DB77</formula>
    </cfRule>
  </conditionalFormatting>
  <conditionalFormatting sqref="DB79">
    <cfRule type="cellIs" dxfId="1306" priority="48" operator="notEqual">
      <formula>$DB79</formula>
    </cfRule>
  </conditionalFormatting>
  <conditionalFormatting sqref="DH79">
    <cfRule type="cellIs" dxfId="1305" priority="46" stopIfTrue="1" operator="notEqual">
      <formula>$DL79</formula>
    </cfRule>
  </conditionalFormatting>
  <conditionalFormatting sqref="DE79">
    <cfRule type="cellIs" dxfId="1304" priority="47" stopIfTrue="1" operator="notEqual">
      <formula>$DH79</formula>
    </cfRule>
  </conditionalFormatting>
  <conditionalFormatting sqref="CY79">
    <cfRule type="expression" dxfId="1303" priority="44" stopIfTrue="1">
      <formula>$DB79=""</formula>
    </cfRule>
    <cfRule type="cellIs" dxfId="1302" priority="45" stopIfTrue="1" operator="notEqual">
      <formula>$DB79</formula>
    </cfRule>
  </conditionalFormatting>
  <conditionalFormatting sqref="DH18">
    <cfRule type="cellIs" dxfId="1301" priority="42" stopIfTrue="1" operator="notEqual">
      <formula>$DL18</formula>
    </cfRule>
  </conditionalFormatting>
  <conditionalFormatting sqref="DE18">
    <cfRule type="cellIs" dxfId="1300" priority="43" stopIfTrue="1" operator="notEqual">
      <formula>$DH18</formula>
    </cfRule>
  </conditionalFormatting>
  <conditionalFormatting sqref="DB18">
    <cfRule type="cellIs" dxfId="1299" priority="41" operator="notEqual">
      <formula>$DB18</formula>
    </cfRule>
  </conditionalFormatting>
  <conditionalFormatting sqref="CY18">
    <cfRule type="expression" dxfId="1298" priority="39" stopIfTrue="1">
      <formula>$DB18=""</formula>
    </cfRule>
    <cfRule type="cellIs" dxfId="1297" priority="40" stopIfTrue="1" operator="notEqual">
      <formula>$DB18</formula>
    </cfRule>
  </conditionalFormatting>
  <conditionalFormatting sqref="DB128">
    <cfRule type="cellIs" dxfId="1296" priority="38" operator="notEqual">
      <formula>$DB128</formula>
    </cfRule>
  </conditionalFormatting>
  <conditionalFormatting sqref="DH96">
    <cfRule type="cellIs" dxfId="1295" priority="36" stopIfTrue="1" operator="notEqual">
      <formula>$DL96</formula>
    </cfRule>
  </conditionalFormatting>
  <conditionalFormatting sqref="DE96">
    <cfRule type="cellIs" dxfId="1294" priority="37" stopIfTrue="1" operator="notEqual">
      <formula>$DH96</formula>
    </cfRule>
  </conditionalFormatting>
  <conditionalFormatting sqref="DB96">
    <cfRule type="cellIs" dxfId="1293" priority="35" operator="notEqual">
      <formula>$DB96</formula>
    </cfRule>
  </conditionalFormatting>
  <conditionalFormatting sqref="CY96">
    <cfRule type="expression" dxfId="1292" priority="33" stopIfTrue="1">
      <formula>$DB96=""</formula>
    </cfRule>
    <cfRule type="cellIs" dxfId="1291" priority="34" stopIfTrue="1" operator="notEqual">
      <formula>$DB96</formula>
    </cfRule>
  </conditionalFormatting>
  <conditionalFormatting sqref="DH140">
    <cfRule type="cellIs" dxfId="1290" priority="31" stopIfTrue="1" operator="notEqual">
      <formula>$DL140</formula>
    </cfRule>
  </conditionalFormatting>
  <conditionalFormatting sqref="DE140">
    <cfRule type="cellIs" dxfId="1289" priority="32" stopIfTrue="1" operator="notEqual">
      <formula>$DH140</formula>
    </cfRule>
  </conditionalFormatting>
  <conditionalFormatting sqref="DB140">
    <cfRule type="cellIs" dxfId="1288" priority="30" operator="notEqual">
      <formula>$DB140</formula>
    </cfRule>
  </conditionalFormatting>
  <conditionalFormatting sqref="CY140">
    <cfRule type="expression" dxfId="1287" priority="28" stopIfTrue="1">
      <formula>$DB140=""</formula>
    </cfRule>
    <cfRule type="cellIs" dxfId="1286" priority="29" stopIfTrue="1" operator="notEqual">
      <formula>$DB140</formula>
    </cfRule>
  </conditionalFormatting>
  <conditionalFormatting sqref="CV148:CV150">
    <cfRule type="cellIs" dxfId="1285" priority="23" stopIfTrue="1" operator="notEqual">
      <formula>$DE148</formula>
    </cfRule>
  </conditionalFormatting>
  <conditionalFormatting sqref="CV146">
    <cfRule type="cellIs" dxfId="1284" priority="22" stopIfTrue="1" operator="notEqual">
      <formula>$DE146</formula>
    </cfRule>
  </conditionalFormatting>
  <conditionalFormatting sqref="CV145">
    <cfRule type="cellIs" dxfId="1283" priority="21" stopIfTrue="1" operator="notEqual">
      <formula>$DE145</formula>
    </cfRule>
  </conditionalFormatting>
  <conditionalFormatting sqref="CV147">
    <cfRule type="cellIs" dxfId="1282" priority="20" stopIfTrue="1" operator="notEqual">
      <formula>$DE147</formula>
    </cfRule>
  </conditionalFormatting>
  <conditionalFormatting sqref="CV5">
    <cfRule type="expression" dxfId="1281" priority="18" stopIfTrue="1">
      <formula>$CY5=""</formula>
    </cfRule>
    <cfRule type="cellIs" dxfId="1280" priority="19" stopIfTrue="1" operator="notEqual">
      <formula>$CY5</formula>
    </cfRule>
  </conditionalFormatting>
  <conditionalFormatting sqref="CV152:CV153">
    <cfRule type="cellIs" dxfId="1279" priority="17" stopIfTrue="1" operator="notEqual">
      <formula>$DE152</formula>
    </cfRule>
  </conditionalFormatting>
  <conditionalFormatting sqref="CV151">
    <cfRule type="cellIs" dxfId="1278" priority="16" stopIfTrue="1" operator="notEqual">
      <formula>$DE151</formula>
    </cfRule>
  </conditionalFormatting>
  <conditionalFormatting sqref="CV6:CV70 CV72:CV143">
    <cfRule type="expression" dxfId="1277" priority="13" stopIfTrue="1">
      <formula>$CY6=""</formula>
    </cfRule>
    <cfRule type="cellIs" dxfId="1276" priority="14" stopIfTrue="1" operator="notEqual">
      <formula>$CY6</formula>
    </cfRule>
  </conditionalFormatting>
  <conditionalFormatting sqref="DH144">
    <cfRule type="cellIs" dxfId="1275" priority="12" stopIfTrue="1" operator="notEqual">
      <formula>$DL144</formula>
    </cfRule>
  </conditionalFormatting>
  <conditionalFormatting sqref="DE144">
    <cfRule type="cellIs" dxfId="1274" priority="11" stopIfTrue="1" operator="notEqual">
      <formula>$DL144</formula>
    </cfRule>
  </conditionalFormatting>
  <conditionalFormatting sqref="DB144">
    <cfRule type="cellIs" dxfId="1273" priority="10" stopIfTrue="1" operator="notEqual">
      <formula>$DE144</formula>
    </cfRule>
  </conditionalFormatting>
  <conditionalFormatting sqref="CY144">
    <cfRule type="cellIs" dxfId="1272" priority="9" stopIfTrue="1" operator="notEqual">
      <formula>$DE144</formula>
    </cfRule>
  </conditionalFormatting>
  <conditionalFormatting sqref="CV144">
    <cfRule type="cellIs" dxfId="1271" priority="8" stopIfTrue="1" operator="notEqual">
      <formula>$DE144</formula>
    </cfRule>
  </conditionalFormatting>
  <conditionalFormatting sqref="DH71">
    <cfRule type="cellIs" dxfId="1270" priority="6" stopIfTrue="1" operator="notEqual">
      <formula>$DL71</formula>
    </cfRule>
  </conditionalFormatting>
  <conditionalFormatting sqref="DE71">
    <cfRule type="cellIs" dxfId="1269" priority="7" stopIfTrue="1" operator="notEqual">
      <formula>$DH71</formula>
    </cfRule>
  </conditionalFormatting>
  <conditionalFormatting sqref="DB71">
    <cfRule type="cellIs" dxfId="1268" priority="5" operator="notEqual">
      <formula>$DB71</formula>
    </cfRule>
  </conditionalFormatting>
  <conditionalFormatting sqref="CY71">
    <cfRule type="expression" dxfId="1267" priority="3" stopIfTrue="1">
      <formula>$DB71=""</formula>
    </cfRule>
    <cfRule type="cellIs" dxfId="1266" priority="4" stopIfTrue="1" operator="notEqual">
      <formula>$DB71</formula>
    </cfRule>
  </conditionalFormatting>
  <conditionalFormatting sqref="CV71">
    <cfRule type="expression" dxfId="1265" priority="1" stopIfTrue="1">
      <formula>$CY71=""</formula>
    </cfRule>
    <cfRule type="cellIs" dxfId="1264" priority="2" stopIfTrue="1" operator="notEqual">
      <formula>$CY71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81.0 / Gültig ab: 01.04.18 / Seite &amp;P (&amp;N)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7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1312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5" si="50">VLOOKUP($CV54,Funktionsbezeichnungen,3,0)</f>
        <v>8</v>
      </c>
      <c r="CX54" s="83" t="str">
        <f t="shared" ref="CX54:CX85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5" si="54">VLOOKUP($DB66,Funktionsbezeichnungen,3,0)</f>
        <v>7</v>
      </c>
      <c r="DD66" s="83" t="str">
        <f t="shared" ref="DD66:DD105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0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ref="CO71:CO134" si="57">IF(CS71=CT71,"","anders")</f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8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7" si="59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str">
        <f t="shared" si="57"/>
        <v/>
      </c>
      <c r="CP72" s="19" t="str">
        <f t="shared" ref="CP72:CP140" si="60">+S72</f>
        <v>Meisch Raoul</v>
      </c>
      <c r="CR72" s="153">
        <f t="shared" ref="CR72:CR137" si="61">+Z72</f>
        <v>5</v>
      </c>
      <c r="CS72" s="153" t="str">
        <f t="shared" ref="CS72:CS137" si="62">+AB72</f>
        <v>D</v>
      </c>
      <c r="CT72" s="260" t="str">
        <f t="shared" si="56"/>
        <v>D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0" si="63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8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/>
      <c r="Z73" s="118">
        <f t="shared" si="59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7"/>
        <v/>
      </c>
      <c r="CP73" s="19" t="str">
        <f t="shared" si="60"/>
        <v>Stöhr Jessica</v>
      </c>
      <c r="CR73" s="153">
        <f t="shared" si="61"/>
        <v>5</v>
      </c>
      <c r="CS73" s="153" t="str">
        <f t="shared" si="62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3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8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59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7"/>
        <v/>
      </c>
      <c r="CP74" s="19" t="str">
        <f t="shared" si="60"/>
        <v>Vitt Bernhard</v>
      </c>
      <c r="CR74" s="153">
        <f t="shared" si="61"/>
        <v>4</v>
      </c>
      <c r="CS74" s="153" t="str">
        <f t="shared" si="62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3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59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7"/>
        <v/>
      </c>
      <c r="CP75" s="19" t="str">
        <f t="shared" si="60"/>
        <v>Völlmin Daniel</v>
      </c>
      <c r="CR75" s="153">
        <f t="shared" si="61"/>
        <v>3</v>
      </c>
      <c r="CS75" s="153" t="str">
        <f t="shared" si="62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3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4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59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7"/>
        <v/>
      </c>
      <c r="CP76" s="19" t="str">
        <f t="shared" si="60"/>
        <v>Burger Stefan</v>
      </c>
      <c r="CR76" s="19">
        <f t="shared" si="61"/>
        <v>2</v>
      </c>
      <c r="CS76" s="19" t="str">
        <f t="shared" si="62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3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4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59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7"/>
        <v>#N/A</v>
      </c>
      <c r="CP77" s="192" t="str">
        <f t="shared" si="60"/>
        <v>Aleinikov Dimitri</v>
      </c>
      <c r="CR77" s="19">
        <f t="shared" si="61"/>
        <v>2</v>
      </c>
      <c r="CS77" s="19" t="str">
        <f t="shared" si="62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3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4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/>
      <c r="Z78" s="118">
        <f t="shared" si="59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7"/>
        <v>#N/A</v>
      </c>
      <c r="CP78" s="192" t="str">
        <f t="shared" si="60"/>
        <v>Lüthi Tobias</v>
      </c>
      <c r="CR78" s="19">
        <f t="shared" si="61"/>
        <v>1</v>
      </c>
      <c r="CS78" s="19" t="str">
        <f t="shared" si="62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3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8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/>
      <c r="Z79" s="118">
        <f t="shared" si="59"/>
        <v>1</v>
      </c>
      <c r="AA79" s="25" t="s">
        <v>916</v>
      </c>
      <c r="AB79" s="21" t="s">
        <v>121</v>
      </c>
      <c r="AC79" s="21"/>
      <c r="AE79" s="90" t="s">
        <v>375</v>
      </c>
      <c r="AF79" s="82"/>
      <c r="CO79" s="262" t="e">
        <f t="shared" si="57"/>
        <v>#N/A</v>
      </c>
      <c r="CP79" s="192" t="str">
        <f t="shared" si="60"/>
        <v>Schilliger Raphaela</v>
      </c>
      <c r="CR79" s="19">
        <f t="shared" si="61"/>
        <v>1</v>
      </c>
      <c r="CS79" s="19" t="str">
        <f t="shared" si="62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3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8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59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7"/>
        <v/>
      </c>
      <c r="CP80" s="19" t="str">
        <f t="shared" si="60"/>
        <v>Reber Erich</v>
      </c>
      <c r="CR80" s="19">
        <f t="shared" si="61"/>
        <v>45</v>
      </c>
      <c r="CS80" s="19" t="str">
        <f t="shared" si="62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3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8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7"/>
        <v/>
      </c>
      <c r="CP81" s="19" t="str">
        <f t="shared" si="60"/>
        <v>Aebi Roger</v>
      </c>
      <c r="CR81" s="19">
        <f t="shared" si="61"/>
        <v>42</v>
      </c>
      <c r="CS81" s="19" t="str">
        <f t="shared" si="62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1" si="65">VLOOKUP($DE81,Funktionsbezeichnungen,3,0)</f>
        <v>8</v>
      </c>
      <c r="DG81" s="83" t="str">
        <f t="shared" ref="DG81:DG111" si="66">VLOOKUP($DE81,Funktionsbezeichnungen,2,0)</f>
        <v>Projektingenieur 8 (Bau)</v>
      </c>
      <c r="DH81" s="125">
        <v>772</v>
      </c>
      <c r="DI81" s="33">
        <f t="shared" ref="DI81:DI113" si="67">VLOOKUP($DH81,Funktionsbezeichnungen,3,0)</f>
        <v>8</v>
      </c>
      <c r="DJ81" s="83" t="str">
        <f t="shared" ref="DJ81:DJ113" si="68">VLOOKUP($DH81,Funktionsbezeichnungen,2,0)</f>
        <v>Projektingenieur 8 (Bau)</v>
      </c>
      <c r="DK81" s="20"/>
      <c r="DL81" s="33">
        <v>772</v>
      </c>
      <c r="DM81" s="33">
        <f t="shared" ref="DM81:DM111" si="69">VLOOKUP($DL81,Funktionsbezeichnungen,3,0)</f>
        <v>8</v>
      </c>
      <c r="DN81" s="83" t="str">
        <f t="shared" ref="DN81:DN111" si="70">VLOOKUP($DL81,Funktionsbezeichnungen,2,0)</f>
        <v>Projektingenieur 8 (Bau)</v>
      </c>
      <c r="DS81" s="19">
        <f t="shared" si="63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8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59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7"/>
        <v/>
      </c>
      <c r="CP82" s="19" t="str">
        <f t="shared" si="60"/>
        <v>Oehen Beat</v>
      </c>
      <c r="CR82" s="19">
        <f t="shared" si="61"/>
        <v>33</v>
      </c>
      <c r="CS82" s="19" t="str">
        <f t="shared" si="62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1">VLOOKUP($CY82,Funktionsbezeichnungen,3,0)</f>
        <v>8</v>
      </c>
      <c r="DA82" s="83" t="str">
        <f t="shared" ref="DA82:DA114" si="72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5"/>
        <v>8</v>
      </c>
      <c r="DG82" s="83" t="str">
        <f t="shared" si="66"/>
        <v>Projektingenieur 8 (Bau)</v>
      </c>
      <c r="DH82" s="125">
        <v>772</v>
      </c>
      <c r="DI82" s="33">
        <f t="shared" si="67"/>
        <v>8</v>
      </c>
      <c r="DJ82" s="83" t="str">
        <f t="shared" si="68"/>
        <v>Projektingenieur 8 (Bau)</v>
      </c>
      <c r="DK82" s="20"/>
      <c r="DL82" s="125">
        <v>772</v>
      </c>
      <c r="DM82" s="33">
        <f t="shared" si="69"/>
        <v>8</v>
      </c>
      <c r="DN82" s="83" t="str">
        <f t="shared" si="70"/>
        <v>Projektingenieur 8 (Bau)</v>
      </c>
      <c r="DS82" s="19">
        <f t="shared" si="63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58"/>
        <v>1</v>
      </c>
      <c r="D83" s="55"/>
      <c r="E83" s="55"/>
      <c r="F83" s="56">
        <v>1</v>
      </c>
      <c r="G83" s="54"/>
      <c r="H83" s="54">
        <v>1</v>
      </c>
      <c r="I83" s="56"/>
      <c r="J83" s="54"/>
      <c r="K83" s="56"/>
      <c r="L83" s="56"/>
      <c r="M83" s="56"/>
      <c r="N83" s="58"/>
      <c r="O83" s="52" t="s">
        <v>358</v>
      </c>
      <c r="P83" s="15" t="s">
        <v>1306</v>
      </c>
      <c r="Q83" s="15">
        <v>79</v>
      </c>
      <c r="R83" s="164"/>
      <c r="S83" s="29" t="s">
        <v>1307</v>
      </c>
      <c r="T83" s="21">
        <v>1961</v>
      </c>
      <c r="U83" s="28" t="s">
        <v>1308</v>
      </c>
      <c r="V83" s="21">
        <v>1997</v>
      </c>
      <c r="W83" s="25"/>
      <c r="X83" s="21"/>
      <c r="Y83" s="28"/>
      <c r="Z83" s="21">
        <f>$AD$3-V83</f>
        <v>21</v>
      </c>
      <c r="AA83" s="25" t="s">
        <v>110</v>
      </c>
      <c r="AB83" s="21" t="s">
        <v>105</v>
      </c>
      <c r="AC83" s="21"/>
      <c r="AE83" s="90" t="s">
        <v>376</v>
      </c>
      <c r="AF83" s="82"/>
      <c r="CO83" s="262" t="e">
        <f t="shared" si="57"/>
        <v>#N/A</v>
      </c>
      <c r="CP83" s="192" t="str">
        <f t="shared" si="60"/>
        <v>Blehs Claudio</v>
      </c>
      <c r="CR83" s="19">
        <f t="shared" si="61"/>
        <v>21</v>
      </c>
      <c r="CS83" s="19" t="str">
        <f t="shared" si="62"/>
        <v>C</v>
      </c>
      <c r="CT83" s="260" t="e">
        <f t="shared" si="56"/>
        <v>#N/A</v>
      </c>
      <c r="CU83" s="222">
        <v>4331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/>
      <c r="CZ83" s="33"/>
      <c r="DA83" s="83"/>
      <c r="DB83" s="125"/>
      <c r="DC83" s="33"/>
      <c r="DD83" s="83"/>
      <c r="DE83" s="125"/>
      <c r="DF83" s="33"/>
      <c r="DG83" s="83"/>
      <c r="DH83" s="125"/>
      <c r="DI83" s="33"/>
      <c r="DJ83" s="83"/>
      <c r="DK83" s="20"/>
      <c r="DL83" s="33"/>
      <c r="DM83" s="33"/>
      <c r="DN83" s="83"/>
      <c r="DS83" s="19">
        <f t="shared" si="63"/>
        <v>4331</v>
      </c>
      <c r="DT83" s="153">
        <v>6</v>
      </c>
      <c r="DU83" s="19">
        <v>0</v>
      </c>
      <c r="DV83" s="185" t="s">
        <v>969</v>
      </c>
      <c r="EX83" s="154">
        <v>6628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>IF(Z84&gt;=10,1,0)</f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494</v>
      </c>
      <c r="Q84" s="15">
        <v>80</v>
      </c>
      <c r="R84" s="42"/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21"/>
      <c r="Y84" s="25" t="s">
        <v>289</v>
      </c>
      <c r="Z84" s="21">
        <f>$AD$3-V84</f>
        <v>17</v>
      </c>
      <c r="AA84" s="25" t="s">
        <v>110</v>
      </c>
      <c r="AB84" s="21" t="s">
        <v>105</v>
      </c>
      <c r="AC84" s="21"/>
      <c r="AE84" s="90" t="s">
        <v>376</v>
      </c>
      <c r="AF84" s="82"/>
      <c r="CO84" s="19" t="str">
        <f t="shared" si="57"/>
        <v/>
      </c>
      <c r="CP84" s="19" t="str">
        <f t="shared" si="60"/>
        <v>Thalmann Patric</v>
      </c>
      <c r="CR84" s="19">
        <f t="shared" si="61"/>
        <v>17</v>
      </c>
      <c r="CS84" s="19" t="str">
        <f t="shared" si="62"/>
        <v>C</v>
      </c>
      <c r="CT84" s="260" t="str">
        <f t="shared" si="56"/>
        <v>C</v>
      </c>
      <c r="CU84" s="154">
        <v>9658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>
        <v>772</v>
      </c>
      <c r="CZ84" s="33">
        <f t="shared" si="71"/>
        <v>8</v>
      </c>
      <c r="DA84" s="83" t="str">
        <f t="shared" si="72"/>
        <v>Projektingenieur 8 (Bau)</v>
      </c>
      <c r="DB84" s="125">
        <v>772</v>
      </c>
      <c r="DC84" s="33">
        <f>VLOOKUP($DB84,Funktionsbezeichnungen,3,0)</f>
        <v>8</v>
      </c>
      <c r="DD84" s="83" t="str">
        <f>VLOOKUP($DB84,Funktionsbezeichnungen,2,0)</f>
        <v>Projektingenieur 8 (Bau)</v>
      </c>
      <c r="DE84" s="125">
        <v>771</v>
      </c>
      <c r="DF84" s="33">
        <f>VLOOKUP($DE84,Funktionsbezeichnungen,3,0)</f>
        <v>7</v>
      </c>
      <c r="DG84" s="83" t="str">
        <f>VLOOKUP($DE84,Funktionsbezeichnungen,2,0)</f>
        <v>Projektingenieur 7 (Bau)</v>
      </c>
      <c r="DH84" s="125">
        <v>771</v>
      </c>
      <c r="DI84" s="33">
        <f>VLOOKUP($DH84,Funktionsbezeichnungen,3,0)</f>
        <v>7</v>
      </c>
      <c r="DJ84" s="83" t="str">
        <f>VLOOKUP($DH84,Funktionsbezeichnungen,2,0)</f>
        <v>Projektingenieur 7 (Bau)</v>
      </c>
      <c r="DK84" s="20"/>
      <c r="DL84" s="125">
        <v>771</v>
      </c>
      <c r="DM84" s="33">
        <f>VLOOKUP($DL84,Funktionsbezeichnungen,3,0)</f>
        <v>7</v>
      </c>
      <c r="DN84" s="83" t="str">
        <f>VLOOKUP($DL84,Funktionsbezeichnungen,2,0)</f>
        <v>Projektingenieur 7 (Bau)</v>
      </c>
      <c r="DS84" s="19">
        <f t="shared" si="63"/>
        <v>9658</v>
      </c>
      <c r="DT84" s="153">
        <v>6</v>
      </c>
      <c r="DU84" s="19">
        <v>0</v>
      </c>
      <c r="DV84" s="185" t="s">
        <v>968</v>
      </c>
      <c r="EX84" s="154">
        <v>6659</v>
      </c>
      <c r="EY84" s="19" t="s">
        <v>121</v>
      </c>
    </row>
    <row r="85" spans="1:155" s="226" customFormat="1" ht="27" x14ac:dyDescent="0.25">
      <c r="A85" s="218">
        <v>0</v>
      </c>
      <c r="B85" s="218"/>
      <c r="C85" s="218">
        <f>IF(Z85&gt;=10,1,0)</f>
        <v>0</v>
      </c>
      <c r="D85" s="219"/>
      <c r="E85" s="219">
        <v>1</v>
      </c>
      <c r="F85" s="220"/>
      <c r="G85" s="221"/>
      <c r="H85" s="221">
        <v>1</v>
      </c>
      <c r="I85" s="220"/>
      <c r="J85" s="221"/>
      <c r="K85" s="220"/>
      <c r="L85" s="220"/>
      <c r="M85" s="220"/>
      <c r="N85" s="256"/>
      <c r="O85" s="166" t="s">
        <v>1301</v>
      </c>
      <c r="P85" s="167" t="s">
        <v>1258</v>
      </c>
      <c r="Q85" s="15">
        <v>81</v>
      </c>
      <c r="R85" s="248"/>
      <c r="S85" s="216" t="s">
        <v>1259</v>
      </c>
      <c r="T85" s="118">
        <v>1972</v>
      </c>
      <c r="U85" s="247" t="s">
        <v>1260</v>
      </c>
      <c r="V85" s="118">
        <v>2009</v>
      </c>
      <c r="W85" s="225"/>
      <c r="X85" s="224"/>
      <c r="Y85" s="225"/>
      <c r="Z85" s="118">
        <f>$AD$3-V85</f>
        <v>9</v>
      </c>
      <c r="AA85" s="119" t="s">
        <v>1261</v>
      </c>
      <c r="AB85" s="118" t="s">
        <v>105</v>
      </c>
      <c r="AC85" s="118"/>
      <c r="AD85" s="118"/>
      <c r="AE85" s="255" t="s">
        <v>376</v>
      </c>
      <c r="AF85" s="249"/>
      <c r="CO85" s="262" t="e">
        <f t="shared" si="57"/>
        <v>#N/A</v>
      </c>
      <c r="CP85" s="261" t="str">
        <f t="shared" si="60"/>
        <v>Hagmann Andreas</v>
      </c>
      <c r="CR85" s="226">
        <f t="shared" si="61"/>
        <v>9</v>
      </c>
      <c r="CS85" s="226" t="str">
        <f t="shared" si="62"/>
        <v>C</v>
      </c>
      <c r="CT85" s="260" t="e">
        <f t="shared" si="56"/>
        <v>#N/A</v>
      </c>
      <c r="CU85" s="257">
        <v>3216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250"/>
      <c r="CZ85" s="251"/>
      <c r="DA85" s="252"/>
      <c r="DB85" s="250"/>
      <c r="DC85" s="251"/>
      <c r="DD85" s="252"/>
      <c r="DE85" s="250"/>
      <c r="DF85" s="251"/>
      <c r="DG85" s="252"/>
      <c r="DH85" s="250"/>
      <c r="DI85" s="251"/>
      <c r="DJ85" s="252"/>
      <c r="DK85" s="249"/>
      <c r="DL85" s="250"/>
      <c r="DM85" s="251"/>
      <c r="DN85" s="252"/>
      <c r="DS85" s="226">
        <f t="shared" si="63"/>
        <v>3216</v>
      </c>
      <c r="DT85" s="253">
        <v>6</v>
      </c>
      <c r="DU85" s="226">
        <v>0</v>
      </c>
      <c r="DV85" s="254" t="s">
        <v>968</v>
      </c>
      <c r="EX85" s="154">
        <v>4354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8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1303</v>
      </c>
      <c r="P86" s="15" t="s">
        <v>477</v>
      </c>
      <c r="Q86" s="15">
        <v>82</v>
      </c>
      <c r="R86" s="16"/>
      <c r="S86" s="20" t="s">
        <v>134</v>
      </c>
      <c r="T86" s="21">
        <v>1954</v>
      </c>
      <c r="U86" s="28" t="s">
        <v>126</v>
      </c>
      <c r="V86" s="21">
        <v>1974</v>
      </c>
      <c r="W86" s="25"/>
      <c r="X86" s="21"/>
      <c r="Y86" s="28" t="s">
        <v>135</v>
      </c>
      <c r="Z86" s="21">
        <f t="shared" si="59"/>
        <v>44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7"/>
        <v/>
      </c>
      <c r="CP86" s="19" t="str">
        <f t="shared" si="60"/>
        <v>Imesch Robert</v>
      </c>
      <c r="CR86" s="19">
        <f t="shared" si="61"/>
        <v>44</v>
      </c>
      <c r="CS86" s="19" t="str">
        <f t="shared" si="62"/>
        <v xml:space="preserve"> D/C 2)</v>
      </c>
      <c r="CT86" s="260" t="str">
        <f t="shared" si="56"/>
        <v xml:space="preserve"> D/C 2)</v>
      </c>
      <c r="CU86" s="154">
        <v>4249</v>
      </c>
      <c r="CV86" s="125">
        <v>772</v>
      </c>
      <c r="CW86" s="33">
        <f t="shared" ref="CW86:CW117" si="73">VLOOKUP($CV86,Funktionsbezeichnungen,3,0)</f>
        <v>8</v>
      </c>
      <c r="CX86" s="83" t="str">
        <f t="shared" ref="CX86:CX117" si="74">VLOOKUP($CV86,Funktionsbezeichnungen,2,0)</f>
        <v>Projektingenieur 8 (Bau)</v>
      </c>
      <c r="CY86" s="125">
        <v>772</v>
      </c>
      <c r="CZ86" s="33">
        <f t="shared" si="71"/>
        <v>8</v>
      </c>
      <c r="DA86" s="83" t="str">
        <f t="shared" si="72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5"/>
        <v>8</v>
      </c>
      <c r="DG86" s="83" t="str">
        <f t="shared" si="66"/>
        <v>Projektingenieur 8 (Bau)</v>
      </c>
      <c r="DH86" s="125">
        <v>772</v>
      </c>
      <c r="DI86" s="33">
        <f t="shared" si="67"/>
        <v>8</v>
      </c>
      <c r="DJ86" s="83" t="str">
        <f t="shared" si="68"/>
        <v>Projektingenieur 8 (Bau)</v>
      </c>
      <c r="DK86" s="20"/>
      <c r="DL86" s="33">
        <v>772</v>
      </c>
      <c r="DM86" s="33">
        <f t="shared" si="69"/>
        <v>8</v>
      </c>
      <c r="DN86" s="83" t="str">
        <f t="shared" si="70"/>
        <v>Projektingenieur 8 (Bau)</v>
      </c>
      <c r="DS86" s="19">
        <f t="shared" si="63"/>
        <v>4249</v>
      </c>
      <c r="DT86" s="153">
        <v>6</v>
      </c>
      <c r="DU86" s="19">
        <v>0</v>
      </c>
      <c r="DV86" s="185" t="s">
        <v>968</v>
      </c>
      <c r="EX86" s="154">
        <v>5630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58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1303</v>
      </c>
      <c r="P87" s="15" t="s">
        <v>478</v>
      </c>
      <c r="Q87" s="15">
        <v>83</v>
      </c>
      <c r="R87" s="16"/>
      <c r="S87" s="20" t="s">
        <v>136</v>
      </c>
      <c r="T87" s="21">
        <v>1955</v>
      </c>
      <c r="U87" s="28" t="s">
        <v>126</v>
      </c>
      <c r="V87" s="21">
        <v>1975</v>
      </c>
      <c r="W87" s="25"/>
      <c r="X87" s="21"/>
      <c r="Y87" s="28" t="s">
        <v>135</v>
      </c>
      <c r="Z87" s="21">
        <f t="shared" si="59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57"/>
        <v/>
      </c>
      <c r="CP87" s="19" t="str">
        <f t="shared" si="60"/>
        <v>Flückiger Hans Peter</v>
      </c>
      <c r="CR87" s="19">
        <f t="shared" si="61"/>
        <v>43</v>
      </c>
      <c r="CS87" s="19" t="str">
        <f t="shared" si="62"/>
        <v xml:space="preserve"> D/C 2)</v>
      </c>
      <c r="CT87" s="260" t="str">
        <f t="shared" si="56"/>
        <v xml:space="preserve"> D/C 2)</v>
      </c>
      <c r="CU87" s="154">
        <v>4250</v>
      </c>
      <c r="CV87" s="125">
        <v>772</v>
      </c>
      <c r="CW87" s="33">
        <f t="shared" si="73"/>
        <v>8</v>
      </c>
      <c r="CX87" s="83" t="str">
        <f t="shared" si="74"/>
        <v>Projektingenieur 8 (Bau)</v>
      </c>
      <c r="CY87" s="125">
        <v>772</v>
      </c>
      <c r="CZ87" s="33">
        <f t="shared" si="71"/>
        <v>8</v>
      </c>
      <c r="DA87" s="83" t="str">
        <f t="shared" si="72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65"/>
        <v>8</v>
      </c>
      <c r="DG87" s="83" t="str">
        <f t="shared" si="66"/>
        <v>Projektingenieur 8 (Bau)</v>
      </c>
      <c r="DH87" s="125">
        <v>772</v>
      </c>
      <c r="DI87" s="33">
        <f t="shared" si="67"/>
        <v>8</v>
      </c>
      <c r="DJ87" s="83" t="str">
        <f t="shared" si="68"/>
        <v>Projektingenieur 8 (Bau)</v>
      </c>
      <c r="DK87" s="20"/>
      <c r="DL87" s="33">
        <v>772</v>
      </c>
      <c r="DM87" s="33">
        <f t="shared" si="69"/>
        <v>8</v>
      </c>
      <c r="DN87" s="83" t="str">
        <f t="shared" si="70"/>
        <v>Projektingenieur 8 (Bau)</v>
      </c>
      <c r="DS87" s="19">
        <f t="shared" si="63"/>
        <v>4250</v>
      </c>
      <c r="DT87" s="153">
        <v>6</v>
      </c>
      <c r="DU87" s="19">
        <v>0</v>
      </c>
      <c r="DV87" s="185" t="s">
        <v>968</v>
      </c>
      <c r="EX87" s="154">
        <v>7641</v>
      </c>
      <c r="EY87" s="19" t="s">
        <v>121</v>
      </c>
    </row>
    <row r="88" spans="1:155" s="19" customFormat="1" ht="27" x14ac:dyDescent="0.25">
      <c r="A88" s="53">
        <v>0</v>
      </c>
      <c r="B88" s="53"/>
      <c r="C88" s="53">
        <f>IF(Z88&gt;=10,1,0)</f>
        <v>1</v>
      </c>
      <c r="D88" s="55"/>
      <c r="E88" s="55">
        <v>1</v>
      </c>
      <c r="F88" s="56"/>
      <c r="G88" s="54"/>
      <c r="H88" s="54"/>
      <c r="I88" s="56"/>
      <c r="J88" s="54"/>
      <c r="K88" s="56"/>
      <c r="L88" s="56"/>
      <c r="M88" s="56"/>
      <c r="N88" s="58"/>
      <c r="O88" s="52" t="s">
        <v>358</v>
      </c>
      <c r="P88" s="15" t="s">
        <v>617</v>
      </c>
      <c r="Q88" s="15">
        <v>84</v>
      </c>
      <c r="R88" s="42"/>
      <c r="S88" s="169" t="s">
        <v>618</v>
      </c>
      <c r="T88" s="118">
        <v>1985</v>
      </c>
      <c r="U88" s="169" t="s">
        <v>235</v>
      </c>
      <c r="V88" s="118">
        <v>2006</v>
      </c>
      <c r="W88" s="247" t="s">
        <v>1257</v>
      </c>
      <c r="X88" s="118">
        <v>2015</v>
      </c>
      <c r="Y88" s="225"/>
      <c r="Z88" s="118">
        <f>$AD$3-V88</f>
        <v>12</v>
      </c>
      <c r="AA88" s="119" t="s">
        <v>110</v>
      </c>
      <c r="AB88" s="118" t="s">
        <v>121</v>
      </c>
      <c r="AC88" s="224"/>
      <c r="AD88" s="226"/>
      <c r="AE88" s="255" t="s">
        <v>376</v>
      </c>
      <c r="AF88" s="82"/>
      <c r="CO88" s="19" t="str">
        <f t="shared" si="57"/>
        <v/>
      </c>
      <c r="CP88" s="19" t="str">
        <f t="shared" si="60"/>
        <v>Zeltner Viktor</v>
      </c>
      <c r="CR88" s="19">
        <f t="shared" si="61"/>
        <v>12</v>
      </c>
      <c r="CS88" s="19" t="str">
        <f t="shared" si="62"/>
        <v>D</v>
      </c>
      <c r="CT88" s="260" t="str">
        <f t="shared" si="56"/>
        <v>D</v>
      </c>
      <c r="CU88" s="154">
        <v>6765</v>
      </c>
      <c r="CV88" s="125">
        <v>771</v>
      </c>
      <c r="CW88" s="33">
        <f t="shared" si="73"/>
        <v>7</v>
      </c>
      <c r="CX88" s="83" t="str">
        <f t="shared" si="74"/>
        <v>Projektingenieur 7 (Bau)</v>
      </c>
      <c r="CY88" s="125">
        <v>771</v>
      </c>
      <c r="CZ88" s="33">
        <f t="shared" si="71"/>
        <v>7</v>
      </c>
      <c r="DA88" s="83" t="str">
        <f t="shared" si="72"/>
        <v>Projektingenieur 7 (Bau)</v>
      </c>
      <c r="DB88" s="125">
        <v>771</v>
      </c>
      <c r="DC88" s="33">
        <f>VLOOKUP($DB88,Funktionsbezeichnungen,3,0)</f>
        <v>7</v>
      </c>
      <c r="DD88" s="83" t="str">
        <f>VLOOKUP($DB88,Funktionsbezeichnungen,2,0)</f>
        <v>Projektingenieur 7 (Bau)</v>
      </c>
      <c r="DE88" s="125">
        <v>733</v>
      </c>
      <c r="DF88" s="33">
        <f>VLOOKUP($DE88,Funktionsbezeichnungen,3,0)</f>
        <v>6</v>
      </c>
      <c r="DG88" s="83" t="str">
        <f>VLOOKUP($DE88,Funktionsbezeichnungen,2,0)</f>
        <v>Konstrukteur 6 / -planer 6 / Gruppenchef 6</v>
      </c>
      <c r="DH88" s="125">
        <v>732</v>
      </c>
      <c r="DI88" s="33">
        <f>VLOOKUP($DH88,Funktionsbezeichnungen,3,0)</f>
        <v>5</v>
      </c>
      <c r="DJ88" s="83" t="str">
        <f>VLOOKUP($DH88,Funktionsbezeichnungen,2,0)</f>
        <v>Konstrukteur 5 / -planer 5</v>
      </c>
      <c r="DK88" s="20"/>
      <c r="DL88" s="33">
        <v>732</v>
      </c>
      <c r="DM88" s="33">
        <f>VLOOKUP($DL88,Funktionsbezeichnungen,3,0)</f>
        <v>5</v>
      </c>
      <c r="DN88" s="83" t="str">
        <f>VLOOKUP($DL88,Funktionsbezeichnungen,2,0)</f>
        <v>Konstrukteur 5 / -planer 5</v>
      </c>
      <c r="DS88" s="19">
        <f t="shared" si="63"/>
        <v>6765</v>
      </c>
      <c r="DT88" s="153">
        <v>6</v>
      </c>
      <c r="DU88" s="19">
        <v>0</v>
      </c>
      <c r="DV88" s="19" t="s">
        <v>964</v>
      </c>
      <c r="EX88" s="154">
        <v>6741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 t="shared" si="58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482</v>
      </c>
      <c r="Q89" s="15">
        <v>85</v>
      </c>
      <c r="R89" s="16"/>
      <c r="S89" s="20" t="s">
        <v>260</v>
      </c>
      <c r="T89" s="21">
        <v>1956</v>
      </c>
      <c r="U89" s="28" t="s">
        <v>126</v>
      </c>
      <c r="V89" s="21">
        <v>1973</v>
      </c>
      <c r="W89" s="25"/>
      <c r="X89" s="21"/>
      <c r="Y89" s="28"/>
      <c r="Z89" s="21">
        <f t="shared" si="59"/>
        <v>45</v>
      </c>
      <c r="AA89" s="25" t="s">
        <v>139</v>
      </c>
      <c r="AB89" s="21" t="s">
        <v>121</v>
      </c>
      <c r="AC89" s="21"/>
      <c r="AE89" s="90" t="s">
        <v>377</v>
      </c>
      <c r="AF89" s="82"/>
      <c r="CO89" s="19" t="str">
        <f t="shared" si="57"/>
        <v/>
      </c>
      <c r="CP89" s="19" t="str">
        <f t="shared" si="60"/>
        <v>Allemann  Bertrand</v>
      </c>
      <c r="CR89" s="19">
        <f t="shared" si="61"/>
        <v>45</v>
      </c>
      <c r="CS89" s="19" t="str">
        <f t="shared" si="62"/>
        <v>D</v>
      </c>
      <c r="CT89" s="260" t="str">
        <f t="shared" si="56"/>
        <v>D</v>
      </c>
      <c r="CU89" s="154">
        <v>5631</v>
      </c>
      <c r="CV89" s="125">
        <v>741</v>
      </c>
      <c r="CW89" s="33">
        <f t="shared" si="73"/>
        <v>7</v>
      </c>
      <c r="CX89" s="83" t="str">
        <f t="shared" si="74"/>
        <v>Konstrukteur 7 / Fachplaner 7 / Gruppenchef 7</v>
      </c>
      <c r="CY89" s="125">
        <v>741</v>
      </c>
      <c r="CZ89" s="33">
        <f t="shared" si="71"/>
        <v>7</v>
      </c>
      <c r="DA89" s="83" t="str">
        <f t="shared" si="72"/>
        <v>Konstrukteur 7 / Fachplaner 7 / Gruppenchef 7</v>
      </c>
      <c r="DB89" s="125">
        <v>741</v>
      </c>
      <c r="DC89" s="33">
        <f t="shared" si="54"/>
        <v>7</v>
      </c>
      <c r="DD89" s="83" t="str">
        <f t="shared" si="55"/>
        <v>Konstrukteur 7 / Fachplaner 7 / Gruppenchef 7</v>
      </c>
      <c r="DE89" s="125">
        <v>741</v>
      </c>
      <c r="DF89" s="33">
        <f t="shared" si="65"/>
        <v>7</v>
      </c>
      <c r="DG89" s="83" t="str">
        <f t="shared" si="66"/>
        <v>Konstrukteur 7 / Fachplaner 7 / Gruppenchef 7</v>
      </c>
      <c r="DH89" s="125">
        <v>741</v>
      </c>
      <c r="DI89" s="33">
        <f t="shared" si="67"/>
        <v>7</v>
      </c>
      <c r="DJ89" s="83" t="str">
        <f t="shared" si="68"/>
        <v>Konstrukteur 7 / Fachplaner 7 / Gruppenchef 7</v>
      </c>
      <c r="DK89" s="20"/>
      <c r="DL89" s="33">
        <v>742</v>
      </c>
      <c r="DM89" s="33">
        <f t="shared" si="69"/>
        <v>8</v>
      </c>
      <c r="DN89" s="83" t="str">
        <f t="shared" si="70"/>
        <v>Konstrukteur 8 / Fachplaner 8 / Gruppenchef 8</v>
      </c>
      <c r="DS89" s="19">
        <f t="shared" si="63"/>
        <v>5631</v>
      </c>
      <c r="DT89" s="153">
        <v>6</v>
      </c>
      <c r="DU89" s="19">
        <v>0</v>
      </c>
      <c r="DV89" s="19" t="s">
        <v>965</v>
      </c>
      <c r="EX89" s="154">
        <v>9618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491</v>
      </c>
      <c r="Q90" s="15">
        <v>86</v>
      </c>
      <c r="R90" s="16"/>
      <c r="S90" s="20" t="s">
        <v>140</v>
      </c>
      <c r="T90" s="21">
        <v>1955</v>
      </c>
      <c r="U90" s="28" t="s">
        <v>126</v>
      </c>
      <c r="V90" s="21">
        <v>1973</v>
      </c>
      <c r="W90" s="25"/>
      <c r="X90" s="21"/>
      <c r="Y90" s="28"/>
      <c r="Z90" s="21">
        <f>$AD$3-V90</f>
        <v>45</v>
      </c>
      <c r="AA90" s="25" t="s">
        <v>129</v>
      </c>
      <c r="AB90" s="21" t="s">
        <v>121</v>
      </c>
      <c r="AC90" s="21"/>
      <c r="AE90" s="187" t="s">
        <v>377</v>
      </c>
      <c r="AF90" s="82"/>
      <c r="CO90" s="262" t="str">
        <f t="shared" si="57"/>
        <v>anders</v>
      </c>
      <c r="CP90" s="19" t="str">
        <f>+S90</f>
        <v>Wespiser Charles</v>
      </c>
      <c r="CR90" s="19">
        <f>+Z90</f>
        <v>45</v>
      </c>
      <c r="CS90" s="19" t="str">
        <f>+AB90</f>
        <v>D</v>
      </c>
      <c r="CT90" s="260" t="str">
        <f t="shared" si="56"/>
        <v xml:space="preserve"> E/D </v>
      </c>
      <c r="CU90" s="154">
        <v>5545</v>
      </c>
      <c r="CV90" s="125">
        <v>741</v>
      </c>
      <c r="CW90" s="33">
        <f t="shared" si="73"/>
        <v>7</v>
      </c>
      <c r="CX90" s="83" t="str">
        <f t="shared" si="74"/>
        <v>Konstrukteur 7 / Fachplaner 7 / Gruppenchef 7</v>
      </c>
      <c r="CY90" s="125">
        <v>741</v>
      </c>
      <c r="CZ90" s="33">
        <f>VLOOKUP($CY90,Funktionsbezeichnungen,3,0)</f>
        <v>7</v>
      </c>
      <c r="DA90" s="83" t="str">
        <f>VLOOKUP($CY90,Funktionsbezeichnungen,2,0)</f>
        <v>Konstrukteur 7 / Fachplaner 7 / Gruppenchef 7</v>
      </c>
      <c r="DB90" s="125">
        <v>741</v>
      </c>
      <c r="DC90" s="33">
        <f>VLOOKUP($DB90,Funktionsbezeichnungen,3,0)</f>
        <v>7</v>
      </c>
      <c r="DD90" s="83" t="str">
        <f>VLOOKUP($DB90,Funktionsbezeichnungen,2,0)</f>
        <v>Konstrukteur 7 / Fachplaner 7 / Gruppenchef 7</v>
      </c>
      <c r="DE90" s="125">
        <v>741</v>
      </c>
      <c r="DF90" s="33">
        <f>VLOOKUP($DE90,Funktionsbezeichnungen,3,0)</f>
        <v>7</v>
      </c>
      <c r="DG90" s="83" t="str">
        <f>VLOOKUP($DE90,Funktionsbezeichnungen,2,0)</f>
        <v>Konstrukteur 7 / Fachplaner 7 / Gruppenchef 7</v>
      </c>
      <c r="DH90" s="125">
        <v>741</v>
      </c>
      <c r="DI90" s="33">
        <f>VLOOKUP($DH90,Funktionsbezeichnungen,3,0)</f>
        <v>7</v>
      </c>
      <c r="DJ90" s="83" t="str">
        <f>VLOOKUP($DH90,Funktionsbezeichnungen,2,0)</f>
        <v>Konstrukteur 7 / Fachplaner 7 / Gruppenchef 7</v>
      </c>
      <c r="DK90" s="20"/>
      <c r="DL90" s="125">
        <v>741</v>
      </c>
      <c r="DM90" s="33">
        <f>VLOOKUP($DL90,Funktionsbezeichnungen,3,0)</f>
        <v>7</v>
      </c>
      <c r="DN90" s="83" t="str">
        <f>VLOOKUP($DL90,Funktionsbezeichnungen,2,0)</f>
        <v>Konstrukteur 7 / Fachplaner 7 / Gruppenchef 7</v>
      </c>
      <c r="DS90" s="19">
        <f>+CU90</f>
        <v>5545</v>
      </c>
      <c r="DT90" s="153">
        <v>6</v>
      </c>
      <c r="DU90" s="19">
        <v>0</v>
      </c>
      <c r="DV90" s="19" t="s">
        <v>965</v>
      </c>
      <c r="EX90" s="154">
        <v>9623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1301</v>
      </c>
      <c r="P91" s="15" t="s">
        <v>483</v>
      </c>
      <c r="Q91" s="15">
        <v>87</v>
      </c>
      <c r="R91" s="16"/>
      <c r="S91" s="20" t="s">
        <v>137</v>
      </c>
      <c r="T91" s="21">
        <v>1958</v>
      </c>
      <c r="U91" s="28" t="s">
        <v>126</v>
      </c>
      <c r="V91" s="21">
        <v>1977</v>
      </c>
      <c r="W91" s="25"/>
      <c r="X91" s="21"/>
      <c r="Y91" s="28"/>
      <c r="Z91" s="21">
        <f t="shared" si="59"/>
        <v>41</v>
      </c>
      <c r="AA91" s="25" t="s">
        <v>129</v>
      </c>
      <c r="AB91" s="21" t="s">
        <v>121</v>
      </c>
      <c r="AC91" s="21"/>
      <c r="AE91" s="90" t="s">
        <v>377</v>
      </c>
      <c r="AF91" s="82"/>
      <c r="CO91" s="19" t="str">
        <f t="shared" si="57"/>
        <v/>
      </c>
      <c r="CP91" s="19" t="str">
        <f t="shared" si="60"/>
        <v>Lenherr Paul</v>
      </c>
      <c r="CR91" s="19">
        <f t="shared" si="61"/>
        <v>41</v>
      </c>
      <c r="CS91" s="19" t="str">
        <f t="shared" si="62"/>
        <v>D</v>
      </c>
      <c r="CT91" s="260" t="str">
        <f t="shared" si="56"/>
        <v>D</v>
      </c>
      <c r="CU91" s="154">
        <v>6628</v>
      </c>
      <c r="CV91" s="125">
        <v>741</v>
      </c>
      <c r="CW91" s="33">
        <f t="shared" si="73"/>
        <v>7</v>
      </c>
      <c r="CX91" s="83" t="str">
        <f t="shared" si="74"/>
        <v>Konstrukteur 7 / Fachplaner 7 / Gruppenchef 7</v>
      </c>
      <c r="CY91" s="125">
        <v>741</v>
      </c>
      <c r="CZ91" s="33">
        <f t="shared" si="71"/>
        <v>7</v>
      </c>
      <c r="DA91" s="83" t="str">
        <f t="shared" si="72"/>
        <v>Konstrukteur 7 / Fachplaner 7 / Gruppenchef 7</v>
      </c>
      <c r="DB91" s="125">
        <v>741</v>
      </c>
      <c r="DC91" s="33">
        <f t="shared" si="54"/>
        <v>7</v>
      </c>
      <c r="DD91" s="83" t="str">
        <f t="shared" si="55"/>
        <v>Konstrukteur 7 / Fachplaner 7 / Gruppenchef 7</v>
      </c>
      <c r="DE91" s="125">
        <v>741</v>
      </c>
      <c r="DF91" s="33">
        <f t="shared" si="65"/>
        <v>7</v>
      </c>
      <c r="DG91" s="83" t="str">
        <f t="shared" si="66"/>
        <v>Konstrukteur 7 / Fachplaner 7 / Gruppenchef 7</v>
      </c>
      <c r="DH91" s="125">
        <v>741</v>
      </c>
      <c r="DI91" s="33">
        <f t="shared" si="67"/>
        <v>7</v>
      </c>
      <c r="DJ91" s="83" t="str">
        <f t="shared" si="68"/>
        <v>Konstrukteur 7 / Fachplaner 7 / Gruppenchef 7</v>
      </c>
      <c r="DK91" s="20"/>
      <c r="DL91" s="33">
        <v>742</v>
      </c>
      <c r="DM91" s="33">
        <f t="shared" si="69"/>
        <v>8</v>
      </c>
      <c r="DN91" s="83" t="str">
        <f t="shared" si="70"/>
        <v>Konstrukteur 8 / Fachplaner 8 / Gruppenchef 8</v>
      </c>
      <c r="DS91" s="19">
        <f t="shared" si="63"/>
        <v>6628</v>
      </c>
      <c r="DT91" s="153">
        <v>6</v>
      </c>
      <c r="DU91" s="19">
        <v>0</v>
      </c>
      <c r="DV91" s="19" t="s">
        <v>965</v>
      </c>
      <c r="EX91" s="154">
        <v>4346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358</v>
      </c>
      <c r="P92" s="15" t="s">
        <v>484</v>
      </c>
      <c r="Q92" s="15">
        <v>88</v>
      </c>
      <c r="R92" s="16"/>
      <c r="S92" s="20" t="s">
        <v>271</v>
      </c>
      <c r="T92" s="21">
        <v>1958</v>
      </c>
      <c r="U92" s="28" t="s">
        <v>126</v>
      </c>
      <c r="V92" s="21">
        <v>1978</v>
      </c>
      <c r="W92" s="25"/>
      <c r="X92" s="21"/>
      <c r="Y92" s="28"/>
      <c r="Z92" s="21">
        <f t="shared" si="59"/>
        <v>40</v>
      </c>
      <c r="AA92" s="25" t="s">
        <v>687</v>
      </c>
      <c r="AB92" s="21" t="s">
        <v>121</v>
      </c>
      <c r="AC92" s="21"/>
      <c r="AE92" s="90" t="s">
        <v>420</v>
      </c>
      <c r="AF92" s="82"/>
      <c r="CO92" s="19" t="str">
        <f t="shared" si="57"/>
        <v/>
      </c>
      <c r="CP92" s="19" t="str">
        <f t="shared" si="60"/>
        <v>von Schallen Urs</v>
      </c>
      <c r="CR92" s="19">
        <f t="shared" si="61"/>
        <v>40</v>
      </c>
      <c r="CS92" s="19" t="str">
        <f t="shared" si="62"/>
        <v>D</v>
      </c>
      <c r="CT92" s="260" t="str">
        <f t="shared" si="56"/>
        <v>D</v>
      </c>
      <c r="CU92" s="154">
        <v>6659</v>
      </c>
      <c r="CV92" s="125">
        <v>742</v>
      </c>
      <c r="CW92" s="33">
        <f t="shared" si="73"/>
        <v>8</v>
      </c>
      <c r="CX92" s="83" t="str">
        <f t="shared" si="74"/>
        <v>Konstrukteur 8 / Fachplaner 8 / Gruppenchef 8</v>
      </c>
      <c r="CY92" s="125">
        <v>742</v>
      </c>
      <c r="CZ92" s="33">
        <f t="shared" si="71"/>
        <v>8</v>
      </c>
      <c r="DA92" s="83" t="str">
        <f t="shared" si="72"/>
        <v>Konstrukteur 8 / Fachplaner 8 / Gruppenchef 8</v>
      </c>
      <c r="DB92" s="125">
        <v>742</v>
      </c>
      <c r="DC92" s="33">
        <f t="shared" si="54"/>
        <v>8</v>
      </c>
      <c r="DD92" s="83" t="str">
        <f t="shared" si="55"/>
        <v>Konstrukteur 8 / Fachplaner 8 / Gruppenchef 8</v>
      </c>
      <c r="DE92" s="125">
        <v>742</v>
      </c>
      <c r="DF92" s="33">
        <f t="shared" si="65"/>
        <v>8</v>
      </c>
      <c r="DG92" s="83" t="str">
        <f t="shared" si="66"/>
        <v>Konstrukteur 8 / Fachplaner 8 / Gruppenchef 8</v>
      </c>
      <c r="DH92" s="125">
        <v>742</v>
      </c>
      <c r="DI92" s="33">
        <f t="shared" si="67"/>
        <v>8</v>
      </c>
      <c r="DJ92" s="83" t="str">
        <f t="shared" si="68"/>
        <v>Konstrukteur 8 / Fachplaner 8 / Gruppenchef 8</v>
      </c>
      <c r="DK92" s="20"/>
      <c r="DL92" s="33">
        <v>742</v>
      </c>
      <c r="DM92" s="33">
        <f t="shared" si="69"/>
        <v>8</v>
      </c>
      <c r="DN92" s="83" t="str">
        <f t="shared" si="70"/>
        <v>Konstrukteur 8 / Fachplaner 8 / Gruppenchef 8</v>
      </c>
      <c r="DS92" s="19">
        <f t="shared" si="63"/>
        <v>6659</v>
      </c>
      <c r="DT92" s="153">
        <v>6</v>
      </c>
      <c r="DU92" s="19">
        <v>0</v>
      </c>
      <c r="DV92" s="19" t="s">
        <v>966</v>
      </c>
      <c r="EX92" s="154">
        <v>9654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8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632</v>
      </c>
      <c r="Q93" s="15">
        <v>89</v>
      </c>
      <c r="R93" s="16"/>
      <c r="S93" s="20" t="s">
        <v>633</v>
      </c>
      <c r="T93" s="21">
        <v>1958</v>
      </c>
      <c r="U93" s="28" t="s">
        <v>634</v>
      </c>
      <c r="V93" s="21">
        <v>1980</v>
      </c>
      <c r="W93" s="25"/>
      <c r="X93" s="21"/>
      <c r="Y93" s="28"/>
      <c r="Z93" s="21">
        <f t="shared" si="59"/>
        <v>38</v>
      </c>
      <c r="AA93" s="25" t="s">
        <v>107</v>
      </c>
      <c r="AB93" s="21" t="s">
        <v>121</v>
      </c>
      <c r="AC93" s="21"/>
      <c r="AE93" s="187" t="s">
        <v>1098</v>
      </c>
      <c r="AF93" s="82"/>
      <c r="CO93" s="19" t="str">
        <f t="shared" si="57"/>
        <v/>
      </c>
      <c r="CP93" s="19" t="str">
        <f t="shared" si="60"/>
        <v>Schneider Martin</v>
      </c>
      <c r="CR93" s="19">
        <f t="shared" si="61"/>
        <v>38</v>
      </c>
      <c r="CS93" s="19" t="str">
        <f t="shared" si="62"/>
        <v>D</v>
      </c>
      <c r="CT93" s="260" t="str">
        <f t="shared" si="56"/>
        <v>D</v>
      </c>
      <c r="CU93" s="154">
        <v>4354</v>
      </c>
      <c r="CV93" s="125">
        <v>741</v>
      </c>
      <c r="CW93" s="33">
        <f t="shared" si="73"/>
        <v>7</v>
      </c>
      <c r="CX93" s="83" t="str">
        <f t="shared" si="74"/>
        <v>Konstrukteur 7 / Fachplaner 7 / Gruppenchef 7</v>
      </c>
      <c r="CY93" s="125">
        <v>741</v>
      </c>
      <c r="CZ93" s="33">
        <f t="shared" si="71"/>
        <v>7</v>
      </c>
      <c r="DA93" s="83" t="str">
        <f t="shared" si="72"/>
        <v>Konstrukteur 7 / Fachplaner 7 / Gruppenchef 7</v>
      </c>
      <c r="DB93" s="125">
        <v>741</v>
      </c>
      <c r="DC93" s="33">
        <f t="shared" si="54"/>
        <v>7</v>
      </c>
      <c r="DD93" s="83" t="str">
        <f t="shared" si="55"/>
        <v>Konstrukteur 7 / Fachplaner 7 / Gruppenchef 7</v>
      </c>
      <c r="DE93" s="125">
        <v>741</v>
      </c>
      <c r="DF93" s="33">
        <f t="shared" si="65"/>
        <v>7</v>
      </c>
      <c r="DG93" s="83" t="str">
        <f t="shared" si="66"/>
        <v>Konstrukteur 7 / Fachplaner 7 / Gruppenchef 7</v>
      </c>
      <c r="DH93" s="125">
        <v>741</v>
      </c>
      <c r="DI93" s="33">
        <f t="shared" si="67"/>
        <v>7</v>
      </c>
      <c r="DJ93" s="83" t="str">
        <f t="shared" si="68"/>
        <v>Konstrukteur 7 / Fachplaner 7 / Gruppenchef 7</v>
      </c>
      <c r="DK93" s="20"/>
      <c r="DL93" s="33">
        <v>742</v>
      </c>
      <c r="DM93" s="33">
        <f t="shared" si="69"/>
        <v>8</v>
      </c>
      <c r="DN93" s="83" t="str">
        <f t="shared" si="70"/>
        <v>Konstrukteur 8 / Fachplaner 8 / Gruppenchef 8</v>
      </c>
      <c r="DS93" s="19">
        <f t="shared" si="63"/>
        <v>4354</v>
      </c>
      <c r="DT93" s="153">
        <v>6</v>
      </c>
      <c r="DU93" s="19">
        <v>0</v>
      </c>
      <c r="DV93" s="185" t="s">
        <v>970</v>
      </c>
      <c r="EX93" s="154">
        <v>9660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58"/>
        <v>1</v>
      </c>
      <c r="D94" s="55"/>
      <c r="E94" s="55"/>
      <c r="F94" s="56"/>
      <c r="G94" s="54"/>
      <c r="H94" s="54">
        <v>1</v>
      </c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485</v>
      </c>
      <c r="Q94" s="15">
        <v>90</v>
      </c>
      <c r="R94" s="16"/>
      <c r="S94" s="20" t="s">
        <v>261</v>
      </c>
      <c r="T94" s="21">
        <v>1959</v>
      </c>
      <c r="U94" s="28" t="s">
        <v>126</v>
      </c>
      <c r="V94" s="21">
        <v>1981</v>
      </c>
      <c r="W94" s="25"/>
      <c r="X94" s="21"/>
      <c r="Y94" s="28" t="s">
        <v>941</v>
      </c>
      <c r="Z94" s="21">
        <f t="shared" si="59"/>
        <v>37</v>
      </c>
      <c r="AA94" s="25" t="s">
        <v>1052</v>
      </c>
      <c r="AB94" s="21" t="s">
        <v>121</v>
      </c>
      <c r="AC94" s="21"/>
      <c r="AE94" s="187" t="s">
        <v>1099</v>
      </c>
      <c r="AF94" s="82"/>
      <c r="CO94" s="19" t="str">
        <f t="shared" si="57"/>
        <v/>
      </c>
      <c r="CP94" s="19" t="str">
        <f t="shared" si="60"/>
        <v>Ortlieb Hans-Rudi</v>
      </c>
      <c r="CR94" s="19">
        <f t="shared" si="61"/>
        <v>37</v>
      </c>
      <c r="CS94" s="19" t="str">
        <f t="shared" si="62"/>
        <v>D</v>
      </c>
      <c r="CT94" s="260" t="str">
        <f t="shared" si="56"/>
        <v>D</v>
      </c>
      <c r="CU94" s="154">
        <v>5630</v>
      </c>
      <c r="CV94" s="125">
        <v>771</v>
      </c>
      <c r="CW94" s="33">
        <f t="shared" si="73"/>
        <v>7</v>
      </c>
      <c r="CX94" s="83" t="str">
        <f t="shared" si="74"/>
        <v>Projektingenieur 7 (Bau)</v>
      </c>
      <c r="CY94" s="125">
        <v>771</v>
      </c>
      <c r="CZ94" s="33">
        <f t="shared" si="71"/>
        <v>7</v>
      </c>
      <c r="DA94" s="83" t="str">
        <f t="shared" si="72"/>
        <v>Projektingenieur 7 (Bau)</v>
      </c>
      <c r="DB94" s="125">
        <v>771</v>
      </c>
      <c r="DC94" s="33">
        <f t="shared" si="54"/>
        <v>7</v>
      </c>
      <c r="DD94" s="83" t="str">
        <f t="shared" si="55"/>
        <v>Projektingenieur 7 (Bau)</v>
      </c>
      <c r="DE94" s="125">
        <v>771</v>
      </c>
      <c r="DF94" s="33">
        <f t="shared" si="65"/>
        <v>7</v>
      </c>
      <c r="DG94" s="83" t="str">
        <f t="shared" si="66"/>
        <v>Projektingenieur 7 (Bau)</v>
      </c>
      <c r="DH94" s="125">
        <v>741</v>
      </c>
      <c r="DI94" s="33">
        <f t="shared" si="67"/>
        <v>7</v>
      </c>
      <c r="DJ94" s="83" t="str">
        <f t="shared" si="68"/>
        <v>Konstrukteur 7 / Fachplaner 7 / Gruppenchef 7</v>
      </c>
      <c r="DK94" s="20"/>
      <c r="DL94" s="33">
        <v>742</v>
      </c>
      <c r="DM94" s="33">
        <f t="shared" si="69"/>
        <v>8</v>
      </c>
      <c r="DN94" s="83" t="str">
        <f t="shared" si="70"/>
        <v>Konstrukteur 8 / Fachplaner 8 / Gruppenchef 8</v>
      </c>
      <c r="DS94" s="19">
        <f t="shared" si="63"/>
        <v>5630</v>
      </c>
      <c r="DT94" s="153">
        <v>6</v>
      </c>
      <c r="DU94" s="19">
        <v>0</v>
      </c>
      <c r="DV94" s="185" t="s">
        <v>968</v>
      </c>
      <c r="EX94" s="154">
        <v>5545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8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358</v>
      </c>
      <c r="P95" s="15" t="s">
        <v>1309</v>
      </c>
      <c r="Q95" s="15">
        <v>91</v>
      </c>
      <c r="R95" s="16"/>
      <c r="S95" s="20" t="s">
        <v>1310</v>
      </c>
      <c r="T95" s="21">
        <v>1961</v>
      </c>
      <c r="U95" s="28" t="s">
        <v>126</v>
      </c>
      <c r="V95" s="21">
        <v>1985</v>
      </c>
      <c r="W95" s="25"/>
      <c r="X95" s="21"/>
      <c r="Y95" s="28" t="s">
        <v>1224</v>
      </c>
      <c r="Z95" s="21">
        <f t="shared" si="59"/>
        <v>33</v>
      </c>
      <c r="AA95" s="25" t="s">
        <v>129</v>
      </c>
      <c r="AB95" s="21" t="s">
        <v>121</v>
      </c>
      <c r="AC95" s="21"/>
      <c r="AE95" s="90" t="s">
        <v>377</v>
      </c>
      <c r="AF95" s="82"/>
      <c r="CO95" s="263" t="e">
        <f t="shared" si="57"/>
        <v>#N/A</v>
      </c>
      <c r="CP95" s="192" t="str">
        <f t="shared" si="60"/>
        <v>Di Maria Marcello</v>
      </c>
      <c r="CR95" s="19">
        <f t="shared" si="61"/>
        <v>33</v>
      </c>
      <c r="CS95" s="19" t="str">
        <f t="shared" si="62"/>
        <v>D</v>
      </c>
      <c r="CT95" s="260" t="e">
        <f t="shared" si="56"/>
        <v>#N/A</v>
      </c>
      <c r="CU95" s="222">
        <v>8585</v>
      </c>
      <c r="CV95" s="125">
        <v>742</v>
      </c>
      <c r="CW95" s="33">
        <f t="shared" si="73"/>
        <v>8</v>
      </c>
      <c r="CX95" s="83" t="str">
        <f t="shared" si="74"/>
        <v>Konstrukteur 8 / Fachplaner 8 / Gruppenchef 8</v>
      </c>
      <c r="CY95" s="125"/>
      <c r="CZ95" s="33"/>
      <c r="DA95" s="83"/>
      <c r="DB95" s="125"/>
      <c r="DC95" s="33"/>
      <c r="DD95" s="83"/>
      <c r="DE95" s="125"/>
      <c r="DF95" s="33"/>
      <c r="DG95" s="83"/>
      <c r="DH95" s="125"/>
      <c r="DI95" s="33"/>
      <c r="DJ95" s="83"/>
      <c r="DK95" s="20"/>
      <c r="DL95" s="125"/>
      <c r="DM95" s="33"/>
      <c r="DN95" s="83"/>
      <c r="DS95" s="19">
        <f t="shared" si="63"/>
        <v>8585</v>
      </c>
      <c r="DT95" s="153">
        <v>6</v>
      </c>
      <c r="DU95" s="19">
        <v>0</v>
      </c>
      <c r="DV95" s="19" t="s">
        <v>965</v>
      </c>
      <c r="EX95" s="154">
        <v>7637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58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9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O96" s="19" t="str">
        <f t="shared" si="57"/>
        <v/>
      </c>
      <c r="CP96" s="19" t="str">
        <f t="shared" si="60"/>
        <v>Bucher Oliver</v>
      </c>
      <c r="CR96" s="19">
        <f t="shared" si="61"/>
        <v>30</v>
      </c>
      <c r="CS96" s="19" t="str">
        <f t="shared" si="62"/>
        <v>D</v>
      </c>
      <c r="CT96" s="260" t="str">
        <f t="shared" si="56"/>
        <v>D</v>
      </c>
      <c r="CU96" s="154">
        <v>7641</v>
      </c>
      <c r="CV96" s="125">
        <v>741</v>
      </c>
      <c r="CW96" s="33">
        <f t="shared" si="73"/>
        <v>7</v>
      </c>
      <c r="CX96" s="83" t="str">
        <f t="shared" si="74"/>
        <v>Konstrukteur 7 / Fachplaner 7 / Gruppenchef 7</v>
      </c>
      <c r="CY96" s="125">
        <v>741</v>
      </c>
      <c r="CZ96" s="33">
        <f t="shared" si="71"/>
        <v>7</v>
      </c>
      <c r="DA96" s="83" t="str">
        <f t="shared" si="72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5"/>
        <v>7</v>
      </c>
      <c r="DG96" s="83" t="str">
        <f t="shared" si="66"/>
        <v>Konstrukteur 7 / Fachplaner 7 / Gruppenchef 7</v>
      </c>
      <c r="DH96" s="125">
        <v>741</v>
      </c>
      <c r="DI96" s="33">
        <f t="shared" si="67"/>
        <v>7</v>
      </c>
      <c r="DJ96" s="83" t="str">
        <f t="shared" si="68"/>
        <v>Konstrukteur 7 / Fachplaner 7 / Gruppenchef 7</v>
      </c>
      <c r="DK96" s="20"/>
      <c r="DL96" s="125">
        <v>742</v>
      </c>
      <c r="DM96" s="33">
        <f t="shared" si="69"/>
        <v>8</v>
      </c>
      <c r="DN96" s="83" t="str">
        <f t="shared" si="70"/>
        <v>Konstrukteur 8 / Fachplaner 8 / Gruppenchef 8</v>
      </c>
      <c r="DS96" s="19">
        <f t="shared" si="63"/>
        <v>7641</v>
      </c>
      <c r="DT96" s="153">
        <v>6</v>
      </c>
      <c r="DU96" s="19">
        <v>0</v>
      </c>
      <c r="DV96" s="19" t="s">
        <v>965</v>
      </c>
      <c r="EX96" s="154">
        <v>5639</v>
      </c>
      <c r="EY96" s="19" t="s">
        <v>142</v>
      </c>
    </row>
    <row r="97" spans="1:155" s="19" customFormat="1" x14ac:dyDescent="0.2">
      <c r="A97" s="53">
        <v>0</v>
      </c>
      <c r="B97" s="53"/>
      <c r="C97" s="53">
        <f t="shared" si="5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9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O97" s="19" t="str">
        <f t="shared" si="57"/>
        <v/>
      </c>
      <c r="CP97" s="19" t="str">
        <f t="shared" si="60"/>
        <v>Hagen Stefan</v>
      </c>
      <c r="CR97" s="19">
        <f t="shared" si="61"/>
        <v>29</v>
      </c>
      <c r="CS97" s="19" t="str">
        <f t="shared" si="62"/>
        <v>D</v>
      </c>
      <c r="CT97" s="260" t="str">
        <f t="shared" si="56"/>
        <v>D</v>
      </c>
      <c r="CU97" s="154">
        <v>6741</v>
      </c>
      <c r="CV97" s="125">
        <v>741</v>
      </c>
      <c r="CW97" s="33">
        <f t="shared" si="73"/>
        <v>7</v>
      </c>
      <c r="CX97" s="83" t="str">
        <f t="shared" si="74"/>
        <v>Konstrukteur 7 / Fachplaner 7 / Gruppenchef 7</v>
      </c>
      <c r="CY97" s="125">
        <v>741</v>
      </c>
      <c r="CZ97" s="33">
        <f t="shared" si="71"/>
        <v>7</v>
      </c>
      <c r="DA97" s="83" t="str">
        <f t="shared" si="72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65"/>
        <v>7</v>
      </c>
      <c r="DG97" s="83" t="str">
        <f t="shared" si="66"/>
        <v>Konstrukteur 7 / Fachplaner 7 / Gruppenchef 7</v>
      </c>
      <c r="DH97" s="125">
        <v>741</v>
      </c>
      <c r="DI97" s="33">
        <f t="shared" si="67"/>
        <v>7</v>
      </c>
      <c r="DJ97" s="83" t="str">
        <f t="shared" si="68"/>
        <v>Konstrukteur 7 / Fachplaner 7 / Gruppenchef 7</v>
      </c>
      <c r="DK97" s="20"/>
      <c r="DL97" s="125">
        <v>742</v>
      </c>
      <c r="DM97" s="33">
        <f t="shared" si="69"/>
        <v>8</v>
      </c>
      <c r="DN97" s="83" t="str">
        <f t="shared" si="70"/>
        <v>Konstrukteur 8 / Fachplaner 8 / Gruppenchef 8</v>
      </c>
      <c r="DS97" s="19">
        <f t="shared" si="63"/>
        <v>6741</v>
      </c>
      <c r="DT97" s="153">
        <v>6</v>
      </c>
      <c r="DU97" s="19">
        <v>0</v>
      </c>
      <c r="DV97" s="19" t="s">
        <v>965</v>
      </c>
      <c r="EX97" s="154">
        <v>5636</v>
      </c>
      <c r="EY97" s="19" t="s">
        <v>142</v>
      </c>
    </row>
    <row r="98" spans="1:155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O98" s="262" t="str">
        <f t="shared" si="57"/>
        <v>anders</v>
      </c>
      <c r="CP98" s="19" t="str">
        <f>+S98</f>
        <v>Nicolosi Lucia</v>
      </c>
      <c r="CR98" s="19">
        <f>+Z98</f>
        <v>29</v>
      </c>
      <c r="CS98" s="19" t="str">
        <f>+AB98</f>
        <v>D</v>
      </c>
      <c r="CT98" s="260" t="str">
        <f t="shared" si="56"/>
        <v xml:space="preserve"> E/D </v>
      </c>
      <c r="CU98" s="154">
        <v>7637</v>
      </c>
      <c r="CV98" s="125">
        <v>741</v>
      </c>
      <c r="CW98" s="33">
        <f t="shared" si="73"/>
        <v>7</v>
      </c>
      <c r="CX98" s="83" t="str">
        <f t="shared" si="74"/>
        <v>Konstrukteur 7 / Fachplaner 7 / Gruppenchef 7</v>
      </c>
      <c r="CY98" s="125">
        <v>741</v>
      </c>
      <c r="CZ98" s="33">
        <f>VLOOKUP($CY98,Funktionsbezeichnungen,3,0)</f>
        <v>7</v>
      </c>
      <c r="DA98" s="83" t="str">
        <f>VLOOKUP($CY98,Funktionsbezeichnungen,2,0)</f>
        <v>Konstrukteur 7 / Fachplaner 7 / Gruppenchef 7</v>
      </c>
      <c r="DB98" s="125">
        <v>741</v>
      </c>
      <c r="DC98" s="33">
        <f>VLOOKUP($DB98,Funktionsbezeichnungen,3,0)</f>
        <v>7</v>
      </c>
      <c r="DD98" s="83" t="str">
        <f>VLOOKUP($DB98,Funktionsbezeichnungen,2,0)</f>
        <v>Konstrukteur 7 / Fachplaner 7 / Gruppenchef 7</v>
      </c>
      <c r="DE98" s="125">
        <v>741</v>
      </c>
      <c r="DF98" s="33">
        <f>VLOOKUP($DE98,Funktionsbezeichnungen,3,0)</f>
        <v>7</v>
      </c>
      <c r="DG98" s="83" t="str">
        <f>VLOOKUP($DE98,Funktionsbezeichnungen,2,0)</f>
        <v>Konstrukteur 7 / Fachplaner 7 / Gruppenchef 7</v>
      </c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7 / Fachplaner 7 / Gruppenchef 7</v>
      </c>
      <c r="DK98" s="20"/>
      <c r="DL98" s="125">
        <v>741</v>
      </c>
      <c r="DM98" s="33">
        <f>VLOOKUP($DL98,Funktionsbezeichnungen,3,0)</f>
        <v>7</v>
      </c>
      <c r="DN98" s="83" t="str">
        <f>VLOOKUP($DL98,Funktionsbezeichnungen,2,0)</f>
        <v>Konstrukteur 7 / Fachplaner 7 / Gruppenchef 7</v>
      </c>
      <c r="DS98" s="19">
        <f>+CU98</f>
        <v>7637</v>
      </c>
      <c r="DT98" s="153">
        <v>6</v>
      </c>
      <c r="DU98" s="19">
        <v>0</v>
      </c>
      <c r="DV98" s="19" t="s">
        <v>965</v>
      </c>
      <c r="EX98" s="154">
        <v>9661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8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9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O99" s="19" t="str">
        <f t="shared" si="57"/>
        <v/>
      </c>
      <c r="CP99" s="19" t="str">
        <f t="shared" si="60"/>
        <v>Hardmeyer Christian</v>
      </c>
      <c r="CR99" s="19">
        <f t="shared" si="61"/>
        <v>27</v>
      </c>
      <c r="CS99" s="19" t="str">
        <f t="shared" si="62"/>
        <v>D</v>
      </c>
      <c r="CT99" s="260" t="str">
        <f t="shared" si="56"/>
        <v>D</v>
      </c>
      <c r="CU99" s="154">
        <v>9618</v>
      </c>
      <c r="CV99" s="125">
        <v>741</v>
      </c>
      <c r="CW99" s="33">
        <f t="shared" si="73"/>
        <v>7</v>
      </c>
      <c r="CX99" s="83" t="str">
        <f t="shared" si="74"/>
        <v>Konstrukteur 7 / Fachplaner 7 / Gruppenchef 7</v>
      </c>
      <c r="CY99" s="125">
        <v>741</v>
      </c>
      <c r="CZ99" s="33">
        <f t="shared" si="71"/>
        <v>7</v>
      </c>
      <c r="DA99" s="83" t="str">
        <f t="shared" si="72"/>
        <v>Konstrukteur 7 / Fachplaner 7 / Gruppenchef 7</v>
      </c>
      <c r="DB99" s="125">
        <v>741</v>
      </c>
      <c r="DC99" s="33">
        <f t="shared" si="54"/>
        <v>7</v>
      </c>
      <c r="DD99" s="83" t="str">
        <f t="shared" si="55"/>
        <v>Konstrukteur 7 / Fachplaner 7 / Gruppenchef 7</v>
      </c>
      <c r="DE99" s="125">
        <v>741</v>
      </c>
      <c r="DF99" s="33">
        <f t="shared" si="65"/>
        <v>7</v>
      </c>
      <c r="DG99" s="83" t="str">
        <f t="shared" si="66"/>
        <v>Konstrukteur 7 / Fachplaner 7 / Gruppenchef 7</v>
      </c>
      <c r="DH99" s="125">
        <v>741</v>
      </c>
      <c r="DI99" s="33">
        <f t="shared" si="67"/>
        <v>7</v>
      </c>
      <c r="DJ99" s="83" t="str">
        <f t="shared" si="68"/>
        <v>Konstrukteur 7 / Fachplaner 7 / Gruppenchef 7</v>
      </c>
      <c r="DK99" s="20"/>
      <c r="DL99" s="125">
        <v>742</v>
      </c>
      <c r="DM99" s="33">
        <f t="shared" si="69"/>
        <v>8</v>
      </c>
      <c r="DN99" s="83" t="str">
        <f t="shared" si="70"/>
        <v>Konstrukteur 8 / Fachplaner 8 / Gruppenchef 8</v>
      </c>
      <c r="DS99" s="19">
        <f t="shared" si="63"/>
        <v>9618</v>
      </c>
      <c r="DT99" s="153">
        <v>6</v>
      </c>
      <c r="DU99" s="19">
        <v>0</v>
      </c>
      <c r="DV99" s="19" t="s">
        <v>965</v>
      </c>
      <c r="EX99" s="154">
        <v>9664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8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9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O100" s="19" t="str">
        <f t="shared" si="57"/>
        <v/>
      </c>
      <c r="CP100" s="19" t="str">
        <f t="shared" si="60"/>
        <v>Wira Stephane</v>
      </c>
      <c r="CR100" s="19">
        <f t="shared" si="61"/>
        <v>26</v>
      </c>
      <c r="CS100" s="19" t="str">
        <f t="shared" si="62"/>
        <v>D</v>
      </c>
      <c r="CT100" s="260" t="str">
        <f t="shared" si="56"/>
        <v>D</v>
      </c>
      <c r="CU100" s="154">
        <v>9623</v>
      </c>
      <c r="CV100" s="125">
        <v>742</v>
      </c>
      <c r="CW100" s="33">
        <f t="shared" si="73"/>
        <v>8</v>
      </c>
      <c r="CX100" s="83" t="str">
        <f t="shared" si="74"/>
        <v>Konstrukteur 8 / Fachplaner 8 / Gruppenchef 8</v>
      </c>
      <c r="CY100" s="125">
        <v>742</v>
      </c>
      <c r="CZ100" s="33">
        <f t="shared" si="71"/>
        <v>8</v>
      </c>
      <c r="DA100" s="83" t="str">
        <f t="shared" si="72"/>
        <v>Konstrukteur 8 / Fachplaner 8 / Gruppenchef 8</v>
      </c>
      <c r="DB100" s="125">
        <v>742</v>
      </c>
      <c r="DC100" s="33">
        <f t="shared" si="54"/>
        <v>8</v>
      </c>
      <c r="DD100" s="83" t="str">
        <f t="shared" si="55"/>
        <v>Konstrukteur 8 / Fachplaner 8 / Gruppenchef 8</v>
      </c>
      <c r="DE100" s="125">
        <v>742</v>
      </c>
      <c r="DF100" s="33">
        <f t="shared" si="65"/>
        <v>8</v>
      </c>
      <c r="DG100" s="83" t="str">
        <f t="shared" si="66"/>
        <v>Konstrukteur 8 / Fachplaner 8 / Gruppenchef 8</v>
      </c>
      <c r="DH100" s="125">
        <v>742</v>
      </c>
      <c r="DI100" s="33">
        <f t="shared" si="67"/>
        <v>8</v>
      </c>
      <c r="DJ100" s="83" t="str">
        <f t="shared" si="68"/>
        <v>Konstrukteur 8 / Fachplaner 8 / Gruppenchef 8</v>
      </c>
      <c r="DK100" s="20"/>
      <c r="DL100" s="125">
        <v>742</v>
      </c>
      <c r="DM100" s="33">
        <f t="shared" si="69"/>
        <v>8</v>
      </c>
      <c r="DN100" s="83" t="str">
        <f t="shared" si="70"/>
        <v>Konstrukteur 8 / Fachplaner 8 / Gruppenchef 8</v>
      </c>
      <c r="DS100" s="19">
        <f t="shared" si="63"/>
        <v>9623</v>
      </c>
      <c r="DT100" s="153">
        <v>6</v>
      </c>
      <c r="DU100" s="19">
        <v>0</v>
      </c>
      <c r="DV100" s="19" t="s">
        <v>975</v>
      </c>
      <c r="EX100" s="154">
        <v>9688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58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9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O101" s="19" t="str">
        <f t="shared" si="57"/>
        <v/>
      </c>
      <c r="CP101" s="19" t="str">
        <f t="shared" si="60"/>
        <v>Heiniger Christoph</v>
      </c>
      <c r="CR101" s="19">
        <f t="shared" si="61"/>
        <v>25</v>
      </c>
      <c r="CS101" s="19" t="str">
        <f t="shared" si="62"/>
        <v>D</v>
      </c>
      <c r="CT101" s="260" t="str">
        <f t="shared" ref="CT101:CT132" si="75">VLOOKUP(CU101,Kategorie,2,0)</f>
        <v>D</v>
      </c>
      <c r="CU101" s="154">
        <v>4346</v>
      </c>
      <c r="CV101" s="125">
        <v>741</v>
      </c>
      <c r="CW101" s="33">
        <f t="shared" si="73"/>
        <v>7</v>
      </c>
      <c r="CX101" s="83" t="str">
        <f t="shared" si="74"/>
        <v>Konstrukteur 7 / Fachplaner 7 / Gruppenchef 7</v>
      </c>
      <c r="CY101" s="125">
        <v>741</v>
      </c>
      <c r="CZ101" s="33">
        <f t="shared" si="71"/>
        <v>7</v>
      </c>
      <c r="DA101" s="83" t="str">
        <f t="shared" si="72"/>
        <v>Konstrukteur 7 / Fachplaner 7 / Gruppenchef 7</v>
      </c>
      <c r="DB101" s="125">
        <v>741</v>
      </c>
      <c r="DC101" s="33">
        <f t="shared" si="54"/>
        <v>7</v>
      </c>
      <c r="DD101" s="83" t="str">
        <f t="shared" si="55"/>
        <v>Konstrukteur 7 / Fachplaner 7 / Gruppenchef 7</v>
      </c>
      <c r="DE101" s="125">
        <v>741</v>
      </c>
      <c r="DF101" s="33">
        <f t="shared" si="65"/>
        <v>7</v>
      </c>
      <c r="DG101" s="83" t="str">
        <f t="shared" si="66"/>
        <v>Konstrukteur 7 / Fachplaner 7 / Gruppenchef 7</v>
      </c>
      <c r="DH101" s="125">
        <v>741</v>
      </c>
      <c r="DI101" s="33">
        <f t="shared" si="67"/>
        <v>7</v>
      </c>
      <c r="DJ101" s="83" t="str">
        <f t="shared" si="68"/>
        <v>Konstrukteur 7 / Fachplaner 7 / Gruppenchef 7</v>
      </c>
      <c r="DK101" s="20"/>
      <c r="DL101" s="125">
        <v>742</v>
      </c>
      <c r="DM101" s="33">
        <f t="shared" si="69"/>
        <v>8</v>
      </c>
      <c r="DN101" s="83" t="str">
        <f t="shared" si="70"/>
        <v>Konstrukteur 8 / Fachplaner 8 / Gruppenchef 8</v>
      </c>
      <c r="DS101" s="19">
        <f t="shared" si="63"/>
        <v>4346</v>
      </c>
      <c r="DT101" s="153">
        <v>6</v>
      </c>
      <c r="DU101" s="19">
        <v>0</v>
      </c>
      <c r="DV101" s="19" t="s">
        <v>965</v>
      </c>
      <c r="EX101" s="154">
        <v>9687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O102" s="262" t="str">
        <f t="shared" si="57"/>
        <v>anders</v>
      </c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260" t="str">
        <f t="shared" si="75"/>
        <v>E</v>
      </c>
      <c r="CU102" s="154">
        <v>5636</v>
      </c>
      <c r="CV102" s="125">
        <v>741</v>
      </c>
      <c r="CW102" s="33">
        <f t="shared" si="73"/>
        <v>7</v>
      </c>
      <c r="CX102" s="83" t="str">
        <f t="shared" si="74"/>
        <v>Konstrukteur 7 / Fachplaner 7 / Gruppenchef 7</v>
      </c>
      <c r="CY102" s="125">
        <v>741</v>
      </c>
      <c r="CZ102" s="33">
        <f>VLOOKUP($CY102,Funktionsbezeichnungen,3,0)</f>
        <v>7</v>
      </c>
      <c r="DA102" s="83" t="str">
        <f>VLOOKUP($CY102,Funktionsbezeichnungen,2,0)</f>
        <v>Konstrukteur 7 / Fachplaner 7 / Gruppenchef 7</v>
      </c>
      <c r="DB102" s="125">
        <v>741</v>
      </c>
      <c r="DC102" s="33">
        <f>VLOOKUP($DB102,Funktionsbezeichnungen,3,0)</f>
        <v>7</v>
      </c>
      <c r="DD102" s="83" t="str">
        <f>VLOOKUP($DB102,Funktionsbezeichnungen,2,0)</f>
        <v>Konstrukteur 7 / Fachplaner 7 / Gruppenchef 7</v>
      </c>
      <c r="DE102" s="125">
        <v>741</v>
      </c>
      <c r="DF102" s="33">
        <f>VLOOKUP($DE102,Funktionsbezeichnungen,3,0)</f>
        <v>7</v>
      </c>
      <c r="DG102" s="83" t="str">
        <f>VLOOKUP($DE102,Funktionsbezeichnungen,2,0)</f>
        <v>Konstrukteur 7 / Fachplaner 7 / Gruppenchef 7</v>
      </c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7 / Fachplaner 7 / Gruppenchef 7</v>
      </c>
      <c r="DK102" s="20"/>
      <c r="DL102" s="125">
        <v>741</v>
      </c>
      <c r="DM102" s="33">
        <f>VLOOKUP($DL102,Funktionsbezeichnungen,3,0)</f>
        <v>7</v>
      </c>
      <c r="DN102" s="83" t="str">
        <f>VLOOKUP($DL102,Funktionsbezeichnungen,2,0)</f>
        <v>Konstrukteur 7 / Fachplaner 7 / Gruppenchef 7</v>
      </c>
      <c r="DS102" s="19">
        <f>+CU102</f>
        <v>5636</v>
      </c>
      <c r="DT102" s="153">
        <v>6</v>
      </c>
      <c r="DU102" s="19">
        <v>0</v>
      </c>
      <c r="DV102" s="19" t="s">
        <v>965</v>
      </c>
      <c r="EX102" s="154">
        <v>7702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 t="shared" si="58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9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O103" s="19" t="str">
        <f t="shared" si="57"/>
        <v/>
      </c>
      <c r="CP103" s="19" t="str">
        <f t="shared" si="60"/>
        <v>Humbel Sven</v>
      </c>
      <c r="CR103" s="19">
        <f t="shared" si="61"/>
        <v>20</v>
      </c>
      <c r="CS103" s="19" t="str">
        <f t="shared" si="62"/>
        <v>D</v>
      </c>
      <c r="CT103" s="260" t="str">
        <f t="shared" si="75"/>
        <v>D</v>
      </c>
      <c r="CU103" s="154">
        <v>9654</v>
      </c>
      <c r="CV103" s="125">
        <v>741</v>
      </c>
      <c r="CW103" s="33">
        <f t="shared" si="73"/>
        <v>7</v>
      </c>
      <c r="CX103" s="83" t="str">
        <f t="shared" si="74"/>
        <v>Konstrukteur 7 / Fachplaner 7 / Gruppenchef 7</v>
      </c>
      <c r="CY103" s="125">
        <v>741</v>
      </c>
      <c r="CZ103" s="33">
        <f t="shared" si="71"/>
        <v>7</v>
      </c>
      <c r="DA103" s="83" t="str">
        <f t="shared" si="72"/>
        <v>Konstrukteur 7 / Fachplaner 7 / Gruppenchef 7</v>
      </c>
      <c r="DB103" s="125">
        <v>741</v>
      </c>
      <c r="DC103" s="33">
        <f t="shared" si="54"/>
        <v>7</v>
      </c>
      <c r="DD103" s="83" t="str">
        <f t="shared" si="55"/>
        <v>Konstrukteur 7 / Fachplaner 7 / Gruppenchef 7</v>
      </c>
      <c r="DE103" s="125">
        <v>741</v>
      </c>
      <c r="DF103" s="33">
        <f t="shared" si="65"/>
        <v>7</v>
      </c>
      <c r="DG103" s="83" t="str">
        <f t="shared" si="66"/>
        <v>Konstrukteur 7 / Fachplaner 7 / Gruppenchef 7</v>
      </c>
      <c r="DH103" s="125">
        <v>741</v>
      </c>
      <c r="DI103" s="33">
        <f t="shared" si="67"/>
        <v>7</v>
      </c>
      <c r="DJ103" s="83" t="str">
        <f t="shared" si="68"/>
        <v>Konstrukteur 7 / Fachplaner 7 / Gruppenchef 7</v>
      </c>
      <c r="DK103" s="20"/>
      <c r="DL103" s="125">
        <v>742</v>
      </c>
      <c r="DM103" s="33">
        <f t="shared" si="69"/>
        <v>8</v>
      </c>
      <c r="DN103" s="83" t="str">
        <f t="shared" si="70"/>
        <v>Konstrukteur 8 / Fachplaner 8 / Gruppenchef 8</v>
      </c>
      <c r="DS103" s="19">
        <f t="shared" si="63"/>
        <v>9654</v>
      </c>
      <c r="DT103" s="153">
        <v>6</v>
      </c>
      <c r="DU103" s="19">
        <v>0</v>
      </c>
      <c r="DV103" s="19" t="s">
        <v>965</v>
      </c>
      <c r="EX103" s="222">
        <v>5641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O104" s="262" t="e">
        <f t="shared" si="57"/>
        <v>#N/A</v>
      </c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60" t="e">
        <f t="shared" si="75"/>
        <v>#N/A</v>
      </c>
      <c r="CU104" s="222">
        <v>7711</v>
      </c>
      <c r="CV104" s="125">
        <v>741</v>
      </c>
      <c r="CW104" s="33">
        <f t="shared" si="73"/>
        <v>7</v>
      </c>
      <c r="CX104" s="83" t="str">
        <f t="shared" si="74"/>
        <v>Konstrukteur 7 / Fachplaner 7 / Gruppenchef 7</v>
      </c>
      <c r="CY104" s="125"/>
      <c r="CZ104" s="33"/>
      <c r="DA104" s="83"/>
      <c r="DB104" s="125"/>
      <c r="DC104" s="33"/>
      <c r="DD104" s="83"/>
      <c r="DE104" s="125"/>
      <c r="DF104" s="33"/>
      <c r="DG104" s="83"/>
      <c r="DH104" s="125"/>
      <c r="DI104" s="33"/>
      <c r="DJ104" s="83"/>
      <c r="DK104" s="20"/>
      <c r="DL104" s="33"/>
      <c r="DM104" s="33"/>
      <c r="DN104" s="83"/>
      <c r="DS104" s="19">
        <f>+CU104</f>
        <v>7711</v>
      </c>
      <c r="DT104" s="153">
        <v>6</v>
      </c>
      <c r="DU104" s="19">
        <v>0</v>
      </c>
      <c r="DV104" s="19" t="s">
        <v>965</v>
      </c>
      <c r="EX104" s="154">
        <v>9701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 t="shared" si="58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9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O105" s="19" t="str">
        <f t="shared" si="57"/>
        <v/>
      </c>
      <c r="CP105" s="19" t="str">
        <f t="shared" si="60"/>
        <v>Delmas Marc</v>
      </c>
      <c r="CR105" s="19">
        <f t="shared" si="61"/>
        <v>16</v>
      </c>
      <c r="CS105" s="19" t="str">
        <f t="shared" si="62"/>
        <v>D</v>
      </c>
      <c r="CT105" s="260" t="str">
        <f t="shared" si="75"/>
        <v>D</v>
      </c>
      <c r="CU105" s="154">
        <v>9660</v>
      </c>
      <c r="CV105" s="125">
        <v>742</v>
      </c>
      <c r="CW105" s="33">
        <f t="shared" si="73"/>
        <v>8</v>
      </c>
      <c r="CX105" s="83" t="str">
        <f t="shared" si="74"/>
        <v>Konstrukteur 8 / Fachplaner 8 / Gruppenchef 8</v>
      </c>
      <c r="CY105" s="125">
        <v>742</v>
      </c>
      <c r="CZ105" s="33">
        <f t="shared" si="71"/>
        <v>8</v>
      </c>
      <c r="DA105" s="83" t="str">
        <f t="shared" si="72"/>
        <v>Konstrukteur 8 / Fachplaner 8 / Gruppenchef 8</v>
      </c>
      <c r="DB105" s="125">
        <v>742</v>
      </c>
      <c r="DC105" s="33">
        <f t="shared" si="54"/>
        <v>8</v>
      </c>
      <c r="DD105" s="83" t="str">
        <f t="shared" si="55"/>
        <v>Konstrukteur 8 / Fachplaner 8 / Gruppenchef 8</v>
      </c>
      <c r="DE105" s="125">
        <v>741</v>
      </c>
      <c r="DF105" s="33">
        <f t="shared" si="65"/>
        <v>7</v>
      </c>
      <c r="DG105" s="83" t="str">
        <f t="shared" si="66"/>
        <v>Konstrukteur 7 / Fachplaner 7 / Gruppenchef 7</v>
      </c>
      <c r="DH105" s="125">
        <v>733</v>
      </c>
      <c r="DI105" s="33">
        <f t="shared" si="67"/>
        <v>6</v>
      </c>
      <c r="DJ105" s="83" t="str">
        <f t="shared" si="68"/>
        <v>Konstrukteur 6 / -planer 6 / Gruppenchef 6</v>
      </c>
      <c r="DK105" s="20"/>
      <c r="DL105" s="125">
        <v>733</v>
      </c>
      <c r="DM105" s="125">
        <f t="shared" si="69"/>
        <v>6</v>
      </c>
      <c r="DN105" s="83" t="str">
        <f t="shared" si="70"/>
        <v>Konstrukteur 6 / -planer 6 / Gruppenchef 6</v>
      </c>
      <c r="DS105" s="19">
        <f t="shared" si="63"/>
        <v>9660</v>
      </c>
      <c r="DT105" s="153">
        <v>6</v>
      </c>
      <c r="DU105" s="19">
        <v>0</v>
      </c>
      <c r="DV105" s="19" t="s">
        <v>965</v>
      </c>
      <c r="EX105" s="154">
        <v>9733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O106" s="263" t="str">
        <f t="shared" si="57"/>
        <v>anders</v>
      </c>
      <c r="CP106" s="19" t="str">
        <f>+S106</f>
        <v>Iten Vanessa</v>
      </c>
      <c r="CQ106" s="259"/>
      <c r="CR106" s="19">
        <f>+Z106</f>
        <v>16</v>
      </c>
      <c r="CS106" s="19" t="str">
        <f>+AB106</f>
        <v>D</v>
      </c>
      <c r="CT106" s="260" t="str">
        <f t="shared" si="75"/>
        <v>E</v>
      </c>
      <c r="CU106" s="154">
        <v>9661</v>
      </c>
      <c r="CV106" s="125">
        <v>741</v>
      </c>
      <c r="CW106" s="33">
        <f t="shared" si="73"/>
        <v>7</v>
      </c>
      <c r="CX106" s="83" t="str">
        <f t="shared" si="74"/>
        <v>Konstrukteur 7 / Fachplaner 7 / Gruppenchef 7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9661</v>
      </c>
      <c r="DT106" s="153">
        <v>6</v>
      </c>
      <c r="DU106" s="19">
        <v>0</v>
      </c>
      <c r="DV106" s="19" t="s">
        <v>965</v>
      </c>
      <c r="EX106" s="154">
        <v>9715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O107" s="262" t="str">
        <f t="shared" si="57"/>
        <v>anders</v>
      </c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260" t="str">
        <f t="shared" si="75"/>
        <v>E</v>
      </c>
      <c r="CU107" s="154">
        <v>9664</v>
      </c>
      <c r="CV107" s="125">
        <v>748</v>
      </c>
      <c r="CW107" s="33">
        <f t="shared" si="73"/>
        <v>6</v>
      </c>
      <c r="CX107" s="83" t="str">
        <f t="shared" si="74"/>
        <v>Geomatiker 6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9664</v>
      </c>
      <c r="DT107" s="153">
        <v>6</v>
      </c>
      <c r="DU107" s="19">
        <v>0</v>
      </c>
      <c r="DV107" s="19" t="s">
        <v>965</v>
      </c>
      <c r="EX107" s="154">
        <v>9726</v>
      </c>
      <c r="EY107" s="19" t="s">
        <v>147</v>
      </c>
    </row>
    <row r="108" spans="1:155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O108" s="262" t="str">
        <f t="shared" si="57"/>
        <v>anders</v>
      </c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260" t="str">
        <f t="shared" si="75"/>
        <v>E</v>
      </c>
      <c r="CU108" s="154">
        <v>9687</v>
      </c>
      <c r="CV108" s="125">
        <v>741</v>
      </c>
      <c r="CW108" s="33">
        <f t="shared" si="73"/>
        <v>7</v>
      </c>
      <c r="CX108" s="83" t="str">
        <f t="shared" si="74"/>
        <v>Konstrukteur 7 / Fachplaner 7 / Gruppenchef 7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>
        <v>733</v>
      </c>
      <c r="DC108" s="33">
        <f>VLOOKUP($DB108,Funktionsbezeichnungen,3,0)</f>
        <v>6</v>
      </c>
      <c r="DD108" s="83" t="str">
        <f>VLOOKUP($DB108,Funktionsbezeichnungen,2,0)</f>
        <v>Konstrukteur 6 / -planer 6 / Gruppenchef 6</v>
      </c>
      <c r="DE108" s="125">
        <v>732</v>
      </c>
      <c r="DF108" s="33">
        <f>VLOOKUP($DE108,Funktionsbezeichnungen,3,0)</f>
        <v>5</v>
      </c>
      <c r="DG108" s="83" t="str">
        <f>VLOOKUP($DE108,Funktionsbezeichnungen,2,0)</f>
        <v>Konstrukteur 5 / -planer 5</v>
      </c>
      <c r="DH108" s="125">
        <v>732</v>
      </c>
      <c r="DI108" s="33">
        <f>VLOOKUP($DH108,Funktionsbezeichnungen,3,0)</f>
        <v>5</v>
      </c>
      <c r="DJ108" s="83" t="str">
        <f>VLOOKUP($DH108,Funktionsbezeichnungen,2,0)</f>
        <v>Konstrukteur 5 / -planer 5</v>
      </c>
      <c r="DK108" s="20"/>
      <c r="DL108" s="33">
        <v>732</v>
      </c>
      <c r="DM108" s="33">
        <f>VLOOKUP($DL108,Funktionsbezeichnungen,3,0)</f>
        <v>5</v>
      </c>
      <c r="DN108" s="83" t="str">
        <f>VLOOKUP($DL108,Funktionsbezeichnungen,2,0)</f>
        <v>Konstrukteur 5 / -planer 5</v>
      </c>
      <c r="DS108" s="19">
        <f>+CU108</f>
        <v>9687</v>
      </c>
      <c r="DT108" s="153">
        <v>6</v>
      </c>
      <c r="DU108" s="19">
        <v>0</v>
      </c>
      <c r="DV108" s="19" t="s">
        <v>964</v>
      </c>
      <c r="EX108" s="222">
        <v>9740</v>
      </c>
      <c r="EY108" s="19" t="s">
        <v>149</v>
      </c>
    </row>
    <row r="109" spans="1:155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O109" s="262" t="str">
        <f t="shared" si="57"/>
        <v>anders</v>
      </c>
      <c r="CP109" s="192" t="str">
        <f>+S109</f>
        <v>Grabherr Mathieu</v>
      </c>
      <c r="CR109" s="19">
        <f>+Z109</f>
        <v>9</v>
      </c>
      <c r="CS109" s="19" t="str">
        <f>+AB109</f>
        <v>D</v>
      </c>
      <c r="CT109" s="260" t="str">
        <f t="shared" si="75"/>
        <v>E</v>
      </c>
      <c r="CU109" s="222">
        <v>5641</v>
      </c>
      <c r="CV109" s="125">
        <v>741</v>
      </c>
      <c r="CW109" s="33">
        <f t="shared" si="73"/>
        <v>7</v>
      </c>
      <c r="CX109" s="83" t="str">
        <f t="shared" si="74"/>
        <v>Konstrukteur 7 / Fachplaner 7 / Gruppenchef 7</v>
      </c>
      <c r="CY109" s="125"/>
      <c r="CZ109" s="33"/>
      <c r="DA109" s="83"/>
      <c r="DB109" s="125"/>
      <c r="DC109" s="33"/>
      <c r="DD109" s="83"/>
      <c r="DE109" s="125"/>
      <c r="DF109" s="33"/>
      <c r="DG109" s="83"/>
      <c r="DH109" s="33"/>
      <c r="DI109" s="33"/>
      <c r="DJ109" s="83"/>
      <c r="DL109" s="33"/>
      <c r="DM109" s="33"/>
      <c r="DN109" s="83"/>
      <c r="DS109" s="19">
        <f>+CU109</f>
        <v>5641</v>
      </c>
      <c r="DT109" s="153">
        <v>6</v>
      </c>
      <c r="DU109" s="19">
        <v>0</v>
      </c>
      <c r="DV109" s="19" t="s">
        <v>965</v>
      </c>
      <c r="EX109" s="154">
        <v>6753</v>
      </c>
      <c r="EY109" s="19" t="s">
        <v>105</v>
      </c>
    </row>
    <row r="110" spans="1:155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O110" s="262" t="str">
        <f t="shared" si="57"/>
        <v>anders</v>
      </c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260" t="str">
        <f t="shared" si="75"/>
        <v>F</v>
      </c>
      <c r="CU110" s="154">
        <v>9733</v>
      </c>
      <c r="CV110" s="125">
        <v>771</v>
      </c>
      <c r="CW110" s="33">
        <f t="shared" si="73"/>
        <v>7</v>
      </c>
      <c r="CX110" s="83" t="str">
        <f t="shared" si="74"/>
        <v>Projektingenieur 7 (Bau)</v>
      </c>
      <c r="CY110" s="125">
        <v>732</v>
      </c>
      <c r="CZ110" s="33">
        <f>VLOOKUP($CY110,Funktionsbezeichnungen,3,0)</f>
        <v>5</v>
      </c>
      <c r="DA110" s="83" t="str">
        <f>VLOOKUP($CY110,Funktionsbezeichnungen,2,0)</f>
        <v>Konstrukteur 5 / -planer 5</v>
      </c>
      <c r="DB110" s="125">
        <v>731</v>
      </c>
      <c r="DC110" s="33">
        <f>VLOOKUP($DB110,Funktionsbezeichnungen,3,0)</f>
        <v>4</v>
      </c>
      <c r="DD110" s="83" t="str">
        <f>VLOOKUP($DB110,Funktionsbezeichnungen,2,0)</f>
        <v>Konstrukteur 4 / -planer 4</v>
      </c>
      <c r="DE110" s="125"/>
      <c r="DF110" s="33"/>
      <c r="DG110" s="83"/>
      <c r="DH110" s="125"/>
      <c r="DI110" s="33"/>
      <c r="DJ110" s="83"/>
      <c r="DK110" s="20"/>
      <c r="DL110" s="33">
        <v>731</v>
      </c>
      <c r="DM110" s="33">
        <f>VLOOKUP($DL110,Funktionsbezeichnungen,3,0)</f>
        <v>4</v>
      </c>
      <c r="DN110" s="83" t="str">
        <f>VLOOKUP($DL110,Funktionsbezeichnungen,2,0)</f>
        <v>Konstrukteur 4 / -planer 4</v>
      </c>
      <c r="DS110" s="19">
        <f>+CU110</f>
        <v>9733</v>
      </c>
      <c r="DT110" s="153">
        <v>7</v>
      </c>
      <c r="DU110" s="19">
        <v>0</v>
      </c>
      <c r="DV110" s="19" t="s">
        <v>964</v>
      </c>
      <c r="EX110" s="154">
        <v>4245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8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9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O111" s="19" t="str">
        <f t="shared" si="57"/>
        <v/>
      </c>
      <c r="CP111" s="19" t="str">
        <f t="shared" si="60"/>
        <v>Dettwiler Markus</v>
      </c>
      <c r="CR111" s="19">
        <f t="shared" si="61"/>
        <v>30</v>
      </c>
      <c r="CS111" s="19" t="str">
        <f t="shared" si="62"/>
        <v>E</v>
      </c>
      <c r="CT111" s="260" t="str">
        <f t="shared" si="75"/>
        <v>E</v>
      </c>
      <c r="CU111" s="154">
        <v>5639</v>
      </c>
      <c r="CV111" s="125">
        <v>741</v>
      </c>
      <c r="CW111" s="33">
        <f t="shared" si="73"/>
        <v>7</v>
      </c>
      <c r="CX111" s="83" t="str">
        <f t="shared" si="74"/>
        <v>Konstrukteur 7 / Fachplaner 7 / Gruppenchef 7</v>
      </c>
      <c r="CY111" s="125">
        <v>741</v>
      </c>
      <c r="CZ111" s="33">
        <f t="shared" si="71"/>
        <v>7</v>
      </c>
      <c r="DA111" s="83" t="str">
        <f t="shared" si="72"/>
        <v>Konstrukteur 7 / Fachplaner 7 / Gruppenchef 7</v>
      </c>
      <c r="DB111" s="125">
        <v>741</v>
      </c>
      <c r="DC111" s="33">
        <f t="shared" ref="DC111:DC134" si="76">VLOOKUP($DB111,Funktionsbezeichnungen,3,0)</f>
        <v>7</v>
      </c>
      <c r="DD111" s="83" t="str">
        <f t="shared" ref="DD111:DD134" si="77">VLOOKUP($DB111,Funktionsbezeichnungen,2,0)</f>
        <v>Konstrukteur 7 / Fachplaner 7 / Gruppenchef 7</v>
      </c>
      <c r="DE111" s="125">
        <v>741</v>
      </c>
      <c r="DF111" s="33">
        <f t="shared" si="65"/>
        <v>7</v>
      </c>
      <c r="DG111" s="83" t="str">
        <f t="shared" si="66"/>
        <v>Konstrukteur 7 / Fachplaner 7 / Gruppenchef 7</v>
      </c>
      <c r="DH111" s="125">
        <v>741</v>
      </c>
      <c r="DI111" s="33">
        <f t="shared" si="67"/>
        <v>7</v>
      </c>
      <c r="DJ111" s="83" t="str">
        <f t="shared" si="68"/>
        <v>Konstrukteur 7 / Fachplaner 7 / Gruppenchef 7</v>
      </c>
      <c r="DK111" s="20"/>
      <c r="DL111" s="125">
        <v>741</v>
      </c>
      <c r="DM111" s="33">
        <f t="shared" si="69"/>
        <v>7</v>
      </c>
      <c r="DN111" s="83" t="str">
        <f t="shared" si="70"/>
        <v>Konstrukteur 7 / Fachplaner 7 / Gruppenchef 7</v>
      </c>
      <c r="DS111" s="19">
        <f t="shared" si="63"/>
        <v>5639</v>
      </c>
      <c r="DT111" s="153">
        <v>6</v>
      </c>
      <c r="DU111" s="19">
        <v>0</v>
      </c>
      <c r="DV111" s="19" t="s">
        <v>965</v>
      </c>
      <c r="EX111" s="154">
        <v>4266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8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9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7"/>
        <v/>
      </c>
      <c r="CP112" s="19" t="str">
        <f t="shared" si="60"/>
        <v>Breiter Michael</v>
      </c>
      <c r="CR112" s="19">
        <f t="shared" si="61"/>
        <v>10</v>
      </c>
      <c r="CS112" s="19" t="str">
        <f t="shared" si="62"/>
        <v>E</v>
      </c>
      <c r="CT112" s="260" t="str">
        <f t="shared" si="75"/>
        <v>E</v>
      </c>
      <c r="CU112" s="154">
        <v>7702</v>
      </c>
      <c r="CV112" s="125">
        <v>733</v>
      </c>
      <c r="CW112" s="33">
        <f t="shared" si="73"/>
        <v>6</v>
      </c>
      <c r="CX112" s="83" t="str">
        <f t="shared" si="74"/>
        <v>Konstrukteur 6 / -planer 6 / Gruppenchef 6</v>
      </c>
      <c r="CY112" s="125">
        <v>733</v>
      </c>
      <c r="CZ112" s="33">
        <f t="shared" si="71"/>
        <v>6</v>
      </c>
      <c r="DA112" s="83" t="str">
        <f t="shared" si="72"/>
        <v>Konstrukteur 6 / -planer 6 / Gruppenchef 6</v>
      </c>
      <c r="DB112" s="125"/>
      <c r="DC112" s="33"/>
      <c r="DD112" s="83"/>
      <c r="DE112" s="125">
        <v>732</v>
      </c>
      <c r="DF112" s="33">
        <f>VLOOKUP($DE112,Funktionsbezeichnungen,3,0)</f>
        <v>5</v>
      </c>
      <c r="DG112" s="83" t="str">
        <f>VLOOKUP($DE112,Funktionsbezeichnungen,2,0)</f>
        <v>Konstrukteur 5 / -planer 5</v>
      </c>
      <c r="DH112" s="33">
        <v>732</v>
      </c>
      <c r="DI112" s="33">
        <f>VLOOKUP($DH112,Funktionsbezeichnungen,3,0)</f>
        <v>5</v>
      </c>
      <c r="DJ112" s="83" t="str">
        <f>VLOOKUP($DH112,Funktionsbezeichnungen,2,0)</f>
        <v>Konstrukteur 5 / -planer 5</v>
      </c>
      <c r="DL112" s="33">
        <v>732</v>
      </c>
      <c r="DM112" s="33">
        <f t="shared" ref="DM112:DM132" si="78">VLOOKUP($DL112,Funktionsbezeichnungen,3,0)</f>
        <v>5</v>
      </c>
      <c r="DN112" s="83" t="str">
        <f t="shared" ref="DN112:DN132" si="79">VLOOKUP($DL112,Funktionsbezeichnungen,2,0)</f>
        <v>Konstrukteur 5 / -planer 5</v>
      </c>
      <c r="DS112" s="19">
        <f t="shared" si="63"/>
        <v>7702</v>
      </c>
      <c r="DT112" s="153">
        <v>6</v>
      </c>
      <c r="DU112" s="19">
        <v>0</v>
      </c>
      <c r="DV112" s="19" t="s">
        <v>964</v>
      </c>
      <c r="EX112" s="154">
        <v>4216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8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9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57"/>
        <v/>
      </c>
      <c r="CP113" s="19" t="str">
        <f t="shared" si="60"/>
        <v>Niederberger Benjamin</v>
      </c>
      <c r="CR113" s="19">
        <f t="shared" si="61"/>
        <v>8</v>
      </c>
      <c r="CS113" s="19" t="str">
        <f t="shared" si="62"/>
        <v>E</v>
      </c>
      <c r="CT113" s="260" t="str">
        <f t="shared" si="75"/>
        <v>E</v>
      </c>
      <c r="CU113" s="154">
        <v>9701</v>
      </c>
      <c r="CV113" s="125">
        <v>733</v>
      </c>
      <c r="CW113" s="33">
        <f t="shared" si="73"/>
        <v>6</v>
      </c>
      <c r="CX113" s="83" t="str">
        <f t="shared" si="74"/>
        <v>Konstrukteur 6 / -planer 6 / Gruppenchef 6</v>
      </c>
      <c r="CY113" s="125">
        <v>733</v>
      </c>
      <c r="CZ113" s="33">
        <f t="shared" si="71"/>
        <v>6</v>
      </c>
      <c r="DA113" s="83" t="str">
        <f t="shared" si="72"/>
        <v>Konstrukteur 6 / -planer 6 / Gruppenchef 6</v>
      </c>
      <c r="DB113" s="125">
        <v>732</v>
      </c>
      <c r="DC113" s="33">
        <f t="shared" si="76"/>
        <v>5</v>
      </c>
      <c r="DD113" s="83" t="str">
        <f t="shared" si="77"/>
        <v>Konstrukteur 5 / -planer 5</v>
      </c>
      <c r="DE113" s="125">
        <v>731</v>
      </c>
      <c r="DF113" s="33">
        <f t="shared" ref="DF113:DF132" si="80">VLOOKUP($DE113,Funktionsbezeichnungen,3,0)</f>
        <v>4</v>
      </c>
      <c r="DG113" s="83" t="str">
        <f t="shared" ref="DG113:DG132" si="81">VLOOKUP($DE113,Funktionsbezeichnungen,2,0)</f>
        <v>Konstrukteur 4 / -planer 4</v>
      </c>
      <c r="DH113" s="125">
        <v>731</v>
      </c>
      <c r="DI113" s="33">
        <f t="shared" si="67"/>
        <v>4</v>
      </c>
      <c r="DJ113" s="83" t="str">
        <f t="shared" si="68"/>
        <v>Konstrukteur 4 / -planer 4</v>
      </c>
      <c r="DK113" s="20"/>
      <c r="DL113" s="33">
        <v>731</v>
      </c>
      <c r="DM113" s="33">
        <f t="shared" si="78"/>
        <v>4</v>
      </c>
      <c r="DN113" s="83" t="str">
        <f t="shared" si="79"/>
        <v>Konstrukteur 4 / -planer 4</v>
      </c>
      <c r="DS113" s="19">
        <f t="shared" si="63"/>
        <v>9701</v>
      </c>
      <c r="DT113" s="153">
        <v>6</v>
      </c>
      <c r="DU113" s="19">
        <v>0</v>
      </c>
      <c r="DV113" s="19" t="s">
        <v>964</v>
      </c>
      <c r="EX113" s="154">
        <v>4320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58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59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7"/>
        <v/>
      </c>
      <c r="CP114" s="19" t="str">
        <f t="shared" si="60"/>
        <v>Schär Cedric</v>
      </c>
      <c r="CR114" s="19">
        <f t="shared" si="61"/>
        <v>5</v>
      </c>
      <c r="CS114" s="19" t="str">
        <f t="shared" si="62"/>
        <v>F</v>
      </c>
      <c r="CT114" s="260" t="str">
        <f t="shared" si="75"/>
        <v>F</v>
      </c>
      <c r="CU114" s="154">
        <v>9715</v>
      </c>
      <c r="CV114" s="125">
        <v>732</v>
      </c>
      <c r="CW114" s="33">
        <f t="shared" si="73"/>
        <v>5</v>
      </c>
      <c r="CX114" s="83" t="str">
        <f t="shared" si="74"/>
        <v>Konstrukteur 5 / -planer 5</v>
      </c>
      <c r="CY114" s="125">
        <v>732</v>
      </c>
      <c r="CZ114" s="33">
        <f t="shared" si="71"/>
        <v>5</v>
      </c>
      <c r="DA114" s="83" t="str">
        <f t="shared" si="72"/>
        <v>Konstrukteur 5 / -planer 5</v>
      </c>
      <c r="DB114" s="125">
        <v>731</v>
      </c>
      <c r="DC114" s="33">
        <f t="shared" si="76"/>
        <v>4</v>
      </c>
      <c r="DD114" s="83" t="str">
        <f t="shared" si="77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8"/>
        <v>4</v>
      </c>
      <c r="DN114" s="83" t="str">
        <f t="shared" si="79"/>
        <v>Konstrukteur 4 / -planer 4</v>
      </c>
      <c r="DS114" s="19">
        <f t="shared" si="63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8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59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7"/>
        <v>anders</v>
      </c>
      <c r="CP115" s="192" t="str">
        <f t="shared" si="60"/>
        <v>Boschung Jan</v>
      </c>
      <c r="CR115" s="19">
        <f t="shared" si="61"/>
        <v>2</v>
      </c>
      <c r="CS115" s="19" t="str">
        <f t="shared" si="62"/>
        <v>F</v>
      </c>
      <c r="CT115" s="260" t="str">
        <f t="shared" si="75"/>
        <v>G</v>
      </c>
      <c r="CU115" s="154">
        <v>9740</v>
      </c>
      <c r="CV115" s="125">
        <v>731</v>
      </c>
      <c r="CW115" s="33">
        <f t="shared" si="73"/>
        <v>4</v>
      </c>
      <c r="CX115" s="83" t="str">
        <f t="shared" si="74"/>
        <v>Konstrukteur 4 / -planer 4</v>
      </c>
      <c r="CY115" s="125"/>
      <c r="CZ115" s="33"/>
      <c r="DA115" s="83" t="e">
        <f t="shared" ref="DA115:DA142" si="82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3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7"/>
        <v>#N/A</v>
      </c>
      <c r="CP116" s="192" t="str">
        <f t="shared" si="60"/>
        <v>Stucki Tizian</v>
      </c>
      <c r="CR116" s="19">
        <f t="shared" si="61"/>
        <v>1</v>
      </c>
      <c r="CS116" s="19" t="str">
        <f t="shared" si="62"/>
        <v>F</v>
      </c>
      <c r="CT116" s="260" t="e">
        <f t="shared" si="75"/>
        <v>#N/A</v>
      </c>
      <c r="CU116" s="222">
        <v>9743</v>
      </c>
      <c r="CV116" s="125">
        <v>731</v>
      </c>
      <c r="CW116" s="33">
        <f t="shared" si="73"/>
        <v>4</v>
      </c>
      <c r="CX116" s="83" t="str">
        <f t="shared" si="74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3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9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7"/>
        <v/>
      </c>
      <c r="CP117" s="19" t="str">
        <f t="shared" si="60"/>
        <v>Kiefer Patrick</v>
      </c>
      <c r="CR117" s="19">
        <f t="shared" si="61"/>
        <v>16</v>
      </c>
      <c r="CS117" s="19" t="str">
        <f t="shared" si="62"/>
        <v>C</v>
      </c>
      <c r="CT117" s="260" t="str">
        <f t="shared" si="75"/>
        <v>C</v>
      </c>
      <c r="CU117" s="154">
        <v>6753</v>
      </c>
      <c r="CV117" s="125">
        <v>223</v>
      </c>
      <c r="CW117" s="33">
        <f t="shared" si="73"/>
        <v>10</v>
      </c>
      <c r="CX117" s="83" t="str">
        <f t="shared" si="74"/>
        <v>Finanz-Fachspezialist / Controller 10</v>
      </c>
      <c r="CY117" s="125">
        <v>223</v>
      </c>
      <c r="CZ117" s="33">
        <f t="shared" ref="CZ117:CZ142" si="83">VLOOKUP($CY117,Funktionsbezeichnungen,3,0)</f>
        <v>10</v>
      </c>
      <c r="DA117" s="83" t="str">
        <f t="shared" si="82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3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9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7"/>
        <v/>
      </c>
      <c r="CP118" s="19" t="str">
        <f t="shared" si="60"/>
        <v>Meister Christine</v>
      </c>
      <c r="CR118" s="19">
        <f t="shared" si="61"/>
        <v>47</v>
      </c>
      <c r="CS118" s="19" t="str">
        <f t="shared" si="62"/>
        <v>D</v>
      </c>
      <c r="CT118" s="260" t="str">
        <f t="shared" si="75"/>
        <v>D</v>
      </c>
      <c r="CU118" s="154">
        <v>4245</v>
      </c>
      <c r="CV118" s="125">
        <v>134</v>
      </c>
      <c r="CW118" s="33">
        <f t="shared" ref="CW118:CW142" si="84">VLOOKUP($CV118,Funktionsbezeichnungen,3,0)</f>
        <v>7</v>
      </c>
      <c r="CX118" s="83" t="str">
        <f t="shared" ref="CX118:CX142" si="85">VLOOKUP($CV118,Funktionsbezeichnungen,2,0)</f>
        <v>Kaufmännischer Mitarbeiter 7 / Gruppenchef 7</v>
      </c>
      <c r="CY118" s="125">
        <v>134</v>
      </c>
      <c r="CZ118" s="33">
        <f t="shared" si="83"/>
        <v>7</v>
      </c>
      <c r="DA118" s="83" t="str">
        <f t="shared" si="82"/>
        <v>Kaufmännischer Mitarbeiter 7 / Gruppenchef 7</v>
      </c>
      <c r="DB118" s="125">
        <v>134</v>
      </c>
      <c r="DC118" s="33">
        <f t="shared" si="76"/>
        <v>7</v>
      </c>
      <c r="DD118" s="83" t="str">
        <f t="shared" si="77"/>
        <v>Kaufmännischer Mitarbeiter 7 / Gruppenchef 7</v>
      </c>
      <c r="DE118" s="125">
        <v>134</v>
      </c>
      <c r="DF118" s="33">
        <f t="shared" si="80"/>
        <v>7</v>
      </c>
      <c r="DG118" s="83" t="str">
        <f t="shared" si="81"/>
        <v>Kaufmännischer Mitarbeiter 7 / Gruppenchef 7</v>
      </c>
      <c r="DH118" s="125">
        <v>134</v>
      </c>
      <c r="DI118" s="33">
        <f t="shared" ref="DI118:DI132" si="86">VLOOKUP($DH118,Funktionsbezeichnungen,3,0)</f>
        <v>7</v>
      </c>
      <c r="DJ118" s="83" t="str">
        <f t="shared" ref="DJ118:DJ132" si="87">VLOOKUP($DH118,Funktionsbezeichnungen,2,0)</f>
        <v>Kaufmännischer Mitarbeiter 7 / Gruppenchef 7</v>
      </c>
      <c r="DK118" s="20"/>
      <c r="DL118" s="125">
        <v>134</v>
      </c>
      <c r="DM118" s="33">
        <f t="shared" si="78"/>
        <v>7</v>
      </c>
      <c r="DN118" s="83" t="str">
        <f t="shared" si="79"/>
        <v>Kaufmännischer Mitarbeiter 7 / Gruppenchef 7</v>
      </c>
      <c r="DS118" s="19">
        <f t="shared" si="63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8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9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7"/>
        <v/>
      </c>
      <c r="CP119" s="19" t="str">
        <f t="shared" si="60"/>
        <v>Derezynski Françoise</v>
      </c>
      <c r="CR119" s="19">
        <f t="shared" si="61"/>
        <v>47</v>
      </c>
      <c r="CS119" s="19" t="str">
        <f t="shared" si="62"/>
        <v>D</v>
      </c>
      <c r="CT119" s="260" t="str">
        <f t="shared" si="75"/>
        <v>D</v>
      </c>
      <c r="CU119" s="154">
        <v>4266</v>
      </c>
      <c r="CV119" s="125">
        <v>141</v>
      </c>
      <c r="CW119" s="33">
        <f t="shared" si="84"/>
        <v>8</v>
      </c>
      <c r="CX119" s="83" t="str">
        <f t="shared" si="85"/>
        <v>Kaufmännischer Fachspezialist 8</v>
      </c>
      <c r="CY119" s="125">
        <v>141</v>
      </c>
      <c r="CZ119" s="33">
        <f t="shared" si="83"/>
        <v>8</v>
      </c>
      <c r="DA119" s="83" t="str">
        <f t="shared" si="82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3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9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7"/>
        <v/>
      </c>
      <c r="CP120" s="19" t="str">
        <f t="shared" si="60"/>
        <v>Szirt Madeleine</v>
      </c>
      <c r="CR120" s="19">
        <f t="shared" si="61"/>
        <v>41</v>
      </c>
      <c r="CS120" s="19" t="str">
        <f t="shared" si="62"/>
        <v>D</v>
      </c>
      <c r="CT120" s="260" t="str">
        <f t="shared" si="75"/>
        <v>D</v>
      </c>
      <c r="CU120" s="154">
        <v>4216</v>
      </c>
      <c r="CV120" s="125">
        <v>162</v>
      </c>
      <c r="CW120" s="33">
        <f t="shared" si="84"/>
        <v>9</v>
      </c>
      <c r="CX120" s="83" t="str">
        <f t="shared" si="85"/>
        <v>Personal-Fachspezialist 9</v>
      </c>
      <c r="CY120" s="125">
        <v>162</v>
      </c>
      <c r="CZ120" s="33">
        <f t="shared" si="83"/>
        <v>9</v>
      </c>
      <c r="DA120" s="83" t="str">
        <f t="shared" si="82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3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9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7"/>
        <v/>
      </c>
      <c r="CP121" s="19" t="str">
        <f t="shared" si="60"/>
        <v>Canetti Rosemarie</v>
      </c>
      <c r="CR121" s="19">
        <f t="shared" si="61"/>
        <v>41</v>
      </c>
      <c r="CS121" s="19" t="str">
        <f t="shared" si="62"/>
        <v>D</v>
      </c>
      <c r="CT121" s="260" t="str">
        <f t="shared" si="75"/>
        <v>D</v>
      </c>
      <c r="CU121" s="154">
        <v>4320</v>
      </c>
      <c r="CV121" s="125">
        <v>134</v>
      </c>
      <c r="CW121" s="33">
        <f t="shared" si="84"/>
        <v>7</v>
      </c>
      <c r="CX121" s="83" t="str">
        <f t="shared" si="85"/>
        <v>Kaufmännischer Mitarbeiter 7 / Gruppenchef 7</v>
      </c>
      <c r="CY121" s="125">
        <v>134</v>
      </c>
      <c r="CZ121" s="33">
        <f t="shared" si="83"/>
        <v>7</v>
      </c>
      <c r="DA121" s="83" t="str">
        <f t="shared" si="82"/>
        <v>Kaufmännischer Mitarbeiter 7 / Gruppenchef 7</v>
      </c>
      <c r="DB121" s="125"/>
      <c r="DC121" s="33"/>
      <c r="DD121" s="83"/>
      <c r="DE121" s="125">
        <v>134</v>
      </c>
      <c r="DF121" s="33">
        <f t="shared" si="80"/>
        <v>7</v>
      </c>
      <c r="DG121" s="83" t="str">
        <f t="shared" si="81"/>
        <v>Kaufmännischer Mitarbeiter 7 / Gruppenchef 7</v>
      </c>
      <c r="DH121" s="125">
        <v>134</v>
      </c>
      <c r="DI121" s="33">
        <f t="shared" si="86"/>
        <v>7</v>
      </c>
      <c r="DJ121" s="83" t="str">
        <f t="shared" si="87"/>
        <v>Kaufmännischer Mitarbeiter 7 / Gruppenchef 7</v>
      </c>
      <c r="DK121" s="20"/>
      <c r="DL121" s="125">
        <v>134</v>
      </c>
      <c r="DM121" s="33">
        <f t="shared" si="78"/>
        <v>7</v>
      </c>
      <c r="DN121" s="83" t="str">
        <f t="shared" si="79"/>
        <v>Kaufmännischer Mitarbeiter 7 / Gruppenchef 7</v>
      </c>
      <c r="DS121" s="19">
        <f t="shared" si="63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9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7"/>
        <v/>
      </c>
      <c r="CP122" s="19" t="str">
        <f t="shared" si="60"/>
        <v>Peier Doris</v>
      </c>
      <c r="CR122" s="19">
        <f t="shared" si="61"/>
        <v>36</v>
      </c>
      <c r="CS122" s="19" t="str">
        <f t="shared" si="62"/>
        <v>D</v>
      </c>
      <c r="CT122" s="260" t="str">
        <f t="shared" si="75"/>
        <v>D</v>
      </c>
      <c r="CU122" s="154">
        <v>5581</v>
      </c>
      <c r="CV122" s="125">
        <v>134</v>
      </c>
      <c r="CW122" s="33">
        <f t="shared" si="84"/>
        <v>7</v>
      </c>
      <c r="CX122" s="83" t="str">
        <f t="shared" si="85"/>
        <v>Kaufmännischer Mitarbeiter 7 / Gruppenchef 7</v>
      </c>
      <c r="CY122" s="125">
        <v>134</v>
      </c>
      <c r="CZ122" s="33">
        <f t="shared" si="83"/>
        <v>7</v>
      </c>
      <c r="DA122" s="83" t="str">
        <f t="shared" si="82"/>
        <v>Kaufmännischer Mitarbeiter 7 / Gruppenchef 7</v>
      </c>
      <c r="DB122" s="125">
        <v>134</v>
      </c>
      <c r="DC122" s="33">
        <f t="shared" si="76"/>
        <v>7</v>
      </c>
      <c r="DD122" s="83" t="str">
        <f t="shared" si="77"/>
        <v>Kaufmännischer Mitarbeiter 7 / Gruppenchef 7</v>
      </c>
      <c r="DE122" s="125">
        <v>134</v>
      </c>
      <c r="DF122" s="33">
        <f t="shared" si="80"/>
        <v>7</v>
      </c>
      <c r="DG122" s="83" t="str">
        <f t="shared" si="81"/>
        <v>Kaufmännischer Mitarbeiter 7 / Gruppenchef 7</v>
      </c>
      <c r="DH122" s="125">
        <v>134</v>
      </c>
      <c r="DI122" s="33">
        <f t="shared" si="86"/>
        <v>7</v>
      </c>
      <c r="DJ122" s="83" t="str">
        <f t="shared" si="87"/>
        <v>Kaufmännischer Mitarbeiter 7 / Gruppenchef 7</v>
      </c>
      <c r="DK122" s="20"/>
      <c r="DL122" s="125">
        <v>134</v>
      </c>
      <c r="DM122" s="33">
        <f t="shared" si="78"/>
        <v>7</v>
      </c>
      <c r="DN122" s="83" t="str">
        <f t="shared" si="79"/>
        <v>Kaufmännischer Mitarbeiter 7 / Gruppenchef 7</v>
      </c>
      <c r="DS122" s="19">
        <f t="shared" si="63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9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7"/>
        <v/>
      </c>
      <c r="CP123" s="19" t="str">
        <f t="shared" si="60"/>
        <v>Beuret Agnès</v>
      </c>
      <c r="CR123" s="19">
        <f t="shared" si="61"/>
        <v>33</v>
      </c>
      <c r="CS123" s="19" t="str">
        <f t="shared" si="62"/>
        <v>D</v>
      </c>
      <c r="CT123" s="260" t="str">
        <f t="shared" si="75"/>
        <v>D</v>
      </c>
      <c r="CU123" s="154">
        <v>4352</v>
      </c>
      <c r="CV123" s="125">
        <v>134</v>
      </c>
      <c r="CW123" s="33">
        <f t="shared" si="84"/>
        <v>7</v>
      </c>
      <c r="CX123" s="83" t="str">
        <f t="shared" si="85"/>
        <v>Kaufmännischer Mitarbeiter 7 / Gruppenchef 7</v>
      </c>
      <c r="CY123" s="125">
        <v>134</v>
      </c>
      <c r="CZ123" s="33">
        <f t="shared" si="83"/>
        <v>7</v>
      </c>
      <c r="DA123" s="83" t="str">
        <f t="shared" si="82"/>
        <v>Kaufmännischer Mitarbeiter 7 / Gruppenchef 7</v>
      </c>
      <c r="DB123" s="125">
        <v>134</v>
      </c>
      <c r="DC123" s="33">
        <f t="shared" si="76"/>
        <v>7</v>
      </c>
      <c r="DD123" s="83" t="str">
        <f t="shared" si="77"/>
        <v>Kaufmännischer Mitarbeiter 7 / Gruppenchef 7</v>
      </c>
      <c r="DE123" s="125">
        <v>134</v>
      </c>
      <c r="DF123" s="33">
        <f t="shared" si="80"/>
        <v>7</v>
      </c>
      <c r="DG123" s="83" t="str">
        <f t="shared" si="81"/>
        <v>Kaufmännischer Mitarbeiter 7 / Gruppenchef 7</v>
      </c>
      <c r="DH123" s="125">
        <v>134</v>
      </c>
      <c r="DI123" s="33">
        <f t="shared" si="86"/>
        <v>7</v>
      </c>
      <c r="DJ123" s="83" t="str">
        <f t="shared" si="87"/>
        <v>Kaufmännischer Mitarbeiter 7 / Gruppenchef 7</v>
      </c>
      <c r="DK123" s="20"/>
      <c r="DL123" s="125">
        <v>134</v>
      </c>
      <c r="DM123" s="33">
        <f t="shared" si="78"/>
        <v>7</v>
      </c>
      <c r="DN123" s="83" t="str">
        <f t="shared" si="79"/>
        <v>Kaufmännischer Mitarbeiter 7 / Gruppenchef 7</v>
      </c>
      <c r="DS123" s="19">
        <f t="shared" si="63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9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7"/>
        <v/>
      </c>
      <c r="CP124" s="19" t="str">
        <f t="shared" si="60"/>
        <v>Weider Noelle</v>
      </c>
      <c r="CR124" s="19">
        <f t="shared" si="61"/>
        <v>28</v>
      </c>
      <c r="CS124" s="19" t="str">
        <f t="shared" si="62"/>
        <v>D</v>
      </c>
      <c r="CT124" s="260" t="str">
        <f t="shared" si="75"/>
        <v>D</v>
      </c>
      <c r="CU124" s="154">
        <v>5604</v>
      </c>
      <c r="CV124" s="125">
        <v>134</v>
      </c>
      <c r="CW124" s="33">
        <f t="shared" si="84"/>
        <v>7</v>
      </c>
      <c r="CX124" s="83" t="str">
        <f t="shared" si="85"/>
        <v>Kaufmännischer Mitarbeiter 7 / Gruppenchef 7</v>
      </c>
      <c r="CY124" s="125">
        <v>134</v>
      </c>
      <c r="CZ124" s="33">
        <f t="shared" si="83"/>
        <v>7</v>
      </c>
      <c r="DA124" s="83" t="str">
        <f t="shared" si="82"/>
        <v>Kaufmännischer Mitarbeiter 7 / Gruppenchef 7</v>
      </c>
      <c r="DB124" s="125">
        <v>134</v>
      </c>
      <c r="DC124" s="33">
        <f t="shared" si="76"/>
        <v>7</v>
      </c>
      <c r="DD124" s="83" t="str">
        <f t="shared" si="77"/>
        <v>Kaufmännischer Mitarbeiter 7 / Gruppenchef 7</v>
      </c>
      <c r="DE124" s="125">
        <v>134</v>
      </c>
      <c r="DF124" s="33">
        <f t="shared" si="80"/>
        <v>7</v>
      </c>
      <c r="DG124" s="83" t="str">
        <f t="shared" si="81"/>
        <v>Kaufmännischer Mitarbeiter 7 / Gruppenchef 7</v>
      </c>
      <c r="DH124" s="125">
        <v>134</v>
      </c>
      <c r="DI124" s="33">
        <f t="shared" si="86"/>
        <v>7</v>
      </c>
      <c r="DJ124" s="83" t="str">
        <f t="shared" si="87"/>
        <v>Kaufmännischer Mitarbeiter 7 / Gruppenchef 7</v>
      </c>
      <c r="DK124" s="20"/>
      <c r="DL124" s="125">
        <v>134</v>
      </c>
      <c r="DM124" s="33">
        <f t="shared" si="78"/>
        <v>7</v>
      </c>
      <c r="DN124" s="83" t="str">
        <f t="shared" si="79"/>
        <v>Kaufmännischer Mitarbeiter 7 / Gruppenchef 7</v>
      </c>
      <c r="DS124" s="19">
        <f t="shared" si="63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59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7"/>
        <v/>
      </c>
      <c r="CP125" s="19" t="str">
        <f t="shared" si="60"/>
        <v>Fischer Michel</v>
      </c>
      <c r="CR125" s="19">
        <f t="shared" si="61"/>
        <v>16</v>
      </c>
      <c r="CS125" s="19" t="str">
        <f t="shared" si="62"/>
        <v>D</v>
      </c>
      <c r="CT125" s="260" t="str">
        <f t="shared" si="75"/>
        <v>D</v>
      </c>
      <c r="CU125" s="154">
        <v>8655</v>
      </c>
      <c r="CV125" s="125">
        <v>542</v>
      </c>
      <c r="CW125" s="33">
        <f t="shared" si="84"/>
        <v>7</v>
      </c>
      <c r="CX125" s="83" t="str">
        <f t="shared" si="85"/>
        <v>Technischer Sachbearbeiter 7</v>
      </c>
      <c r="CY125" s="125">
        <v>542</v>
      </c>
      <c r="CZ125" s="33">
        <f t="shared" si="83"/>
        <v>7</v>
      </c>
      <c r="DA125" s="83" t="str">
        <f t="shared" si="82"/>
        <v>Technischer Sachbearbeiter 7</v>
      </c>
      <c r="DB125" s="125">
        <v>542</v>
      </c>
      <c r="DC125" s="33">
        <f t="shared" si="76"/>
        <v>7</v>
      </c>
      <c r="DD125" s="83" t="str">
        <f t="shared" si="77"/>
        <v>Technischer Sachbearbeiter 7</v>
      </c>
      <c r="DE125" s="125">
        <v>542</v>
      </c>
      <c r="DF125" s="33">
        <f t="shared" si="80"/>
        <v>7</v>
      </c>
      <c r="DG125" s="83" t="str">
        <f t="shared" si="81"/>
        <v>Technischer Sachbearbeiter 7</v>
      </c>
      <c r="DH125" s="125">
        <v>541</v>
      </c>
      <c r="DI125" s="33">
        <f t="shared" si="86"/>
        <v>6</v>
      </c>
      <c r="DJ125" s="83" t="str">
        <f t="shared" si="87"/>
        <v>Technischer Sachbearbeiter 6</v>
      </c>
      <c r="DK125" s="20"/>
      <c r="DL125" s="125">
        <v>351</v>
      </c>
      <c r="DM125" s="33">
        <f t="shared" si="78"/>
        <v>7</v>
      </c>
      <c r="DN125" s="83" t="str">
        <f t="shared" si="79"/>
        <v>Marketing - / Product - Manager 7</v>
      </c>
      <c r="DS125" s="19">
        <f t="shared" si="63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9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7"/>
        <v/>
      </c>
      <c r="CP126" s="19" t="str">
        <f t="shared" si="60"/>
        <v>Willig Martine</v>
      </c>
      <c r="CR126" s="19">
        <f t="shared" si="61"/>
        <v>42</v>
      </c>
      <c r="CS126" s="19" t="str">
        <f t="shared" si="62"/>
        <v>E</v>
      </c>
      <c r="CT126" s="260" t="str">
        <f t="shared" si="75"/>
        <v>E</v>
      </c>
      <c r="CU126" s="154">
        <v>5637</v>
      </c>
      <c r="CV126" s="125">
        <v>133</v>
      </c>
      <c r="CW126" s="33">
        <f t="shared" si="84"/>
        <v>6</v>
      </c>
      <c r="CX126" s="83" t="str">
        <f t="shared" si="85"/>
        <v>Kaufmännischer Mitarbeiter 6 / Gruppenchef 6</v>
      </c>
      <c r="CY126" s="125">
        <v>133</v>
      </c>
      <c r="CZ126" s="33">
        <f t="shared" si="83"/>
        <v>6</v>
      </c>
      <c r="DA126" s="83" t="str">
        <f t="shared" si="82"/>
        <v>Kaufmännischer Mitarbeiter 6 / Gruppenchef 6</v>
      </c>
      <c r="DB126" s="125">
        <v>133</v>
      </c>
      <c r="DC126" s="33">
        <f t="shared" si="76"/>
        <v>6</v>
      </c>
      <c r="DD126" s="83" t="str">
        <f t="shared" si="77"/>
        <v>Kaufmännischer Mitarbeiter 6 / Gruppenchef 6</v>
      </c>
      <c r="DE126" s="125">
        <v>133</v>
      </c>
      <c r="DF126" s="33">
        <f t="shared" si="80"/>
        <v>6</v>
      </c>
      <c r="DG126" s="83" t="str">
        <f t="shared" si="81"/>
        <v>Kaufmännischer Mitarbeiter 6 / Gruppenchef 6</v>
      </c>
      <c r="DH126" s="125">
        <v>133</v>
      </c>
      <c r="DI126" s="33">
        <f t="shared" si="86"/>
        <v>6</v>
      </c>
      <c r="DJ126" s="83" t="str">
        <f t="shared" si="87"/>
        <v>Kaufmännischer Mitarbeiter 6 / Gruppenchef 6</v>
      </c>
      <c r="DK126" s="20"/>
      <c r="DL126" s="125">
        <v>133</v>
      </c>
      <c r="DM126" s="33">
        <f t="shared" si="78"/>
        <v>6</v>
      </c>
      <c r="DN126" s="83" t="str">
        <f t="shared" si="79"/>
        <v>Kaufmännischer Mitarbeiter 6 / Gruppenchef 6</v>
      </c>
      <c r="DS126" s="19">
        <f t="shared" si="63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8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9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7"/>
        <v/>
      </c>
      <c r="CP127" s="19" t="str">
        <f t="shared" si="60"/>
        <v>Boschung Brigitte</v>
      </c>
      <c r="CQ127" s="259"/>
      <c r="CR127" s="19">
        <f t="shared" si="61"/>
        <v>33</v>
      </c>
      <c r="CS127" s="19" t="str">
        <f t="shared" si="62"/>
        <v>E</v>
      </c>
      <c r="CT127" s="260" t="str">
        <f t="shared" si="75"/>
        <v>E</v>
      </c>
      <c r="CU127" s="154">
        <v>7703</v>
      </c>
      <c r="CV127" s="125">
        <v>133</v>
      </c>
      <c r="CW127" s="33">
        <f t="shared" si="84"/>
        <v>6</v>
      </c>
      <c r="CX127" s="83" t="str">
        <f t="shared" si="85"/>
        <v>Kaufmännischer Mitarbeiter 6 / Gruppenchef 6</v>
      </c>
      <c r="CY127" s="125">
        <v>133</v>
      </c>
      <c r="CZ127" s="33">
        <f t="shared" si="83"/>
        <v>6</v>
      </c>
      <c r="DA127" s="83" t="str">
        <f t="shared" si="82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3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8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9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7"/>
        <v/>
      </c>
      <c r="CP128" s="19" t="str">
        <f t="shared" si="60"/>
        <v>Meier Jacqueline</v>
      </c>
      <c r="CR128" s="19">
        <f t="shared" si="61"/>
        <v>31</v>
      </c>
      <c r="CS128" s="19" t="str">
        <f t="shared" si="62"/>
        <v>E</v>
      </c>
      <c r="CT128" s="260" t="str">
        <f t="shared" si="75"/>
        <v>E</v>
      </c>
      <c r="CU128" s="154">
        <v>7700</v>
      </c>
      <c r="CV128" s="125">
        <v>212</v>
      </c>
      <c r="CW128" s="33">
        <f t="shared" si="84"/>
        <v>5</v>
      </c>
      <c r="CX128" s="83" t="str">
        <f t="shared" si="85"/>
        <v>Buchhalter 5</v>
      </c>
      <c r="CY128" s="125">
        <v>212</v>
      </c>
      <c r="CZ128" s="33">
        <f t="shared" si="83"/>
        <v>5</v>
      </c>
      <c r="DA128" s="83" t="str">
        <f t="shared" si="82"/>
        <v>Buchhalter 5</v>
      </c>
      <c r="DB128" s="125">
        <v>212</v>
      </c>
      <c r="DC128" s="33">
        <f t="shared" si="76"/>
        <v>5</v>
      </c>
      <c r="DD128" s="83" t="str">
        <f t="shared" si="77"/>
        <v>Buchhalter 5</v>
      </c>
      <c r="DE128" s="125">
        <v>212</v>
      </c>
      <c r="DF128" s="33">
        <f t="shared" si="80"/>
        <v>5</v>
      </c>
      <c r="DG128" s="83" t="str">
        <f t="shared" si="81"/>
        <v>Buchhalter 5</v>
      </c>
      <c r="DH128" s="125">
        <v>212</v>
      </c>
      <c r="DI128" s="33">
        <f t="shared" si="86"/>
        <v>5</v>
      </c>
      <c r="DJ128" s="83" t="str">
        <f t="shared" si="87"/>
        <v>Buchhalter 5</v>
      </c>
      <c r="DK128" s="20"/>
      <c r="DL128" s="125">
        <v>212</v>
      </c>
      <c r="DM128" s="33">
        <f t="shared" si="78"/>
        <v>5</v>
      </c>
      <c r="DN128" s="83" t="str">
        <f t="shared" si="79"/>
        <v>Buchhalter 5</v>
      </c>
      <c r="DS128" s="19">
        <f t="shared" si="63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8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9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7"/>
        <v/>
      </c>
      <c r="CP129" s="19" t="str">
        <f t="shared" si="60"/>
        <v>Oruk Makbule</v>
      </c>
      <c r="CR129" s="19">
        <f t="shared" si="61"/>
        <v>13</v>
      </c>
      <c r="CS129" s="19" t="str">
        <f t="shared" si="62"/>
        <v>E</v>
      </c>
      <c r="CT129" s="260" t="str">
        <f t="shared" si="75"/>
        <v>E</v>
      </c>
      <c r="CU129" s="154">
        <v>6762</v>
      </c>
      <c r="CV129" s="125">
        <v>212</v>
      </c>
      <c r="CW129" s="33">
        <f t="shared" si="84"/>
        <v>5</v>
      </c>
      <c r="CX129" s="83" t="str">
        <f t="shared" si="85"/>
        <v>Buchhalter 5</v>
      </c>
      <c r="CY129" s="125">
        <v>212</v>
      </c>
      <c r="CZ129" s="33">
        <f t="shared" si="83"/>
        <v>5</v>
      </c>
      <c r="DA129" s="83" t="str">
        <f t="shared" si="82"/>
        <v>Buchhalter 5</v>
      </c>
      <c r="DB129" s="125">
        <v>212</v>
      </c>
      <c r="DC129" s="33">
        <f t="shared" si="76"/>
        <v>5</v>
      </c>
      <c r="DD129" s="83" t="str">
        <f t="shared" si="77"/>
        <v>Buchhalter 5</v>
      </c>
      <c r="DE129" s="125">
        <v>212</v>
      </c>
      <c r="DF129" s="33">
        <f t="shared" si="80"/>
        <v>5</v>
      </c>
      <c r="DG129" s="83" t="str">
        <f t="shared" si="81"/>
        <v>Buchhalter 5</v>
      </c>
      <c r="DH129" s="125">
        <v>212</v>
      </c>
      <c r="DI129" s="33">
        <f t="shared" si="86"/>
        <v>5</v>
      </c>
      <c r="DJ129" s="83" t="str">
        <f t="shared" si="87"/>
        <v>Buchhalter 5</v>
      </c>
      <c r="DK129" s="20"/>
      <c r="DL129" s="125">
        <v>212</v>
      </c>
      <c r="DM129" s="33">
        <f t="shared" si="78"/>
        <v>5</v>
      </c>
      <c r="DN129" s="83" t="str">
        <f t="shared" si="79"/>
        <v>Buchhalter 5</v>
      </c>
      <c r="DS129" s="19">
        <f t="shared" si="63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8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9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7"/>
        <v/>
      </c>
      <c r="CP130" s="19" t="str">
        <f t="shared" si="60"/>
        <v>Steg Günther</v>
      </c>
      <c r="CR130" s="19">
        <f t="shared" si="61"/>
        <v>39</v>
      </c>
      <c r="CS130" s="19" t="str">
        <f t="shared" si="62"/>
        <v>C</v>
      </c>
      <c r="CT130" s="260" t="str">
        <f t="shared" si="75"/>
        <v>C</v>
      </c>
      <c r="CU130" s="154">
        <v>4226</v>
      </c>
      <c r="CV130" s="125">
        <v>413</v>
      </c>
      <c r="CW130" s="33">
        <f t="shared" si="84"/>
        <v>8</v>
      </c>
      <c r="CX130" s="83" t="str">
        <f t="shared" si="85"/>
        <v>Senior System-Controller</v>
      </c>
      <c r="CY130" s="125">
        <v>413</v>
      </c>
      <c r="CZ130" s="33">
        <f t="shared" si="83"/>
        <v>8</v>
      </c>
      <c r="DA130" s="83" t="str">
        <f t="shared" si="82"/>
        <v>Senior System-Controller</v>
      </c>
      <c r="DB130" s="125">
        <v>413</v>
      </c>
      <c r="DC130" s="33">
        <f t="shared" si="76"/>
        <v>8</v>
      </c>
      <c r="DD130" s="83" t="str">
        <f t="shared" si="77"/>
        <v>Senior System-Controller</v>
      </c>
      <c r="DE130" s="125">
        <v>413</v>
      </c>
      <c r="DF130" s="33">
        <f t="shared" si="80"/>
        <v>8</v>
      </c>
      <c r="DG130" s="83" t="str">
        <f t="shared" si="81"/>
        <v>Senior System-Controller</v>
      </c>
      <c r="DH130" s="125">
        <v>413</v>
      </c>
      <c r="DI130" s="33">
        <f t="shared" si="86"/>
        <v>8</v>
      </c>
      <c r="DJ130" s="83" t="str">
        <f t="shared" si="87"/>
        <v>Senior System-Controller</v>
      </c>
      <c r="DK130" s="20"/>
      <c r="DL130" s="125">
        <v>413</v>
      </c>
      <c r="DM130" s="33">
        <f t="shared" si="78"/>
        <v>8</v>
      </c>
      <c r="DN130" s="83" t="str">
        <f t="shared" si="79"/>
        <v>Senior System-Controller</v>
      </c>
      <c r="DS130" s="19">
        <f t="shared" si="63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8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9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7"/>
        <v/>
      </c>
      <c r="CP131" s="19" t="str">
        <f t="shared" si="60"/>
        <v>Grimm Stephan</v>
      </c>
      <c r="CR131" s="19">
        <f t="shared" si="61"/>
        <v>26</v>
      </c>
      <c r="CS131" s="19" t="str">
        <f t="shared" si="62"/>
        <v>C</v>
      </c>
      <c r="CT131" s="260" t="str">
        <f t="shared" si="75"/>
        <v>C</v>
      </c>
      <c r="CU131" s="154">
        <v>3203</v>
      </c>
      <c r="CV131" s="125">
        <v>443</v>
      </c>
      <c r="CW131" s="33">
        <f t="shared" si="84"/>
        <v>9</v>
      </c>
      <c r="CX131" s="83" t="str">
        <f t="shared" si="85"/>
        <v>System-Spezialist 9</v>
      </c>
      <c r="CY131" s="125">
        <v>443</v>
      </c>
      <c r="CZ131" s="33">
        <f t="shared" si="83"/>
        <v>9</v>
      </c>
      <c r="DA131" s="83" t="str">
        <f t="shared" si="82"/>
        <v>System-Spezialist 9</v>
      </c>
      <c r="DB131" s="125">
        <v>443</v>
      </c>
      <c r="DC131" s="33">
        <f t="shared" si="76"/>
        <v>9</v>
      </c>
      <c r="DD131" s="83" t="str">
        <f t="shared" si="77"/>
        <v>System-Spezialist 9</v>
      </c>
      <c r="DE131" s="125">
        <v>443</v>
      </c>
      <c r="DF131" s="33">
        <f t="shared" si="80"/>
        <v>9</v>
      </c>
      <c r="DG131" s="83" t="str">
        <f t="shared" si="81"/>
        <v>System-Spezialist 9</v>
      </c>
      <c r="DH131" s="125">
        <v>443</v>
      </c>
      <c r="DI131" s="33">
        <f t="shared" si="86"/>
        <v>9</v>
      </c>
      <c r="DJ131" s="83" t="str">
        <f t="shared" si="87"/>
        <v>System-Spezialist 9</v>
      </c>
      <c r="DK131" s="20"/>
      <c r="DL131" s="125">
        <v>413</v>
      </c>
      <c r="DM131" s="33">
        <f t="shared" si="78"/>
        <v>8</v>
      </c>
      <c r="DN131" s="83" t="str">
        <f t="shared" si="79"/>
        <v>Senior System-Controller</v>
      </c>
      <c r="DS131" s="19">
        <f t="shared" si="63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9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7"/>
        <v/>
      </c>
      <c r="CP132" s="19" t="str">
        <f t="shared" si="60"/>
        <v>Hänni Alexander</v>
      </c>
      <c r="CR132" s="19">
        <f t="shared" si="61"/>
        <v>19</v>
      </c>
      <c r="CS132" s="19" t="str">
        <f t="shared" si="62"/>
        <v>D</v>
      </c>
      <c r="CT132" s="260" t="str">
        <f t="shared" si="75"/>
        <v>D</v>
      </c>
      <c r="CU132" s="154">
        <v>6755</v>
      </c>
      <c r="CV132" s="125">
        <v>423</v>
      </c>
      <c r="CW132" s="33">
        <f t="shared" si="84"/>
        <v>7</v>
      </c>
      <c r="CX132" s="83" t="str">
        <f t="shared" si="85"/>
        <v>Informatiker / ICT-Suporter / -Techniker 7</v>
      </c>
      <c r="CY132" s="125">
        <v>423</v>
      </c>
      <c r="CZ132" s="33">
        <f t="shared" si="83"/>
        <v>7</v>
      </c>
      <c r="DA132" s="83" t="str">
        <f t="shared" si="82"/>
        <v>Informatiker / ICT-Suporter / -Techniker 7</v>
      </c>
      <c r="DB132" s="125">
        <v>423</v>
      </c>
      <c r="DC132" s="33">
        <f t="shared" si="76"/>
        <v>7</v>
      </c>
      <c r="DD132" s="83" t="str">
        <f t="shared" si="77"/>
        <v>Informatiker / ICT-Suporter / -Techniker 7</v>
      </c>
      <c r="DE132" s="125">
        <v>423</v>
      </c>
      <c r="DF132" s="33">
        <f t="shared" si="80"/>
        <v>7</v>
      </c>
      <c r="DG132" s="83" t="str">
        <f t="shared" si="81"/>
        <v>Informatiker / ICT-Suporter / -Techniker 7</v>
      </c>
      <c r="DH132" s="125">
        <v>422</v>
      </c>
      <c r="DI132" s="33">
        <f t="shared" si="86"/>
        <v>6</v>
      </c>
      <c r="DJ132" s="83" t="str">
        <f t="shared" si="87"/>
        <v>Informatiker / ICT-Suporter / -Techniker 6</v>
      </c>
      <c r="DK132" s="20"/>
      <c r="DL132" s="125">
        <v>422</v>
      </c>
      <c r="DM132" s="33">
        <f t="shared" si="78"/>
        <v>6</v>
      </c>
      <c r="DN132" s="83" t="str">
        <f t="shared" si="79"/>
        <v>Informatiker / ICT-Suporter / -Techniker 6</v>
      </c>
      <c r="DS132" s="19">
        <f t="shared" si="63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str">
        <f t="shared" si="57"/>
        <v/>
      </c>
      <c r="CP133" s="19" t="str">
        <f t="shared" si="60"/>
        <v>Eichenberger Sylvia</v>
      </c>
      <c r="CR133" s="19">
        <f t="shared" si="61"/>
        <v>34</v>
      </c>
      <c r="CS133" s="19" t="str">
        <f t="shared" si="62"/>
        <v>D</v>
      </c>
      <c r="CT133" s="260" t="str">
        <f t="shared" ref="CT133:CT142" si="88">VLOOKUP(CU133,Kategorie,2,0)</f>
        <v>D</v>
      </c>
      <c r="CU133" s="154">
        <v>5626</v>
      </c>
      <c r="CV133" s="125">
        <v>134</v>
      </c>
      <c r="CW133" s="33">
        <f t="shared" si="84"/>
        <v>7</v>
      </c>
      <c r="CX133" s="83" t="str">
        <f t="shared" si="85"/>
        <v>Kaufmännischer Mitarbeiter 7 / Gruppenchef 7</v>
      </c>
      <c r="CY133" s="125">
        <v>134</v>
      </c>
      <c r="CZ133" s="33">
        <f t="shared" si="83"/>
        <v>7</v>
      </c>
      <c r="DA133" s="83" t="str">
        <f t="shared" si="82"/>
        <v>Kaufmännischer Mitarbeiter 7 / Gruppenchef 7</v>
      </c>
      <c r="DB133" s="125">
        <v>134</v>
      </c>
      <c r="DC133" s="33">
        <f t="shared" si="76"/>
        <v>7</v>
      </c>
      <c r="DD133" s="83" t="str">
        <f t="shared" si="77"/>
        <v>Kaufmännischer Mitarbeiter 7 / Gruppenchef 7</v>
      </c>
      <c r="DE133" s="125">
        <v>134</v>
      </c>
      <c r="DF133" s="33">
        <f t="shared" ref="DF133:DF142" si="89">VLOOKUP($DE133,Funktionsbezeichnungen,3,0)</f>
        <v>7</v>
      </c>
      <c r="DG133" s="83" t="str">
        <f t="shared" ref="DG133:DG142" si="90">VLOOKUP($DE133,Funktionsbezeichnungen,2,0)</f>
        <v>Kaufmännischer Mitarbeiter 7 / Gruppenchef 7</v>
      </c>
      <c r="DH133" s="125">
        <v>134</v>
      </c>
      <c r="DI133" s="33">
        <f t="shared" ref="DI133:DI142" si="91">VLOOKUP($DH133,Funktionsbezeichnungen,3,0)</f>
        <v>7</v>
      </c>
      <c r="DJ133" s="83" t="str">
        <f t="shared" ref="DJ133:DJ142" si="92">VLOOKUP($DH133,Funktionsbezeichnungen,2,0)</f>
        <v>Kaufmännischer Mitarbeiter 7 / Gruppenchef 7</v>
      </c>
      <c r="DK133" s="20"/>
      <c r="DL133" s="125">
        <v>134</v>
      </c>
      <c r="DM133" s="33">
        <f t="shared" ref="DM133:DM142" si="93">VLOOKUP($DL133,Funktionsbezeichnungen,3,0)</f>
        <v>7</v>
      </c>
      <c r="DN133" s="83" t="str">
        <f t="shared" ref="DN133:DN142" si="94">VLOOKUP($DL133,Funktionsbezeichnungen,2,0)</f>
        <v>Kaufmännischer Mitarbeiter 7 / Gruppenchef 7</v>
      </c>
      <c r="DS133" s="19">
        <f t="shared" si="63"/>
        <v>5626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513</v>
      </c>
      <c r="Q134" s="15">
        <v>130</v>
      </c>
      <c r="R134" s="245"/>
      <c r="S134" s="27" t="s">
        <v>272</v>
      </c>
      <c r="T134" s="21">
        <v>1967</v>
      </c>
      <c r="U134" s="28" t="s">
        <v>274</v>
      </c>
      <c r="V134" s="21">
        <v>1986</v>
      </c>
      <c r="W134" s="25" t="s">
        <v>1220</v>
      </c>
      <c r="X134" s="21">
        <v>2016</v>
      </c>
      <c r="Y134" s="25"/>
      <c r="Z134" s="21">
        <f>$AD$3-V134</f>
        <v>32</v>
      </c>
      <c r="AA134" s="25" t="s">
        <v>693</v>
      </c>
      <c r="AB134" s="21" t="s">
        <v>121</v>
      </c>
      <c r="AC134" s="21"/>
      <c r="AE134" s="90" t="s">
        <v>454</v>
      </c>
      <c r="AF134" s="82"/>
      <c r="CO134" s="19" t="str">
        <f t="shared" si="57"/>
        <v/>
      </c>
      <c r="CP134" s="19" t="str">
        <f t="shared" si="60"/>
        <v>Gerber Beatrice</v>
      </c>
      <c r="CR134" s="19">
        <f t="shared" si="61"/>
        <v>32</v>
      </c>
      <c r="CS134" s="19" t="str">
        <f t="shared" si="62"/>
        <v>D</v>
      </c>
      <c r="CT134" s="260" t="str">
        <f t="shared" si="88"/>
        <v>D</v>
      </c>
      <c r="CU134" s="154">
        <v>4289</v>
      </c>
      <c r="CV134" s="125">
        <v>141</v>
      </c>
      <c r="CW134" s="33">
        <f t="shared" si="84"/>
        <v>8</v>
      </c>
      <c r="CX134" s="83" t="str">
        <f t="shared" si="85"/>
        <v>Kaufmännischer Fachspezialist 8</v>
      </c>
      <c r="CY134" s="125">
        <v>141</v>
      </c>
      <c r="CZ134" s="33">
        <f t="shared" si="83"/>
        <v>8</v>
      </c>
      <c r="DA134" s="83" t="str">
        <f t="shared" si="82"/>
        <v>Kaufmännischer Fachspezialist 8</v>
      </c>
      <c r="DB134" s="125">
        <v>141</v>
      </c>
      <c r="DC134" s="33">
        <f t="shared" si="76"/>
        <v>8</v>
      </c>
      <c r="DD134" s="83" t="str">
        <f t="shared" si="77"/>
        <v>Kaufmännischer Fachspezialist 8</v>
      </c>
      <c r="DE134" s="125">
        <v>141</v>
      </c>
      <c r="DF134" s="33">
        <f t="shared" si="89"/>
        <v>8</v>
      </c>
      <c r="DG134" s="83" t="str">
        <f t="shared" si="90"/>
        <v>Kaufmännischer Fachspezialist 8</v>
      </c>
      <c r="DH134" s="125">
        <v>141</v>
      </c>
      <c r="DI134" s="33">
        <f t="shared" si="91"/>
        <v>8</v>
      </c>
      <c r="DJ134" s="83" t="str">
        <f t="shared" si="92"/>
        <v>Kaufmännischer Fachspezialist 8</v>
      </c>
      <c r="DK134" s="20"/>
      <c r="DL134" s="125">
        <v>141</v>
      </c>
      <c r="DM134" s="33">
        <f t="shared" si="93"/>
        <v>8</v>
      </c>
      <c r="DN134" s="83" t="str">
        <f t="shared" si="94"/>
        <v>Kaufmännischer Fachspezialist 8</v>
      </c>
      <c r="DS134" s="19">
        <f t="shared" si="63"/>
        <v>4289</v>
      </c>
      <c r="DT134" s="153">
        <v>6</v>
      </c>
      <c r="DU134" s="19">
        <v>0</v>
      </c>
      <c r="DV134" s="19" t="s">
        <v>956</v>
      </c>
      <c r="EX134" s="154">
        <v>7701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1313</v>
      </c>
      <c r="Q135" s="15">
        <v>131</v>
      </c>
      <c r="R135" s="245"/>
      <c r="S135" s="27" t="s">
        <v>1314</v>
      </c>
      <c r="T135" s="21">
        <v>1976</v>
      </c>
      <c r="U135" s="28" t="s">
        <v>279</v>
      </c>
      <c r="V135" s="21">
        <v>2000</v>
      </c>
      <c r="W135" s="25"/>
      <c r="X135" s="162"/>
      <c r="Y135" s="25"/>
      <c r="Z135" s="21">
        <f>$AD$3-V135</f>
        <v>18</v>
      </c>
      <c r="AA135" s="25" t="s">
        <v>339</v>
      </c>
      <c r="AB135" s="21" t="s">
        <v>121</v>
      </c>
      <c r="AC135" s="21"/>
      <c r="AE135" s="90" t="s">
        <v>425</v>
      </c>
      <c r="AF135" s="82"/>
      <c r="CO135" s="262" t="e">
        <f t="shared" ref="CO135:CO163" si="95">IF(CS135=CT135,"","anders")</f>
        <v>#N/A</v>
      </c>
      <c r="CP135" s="192" t="str">
        <f>+S135</f>
        <v>Suter Sarah</v>
      </c>
      <c r="CQ135" s="192"/>
      <c r="CR135" s="19">
        <f>+Z135</f>
        <v>18</v>
      </c>
      <c r="CS135" s="19" t="str">
        <f>+AB135</f>
        <v>D</v>
      </c>
      <c r="CT135" s="260" t="e">
        <f t="shared" si="88"/>
        <v>#N/A</v>
      </c>
      <c r="CU135" s="222">
        <v>4332</v>
      </c>
      <c r="CV135" s="125">
        <v>134</v>
      </c>
      <c r="CW135" s="33">
        <f t="shared" si="84"/>
        <v>7</v>
      </c>
      <c r="CX135" s="83" t="str">
        <f t="shared" si="85"/>
        <v>Kaufmännischer Mitarbeiter 7 / Gruppenchef 7</v>
      </c>
      <c r="CY135" s="125"/>
      <c r="CZ135" s="33"/>
      <c r="DA135" s="83"/>
      <c r="DB135" s="125"/>
      <c r="DC135" s="33"/>
      <c r="DD135" s="83"/>
      <c r="DE135" s="125"/>
      <c r="DF135" s="33"/>
      <c r="DG135" s="83"/>
      <c r="DH135" s="125"/>
      <c r="DI135" s="33"/>
      <c r="DJ135" s="83"/>
      <c r="DK135" s="20"/>
      <c r="DL135" s="125"/>
      <c r="DM135" s="33"/>
      <c r="DN135" s="83"/>
      <c r="DS135" s="19">
        <f>+CU135</f>
        <v>4332</v>
      </c>
      <c r="DT135" s="153">
        <v>6</v>
      </c>
      <c r="DU135" s="19">
        <v>0</v>
      </c>
      <c r="DV135" s="19" t="s">
        <v>955</v>
      </c>
      <c r="EX135" s="154">
        <v>7654</v>
      </c>
      <c r="EY135" s="19" t="s">
        <v>147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O136" s="19" t="str">
        <f t="shared" si="95"/>
        <v/>
      </c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260" t="str">
        <f t="shared" si="88"/>
        <v>E</v>
      </c>
      <c r="CU136" s="154">
        <v>5605</v>
      </c>
      <c r="CV136" s="125">
        <v>132</v>
      </c>
      <c r="CW136" s="33">
        <f t="shared" si="84"/>
        <v>5</v>
      </c>
      <c r="CX136" s="83" t="str">
        <f t="shared" si="85"/>
        <v>Kaufmännischer Mitarbeiter 5</v>
      </c>
      <c r="CY136" s="125">
        <v>132</v>
      </c>
      <c r="CZ136" s="33">
        <f>VLOOKUP($CY136,Funktionsbezeichnungen,3,0)</f>
        <v>5</v>
      </c>
      <c r="DA136" s="83" t="str">
        <f>VLOOKUP($CY136,Funktionsbezeichnungen,2,0)</f>
        <v>Kaufmännischer Mitarbeiter 5</v>
      </c>
      <c r="DB136" s="125">
        <v>132</v>
      </c>
      <c r="DC136" s="33">
        <f>VLOOKUP($DB136,Funktionsbezeichnungen,3,0)</f>
        <v>5</v>
      </c>
      <c r="DD136" s="83" t="str">
        <f>VLOOKUP($DB136,Funktionsbezeichnungen,2,0)</f>
        <v>Kaufmännischer Mitarbeiter 5</v>
      </c>
      <c r="DE136" s="125">
        <v>132</v>
      </c>
      <c r="DF136" s="33">
        <f>VLOOKUP($DE136,Funktionsbezeichnungen,3,0)</f>
        <v>5</v>
      </c>
      <c r="DG136" s="83" t="str">
        <f>VLOOKUP($DE136,Funktionsbezeichnungen,2,0)</f>
        <v>Kaufmännischer Mitarbeiter 5</v>
      </c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5</v>
      </c>
      <c r="DK136" s="20"/>
      <c r="DL136" s="125">
        <v>132</v>
      </c>
      <c r="DM136" s="33">
        <f>VLOOKUP($DL136,Funktionsbezeichnungen,3,0)</f>
        <v>5</v>
      </c>
      <c r="DN136" s="83" t="str">
        <f>VLOOKUP($DL136,Funktionsbezeichnungen,2,0)</f>
        <v>Kaufmännischer Mitarbeiter 5</v>
      </c>
      <c r="DS136" s="19">
        <f>+CU136</f>
        <v>5605</v>
      </c>
      <c r="DT136" s="153">
        <v>7</v>
      </c>
      <c r="DU136" s="19">
        <v>0</v>
      </c>
      <c r="DV136" s="19" t="s">
        <v>955</v>
      </c>
      <c r="EX136" s="154">
        <v>9765</v>
      </c>
    </row>
    <row r="137" spans="1:155" s="19" customFormat="1" x14ac:dyDescent="0.2">
      <c r="A137" s="53">
        <v>0</v>
      </c>
      <c r="B137" s="53">
        <v>1</v>
      </c>
      <c r="C137" s="53">
        <f t="shared" ref="C137:C154" si="96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9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O137" s="262" t="e">
        <f t="shared" si="95"/>
        <v>#N/A</v>
      </c>
      <c r="CP137" s="192" t="str">
        <f t="shared" si="60"/>
        <v>Halbeisen Gisela</v>
      </c>
      <c r="CQ137" s="192"/>
      <c r="CR137" s="192">
        <f t="shared" si="61"/>
        <v>35</v>
      </c>
      <c r="CS137" s="192" t="str">
        <f t="shared" si="62"/>
        <v>E</v>
      </c>
      <c r="CT137" s="260" t="e">
        <f t="shared" si="88"/>
        <v>#N/A</v>
      </c>
      <c r="CU137" s="222">
        <v>7710</v>
      </c>
      <c r="CV137" s="125">
        <v>112</v>
      </c>
      <c r="CW137" s="33">
        <f t="shared" si="84"/>
        <v>5</v>
      </c>
      <c r="CX137" s="83" t="str">
        <f t="shared" si="85"/>
        <v>Réceptionist / Telefonist / Service-Disponent 5</v>
      </c>
      <c r="CY137" s="125"/>
      <c r="CZ137" s="33"/>
      <c r="DA137" s="83"/>
      <c r="DB137" s="125"/>
      <c r="DC137" s="33"/>
      <c r="DD137" s="83"/>
      <c r="DE137" s="125"/>
      <c r="DF137" s="33"/>
      <c r="DG137" s="83"/>
      <c r="DH137" s="125"/>
      <c r="DI137" s="33"/>
      <c r="DJ137" s="83"/>
      <c r="DK137" s="20"/>
      <c r="DL137" s="125"/>
      <c r="DM137" s="33"/>
      <c r="DN137" s="83"/>
      <c r="DS137" s="19">
        <f t="shared" si="63"/>
        <v>7710</v>
      </c>
      <c r="DT137" s="153">
        <v>6</v>
      </c>
      <c r="DU137" s="19">
        <v>0</v>
      </c>
      <c r="DV137" s="19" t="s">
        <v>953</v>
      </c>
      <c r="EX137" s="154">
        <v>9740</v>
      </c>
    </row>
    <row r="138" spans="1:155" s="19" customFormat="1" x14ac:dyDescent="0.2">
      <c r="A138" s="53">
        <v>0</v>
      </c>
      <c r="B138" s="53">
        <v>1</v>
      </c>
      <c r="C138" s="53">
        <f t="shared" si="96"/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7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19" t="str">
        <f t="shared" si="95"/>
        <v/>
      </c>
      <c r="CP138" s="19" t="str">
        <f t="shared" si="60"/>
        <v>Wirtz Christine</v>
      </c>
      <c r="CR138" s="19">
        <f t="shared" ref="CR138" si="98">+Z138</f>
        <v>31</v>
      </c>
      <c r="CS138" s="19" t="str">
        <f t="shared" ref="CS138" si="99">+AB138</f>
        <v>E</v>
      </c>
      <c r="CT138" s="260" t="str">
        <f t="shared" si="88"/>
        <v>E</v>
      </c>
      <c r="CU138" s="154">
        <v>5627</v>
      </c>
      <c r="CV138" s="125">
        <v>112</v>
      </c>
      <c r="CW138" s="33">
        <f t="shared" si="84"/>
        <v>5</v>
      </c>
      <c r="CX138" s="83" t="str">
        <f t="shared" si="85"/>
        <v>Réceptionist / Telefonist / Service-Disponent 5</v>
      </c>
      <c r="CY138" s="125">
        <v>112</v>
      </c>
      <c r="CZ138" s="33">
        <f t="shared" si="83"/>
        <v>5</v>
      </c>
      <c r="DA138" s="83" t="str">
        <f t="shared" si="82"/>
        <v>Réceptionist / Telefonist / Service-Disponent 5</v>
      </c>
      <c r="DB138" s="125">
        <v>112</v>
      </c>
      <c r="DC138" s="33">
        <f t="shared" ref="DC138:DC142" si="100">VLOOKUP($DB138,Funktionsbezeichnungen,3,0)</f>
        <v>5</v>
      </c>
      <c r="DD138" s="83" t="str">
        <f t="shared" ref="DD138:DD142" si="101">VLOOKUP($DB138,Funktionsbezeichnungen,2,0)</f>
        <v>Réceptionist / Telefonist / Service-Disponent 5</v>
      </c>
      <c r="DE138" s="125">
        <v>112</v>
      </c>
      <c r="DF138" s="33">
        <f t="shared" si="89"/>
        <v>5</v>
      </c>
      <c r="DG138" s="83" t="str">
        <f t="shared" si="90"/>
        <v>Réceptionist / Telefonist / Service-Disponent 5</v>
      </c>
      <c r="DH138" s="125">
        <v>112</v>
      </c>
      <c r="DI138" s="33">
        <f t="shared" si="91"/>
        <v>5</v>
      </c>
      <c r="DJ138" s="83" t="str">
        <f t="shared" si="92"/>
        <v>Réceptionist / Telefonist / Service-Disponent 5</v>
      </c>
      <c r="DK138" s="20"/>
      <c r="DL138" s="125">
        <v>112</v>
      </c>
      <c r="DM138" s="33">
        <f t="shared" si="93"/>
        <v>5</v>
      </c>
      <c r="DN138" s="83" t="str">
        <f t="shared" si="94"/>
        <v>Réceptionist / Telefonist / Service-Disponent 5</v>
      </c>
      <c r="DS138" s="19">
        <f t="shared" si="63"/>
        <v>5627</v>
      </c>
      <c r="DT138" s="153">
        <v>6</v>
      </c>
      <c r="DU138" s="19">
        <v>0</v>
      </c>
      <c r="DV138" s="19" t="s">
        <v>953</v>
      </c>
      <c r="EX138" s="154">
        <v>9739</v>
      </c>
    </row>
    <row r="139" spans="1:155" s="19" customFormat="1" x14ac:dyDescent="0.25">
      <c r="A139" s="53">
        <v>0</v>
      </c>
      <c r="B139" s="53">
        <v>1</v>
      </c>
      <c r="C139" s="53">
        <f t="shared" ref="C139" si="102">IF(Z139&gt;=10,1,0)</f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O139" s="262" t="e">
        <f t="shared" si="95"/>
        <v>#N/A</v>
      </c>
      <c r="CP139" s="192" t="str">
        <f t="shared" ref="CP139" si="103">+S139</f>
        <v>Lazar Sonja</v>
      </c>
      <c r="CQ139" s="192"/>
      <c r="CR139" s="19">
        <f>+Z139</f>
        <v>6</v>
      </c>
      <c r="CS139" s="19" t="str">
        <f>+AB139</f>
        <v>E</v>
      </c>
      <c r="CT139" s="260" t="e">
        <f t="shared" si="88"/>
        <v>#N/A</v>
      </c>
      <c r="CU139" s="222">
        <v>6767</v>
      </c>
      <c r="CV139" s="125">
        <v>133</v>
      </c>
      <c r="CW139" s="33">
        <f t="shared" si="84"/>
        <v>6</v>
      </c>
      <c r="CX139" s="83" t="str">
        <f t="shared" si="85"/>
        <v>Kaufmännischer Mitarbeiter 6 / Gruppenchef 6</v>
      </c>
      <c r="CY139" s="125"/>
      <c r="CZ139" s="33"/>
      <c r="DA139" s="83"/>
      <c r="DB139" s="125"/>
      <c r="DC139" s="33"/>
      <c r="DD139" s="83"/>
      <c r="DE139" s="125"/>
      <c r="DF139" s="33"/>
      <c r="DG139" s="83"/>
      <c r="DH139" s="125"/>
      <c r="DI139" s="33"/>
      <c r="DJ139" s="83"/>
      <c r="DK139" s="20"/>
      <c r="DL139" s="125"/>
      <c r="DM139" s="33"/>
      <c r="DN139" s="83"/>
      <c r="DS139" s="19">
        <f t="shared" ref="DS139" si="104">+CU139</f>
        <v>6767</v>
      </c>
      <c r="DT139" s="153">
        <v>6</v>
      </c>
      <c r="DU139" s="19">
        <v>0</v>
      </c>
      <c r="DV139" s="19" t="s">
        <v>955</v>
      </c>
      <c r="EX139" s="154">
        <v>9740</v>
      </c>
      <c r="EY139" s="11"/>
    </row>
    <row r="140" spans="1:155" s="19" customFormat="1" x14ac:dyDescent="0.2">
      <c r="A140" s="53">
        <v>0</v>
      </c>
      <c r="B140" s="53">
        <v>1</v>
      </c>
      <c r="C140" s="53">
        <f t="shared" si="96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O140" s="19" t="str">
        <f t="shared" si="95"/>
        <v/>
      </c>
      <c r="CP140" s="19" t="str">
        <f t="shared" si="60"/>
        <v>Eilers Brigitte</v>
      </c>
      <c r="CR140" s="19">
        <f>+Z140</f>
        <v>38</v>
      </c>
      <c r="CS140" s="19" t="str">
        <f>+AB140</f>
        <v>E</v>
      </c>
      <c r="CT140" s="260" t="str">
        <f t="shared" si="88"/>
        <v>E</v>
      </c>
      <c r="CU140" s="154">
        <v>6740</v>
      </c>
      <c r="CV140" s="125">
        <v>133</v>
      </c>
      <c r="CW140" s="33">
        <f t="shared" si="84"/>
        <v>6</v>
      </c>
      <c r="CX140" s="83" t="str">
        <f t="shared" si="85"/>
        <v>Kaufmännischer Mitarbeiter 6 / Gruppenchef 6</v>
      </c>
      <c r="CY140" s="125">
        <v>133</v>
      </c>
      <c r="CZ140" s="33">
        <f t="shared" si="83"/>
        <v>6</v>
      </c>
      <c r="DA140" s="83" t="str">
        <f t="shared" si="82"/>
        <v>Kaufmännischer Mitarbeiter 6 / Gruppenchef 6</v>
      </c>
      <c r="DB140" s="125">
        <v>133</v>
      </c>
      <c r="DC140" s="33">
        <f t="shared" si="100"/>
        <v>6</v>
      </c>
      <c r="DD140" s="83" t="str">
        <f t="shared" si="101"/>
        <v>Kaufmännischer Mitarbeiter 6 / Gruppenchef 6</v>
      </c>
      <c r="DE140" s="125">
        <v>133</v>
      </c>
      <c r="DF140" s="33">
        <f t="shared" si="89"/>
        <v>6</v>
      </c>
      <c r="DG140" s="83" t="str">
        <f t="shared" si="90"/>
        <v>Kaufmännischer Mitarbeiter 6 / Gruppenchef 6</v>
      </c>
      <c r="DH140" s="125">
        <v>133</v>
      </c>
      <c r="DI140" s="33">
        <f t="shared" si="91"/>
        <v>6</v>
      </c>
      <c r="DJ140" s="83" t="str">
        <f t="shared" si="92"/>
        <v>Kaufmännischer Mitarbeiter 6 / Gruppenchef 6</v>
      </c>
      <c r="DK140" s="20"/>
      <c r="DL140" s="125">
        <v>133</v>
      </c>
      <c r="DM140" s="33">
        <f t="shared" si="93"/>
        <v>6</v>
      </c>
      <c r="DN140" s="83" t="str">
        <f t="shared" si="94"/>
        <v>Kaufmännischer Mitarbeiter 6 / Gruppenchef 6</v>
      </c>
      <c r="DS140" s="19">
        <f t="shared" si="63"/>
        <v>6740</v>
      </c>
      <c r="DT140" s="153">
        <v>6</v>
      </c>
      <c r="DU140" s="19">
        <v>0</v>
      </c>
      <c r="DV140" s="185" t="s">
        <v>977</v>
      </c>
      <c r="EX140" s="154">
        <v>9742</v>
      </c>
    </row>
    <row r="141" spans="1:155" s="19" customFormat="1" x14ac:dyDescent="0.2">
      <c r="A141" s="53">
        <v>0</v>
      </c>
      <c r="B141" s="53">
        <v>1</v>
      </c>
      <c r="C141" s="53">
        <f t="shared" si="96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95"/>
        <v/>
      </c>
      <c r="CP141" s="19" t="str">
        <f t="shared" ref="CP141:CP154" si="105">+S141</f>
        <v>Barth Sandra</v>
      </c>
      <c r="CR141" s="19">
        <f>+Z141</f>
        <v>30</v>
      </c>
      <c r="CS141" s="19" t="str">
        <f>+AB141</f>
        <v>E</v>
      </c>
      <c r="CT141" s="260" t="str">
        <f t="shared" si="88"/>
        <v>E</v>
      </c>
      <c r="CU141" s="154">
        <v>7701</v>
      </c>
      <c r="CV141" s="125">
        <v>132</v>
      </c>
      <c r="CW141" s="33">
        <f t="shared" si="84"/>
        <v>5</v>
      </c>
      <c r="CX141" s="83" t="str">
        <f t="shared" si="85"/>
        <v>Kaufmännischer Mitarbeiter 5</v>
      </c>
      <c r="CY141" s="125">
        <v>132</v>
      </c>
      <c r="CZ141" s="33">
        <f t="shared" si="83"/>
        <v>5</v>
      </c>
      <c r="DA141" s="83" t="str">
        <f t="shared" si="82"/>
        <v>Kaufmännischer Mitarbeiter 5</v>
      </c>
      <c r="DB141" s="125">
        <v>132</v>
      </c>
      <c r="DC141" s="33">
        <f t="shared" si="100"/>
        <v>5</v>
      </c>
      <c r="DD141" s="83" t="str">
        <f t="shared" si="101"/>
        <v>Kaufmännischer Mitarbeiter 5</v>
      </c>
      <c r="DE141" s="125">
        <v>132</v>
      </c>
      <c r="DF141" s="33">
        <f t="shared" si="89"/>
        <v>5</v>
      </c>
      <c r="DG141" s="83" t="str">
        <f t="shared" si="90"/>
        <v>Kaufmännischer Mitarbeiter 5</v>
      </c>
      <c r="DH141" s="125">
        <v>132</v>
      </c>
      <c r="DI141" s="33">
        <f t="shared" si="91"/>
        <v>5</v>
      </c>
      <c r="DJ141" s="83" t="str">
        <f t="shared" si="92"/>
        <v>Kaufmännischer Mitarbeiter 5</v>
      </c>
      <c r="DK141" s="20"/>
      <c r="DL141" s="125">
        <v>132</v>
      </c>
      <c r="DM141" s="33">
        <f t="shared" si="93"/>
        <v>5</v>
      </c>
      <c r="DN141" s="83" t="str">
        <f t="shared" si="94"/>
        <v>Kaufmännischer Mitarbeiter 5</v>
      </c>
      <c r="DS141" s="19">
        <f t="shared" ref="DS141:DS142" si="106">+CU141</f>
        <v>7701</v>
      </c>
      <c r="DT141" s="153">
        <v>7</v>
      </c>
      <c r="DU141" s="19">
        <v>0</v>
      </c>
      <c r="DV141" s="185" t="s">
        <v>977</v>
      </c>
      <c r="EX141" s="154">
        <v>9740</v>
      </c>
    </row>
    <row r="142" spans="1:155" s="19" customFormat="1" x14ac:dyDescent="0.2">
      <c r="A142" s="53">
        <v>0</v>
      </c>
      <c r="B142" s="53"/>
      <c r="C142" s="53">
        <f t="shared" si="96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O142" s="19" t="str">
        <f t="shared" si="95"/>
        <v/>
      </c>
      <c r="CP142" s="19" t="str">
        <f t="shared" si="105"/>
        <v>Schurrer Gabriel</v>
      </c>
      <c r="CR142" s="19">
        <f>+Z142</f>
        <v>34</v>
      </c>
      <c r="CS142" s="19" t="str">
        <f>+AB142</f>
        <v>F</v>
      </c>
      <c r="CT142" s="260" t="str">
        <f t="shared" si="88"/>
        <v>F</v>
      </c>
      <c r="CU142" s="154">
        <v>7654</v>
      </c>
      <c r="CV142" s="125">
        <v>614</v>
      </c>
      <c r="CW142" s="33">
        <f t="shared" si="84"/>
        <v>4</v>
      </c>
      <c r="CX142" s="83" t="str">
        <f t="shared" si="85"/>
        <v>Laborassistenz 4</v>
      </c>
      <c r="CY142" s="125">
        <v>614</v>
      </c>
      <c r="CZ142" s="33">
        <f t="shared" si="83"/>
        <v>4</v>
      </c>
      <c r="DA142" s="83" t="str">
        <f t="shared" si="82"/>
        <v>Laborassistenz 4</v>
      </c>
      <c r="DB142" s="125">
        <v>614</v>
      </c>
      <c r="DC142" s="33">
        <f t="shared" si="100"/>
        <v>4</v>
      </c>
      <c r="DD142" s="83" t="str">
        <f t="shared" si="101"/>
        <v>Laborassistenz 4</v>
      </c>
      <c r="DE142" s="125">
        <v>614</v>
      </c>
      <c r="DF142" s="33">
        <f t="shared" si="89"/>
        <v>4</v>
      </c>
      <c r="DG142" s="83" t="str">
        <f t="shared" si="90"/>
        <v>Laborassistenz 4</v>
      </c>
      <c r="DH142" s="125">
        <v>614</v>
      </c>
      <c r="DI142" s="33">
        <f t="shared" si="91"/>
        <v>4</v>
      </c>
      <c r="DJ142" s="83" t="str">
        <f t="shared" si="92"/>
        <v>Laborassistenz 4</v>
      </c>
      <c r="DK142" s="20"/>
      <c r="DL142" s="125">
        <v>614</v>
      </c>
      <c r="DM142" s="33">
        <f t="shared" si="93"/>
        <v>4</v>
      </c>
      <c r="DN142" s="83" t="str">
        <f t="shared" si="94"/>
        <v>Laborassistenz 4</v>
      </c>
      <c r="DS142" s="19">
        <f t="shared" si="106"/>
        <v>7654</v>
      </c>
      <c r="DT142" s="153">
        <v>7</v>
      </c>
      <c r="DU142" s="19">
        <v>0</v>
      </c>
      <c r="DV142" s="19" t="s">
        <v>963</v>
      </c>
      <c r="EX142" s="154">
        <v>9740</v>
      </c>
    </row>
    <row r="143" spans="1:155" x14ac:dyDescent="0.25">
      <c r="A143" s="53">
        <v>0</v>
      </c>
      <c r="B143" s="53"/>
      <c r="C143" s="53">
        <f t="shared" ref="C143" si="107">IF(Z143&gt;=10,1,0)</f>
        <v>0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/>
      <c r="N143" s="59">
        <v>1</v>
      </c>
      <c r="O143" s="19" t="s">
        <v>1301</v>
      </c>
      <c r="P143" s="15" t="s">
        <v>1315</v>
      </c>
      <c r="Q143" s="15">
        <v>139</v>
      </c>
      <c r="R143" s="245" t="s">
        <v>365</v>
      </c>
      <c r="S143" s="27" t="s">
        <v>1316</v>
      </c>
      <c r="T143" s="21">
        <v>1996</v>
      </c>
      <c r="U143" s="28" t="s">
        <v>265</v>
      </c>
      <c r="V143" s="21"/>
      <c r="W143" s="25"/>
      <c r="X143" s="21"/>
      <c r="Y143" s="25"/>
      <c r="Z143" s="21"/>
      <c r="AA143" s="25" t="s">
        <v>265</v>
      </c>
      <c r="AB143" s="21" t="s">
        <v>149</v>
      </c>
      <c r="AC143" s="21"/>
      <c r="AD143" s="19"/>
      <c r="AE143" s="90" t="s">
        <v>380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 t="str">
        <f t="shared" si="95"/>
        <v/>
      </c>
      <c r="CP143" s="19" t="str">
        <f t="shared" ref="CP143" si="108">+S143</f>
        <v>Redlich Moritz</v>
      </c>
      <c r="CQ143" s="19"/>
      <c r="CT143" s="260"/>
      <c r="CU143" s="154">
        <v>9740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125"/>
      <c r="DI143" s="33"/>
      <c r="DJ143" s="83"/>
      <c r="DK143" s="20"/>
      <c r="DL143" s="33"/>
      <c r="DM143" s="33"/>
      <c r="DN143" s="83"/>
      <c r="EX143" s="154">
        <v>9739</v>
      </c>
      <c r="EY143" s="19"/>
    </row>
    <row r="144" spans="1:155" x14ac:dyDescent="0.25">
      <c r="A144" s="53">
        <v>0</v>
      </c>
      <c r="B144" s="53"/>
      <c r="C144" s="53">
        <f t="shared" si="96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95"/>
        <v/>
      </c>
      <c r="CP144" s="19" t="str">
        <f t="shared" si="105"/>
        <v>Berger Noah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9751</v>
      </c>
      <c r="EY144" s="19"/>
    </row>
    <row r="145" spans="1:155" s="19" customFormat="1" x14ac:dyDescent="0.2">
      <c r="A145" s="53">
        <v>0</v>
      </c>
      <c r="B145" s="53"/>
      <c r="C145" s="53">
        <f t="shared" si="96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O145" s="19" t="str">
        <f t="shared" si="95"/>
        <v/>
      </c>
      <c r="CP145" s="19" t="str">
        <f t="shared" si="105"/>
        <v>Pertoldi Noeh</v>
      </c>
      <c r="CT145" s="260"/>
      <c r="CU145" s="154">
        <v>9742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DS145" s="19">
        <f t="shared" ref="DS145:DS154" si="109">+CU145</f>
        <v>9742</v>
      </c>
      <c r="DT145" s="153">
        <v>8</v>
      </c>
      <c r="DU145" s="19">
        <v>0</v>
      </c>
      <c r="DV145" s="185" t="s">
        <v>976</v>
      </c>
      <c r="EX145" s="154">
        <v>9750</v>
      </c>
    </row>
    <row r="146" spans="1:155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95"/>
        <v/>
      </c>
      <c r="CP146" s="19" t="str">
        <f t="shared" si="105"/>
        <v>Thahiri Florian</v>
      </c>
      <c r="CT146" s="260"/>
      <c r="CU146" s="154">
        <v>9740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>+CU146</f>
        <v>9740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 t="shared" si="96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95"/>
        <v/>
      </c>
      <c r="CP147" s="19" t="str">
        <f t="shared" si="105"/>
        <v>Hirsbrunner Nico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 t="shared" si="109"/>
        <v>9740</v>
      </c>
      <c r="DT147" s="153">
        <v>8</v>
      </c>
      <c r="DU147" s="19">
        <v>0</v>
      </c>
      <c r="DV147" s="185" t="s">
        <v>976</v>
      </c>
      <c r="EX147" s="154">
        <v>9752</v>
      </c>
    </row>
    <row r="148" spans="1:155" s="19" customFormat="1" x14ac:dyDescent="0.2">
      <c r="A148" s="53">
        <v>0</v>
      </c>
      <c r="B148" s="53"/>
      <c r="C148" s="53">
        <f t="shared" si="96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95"/>
        <v/>
      </c>
      <c r="CP148" s="19" t="str">
        <f t="shared" si="105"/>
        <v>Christ Florian</v>
      </c>
      <c r="CT148" s="260"/>
      <c r="CU148" s="154">
        <v>9739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09"/>
        <v>9739</v>
      </c>
      <c r="DT148" s="153">
        <v>8</v>
      </c>
      <c r="DU148" s="19">
        <v>0</v>
      </c>
      <c r="DV148" s="185" t="s">
        <v>976</v>
      </c>
      <c r="EO148"/>
      <c r="EX148" s="126"/>
    </row>
    <row r="149" spans="1:155" s="19" customFormat="1" x14ac:dyDescent="0.25">
      <c r="A149" s="53">
        <v>0</v>
      </c>
      <c r="B149" s="53"/>
      <c r="C149" s="53">
        <f t="shared" si="96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95"/>
        <v/>
      </c>
      <c r="CP149" s="19" t="str">
        <f t="shared" si="105"/>
        <v>Sivasundaram Aschveni</v>
      </c>
      <c r="CT149" s="260"/>
      <c r="CU149" s="154">
        <v>9751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>+CU149</f>
        <v>9751</v>
      </c>
      <c r="DT149" s="153">
        <v>8</v>
      </c>
      <c r="DU149" s="19">
        <v>0</v>
      </c>
      <c r="DV149" s="185" t="s">
        <v>976</v>
      </c>
      <c r="EO149"/>
      <c r="EX149" s="11"/>
      <c r="EY149" s="11"/>
    </row>
    <row r="150" spans="1:155" s="19" customFormat="1" x14ac:dyDescent="0.25">
      <c r="A150" s="53">
        <v>0</v>
      </c>
      <c r="B150" s="53"/>
      <c r="C150" s="53">
        <f t="shared" si="96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95"/>
        <v/>
      </c>
      <c r="CP150" s="19" t="str">
        <f>+S150</f>
        <v>Leuch Georges</v>
      </c>
      <c r="CT150" s="260"/>
      <c r="CU150" s="154">
        <v>9750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9750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96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O151" s="19" t="str">
        <f t="shared" si="95"/>
        <v/>
      </c>
      <c r="CP151" s="19" t="str">
        <f t="shared" ref="CP151:CP152" si="110">+S151</f>
        <v>Boser Florian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 t="shared" ref="DS151:DS152" si="111"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96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95"/>
        <v/>
      </c>
      <c r="CP152" s="19" t="str">
        <f t="shared" si="110"/>
        <v>Kaupp Nicolas</v>
      </c>
      <c r="CT152" s="260"/>
      <c r="CU152" s="154">
        <v>9752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si="111"/>
        <v>9752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96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95"/>
        <v/>
      </c>
      <c r="CP153" s="192" t="str">
        <f t="shared" si="105"/>
        <v>Tesan Laila</v>
      </c>
      <c r="CQ153" s="192"/>
      <c r="CR153" s="192"/>
      <c r="CS153" s="192"/>
      <c r="CT153" s="260"/>
      <c r="CU153" s="222">
        <v>9776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09"/>
        <v>9776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96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95"/>
        <v/>
      </c>
      <c r="CP154" s="192" t="str">
        <f t="shared" si="105"/>
        <v>Davet Kilian</v>
      </c>
      <c r="CQ154" s="192"/>
      <c r="CR154" s="192"/>
      <c r="CS154" s="192"/>
      <c r="CT154" s="260"/>
      <c r="CU154" s="222">
        <v>9775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09"/>
        <v>9775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O155" s="19" t="str">
        <f t="shared" si="95"/>
        <v/>
      </c>
      <c r="CT155" s="260"/>
      <c r="CU155" s="126"/>
      <c r="CV155" s="141"/>
      <c r="CW155" s="141"/>
      <c r="CX155" s="126"/>
      <c r="CY155" s="141"/>
      <c r="CZ155" s="141"/>
      <c r="DA155" s="126"/>
      <c r="DB155" s="141"/>
      <c r="DC155" s="141"/>
      <c r="DD155" s="126"/>
      <c r="DE155" s="141"/>
      <c r="DF155" s="141"/>
      <c r="DG155" s="126"/>
      <c r="DH155" s="141"/>
      <c r="DI155" s="141"/>
      <c r="DJ155" s="126"/>
      <c r="DK155" s="126"/>
      <c r="DL155" s="138"/>
      <c r="DM155" s="138"/>
      <c r="EO155"/>
      <c r="EX155" s="11"/>
      <c r="EY155" s="11"/>
    </row>
    <row r="156" spans="1:155" customFormat="1" x14ac:dyDescent="0.25">
      <c r="A156" s="48">
        <f t="shared" ref="A156:N156" si="112">SUM(A5:A154)</f>
        <v>8</v>
      </c>
      <c r="B156" s="48">
        <f t="shared" si="112"/>
        <v>36</v>
      </c>
      <c r="C156" s="48">
        <f t="shared" si="112"/>
        <v>108</v>
      </c>
      <c r="D156" s="48">
        <f t="shared" si="112"/>
        <v>28</v>
      </c>
      <c r="E156" s="48">
        <f t="shared" si="112"/>
        <v>47</v>
      </c>
      <c r="F156" s="48">
        <f t="shared" si="112"/>
        <v>5</v>
      </c>
      <c r="G156" s="48">
        <f t="shared" si="112"/>
        <v>4</v>
      </c>
      <c r="H156" s="48">
        <f t="shared" si="112"/>
        <v>34</v>
      </c>
      <c r="I156" s="48">
        <f t="shared" si="112"/>
        <v>32</v>
      </c>
      <c r="J156" s="48">
        <f t="shared" si="112"/>
        <v>13</v>
      </c>
      <c r="K156" s="48">
        <f t="shared" si="112"/>
        <v>11</v>
      </c>
      <c r="L156" s="48">
        <f t="shared" si="112"/>
        <v>20</v>
      </c>
      <c r="M156" s="48">
        <f t="shared" si="112"/>
        <v>6</v>
      </c>
      <c r="N156" s="48">
        <f t="shared" si="112"/>
        <v>1</v>
      </c>
      <c r="O156" s="64">
        <f>SUM(D156+E156+F156+I156+K156+L156+M156)</f>
        <v>149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 t="str">
        <f t="shared" si="95"/>
        <v/>
      </c>
      <c r="CP156" s="11"/>
      <c r="CQ156" s="11"/>
      <c r="CR156" s="11"/>
      <c r="CS156" s="11"/>
      <c r="CT156" s="13"/>
      <c r="CU156" s="11"/>
      <c r="CV156" s="49"/>
      <c r="CW156" s="49"/>
      <c r="CX156" s="11"/>
      <c r="CY156" s="49"/>
      <c r="CZ156" s="49"/>
      <c r="DA156" s="11"/>
      <c r="DB156" s="49"/>
      <c r="DC156" s="49"/>
      <c r="DD156" s="11"/>
      <c r="DE156" s="49"/>
      <c r="DF156" s="49"/>
      <c r="DG156" s="11"/>
      <c r="DH156" s="49"/>
      <c r="DI156" s="49"/>
      <c r="DJ156" s="11"/>
      <c r="DK156" s="115"/>
      <c r="DL156" s="13"/>
      <c r="DM156" s="13"/>
      <c r="DN156" s="11"/>
      <c r="DQ156" s="11"/>
      <c r="DR156" s="11"/>
      <c r="DS156" s="11"/>
      <c r="DZ156" s="19"/>
      <c r="EX156" s="11"/>
      <c r="EY156" s="11"/>
    </row>
    <row r="157" spans="1:155" customFormat="1" x14ac:dyDescent="0.25">
      <c r="A157" s="11">
        <f t="shared" ref="A157:N157" si="113">SUBTOTAL(9,A5:A154)</f>
        <v>8</v>
      </c>
      <c r="B157" s="11">
        <f t="shared" si="113"/>
        <v>36</v>
      </c>
      <c r="C157" s="11">
        <f t="shared" si="113"/>
        <v>108</v>
      </c>
      <c r="D157" s="11">
        <f t="shared" si="113"/>
        <v>28</v>
      </c>
      <c r="E157" s="11">
        <f t="shared" si="113"/>
        <v>47</v>
      </c>
      <c r="F157" s="11">
        <f t="shared" si="113"/>
        <v>5</v>
      </c>
      <c r="G157" s="11">
        <f t="shared" si="113"/>
        <v>4</v>
      </c>
      <c r="H157" s="11">
        <f t="shared" si="113"/>
        <v>34</v>
      </c>
      <c r="I157" s="11">
        <f t="shared" si="113"/>
        <v>32</v>
      </c>
      <c r="J157" s="11">
        <f t="shared" si="113"/>
        <v>13</v>
      </c>
      <c r="K157" s="11">
        <f t="shared" si="113"/>
        <v>11</v>
      </c>
      <c r="L157" s="11">
        <f t="shared" si="113"/>
        <v>20</v>
      </c>
      <c r="M157" s="11">
        <f t="shared" si="113"/>
        <v>6</v>
      </c>
      <c r="N157" s="11">
        <f t="shared" si="113"/>
        <v>1</v>
      </c>
      <c r="O157" s="64">
        <f>SUM(D157+E157+F157+I157+K157+L157+M157)</f>
        <v>149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95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T157" s="45" t="s">
        <v>980</v>
      </c>
      <c r="DZ157" s="19"/>
      <c r="EX157" s="11"/>
      <c r="EY157" s="11"/>
    </row>
    <row r="158" spans="1:155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95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11" t="s">
        <v>986</v>
      </c>
      <c r="DZ158" s="19"/>
      <c r="EO158" s="11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95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987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95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988</v>
      </c>
      <c r="DZ160" s="19"/>
      <c r="EO160" s="11"/>
      <c r="EX160" s="11"/>
      <c r="EY160" s="11"/>
    </row>
    <row r="161" spans="15:130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 t="str">
        <f t="shared" si="95"/>
        <v/>
      </c>
      <c r="DT161" s="11" t="s">
        <v>981</v>
      </c>
      <c r="DZ161" s="19"/>
    </row>
    <row r="162" spans="15:130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 t="str">
        <f t="shared" si="95"/>
        <v/>
      </c>
      <c r="DT162" s="11" t="s">
        <v>982</v>
      </c>
      <c r="DZ162" s="19"/>
    </row>
    <row r="163" spans="15:130" x14ac:dyDescent="0.25">
      <c r="AE163" s="91" t="s">
        <v>365</v>
      </c>
      <c r="AF163" s="89" t="s">
        <v>249</v>
      </c>
      <c r="CN163" s="19"/>
      <c r="CO163" s="19" t="str">
        <f t="shared" si="95"/>
        <v/>
      </c>
      <c r="DT163" s="11" t="s">
        <v>989</v>
      </c>
      <c r="DZ163" s="19"/>
    </row>
    <row r="164" spans="15:130" x14ac:dyDescent="0.25">
      <c r="AE164" s="80"/>
      <c r="DT164" s="11" t="s">
        <v>990</v>
      </c>
    </row>
    <row r="165" spans="15:130" x14ac:dyDescent="0.25">
      <c r="AE165" s="80" t="s">
        <v>408</v>
      </c>
      <c r="DT165" s="11" t="s">
        <v>991</v>
      </c>
    </row>
    <row r="166" spans="15:130" x14ac:dyDescent="0.25">
      <c r="O166" s="109"/>
      <c r="P166" s="110"/>
      <c r="Q166" s="111"/>
      <c r="R166" s="112"/>
      <c r="S166" s="113"/>
      <c r="AE166" s="80" t="s">
        <v>410</v>
      </c>
      <c r="DT166" s="11" t="s">
        <v>983</v>
      </c>
    </row>
    <row r="167" spans="15:130" x14ac:dyDescent="0.25">
      <c r="O167" s="109"/>
      <c r="P167" s="110"/>
      <c r="Q167" s="111"/>
      <c r="R167" s="112"/>
      <c r="S167" s="113"/>
      <c r="AE167" s="80" t="s">
        <v>409</v>
      </c>
      <c r="DT167" s="11" t="s">
        <v>984</v>
      </c>
    </row>
    <row r="168" spans="15:130" x14ac:dyDescent="0.25">
      <c r="O168" s="109"/>
      <c r="P168" s="110"/>
      <c r="Q168" s="111"/>
      <c r="R168" s="112"/>
      <c r="S168" s="113"/>
      <c r="AE168" s="80"/>
      <c r="DT168" s="11" t="s">
        <v>992</v>
      </c>
    </row>
    <row r="169" spans="15:130" x14ac:dyDescent="0.25">
      <c r="O169" s="114"/>
      <c r="P169" s="111"/>
      <c r="Q169" s="111"/>
      <c r="R169" s="112"/>
      <c r="S169" s="115"/>
      <c r="AE169" s="80" t="s">
        <v>411</v>
      </c>
      <c r="DT169" s="11" t="s">
        <v>985</v>
      </c>
    </row>
    <row r="170" spans="15:130" x14ac:dyDescent="0.25">
      <c r="AE170" s="80" t="s">
        <v>413</v>
      </c>
    </row>
    <row r="171" spans="15:130" x14ac:dyDescent="0.25">
      <c r="AE171" s="80" t="s">
        <v>412</v>
      </c>
      <c r="DU171" s="45" t="s">
        <v>993</v>
      </c>
    </row>
    <row r="172" spans="15:130" x14ac:dyDescent="0.25">
      <c r="AE172" s="80"/>
      <c r="DU172" s="11" t="s">
        <v>994</v>
      </c>
    </row>
    <row r="173" spans="15:130" x14ac:dyDescent="0.25">
      <c r="AE173" s="80"/>
      <c r="DU173" s="11" t="s">
        <v>995</v>
      </c>
    </row>
    <row r="174" spans="15:130" x14ac:dyDescent="0.25">
      <c r="AE174" s="80"/>
      <c r="DU174" s="11" t="s">
        <v>996</v>
      </c>
    </row>
    <row r="175" spans="15:130" x14ac:dyDescent="0.25">
      <c r="AE175" s="80"/>
      <c r="DU175" s="11" t="s">
        <v>997</v>
      </c>
    </row>
    <row r="176" spans="15:130" x14ac:dyDescent="0.25">
      <c r="AE176" s="80"/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  <c r="DX180" s="11" t="s">
        <v>998</v>
      </c>
    </row>
    <row r="181" spans="31:128" x14ac:dyDescent="0.25">
      <c r="AE181" s="80"/>
    </row>
    <row r="182" spans="31:128" x14ac:dyDescent="0.25">
      <c r="AE182" s="80"/>
    </row>
    <row r="183" spans="31:128" x14ac:dyDescent="0.25">
      <c r="AE183" s="80"/>
      <c r="DQ183" s="889" t="s">
        <v>78</v>
      </c>
      <c r="DR183" s="890"/>
      <c r="DS183" s="891"/>
      <c r="DT183" s="173" t="s">
        <v>950</v>
      </c>
    </row>
    <row r="184" spans="31:128" x14ac:dyDescent="0.25">
      <c r="AE184" s="80"/>
      <c r="DQ184" s="174" t="s">
        <v>76</v>
      </c>
      <c r="DR184" s="175" t="s">
        <v>77</v>
      </c>
      <c r="DS184" s="176" t="s">
        <v>701</v>
      </c>
      <c r="DT184" s="171"/>
    </row>
    <row r="185" spans="31:128" x14ac:dyDescent="0.25">
      <c r="AE185" s="80"/>
      <c r="DQ185" s="177">
        <v>101</v>
      </c>
      <c r="DR185" s="178" t="s">
        <v>713</v>
      </c>
      <c r="DS185" s="179">
        <v>2</v>
      </c>
      <c r="DT185" s="171"/>
    </row>
    <row r="186" spans="31:128" x14ac:dyDescent="0.25">
      <c r="AE186" s="80"/>
      <c r="DQ186" s="177">
        <v>102</v>
      </c>
      <c r="DR186" s="178" t="s">
        <v>714</v>
      </c>
      <c r="DS186" s="179">
        <v>3</v>
      </c>
      <c r="DT186" s="171"/>
    </row>
    <row r="187" spans="31:128" x14ac:dyDescent="0.25">
      <c r="AE187" s="80"/>
      <c r="DQ187" s="177">
        <v>103</v>
      </c>
      <c r="DR187" s="178" t="s">
        <v>715</v>
      </c>
      <c r="DS187" s="179">
        <v>4</v>
      </c>
      <c r="DT187" s="171"/>
    </row>
    <row r="188" spans="31:128" x14ac:dyDescent="0.25">
      <c r="AE188" s="80"/>
      <c r="DQ188" s="177">
        <v>104</v>
      </c>
      <c r="DR188" s="178" t="s">
        <v>1323</v>
      </c>
      <c r="DS188" s="179">
        <v>5</v>
      </c>
      <c r="DT188" s="171"/>
    </row>
    <row r="189" spans="31:128" x14ac:dyDescent="0.25">
      <c r="AE189" s="80"/>
      <c r="DQ189" s="177">
        <v>111</v>
      </c>
      <c r="DR189" s="178" t="s">
        <v>1324</v>
      </c>
      <c r="DS189" s="179">
        <v>4</v>
      </c>
      <c r="DT189" s="171" t="s">
        <v>953</v>
      </c>
    </row>
    <row r="190" spans="31:128" x14ac:dyDescent="0.25">
      <c r="AE190" s="80"/>
      <c r="DQ190" s="177">
        <v>112</v>
      </c>
      <c r="DR190" s="178" t="s">
        <v>1325</v>
      </c>
      <c r="DS190" s="179">
        <v>5</v>
      </c>
      <c r="DT190" s="171" t="s">
        <v>953</v>
      </c>
    </row>
    <row r="191" spans="31:128" x14ac:dyDescent="0.25">
      <c r="AE191" s="80"/>
      <c r="DQ191" s="177">
        <v>121</v>
      </c>
      <c r="DR191" s="178" t="s">
        <v>721</v>
      </c>
      <c r="DS191" s="179">
        <v>4</v>
      </c>
      <c r="DT191" s="171" t="s">
        <v>954</v>
      </c>
    </row>
    <row r="192" spans="31:128" x14ac:dyDescent="0.25">
      <c r="AE192" s="80"/>
      <c r="DQ192" s="177">
        <v>122</v>
      </c>
      <c r="DR192" s="178" t="s">
        <v>1326</v>
      </c>
      <c r="DS192" s="179">
        <v>5</v>
      </c>
      <c r="DT192" s="171" t="s">
        <v>954</v>
      </c>
    </row>
    <row r="193" spans="121:124" x14ac:dyDescent="0.25">
      <c r="DQ193" s="177">
        <v>123</v>
      </c>
      <c r="DR193" s="178" t="s">
        <v>1327</v>
      </c>
      <c r="DS193" s="179">
        <v>6</v>
      </c>
      <c r="DT193" s="171" t="s">
        <v>954</v>
      </c>
    </row>
    <row r="194" spans="121:124" x14ac:dyDescent="0.25">
      <c r="DQ194" s="177">
        <v>124</v>
      </c>
      <c r="DR194" s="178" t="s">
        <v>1328</v>
      </c>
      <c r="DS194" s="179">
        <v>7</v>
      </c>
      <c r="DT194" s="171" t="s">
        <v>954</v>
      </c>
    </row>
    <row r="195" spans="121:124" x14ac:dyDescent="0.25">
      <c r="DQ195" s="177">
        <v>131</v>
      </c>
      <c r="DR195" s="178" t="s">
        <v>1329</v>
      </c>
      <c r="DS195" s="179">
        <v>4</v>
      </c>
      <c r="DT195" s="171" t="s">
        <v>955</v>
      </c>
    </row>
    <row r="196" spans="121:124" x14ac:dyDescent="0.25">
      <c r="DQ196" s="177">
        <v>132</v>
      </c>
      <c r="DR196" s="178" t="s">
        <v>1330</v>
      </c>
      <c r="DS196" s="179">
        <v>5</v>
      </c>
      <c r="DT196" s="171" t="s">
        <v>955</v>
      </c>
    </row>
    <row r="197" spans="121:124" x14ac:dyDescent="0.25">
      <c r="DQ197" s="177">
        <v>133</v>
      </c>
      <c r="DR197" s="178" t="s">
        <v>1331</v>
      </c>
      <c r="DS197" s="179">
        <v>6</v>
      </c>
      <c r="DT197" s="171" t="s">
        <v>955</v>
      </c>
    </row>
    <row r="198" spans="121:124" x14ac:dyDescent="0.25">
      <c r="DQ198" s="177">
        <v>134</v>
      </c>
      <c r="DR198" s="178" t="s">
        <v>1332</v>
      </c>
      <c r="DS198" s="179">
        <v>7</v>
      </c>
      <c r="DT198" s="171" t="s">
        <v>955</v>
      </c>
    </row>
    <row r="199" spans="121:124" x14ac:dyDescent="0.25">
      <c r="DQ199" s="177">
        <v>138</v>
      </c>
      <c r="DR199" s="178" t="s">
        <v>1333</v>
      </c>
      <c r="DS199" s="179">
        <v>6</v>
      </c>
      <c r="DT199" s="171"/>
    </row>
    <row r="200" spans="121:124" x14ac:dyDescent="0.25">
      <c r="DQ200" s="177">
        <v>139</v>
      </c>
      <c r="DR200" s="178" t="s">
        <v>1334</v>
      </c>
      <c r="DS200" s="179">
        <v>7</v>
      </c>
      <c r="DT200" s="171"/>
    </row>
    <row r="201" spans="121:124" x14ac:dyDescent="0.25">
      <c r="DQ201" s="177">
        <v>141</v>
      </c>
      <c r="DR201" s="178" t="s">
        <v>1335</v>
      </c>
      <c r="DS201" s="179">
        <v>8</v>
      </c>
      <c r="DT201" s="171" t="s">
        <v>956</v>
      </c>
    </row>
    <row r="202" spans="121:124" x14ac:dyDescent="0.25">
      <c r="DQ202" s="177">
        <v>142</v>
      </c>
      <c r="DR202" s="178" t="s">
        <v>1336</v>
      </c>
      <c r="DS202" s="179">
        <v>9</v>
      </c>
      <c r="DT202" s="171" t="s">
        <v>956</v>
      </c>
    </row>
    <row r="203" spans="121:124" x14ac:dyDescent="0.25">
      <c r="DQ203" s="177">
        <v>143</v>
      </c>
      <c r="DR203" s="178" t="s">
        <v>1337</v>
      </c>
      <c r="DS203" s="179">
        <v>10</v>
      </c>
      <c r="DT203" s="171" t="s">
        <v>956</v>
      </c>
    </row>
    <row r="204" spans="121:124" x14ac:dyDescent="0.25">
      <c r="DQ204" s="177">
        <v>144</v>
      </c>
      <c r="DR204" s="178" t="s">
        <v>1338</v>
      </c>
      <c r="DS204" s="179">
        <v>11</v>
      </c>
      <c r="DT204" s="171" t="s">
        <v>956</v>
      </c>
    </row>
    <row r="205" spans="121:124" x14ac:dyDescent="0.25">
      <c r="DQ205" s="177">
        <v>150</v>
      </c>
      <c r="DR205" s="178" t="s">
        <v>1491</v>
      </c>
      <c r="DS205" s="179">
        <v>8</v>
      </c>
      <c r="DT205" s="171"/>
    </row>
    <row r="206" spans="121:124" x14ac:dyDescent="0.25">
      <c r="DQ206" s="177">
        <v>151</v>
      </c>
      <c r="DR206" s="178" t="s">
        <v>1492</v>
      </c>
      <c r="DS206" s="179">
        <v>9</v>
      </c>
      <c r="DT206" s="171"/>
    </row>
    <row r="207" spans="121:124" x14ac:dyDescent="0.25">
      <c r="DQ207" s="177">
        <v>152</v>
      </c>
      <c r="DR207" s="178" t="s">
        <v>1493</v>
      </c>
      <c r="DS207" s="179">
        <v>10</v>
      </c>
      <c r="DT207" s="171"/>
    </row>
    <row r="208" spans="121:124" x14ac:dyDescent="0.25">
      <c r="DQ208" s="177">
        <v>153</v>
      </c>
      <c r="DR208" s="178" t="s">
        <v>1494</v>
      </c>
      <c r="DS208" s="179">
        <v>11</v>
      </c>
      <c r="DT208" s="171"/>
    </row>
    <row r="209" spans="121:124" x14ac:dyDescent="0.25">
      <c r="DQ209" s="177">
        <v>154</v>
      </c>
      <c r="DR209" s="178" t="s">
        <v>1495</v>
      </c>
      <c r="DS209" s="179">
        <v>12</v>
      </c>
      <c r="DT209" s="171"/>
    </row>
    <row r="210" spans="121:124" x14ac:dyDescent="0.25">
      <c r="DQ210" s="177">
        <v>161</v>
      </c>
      <c r="DR210" s="178" t="s">
        <v>1339</v>
      </c>
      <c r="DS210" s="179">
        <v>8</v>
      </c>
      <c r="DT210" s="171" t="s">
        <v>957</v>
      </c>
    </row>
    <row r="211" spans="121:124" x14ac:dyDescent="0.25">
      <c r="DQ211" s="177">
        <v>162</v>
      </c>
      <c r="DR211" s="178" t="s">
        <v>1340</v>
      </c>
      <c r="DS211" s="179">
        <v>9</v>
      </c>
      <c r="DT211" s="171" t="s">
        <v>957</v>
      </c>
    </row>
    <row r="212" spans="121:124" x14ac:dyDescent="0.25">
      <c r="DQ212" s="177">
        <v>163</v>
      </c>
      <c r="DR212" s="178" t="s">
        <v>739</v>
      </c>
      <c r="DS212" s="179">
        <v>10</v>
      </c>
      <c r="DT212" s="171"/>
    </row>
    <row r="213" spans="121:124" x14ac:dyDescent="0.25">
      <c r="DQ213" s="177">
        <v>164</v>
      </c>
      <c r="DR213" s="178" t="s">
        <v>740</v>
      </c>
      <c r="DS213" s="179">
        <v>11</v>
      </c>
      <c r="DT213" s="171"/>
    </row>
    <row r="214" spans="121:124" x14ac:dyDescent="0.25">
      <c r="DQ214" s="177">
        <v>171</v>
      </c>
      <c r="DR214" s="178" t="s">
        <v>741</v>
      </c>
      <c r="DS214" s="179">
        <v>9</v>
      </c>
      <c r="DT214" s="171"/>
    </row>
    <row r="215" spans="121:124" x14ac:dyDescent="0.25">
      <c r="DQ215" s="177">
        <v>172</v>
      </c>
      <c r="DR215" s="178" t="s">
        <v>1341</v>
      </c>
      <c r="DS215" s="179">
        <v>10</v>
      </c>
      <c r="DT215" s="171"/>
    </row>
    <row r="216" spans="121:124" x14ac:dyDescent="0.25">
      <c r="DQ216" s="177">
        <v>173</v>
      </c>
      <c r="DR216" s="178" t="s">
        <v>1342</v>
      </c>
      <c r="DS216" s="179">
        <v>11</v>
      </c>
      <c r="DT216" s="171"/>
    </row>
    <row r="217" spans="121:124" x14ac:dyDescent="0.25">
      <c r="DQ217" s="177">
        <v>174</v>
      </c>
      <c r="DR217" s="178" t="s">
        <v>1343</v>
      </c>
      <c r="DS217" s="179">
        <v>12</v>
      </c>
      <c r="DT217" s="171"/>
    </row>
    <row r="218" spans="121:124" x14ac:dyDescent="0.25">
      <c r="DQ218" s="177">
        <v>181</v>
      </c>
      <c r="DR218" s="178" t="s">
        <v>745</v>
      </c>
      <c r="DS218" s="179">
        <v>10</v>
      </c>
      <c r="DT218" s="171"/>
    </row>
    <row r="219" spans="121:124" x14ac:dyDescent="0.25">
      <c r="DQ219" s="177">
        <v>183</v>
      </c>
      <c r="DR219" s="178" t="s">
        <v>746</v>
      </c>
      <c r="DS219" s="179">
        <v>12</v>
      </c>
      <c r="DT219" s="171"/>
    </row>
    <row r="220" spans="121:124" x14ac:dyDescent="0.25">
      <c r="DQ220" s="177">
        <v>191</v>
      </c>
      <c r="DR220" s="178" t="s">
        <v>1344</v>
      </c>
      <c r="DS220" s="179">
        <v>7</v>
      </c>
      <c r="DT220" s="171"/>
    </row>
    <row r="221" spans="121:124" x14ac:dyDescent="0.25">
      <c r="DQ221" s="177">
        <v>192</v>
      </c>
      <c r="DR221" s="178" t="s">
        <v>1345</v>
      </c>
      <c r="DS221" s="179">
        <v>8</v>
      </c>
      <c r="DT221" s="171"/>
    </row>
    <row r="222" spans="121:124" x14ac:dyDescent="0.25">
      <c r="DQ222" s="177">
        <v>193</v>
      </c>
      <c r="DR222" s="178" t="s">
        <v>1346</v>
      </c>
      <c r="DS222" s="179">
        <v>9</v>
      </c>
      <c r="DT222" s="171"/>
    </row>
    <row r="223" spans="121:124" x14ac:dyDescent="0.25">
      <c r="DQ223" s="177">
        <v>201</v>
      </c>
      <c r="DR223" s="178" t="s">
        <v>751</v>
      </c>
      <c r="DS223" s="179">
        <v>2</v>
      </c>
      <c r="DT223" s="171"/>
    </row>
    <row r="224" spans="121:124" x14ac:dyDescent="0.25">
      <c r="DQ224" s="177">
        <v>202</v>
      </c>
      <c r="DR224" s="178" t="s">
        <v>1347</v>
      </c>
      <c r="DS224" s="179">
        <v>3</v>
      </c>
      <c r="DT224" s="171"/>
    </row>
    <row r="225" spans="121:124" x14ac:dyDescent="0.25">
      <c r="DQ225" s="177">
        <v>211</v>
      </c>
      <c r="DR225" s="178" t="s">
        <v>1348</v>
      </c>
      <c r="DS225" s="179">
        <v>4</v>
      </c>
      <c r="DT225" s="171" t="s">
        <v>958</v>
      </c>
    </row>
    <row r="226" spans="121:124" x14ac:dyDescent="0.25">
      <c r="DQ226" s="177">
        <v>212</v>
      </c>
      <c r="DR226" s="178" t="s">
        <v>1349</v>
      </c>
      <c r="DS226" s="179">
        <v>5</v>
      </c>
      <c r="DT226" s="171" t="s">
        <v>958</v>
      </c>
    </row>
    <row r="227" spans="121:124" x14ac:dyDescent="0.25">
      <c r="DQ227" s="177">
        <v>213</v>
      </c>
      <c r="DR227" s="178" t="s">
        <v>1350</v>
      </c>
      <c r="DS227" s="179">
        <v>6</v>
      </c>
      <c r="DT227" s="171" t="s">
        <v>958</v>
      </c>
    </row>
    <row r="228" spans="121:124" x14ac:dyDescent="0.25">
      <c r="DQ228" s="177">
        <v>214</v>
      </c>
      <c r="DR228" s="178" t="s">
        <v>1351</v>
      </c>
      <c r="DS228" s="179">
        <v>7</v>
      </c>
      <c r="DT228" s="171" t="s">
        <v>958</v>
      </c>
    </row>
    <row r="229" spans="121:124" x14ac:dyDescent="0.25">
      <c r="DQ229" s="177">
        <v>221</v>
      </c>
      <c r="DR229" s="178" t="s">
        <v>1352</v>
      </c>
      <c r="DS229" s="179">
        <v>8</v>
      </c>
      <c r="DT229" s="171" t="s">
        <v>959</v>
      </c>
    </row>
    <row r="230" spans="121:124" x14ac:dyDescent="0.25">
      <c r="DQ230" s="177">
        <v>222</v>
      </c>
      <c r="DR230" s="178" t="s">
        <v>1353</v>
      </c>
      <c r="DS230" s="179">
        <v>9</v>
      </c>
      <c r="DT230" s="171" t="s">
        <v>959</v>
      </c>
    </row>
    <row r="231" spans="121:124" x14ac:dyDescent="0.25">
      <c r="DQ231" s="177">
        <v>223</v>
      </c>
      <c r="DR231" s="178" t="s">
        <v>1354</v>
      </c>
      <c r="DS231" s="179">
        <v>10</v>
      </c>
      <c r="DT231" s="171" t="s">
        <v>959</v>
      </c>
    </row>
    <row r="232" spans="121:124" x14ac:dyDescent="0.25">
      <c r="DQ232" s="177">
        <v>224</v>
      </c>
      <c r="DR232" s="178" t="s">
        <v>1355</v>
      </c>
      <c r="DS232" s="179">
        <v>11</v>
      </c>
      <c r="DT232" s="171" t="s">
        <v>959</v>
      </c>
    </row>
    <row r="233" spans="121:124" x14ac:dyDescent="0.25">
      <c r="DQ233" s="177">
        <v>241</v>
      </c>
      <c r="DR233" s="178" t="s">
        <v>1356</v>
      </c>
      <c r="DS233" s="179">
        <v>8</v>
      </c>
      <c r="DT233" s="171"/>
    </row>
    <row r="234" spans="121:124" x14ac:dyDescent="0.25">
      <c r="DQ234" s="177">
        <v>242</v>
      </c>
      <c r="DR234" s="178" t="s">
        <v>1357</v>
      </c>
      <c r="DS234" s="179">
        <v>9</v>
      </c>
      <c r="DT234" s="171"/>
    </row>
    <row r="235" spans="121:124" x14ac:dyDescent="0.25">
      <c r="DQ235" s="177">
        <v>243</v>
      </c>
      <c r="DR235" s="178" t="s">
        <v>1358</v>
      </c>
      <c r="DS235" s="179">
        <v>10</v>
      </c>
      <c r="DT235" s="171"/>
    </row>
    <row r="236" spans="121:124" x14ac:dyDescent="0.25">
      <c r="DQ236" s="177">
        <v>244</v>
      </c>
      <c r="DR236" s="178" t="s">
        <v>1359</v>
      </c>
      <c r="DS236" s="179">
        <v>11</v>
      </c>
      <c r="DT236" s="171"/>
    </row>
    <row r="237" spans="121:124" x14ac:dyDescent="0.25">
      <c r="DQ237" s="177">
        <v>250</v>
      </c>
      <c r="DR237" s="178" t="s">
        <v>764</v>
      </c>
      <c r="DS237" s="179">
        <v>8</v>
      </c>
      <c r="DT237" s="171"/>
    </row>
    <row r="238" spans="121:124" x14ac:dyDescent="0.25">
      <c r="DQ238" s="177">
        <v>251</v>
      </c>
      <c r="DR238" s="178" t="s">
        <v>1496</v>
      </c>
      <c r="DS238" s="179">
        <v>9</v>
      </c>
      <c r="DT238" s="171"/>
    </row>
    <row r="239" spans="121:124" x14ac:dyDescent="0.25">
      <c r="DQ239" s="177">
        <v>252</v>
      </c>
      <c r="DR239" s="178" t="s">
        <v>1497</v>
      </c>
      <c r="DS239" s="179">
        <v>10</v>
      </c>
      <c r="DT239" s="171"/>
    </row>
    <row r="240" spans="121:124" x14ac:dyDescent="0.25">
      <c r="DQ240" s="177">
        <v>253</v>
      </c>
      <c r="DR240" s="178" t="s">
        <v>1498</v>
      </c>
      <c r="DS240" s="179">
        <v>11</v>
      </c>
      <c r="DT240" s="171"/>
    </row>
    <row r="241" spans="121:124" x14ac:dyDescent="0.25">
      <c r="DQ241" s="177">
        <v>254</v>
      </c>
      <c r="DR241" s="178" t="s">
        <v>1499</v>
      </c>
      <c r="DS241" s="179">
        <v>12</v>
      </c>
      <c r="DT241" s="171"/>
    </row>
    <row r="242" spans="121:124" x14ac:dyDescent="0.25">
      <c r="DQ242" s="177">
        <v>351</v>
      </c>
      <c r="DR242" s="178" t="s">
        <v>1360</v>
      </c>
      <c r="DS242" s="179">
        <v>7</v>
      </c>
      <c r="DT242" s="171"/>
    </row>
    <row r="243" spans="121:124" x14ac:dyDescent="0.25">
      <c r="DQ243" s="177">
        <v>352</v>
      </c>
      <c r="DR243" s="178" t="s">
        <v>1361</v>
      </c>
      <c r="DS243" s="179">
        <v>8</v>
      </c>
      <c r="DT243" s="171"/>
    </row>
    <row r="244" spans="121:124" x14ac:dyDescent="0.25">
      <c r="DQ244" s="177">
        <v>353</v>
      </c>
      <c r="DR244" s="178" t="s">
        <v>1362</v>
      </c>
      <c r="DS244" s="179">
        <v>9</v>
      </c>
      <c r="DT244" s="171"/>
    </row>
    <row r="245" spans="121:124" x14ac:dyDescent="0.25">
      <c r="DQ245" s="177">
        <v>354</v>
      </c>
      <c r="DR245" s="178" t="s">
        <v>1363</v>
      </c>
      <c r="DS245" s="179">
        <v>10</v>
      </c>
      <c r="DT245" s="171"/>
    </row>
    <row r="246" spans="121:124" x14ac:dyDescent="0.25">
      <c r="DQ246" s="177">
        <v>355</v>
      </c>
      <c r="DR246" s="178" t="s">
        <v>1364</v>
      </c>
      <c r="DS246" s="179">
        <v>11</v>
      </c>
      <c r="DT246" s="171"/>
    </row>
    <row r="247" spans="121:124" x14ac:dyDescent="0.25">
      <c r="DQ247" s="177">
        <v>356</v>
      </c>
      <c r="DR247" s="178" t="s">
        <v>774</v>
      </c>
      <c r="DS247" s="179">
        <v>12</v>
      </c>
      <c r="DT247" s="171"/>
    </row>
    <row r="248" spans="121:124" x14ac:dyDescent="0.25">
      <c r="DQ248" s="177">
        <v>361</v>
      </c>
      <c r="DR248" s="178" t="s">
        <v>1365</v>
      </c>
      <c r="DS248" s="179">
        <v>6</v>
      </c>
      <c r="DT248" s="171"/>
    </row>
    <row r="249" spans="121:124" x14ac:dyDescent="0.25">
      <c r="DQ249" s="177">
        <v>362</v>
      </c>
      <c r="DR249" s="178" t="s">
        <v>1366</v>
      </c>
      <c r="DS249" s="179">
        <v>7</v>
      </c>
      <c r="DT249" s="171"/>
    </row>
    <row r="250" spans="121:124" x14ac:dyDescent="0.25">
      <c r="DQ250" s="177">
        <v>363</v>
      </c>
      <c r="DR250" s="178" t="s">
        <v>1367</v>
      </c>
      <c r="DS250" s="179">
        <v>8</v>
      </c>
      <c r="DT250" s="171"/>
    </row>
    <row r="251" spans="121:124" x14ac:dyDescent="0.25">
      <c r="DQ251" s="177">
        <v>364</v>
      </c>
      <c r="DR251" s="178" t="s">
        <v>1368</v>
      </c>
      <c r="DS251" s="179">
        <v>9</v>
      </c>
      <c r="DT251" s="171"/>
    </row>
    <row r="252" spans="121:124" x14ac:dyDescent="0.25">
      <c r="DQ252" s="177">
        <v>366</v>
      </c>
      <c r="DR252" s="178" t="s">
        <v>1369</v>
      </c>
      <c r="DS252" s="179">
        <v>8</v>
      </c>
      <c r="DT252" s="171"/>
    </row>
    <row r="253" spans="121:124" x14ac:dyDescent="0.25">
      <c r="DQ253" s="177">
        <v>367</v>
      </c>
      <c r="DR253" s="178" t="s">
        <v>1370</v>
      </c>
      <c r="DS253" s="179">
        <v>9</v>
      </c>
      <c r="DT253" s="171"/>
    </row>
    <row r="254" spans="121:124" x14ac:dyDescent="0.25">
      <c r="DQ254" s="177">
        <v>368</v>
      </c>
      <c r="DR254" s="178" t="s">
        <v>781</v>
      </c>
      <c r="DS254" s="179">
        <v>10</v>
      </c>
      <c r="DT254" s="171"/>
    </row>
    <row r="255" spans="121:124" x14ac:dyDescent="0.25">
      <c r="DQ255" s="177">
        <v>371</v>
      </c>
      <c r="DR255" s="178" t="s">
        <v>1371</v>
      </c>
      <c r="DS255" s="179">
        <v>7</v>
      </c>
      <c r="DT255" s="171"/>
    </row>
    <row r="256" spans="121:124" x14ac:dyDescent="0.25">
      <c r="DQ256" s="177">
        <v>372</v>
      </c>
      <c r="DR256" s="178" t="s">
        <v>1372</v>
      </c>
      <c r="DS256" s="179">
        <v>8</v>
      </c>
      <c r="DT256" s="171"/>
    </row>
    <row r="257" spans="121:124" x14ac:dyDescent="0.25">
      <c r="DQ257" s="177">
        <v>373</v>
      </c>
      <c r="DR257" s="178" t="s">
        <v>1373</v>
      </c>
      <c r="DS257" s="179">
        <v>9</v>
      </c>
      <c r="DT257" s="171"/>
    </row>
    <row r="258" spans="121:124" x14ac:dyDescent="0.25">
      <c r="DQ258" s="177">
        <v>374</v>
      </c>
      <c r="DR258" s="178" t="s">
        <v>1374</v>
      </c>
      <c r="DS258" s="179">
        <v>10</v>
      </c>
      <c r="DT258" s="171"/>
    </row>
    <row r="259" spans="121:124" x14ac:dyDescent="0.25">
      <c r="DQ259" s="177">
        <v>375</v>
      </c>
      <c r="DR259" s="178" t="s">
        <v>786</v>
      </c>
      <c r="DS259" s="179">
        <v>11</v>
      </c>
      <c r="DT259" s="171"/>
    </row>
    <row r="260" spans="121:124" x14ac:dyDescent="0.25">
      <c r="DQ260" s="177">
        <v>376</v>
      </c>
      <c r="DR260" s="178" t="s">
        <v>1375</v>
      </c>
      <c r="DS260" s="179">
        <v>8</v>
      </c>
      <c r="DT260" s="171"/>
    </row>
    <row r="261" spans="121:124" x14ac:dyDescent="0.25">
      <c r="DQ261" s="177">
        <v>377</v>
      </c>
      <c r="DR261" s="178" t="s">
        <v>1376</v>
      </c>
      <c r="DS261" s="179">
        <v>9</v>
      </c>
      <c r="DT261" s="171"/>
    </row>
    <row r="262" spans="121:124" x14ac:dyDescent="0.25">
      <c r="DQ262" s="177">
        <v>378</v>
      </c>
      <c r="DR262" s="178" t="s">
        <v>789</v>
      </c>
      <c r="DS262" s="179">
        <v>11</v>
      </c>
      <c r="DT262" s="171"/>
    </row>
    <row r="263" spans="121:124" x14ac:dyDescent="0.25">
      <c r="DQ263" s="177">
        <v>381</v>
      </c>
      <c r="DR263" s="178" t="s">
        <v>1493</v>
      </c>
      <c r="DS263" s="179">
        <v>10</v>
      </c>
      <c r="DT263" s="171"/>
    </row>
    <row r="264" spans="121:124" x14ac:dyDescent="0.25">
      <c r="DQ264" s="177">
        <v>382</v>
      </c>
      <c r="DR264" s="178" t="s">
        <v>1494</v>
      </c>
      <c r="DS264" s="179">
        <v>11</v>
      </c>
      <c r="DT264" s="171"/>
    </row>
    <row r="265" spans="121:124" x14ac:dyDescent="0.25">
      <c r="DQ265" s="177">
        <v>383</v>
      </c>
      <c r="DR265" s="178" t="s">
        <v>1495</v>
      </c>
      <c r="DS265" s="179">
        <v>12</v>
      </c>
      <c r="DT265" s="171"/>
    </row>
    <row r="266" spans="121:124" x14ac:dyDescent="0.25">
      <c r="DQ266" s="177">
        <v>410</v>
      </c>
      <c r="DR266" s="178" t="s">
        <v>1377</v>
      </c>
      <c r="DS266" s="179">
        <v>5</v>
      </c>
      <c r="DT266" s="171"/>
    </row>
    <row r="267" spans="121:124" x14ac:dyDescent="0.25">
      <c r="DQ267" s="177">
        <v>411</v>
      </c>
      <c r="DR267" s="178" t="s">
        <v>1378</v>
      </c>
      <c r="DS267" s="179">
        <v>6</v>
      </c>
      <c r="DT267" s="171" t="s">
        <v>961</v>
      </c>
    </row>
    <row r="268" spans="121:124" x14ac:dyDescent="0.25">
      <c r="DQ268" s="177">
        <v>412</v>
      </c>
      <c r="DR268" s="178" t="s">
        <v>1379</v>
      </c>
      <c r="DS268" s="179">
        <v>7</v>
      </c>
      <c r="DT268" s="171" t="s">
        <v>961</v>
      </c>
    </row>
    <row r="269" spans="121:124" x14ac:dyDescent="0.25">
      <c r="DQ269" s="177">
        <v>413</v>
      </c>
      <c r="DR269" s="178" t="s">
        <v>793</v>
      </c>
      <c r="DS269" s="179">
        <v>8</v>
      </c>
      <c r="DT269" s="171" t="s">
        <v>961</v>
      </c>
    </row>
    <row r="270" spans="121:124" x14ac:dyDescent="0.25">
      <c r="DQ270" s="177">
        <v>420</v>
      </c>
      <c r="DR270" s="178" t="s">
        <v>794</v>
      </c>
      <c r="DS270" s="179">
        <v>4</v>
      </c>
      <c r="DT270" s="171" t="s">
        <v>960</v>
      </c>
    </row>
    <row r="271" spans="121:124" x14ac:dyDescent="0.25">
      <c r="DQ271" s="177">
        <v>421</v>
      </c>
      <c r="DR271" s="178" t="s">
        <v>1380</v>
      </c>
      <c r="DS271" s="179">
        <v>5</v>
      </c>
      <c r="DT271" s="171" t="s">
        <v>960</v>
      </c>
    </row>
    <row r="272" spans="121:124" x14ac:dyDescent="0.25">
      <c r="DQ272" s="177">
        <v>422</v>
      </c>
      <c r="DR272" s="178" t="s">
        <v>1381</v>
      </c>
      <c r="DS272" s="179">
        <v>6</v>
      </c>
      <c r="DT272" s="171" t="s">
        <v>960</v>
      </c>
    </row>
    <row r="273" spans="121:124" x14ac:dyDescent="0.25">
      <c r="DQ273" s="177">
        <v>423</v>
      </c>
      <c r="DR273" s="178" t="s">
        <v>1382</v>
      </c>
      <c r="DS273" s="179">
        <v>7</v>
      </c>
      <c r="DT273" s="171" t="s">
        <v>960</v>
      </c>
    </row>
    <row r="274" spans="121:124" x14ac:dyDescent="0.25">
      <c r="DQ274" s="177">
        <v>424</v>
      </c>
      <c r="DR274" s="178" t="s">
        <v>1383</v>
      </c>
      <c r="DS274" s="179">
        <v>8</v>
      </c>
      <c r="DT274" s="171" t="s">
        <v>960</v>
      </c>
    </row>
    <row r="275" spans="121:124" x14ac:dyDescent="0.25">
      <c r="DQ275" s="177">
        <v>430</v>
      </c>
      <c r="DR275" s="178" t="s">
        <v>1384</v>
      </c>
      <c r="DS275" s="179">
        <v>6</v>
      </c>
      <c r="DT275" s="171"/>
    </row>
    <row r="276" spans="121:124" x14ac:dyDescent="0.25">
      <c r="DQ276" s="177">
        <v>431</v>
      </c>
      <c r="DR276" s="178" t="s">
        <v>1385</v>
      </c>
      <c r="DS276" s="179">
        <v>7</v>
      </c>
      <c r="DT276" s="171"/>
    </row>
    <row r="277" spans="121:124" x14ac:dyDescent="0.25">
      <c r="DQ277" s="177">
        <v>432</v>
      </c>
      <c r="DR277" s="178" t="s">
        <v>1386</v>
      </c>
      <c r="DS277" s="179">
        <v>8</v>
      </c>
      <c r="DT277" s="171"/>
    </row>
    <row r="278" spans="121:124" x14ac:dyDescent="0.25">
      <c r="DQ278" s="177">
        <v>433</v>
      </c>
      <c r="DR278" s="178" t="s">
        <v>1387</v>
      </c>
      <c r="DS278" s="179">
        <v>9</v>
      </c>
      <c r="DT278" s="171"/>
    </row>
    <row r="279" spans="121:124" x14ac:dyDescent="0.25">
      <c r="DQ279" s="177">
        <v>434</v>
      </c>
      <c r="DR279" s="178" t="s">
        <v>803</v>
      </c>
      <c r="DS279" s="179">
        <v>10</v>
      </c>
      <c r="DT279" s="171"/>
    </row>
    <row r="280" spans="121:124" x14ac:dyDescent="0.25">
      <c r="DQ280" s="177">
        <v>441</v>
      </c>
      <c r="DR280" s="178" t="s">
        <v>1388</v>
      </c>
      <c r="DS280" s="179">
        <v>7</v>
      </c>
      <c r="DT280" s="171" t="s">
        <v>962</v>
      </c>
    </row>
    <row r="281" spans="121:124" x14ac:dyDescent="0.25">
      <c r="DQ281" s="177">
        <v>442</v>
      </c>
      <c r="DR281" s="178" t="s">
        <v>1389</v>
      </c>
      <c r="DS281" s="179">
        <v>8</v>
      </c>
      <c r="DT281" s="171" t="s">
        <v>962</v>
      </c>
    </row>
    <row r="282" spans="121:124" x14ac:dyDescent="0.25">
      <c r="DQ282" s="177">
        <v>443</v>
      </c>
      <c r="DR282" s="178" t="s">
        <v>1390</v>
      </c>
      <c r="DS282" s="179">
        <v>9</v>
      </c>
      <c r="DT282" s="171" t="s">
        <v>962</v>
      </c>
    </row>
    <row r="283" spans="121:124" x14ac:dyDescent="0.25">
      <c r="DQ283" s="177">
        <v>444</v>
      </c>
      <c r="DR283" s="178" t="s">
        <v>807</v>
      </c>
      <c r="DS283" s="179">
        <v>10</v>
      </c>
      <c r="DT283" s="171" t="s">
        <v>962</v>
      </c>
    </row>
    <row r="284" spans="121:124" x14ac:dyDescent="0.25">
      <c r="DQ284" s="177">
        <v>451</v>
      </c>
      <c r="DR284" s="178" t="s">
        <v>1391</v>
      </c>
      <c r="DS284" s="179">
        <v>7</v>
      </c>
      <c r="DT284" s="171"/>
    </row>
    <row r="285" spans="121:124" x14ac:dyDescent="0.25">
      <c r="DQ285" s="177">
        <v>452</v>
      </c>
      <c r="DR285" s="178" t="s">
        <v>1392</v>
      </c>
      <c r="DS285" s="179">
        <v>8</v>
      </c>
      <c r="DT285" s="171"/>
    </row>
    <row r="286" spans="121:124" x14ac:dyDescent="0.25">
      <c r="DQ286" s="177">
        <v>453</v>
      </c>
      <c r="DR286" s="178" t="s">
        <v>1393</v>
      </c>
      <c r="DS286" s="179">
        <v>9</v>
      </c>
      <c r="DT286" s="171"/>
    </row>
    <row r="287" spans="121:124" x14ac:dyDescent="0.25">
      <c r="DQ287" s="177">
        <v>454</v>
      </c>
      <c r="DR287" s="178" t="s">
        <v>811</v>
      </c>
      <c r="DS287" s="179">
        <v>10</v>
      </c>
      <c r="DT287" s="171"/>
    </row>
    <row r="288" spans="121:124" x14ac:dyDescent="0.25">
      <c r="DQ288" s="177">
        <v>460</v>
      </c>
      <c r="DR288" s="178" t="s">
        <v>812</v>
      </c>
      <c r="DS288" s="179">
        <v>6</v>
      </c>
      <c r="DT288" s="171"/>
    </row>
    <row r="289" spans="121:124" x14ac:dyDescent="0.25">
      <c r="DQ289" s="177">
        <v>461</v>
      </c>
      <c r="DR289" s="178" t="s">
        <v>1394</v>
      </c>
      <c r="DS289" s="179">
        <v>7</v>
      </c>
      <c r="DT289" s="171"/>
    </row>
    <row r="290" spans="121:124" x14ac:dyDescent="0.25">
      <c r="DQ290" s="177">
        <v>462</v>
      </c>
      <c r="DR290" s="178" t="s">
        <v>1395</v>
      </c>
      <c r="DS290" s="179">
        <v>8</v>
      </c>
      <c r="DT290" s="171"/>
    </row>
    <row r="291" spans="121:124" x14ac:dyDescent="0.25">
      <c r="DQ291" s="177">
        <v>463</v>
      </c>
      <c r="DR291" s="178" t="s">
        <v>1396</v>
      </c>
      <c r="DS291" s="179">
        <v>9</v>
      </c>
      <c r="DT291" s="171"/>
    </row>
    <row r="292" spans="121:124" x14ac:dyDescent="0.25">
      <c r="DQ292" s="177">
        <v>464</v>
      </c>
      <c r="DR292" s="178" t="s">
        <v>816</v>
      </c>
      <c r="DS292" s="179">
        <v>10</v>
      </c>
      <c r="DT292" s="171"/>
    </row>
    <row r="293" spans="121:124" x14ac:dyDescent="0.25">
      <c r="DQ293" s="177">
        <v>490</v>
      </c>
      <c r="DR293" s="178" t="s">
        <v>1491</v>
      </c>
      <c r="DS293" s="179">
        <v>8</v>
      </c>
      <c r="DT293" s="171"/>
    </row>
    <row r="294" spans="121:124" x14ac:dyDescent="0.25">
      <c r="DQ294" s="177">
        <v>491</v>
      </c>
      <c r="DR294" s="178" t="s">
        <v>1492</v>
      </c>
      <c r="DS294" s="179">
        <v>9</v>
      </c>
      <c r="DT294" s="171"/>
    </row>
    <row r="295" spans="121:124" x14ac:dyDescent="0.25">
      <c r="DQ295" s="177">
        <v>492</v>
      </c>
      <c r="DR295" s="178" t="s">
        <v>1493</v>
      </c>
      <c r="DS295" s="179">
        <v>10</v>
      </c>
      <c r="DT295" s="171"/>
    </row>
    <row r="296" spans="121:124" x14ac:dyDescent="0.25">
      <c r="DQ296" s="177">
        <v>493</v>
      </c>
      <c r="DR296" s="178" t="s">
        <v>1494</v>
      </c>
      <c r="DS296" s="179">
        <v>11</v>
      </c>
      <c r="DT296" s="171"/>
    </row>
    <row r="297" spans="121:124" x14ac:dyDescent="0.25">
      <c r="DQ297" s="177">
        <v>494</v>
      </c>
      <c r="DR297" s="178" t="s">
        <v>1495</v>
      </c>
      <c r="DS297" s="179">
        <v>12</v>
      </c>
      <c r="DT297" s="171"/>
    </row>
    <row r="298" spans="121:124" x14ac:dyDescent="0.25">
      <c r="DQ298" s="177">
        <v>501</v>
      </c>
      <c r="DR298" s="178" t="s">
        <v>818</v>
      </c>
      <c r="DS298" s="179">
        <v>1</v>
      </c>
      <c r="DT298" s="171"/>
    </row>
    <row r="299" spans="121:124" x14ac:dyDescent="0.25">
      <c r="DQ299" s="177">
        <v>502</v>
      </c>
      <c r="DR299" s="178" t="s">
        <v>819</v>
      </c>
      <c r="DS299" s="179">
        <v>2</v>
      </c>
      <c r="DT299" s="171"/>
    </row>
    <row r="300" spans="121:124" x14ac:dyDescent="0.25">
      <c r="DQ300" s="177">
        <v>504</v>
      </c>
      <c r="DR300" s="178" t="s">
        <v>821</v>
      </c>
      <c r="DS300" s="179">
        <v>4</v>
      </c>
      <c r="DT300" s="171"/>
    </row>
    <row r="301" spans="121:124" x14ac:dyDescent="0.25">
      <c r="DQ301" s="177">
        <v>506</v>
      </c>
      <c r="DR301" s="178" t="s">
        <v>1397</v>
      </c>
      <c r="DS301" s="179">
        <v>3</v>
      </c>
      <c r="DT301" s="171"/>
    </row>
    <row r="302" spans="121:124" x14ac:dyDescent="0.25">
      <c r="DQ302" s="177">
        <v>507</v>
      </c>
      <c r="DR302" s="178" t="s">
        <v>1398</v>
      </c>
      <c r="DS302" s="179">
        <v>4</v>
      </c>
      <c r="DT302" s="171"/>
    </row>
    <row r="303" spans="121:124" x14ac:dyDescent="0.25">
      <c r="DQ303" s="177">
        <v>503</v>
      </c>
      <c r="DR303" s="178" t="s">
        <v>820</v>
      </c>
      <c r="DS303" s="179">
        <v>3</v>
      </c>
      <c r="DT303" s="171"/>
    </row>
    <row r="304" spans="121:124" x14ac:dyDescent="0.25">
      <c r="DQ304" s="177">
        <v>508</v>
      </c>
      <c r="DR304" s="178" t="s">
        <v>1399</v>
      </c>
      <c r="DS304" s="179">
        <v>5</v>
      </c>
      <c r="DT304" s="171"/>
    </row>
    <row r="305" spans="121:124" x14ac:dyDescent="0.25">
      <c r="DQ305" s="177">
        <v>509</v>
      </c>
      <c r="DR305" s="178" t="s">
        <v>1400</v>
      </c>
      <c r="DS305" s="179">
        <v>6</v>
      </c>
      <c r="DT305" s="171"/>
    </row>
    <row r="306" spans="121:124" x14ac:dyDescent="0.25">
      <c r="DQ306" s="177">
        <v>511</v>
      </c>
      <c r="DR306" s="178" t="s">
        <v>1401</v>
      </c>
      <c r="DS306" s="179">
        <v>4</v>
      </c>
      <c r="DT306" s="171"/>
    </row>
    <row r="307" spans="121:124" x14ac:dyDescent="0.25">
      <c r="DQ307" s="177">
        <v>512</v>
      </c>
      <c r="DR307" s="178" t="s">
        <v>1402</v>
      </c>
      <c r="DS307" s="179">
        <v>5</v>
      </c>
      <c r="DT307" s="171"/>
    </row>
    <row r="308" spans="121:124" x14ac:dyDescent="0.25">
      <c r="DQ308" s="177">
        <v>513</v>
      </c>
      <c r="DR308" s="178" t="s">
        <v>1403</v>
      </c>
      <c r="DS308" s="179">
        <v>6</v>
      </c>
      <c r="DT308" s="171"/>
    </row>
    <row r="309" spans="121:124" x14ac:dyDescent="0.25">
      <c r="DQ309" s="177">
        <v>514</v>
      </c>
      <c r="DR309" s="178" t="s">
        <v>1404</v>
      </c>
      <c r="DS309" s="179">
        <v>7</v>
      </c>
      <c r="DT309" s="171"/>
    </row>
    <row r="310" spans="121:124" x14ac:dyDescent="0.25">
      <c r="DQ310" s="177">
        <v>516</v>
      </c>
      <c r="DR310" s="178" t="s">
        <v>1405</v>
      </c>
      <c r="DS310" s="179">
        <v>4</v>
      </c>
      <c r="DT310" s="171"/>
    </row>
    <row r="311" spans="121:124" x14ac:dyDescent="0.25">
      <c r="DQ311" s="177">
        <v>517</v>
      </c>
      <c r="DR311" s="178" t="s">
        <v>1406</v>
      </c>
      <c r="DS311" s="179">
        <v>5</v>
      </c>
      <c r="DT311" s="171"/>
    </row>
    <row r="312" spans="121:124" x14ac:dyDescent="0.25">
      <c r="DQ312" s="177">
        <v>518</v>
      </c>
      <c r="DR312" s="178" t="s">
        <v>1407</v>
      </c>
      <c r="DS312" s="179">
        <v>6</v>
      </c>
      <c r="DT312" s="171"/>
    </row>
    <row r="313" spans="121:124" x14ac:dyDescent="0.25">
      <c r="DQ313" s="177">
        <v>521</v>
      </c>
      <c r="DR313" s="178" t="s">
        <v>1408</v>
      </c>
      <c r="DS313" s="179">
        <v>4</v>
      </c>
      <c r="DT313" s="171"/>
    </row>
    <row r="314" spans="121:124" x14ac:dyDescent="0.25">
      <c r="DQ314" s="177">
        <v>522</v>
      </c>
      <c r="DR314" s="178" t="s">
        <v>1409</v>
      </c>
      <c r="DS314" s="179">
        <v>5</v>
      </c>
      <c r="DT314" s="171"/>
    </row>
    <row r="315" spans="121:124" x14ac:dyDescent="0.25">
      <c r="DQ315" s="177">
        <v>523</v>
      </c>
      <c r="DR315" s="178" t="s">
        <v>1410</v>
      </c>
      <c r="DS315" s="179">
        <v>6</v>
      </c>
      <c r="DT315" s="171"/>
    </row>
    <row r="316" spans="121:124" x14ac:dyDescent="0.25">
      <c r="DQ316" s="177">
        <v>524</v>
      </c>
      <c r="DR316" s="178" t="s">
        <v>1411</v>
      </c>
      <c r="DS316" s="179">
        <v>7</v>
      </c>
      <c r="DT316" s="171"/>
    </row>
    <row r="317" spans="121:124" x14ac:dyDescent="0.25">
      <c r="DQ317" s="177">
        <v>531</v>
      </c>
      <c r="DR317" s="178" t="s">
        <v>1412</v>
      </c>
      <c r="DS317" s="179">
        <v>5</v>
      </c>
      <c r="DT317" s="171"/>
    </row>
    <row r="318" spans="121:124" x14ac:dyDescent="0.25">
      <c r="DQ318" s="177">
        <v>532</v>
      </c>
      <c r="DR318" s="178" t="s">
        <v>1413</v>
      </c>
      <c r="DS318" s="179">
        <v>6</v>
      </c>
      <c r="DT318" s="171"/>
    </row>
    <row r="319" spans="121:124" x14ac:dyDescent="0.25">
      <c r="DQ319" s="177">
        <v>533</v>
      </c>
      <c r="DR319" s="178" t="s">
        <v>1414</v>
      </c>
      <c r="DS319" s="179">
        <v>6</v>
      </c>
      <c r="DT319" s="171"/>
    </row>
    <row r="320" spans="121:124" x14ac:dyDescent="0.25">
      <c r="DQ320" s="177">
        <v>534</v>
      </c>
      <c r="DR320" s="178" t="s">
        <v>1415</v>
      </c>
      <c r="DS320" s="179">
        <v>7</v>
      </c>
      <c r="DT320" s="171"/>
    </row>
    <row r="321" spans="121:124" x14ac:dyDescent="0.25">
      <c r="DQ321" s="177">
        <v>541</v>
      </c>
      <c r="DR321" s="178" t="s">
        <v>1416</v>
      </c>
      <c r="DS321" s="179">
        <v>6</v>
      </c>
      <c r="DT321" s="171"/>
    </row>
    <row r="322" spans="121:124" x14ac:dyDescent="0.25">
      <c r="DQ322" s="177">
        <v>542</v>
      </c>
      <c r="DR322" s="178" t="s">
        <v>1417</v>
      </c>
      <c r="DS322" s="179">
        <v>7</v>
      </c>
      <c r="DT322" s="171" t="s">
        <v>967</v>
      </c>
    </row>
    <row r="323" spans="121:124" x14ac:dyDescent="0.25">
      <c r="DQ323" s="177">
        <v>543</v>
      </c>
      <c r="DR323" s="178" t="s">
        <v>1418</v>
      </c>
      <c r="DS323" s="179">
        <v>8</v>
      </c>
      <c r="DT323" s="171"/>
    </row>
    <row r="324" spans="121:124" x14ac:dyDescent="0.25">
      <c r="DQ324" s="177">
        <v>544</v>
      </c>
      <c r="DR324" s="178" t="s">
        <v>1419</v>
      </c>
      <c r="DS324" s="179">
        <v>9</v>
      </c>
      <c r="DT324" s="171"/>
    </row>
    <row r="325" spans="121:124" x14ac:dyDescent="0.25">
      <c r="DQ325" s="177">
        <v>545</v>
      </c>
      <c r="DR325" s="178" t="s">
        <v>1420</v>
      </c>
      <c r="DS325" s="179">
        <v>10</v>
      </c>
      <c r="DT325" s="171"/>
    </row>
    <row r="326" spans="121:124" x14ac:dyDescent="0.25">
      <c r="DQ326" s="177">
        <v>550</v>
      </c>
      <c r="DR326" s="178" t="s">
        <v>846</v>
      </c>
      <c r="DS326" s="179">
        <v>7</v>
      </c>
      <c r="DT326" s="171"/>
    </row>
    <row r="327" spans="121:124" x14ac:dyDescent="0.25">
      <c r="DQ327" s="177">
        <v>551</v>
      </c>
      <c r="DR327" s="178" t="s">
        <v>1491</v>
      </c>
      <c r="DS327" s="179">
        <v>8</v>
      </c>
      <c r="DT327" s="171"/>
    </row>
    <row r="328" spans="121:124" x14ac:dyDescent="0.25">
      <c r="DQ328" s="177">
        <v>552</v>
      </c>
      <c r="DR328" s="178" t="s">
        <v>1492</v>
      </c>
      <c r="DS328" s="179">
        <v>9</v>
      </c>
      <c r="DT328" s="171"/>
    </row>
    <row r="329" spans="121:124" x14ac:dyDescent="0.25">
      <c r="DQ329" s="177">
        <v>553</v>
      </c>
      <c r="DR329" s="178" t="s">
        <v>1493</v>
      </c>
      <c r="DS329" s="179">
        <v>10</v>
      </c>
      <c r="DT329" s="171"/>
    </row>
    <row r="330" spans="121:124" x14ac:dyDescent="0.25">
      <c r="DQ330" s="177">
        <v>554</v>
      </c>
      <c r="DR330" s="178" t="s">
        <v>1494</v>
      </c>
      <c r="DS330" s="179">
        <v>11</v>
      </c>
      <c r="DT330" s="171"/>
    </row>
    <row r="331" spans="121:124" x14ac:dyDescent="0.25">
      <c r="DQ331" s="177">
        <v>555</v>
      </c>
      <c r="DR331" s="180" t="s">
        <v>1495</v>
      </c>
      <c r="DS331" s="179">
        <v>12</v>
      </c>
      <c r="DT331" s="171"/>
    </row>
    <row r="332" spans="121:124" x14ac:dyDescent="0.25">
      <c r="DQ332" s="177">
        <v>561</v>
      </c>
      <c r="DR332" s="178" t="s">
        <v>847</v>
      </c>
      <c r="DS332" s="179">
        <v>3</v>
      </c>
      <c r="DT332" s="171"/>
    </row>
    <row r="333" spans="121:124" x14ac:dyDescent="0.25">
      <c r="DQ333" s="177">
        <v>562</v>
      </c>
      <c r="DR333" s="178" t="s">
        <v>1421</v>
      </c>
      <c r="DS333" s="179">
        <v>4</v>
      </c>
      <c r="DT333" s="171"/>
    </row>
    <row r="334" spans="121:124" x14ac:dyDescent="0.25">
      <c r="DQ334" s="177">
        <v>563</v>
      </c>
      <c r="DR334" s="178" t="s">
        <v>1422</v>
      </c>
      <c r="DS334" s="179">
        <v>5</v>
      </c>
      <c r="DT334" s="171"/>
    </row>
    <row r="335" spans="121:124" x14ac:dyDescent="0.25">
      <c r="DQ335" s="177">
        <v>564</v>
      </c>
      <c r="DR335" s="178" t="s">
        <v>1423</v>
      </c>
      <c r="DS335" s="179">
        <v>6</v>
      </c>
      <c r="DT335" s="171"/>
    </row>
    <row r="336" spans="121:124" x14ac:dyDescent="0.25">
      <c r="DQ336" s="177">
        <v>565</v>
      </c>
      <c r="DR336" s="178" t="s">
        <v>1424</v>
      </c>
      <c r="DS336" s="179">
        <v>7</v>
      </c>
      <c r="DT336" s="171"/>
    </row>
    <row r="337" spans="121:124" x14ac:dyDescent="0.25">
      <c r="DQ337" s="177">
        <v>566</v>
      </c>
      <c r="DR337" s="178" t="s">
        <v>1425</v>
      </c>
      <c r="DS337" s="179">
        <v>8</v>
      </c>
      <c r="DT337" s="171"/>
    </row>
    <row r="338" spans="121:124" x14ac:dyDescent="0.25">
      <c r="DQ338" s="177">
        <v>571</v>
      </c>
      <c r="DR338" s="178" t="s">
        <v>1</v>
      </c>
      <c r="DS338" s="179">
        <v>3</v>
      </c>
      <c r="DT338" s="171"/>
    </row>
    <row r="339" spans="121:124" x14ac:dyDescent="0.25">
      <c r="DQ339" s="177">
        <v>572</v>
      </c>
      <c r="DR339" s="178" t="s">
        <v>1426</v>
      </c>
      <c r="DS339" s="179">
        <v>4</v>
      </c>
      <c r="DT339" s="171"/>
    </row>
    <row r="340" spans="121:124" x14ac:dyDescent="0.25">
      <c r="DQ340" s="177">
        <v>573</v>
      </c>
      <c r="DR340" s="178" t="s">
        <v>1427</v>
      </c>
      <c r="DS340" s="179">
        <v>5</v>
      </c>
      <c r="DT340" s="171"/>
    </row>
    <row r="341" spans="121:124" x14ac:dyDescent="0.25">
      <c r="DQ341" s="177">
        <v>574</v>
      </c>
      <c r="DR341" s="178" t="s">
        <v>1428</v>
      </c>
      <c r="DS341" s="179">
        <v>6</v>
      </c>
      <c r="DT341" s="171"/>
    </row>
    <row r="342" spans="121:124" x14ac:dyDescent="0.25">
      <c r="DQ342" s="177">
        <v>575</v>
      </c>
      <c r="DR342" s="178" t="s">
        <v>1429</v>
      </c>
      <c r="DS342" s="179">
        <v>7</v>
      </c>
      <c r="DT342" s="171"/>
    </row>
    <row r="343" spans="121:124" x14ac:dyDescent="0.25">
      <c r="DQ343" s="177">
        <v>576</v>
      </c>
      <c r="DR343" s="178" t="s">
        <v>6</v>
      </c>
      <c r="DS343" s="179">
        <v>8</v>
      </c>
      <c r="DT343" s="171"/>
    </row>
    <row r="344" spans="121:124" x14ac:dyDescent="0.25">
      <c r="DQ344" s="177">
        <v>577</v>
      </c>
      <c r="DR344" s="178" t="s">
        <v>7</v>
      </c>
      <c r="DS344" s="181"/>
      <c r="DT344" s="171"/>
    </row>
    <row r="345" spans="121:124" x14ac:dyDescent="0.25">
      <c r="DQ345" s="177">
        <v>578</v>
      </c>
      <c r="DR345" s="178" t="s">
        <v>8</v>
      </c>
      <c r="DS345" s="179">
        <v>7</v>
      </c>
      <c r="DT345" s="171"/>
    </row>
    <row r="346" spans="121:124" x14ac:dyDescent="0.25">
      <c r="DQ346" s="177">
        <v>580</v>
      </c>
      <c r="DR346" s="178" t="s">
        <v>9</v>
      </c>
      <c r="DS346" s="179">
        <v>2</v>
      </c>
      <c r="DT346" s="171"/>
    </row>
    <row r="347" spans="121:124" x14ac:dyDescent="0.25">
      <c r="DQ347" s="177">
        <v>581</v>
      </c>
      <c r="DR347" s="178" t="s">
        <v>10</v>
      </c>
      <c r="DS347" s="179">
        <v>3</v>
      </c>
      <c r="DT347" s="171"/>
    </row>
    <row r="348" spans="121:124" x14ac:dyDescent="0.25">
      <c r="DQ348" s="177">
        <v>582</v>
      </c>
      <c r="DR348" s="178" t="s">
        <v>11</v>
      </c>
      <c r="DS348" s="179">
        <v>4</v>
      </c>
      <c r="DT348" s="171"/>
    </row>
    <row r="349" spans="121:124" x14ac:dyDescent="0.25">
      <c r="DQ349" s="177">
        <v>583</v>
      </c>
      <c r="DR349" s="178" t="s">
        <v>12</v>
      </c>
      <c r="DS349" s="179">
        <v>4</v>
      </c>
      <c r="DT349" s="171"/>
    </row>
    <row r="350" spans="121:124" x14ac:dyDescent="0.25">
      <c r="DQ350" s="177">
        <v>584</v>
      </c>
      <c r="DR350" s="178" t="s">
        <v>13</v>
      </c>
      <c r="DS350" s="179">
        <v>5</v>
      </c>
      <c r="DT350" s="171"/>
    </row>
    <row r="351" spans="121:124" x14ac:dyDescent="0.25">
      <c r="DQ351" s="177">
        <v>585</v>
      </c>
      <c r="DR351" s="178" t="s">
        <v>14</v>
      </c>
      <c r="DS351" s="179">
        <v>6</v>
      </c>
      <c r="DT351" s="171"/>
    </row>
    <row r="352" spans="121:124" x14ac:dyDescent="0.25">
      <c r="DQ352" s="177">
        <v>586</v>
      </c>
      <c r="DR352" s="178" t="s">
        <v>1430</v>
      </c>
      <c r="DS352" s="179">
        <v>7</v>
      </c>
      <c r="DT352" s="171"/>
    </row>
    <row r="353" spans="121:124" x14ac:dyDescent="0.25">
      <c r="DQ353" s="177">
        <v>587</v>
      </c>
      <c r="DR353" s="178" t="s">
        <v>1431</v>
      </c>
      <c r="DS353" s="179">
        <v>8</v>
      </c>
      <c r="DT353" s="171"/>
    </row>
    <row r="354" spans="121:124" x14ac:dyDescent="0.25">
      <c r="DQ354" s="177">
        <v>590</v>
      </c>
      <c r="DR354" s="178" t="s">
        <v>846</v>
      </c>
      <c r="DS354" s="179">
        <v>7</v>
      </c>
      <c r="DT354" s="171"/>
    </row>
    <row r="355" spans="121:124" x14ac:dyDescent="0.25">
      <c r="DQ355" s="177">
        <v>591</v>
      </c>
      <c r="DR355" s="178" t="s">
        <v>17</v>
      </c>
      <c r="DS355" s="179">
        <v>8</v>
      </c>
      <c r="DT355" s="171"/>
    </row>
    <row r="356" spans="121:124" x14ac:dyDescent="0.25">
      <c r="DQ356" s="177">
        <v>592</v>
      </c>
      <c r="DR356" s="178" t="s">
        <v>18</v>
      </c>
      <c r="DS356" s="179">
        <v>9</v>
      </c>
      <c r="DT356" s="171"/>
    </row>
    <row r="357" spans="121:124" x14ac:dyDescent="0.25">
      <c r="DQ357" s="177">
        <v>593</v>
      </c>
      <c r="DR357" s="178" t="s">
        <v>19</v>
      </c>
      <c r="DS357" s="179">
        <v>10</v>
      </c>
      <c r="DT357" s="171"/>
    </row>
    <row r="358" spans="121:124" x14ac:dyDescent="0.25">
      <c r="DQ358" s="177">
        <v>594</v>
      </c>
      <c r="DR358" s="178" t="s">
        <v>20</v>
      </c>
      <c r="DS358" s="179">
        <v>11</v>
      </c>
      <c r="DT358" s="171"/>
    </row>
    <row r="359" spans="121:124" x14ac:dyDescent="0.25">
      <c r="DQ359" s="177">
        <v>601</v>
      </c>
      <c r="DR359" s="178" t="s">
        <v>1432</v>
      </c>
      <c r="DS359" s="179">
        <v>4</v>
      </c>
      <c r="DT359" s="171"/>
    </row>
    <row r="360" spans="121:124" x14ac:dyDescent="0.25">
      <c r="DQ360" s="177">
        <v>602</v>
      </c>
      <c r="DR360" s="178" t="s">
        <v>1433</v>
      </c>
      <c r="DS360" s="179">
        <v>5</v>
      </c>
      <c r="DT360" s="171"/>
    </row>
    <row r="361" spans="121:124" x14ac:dyDescent="0.25">
      <c r="DQ361" s="177">
        <v>603</v>
      </c>
      <c r="DR361" s="178" t="s">
        <v>1434</v>
      </c>
      <c r="DS361" s="179">
        <v>6</v>
      </c>
      <c r="DT361" s="171"/>
    </row>
    <row r="362" spans="121:124" x14ac:dyDescent="0.25">
      <c r="DQ362" s="177">
        <v>604</v>
      </c>
      <c r="DR362" s="178" t="s">
        <v>1435</v>
      </c>
      <c r="DS362" s="179">
        <v>7</v>
      </c>
      <c r="DT362" s="171"/>
    </row>
    <row r="363" spans="121:124" x14ac:dyDescent="0.25">
      <c r="DQ363" s="177">
        <v>611</v>
      </c>
      <c r="DR363" s="178" t="s">
        <v>25</v>
      </c>
      <c r="DS363" s="179">
        <v>1</v>
      </c>
      <c r="DT363" s="171"/>
    </row>
    <row r="364" spans="121:124" x14ac:dyDescent="0.25">
      <c r="DQ364" s="177">
        <v>612</v>
      </c>
      <c r="DR364" s="178" t="s">
        <v>26</v>
      </c>
      <c r="DS364" s="179">
        <v>2</v>
      </c>
      <c r="DT364" s="171"/>
    </row>
    <row r="365" spans="121:124" x14ac:dyDescent="0.25">
      <c r="DQ365" s="177">
        <v>613</v>
      </c>
      <c r="DR365" s="178" t="s">
        <v>1436</v>
      </c>
      <c r="DS365" s="179">
        <v>3</v>
      </c>
      <c r="DT365" s="171" t="s">
        <v>963</v>
      </c>
    </row>
    <row r="366" spans="121:124" x14ac:dyDescent="0.25">
      <c r="DQ366" s="177">
        <v>614</v>
      </c>
      <c r="DR366" s="178" t="s">
        <v>1437</v>
      </c>
      <c r="DS366" s="179">
        <v>4</v>
      </c>
      <c r="DT366" s="171" t="s">
        <v>963</v>
      </c>
    </row>
    <row r="367" spans="121:124" x14ac:dyDescent="0.25">
      <c r="DQ367" s="177">
        <v>631</v>
      </c>
      <c r="DR367" s="178" t="s">
        <v>29</v>
      </c>
      <c r="DS367" s="179">
        <v>8</v>
      </c>
      <c r="DT367" s="171"/>
    </row>
    <row r="368" spans="121:124" x14ac:dyDescent="0.25">
      <c r="DQ368" s="177">
        <v>632</v>
      </c>
      <c r="DR368" s="178" t="s">
        <v>30</v>
      </c>
      <c r="DS368" s="179">
        <v>9</v>
      </c>
      <c r="DT368" s="171"/>
    </row>
    <row r="369" spans="121:124" x14ac:dyDescent="0.25">
      <c r="DQ369" s="177">
        <v>633</v>
      </c>
      <c r="DR369" s="178" t="s">
        <v>31</v>
      </c>
      <c r="DS369" s="179">
        <v>10</v>
      </c>
      <c r="DT369" s="171"/>
    </row>
    <row r="370" spans="121:124" x14ac:dyDescent="0.25">
      <c r="DQ370" s="177">
        <v>634</v>
      </c>
      <c r="DR370" s="178" t="s">
        <v>32</v>
      </c>
      <c r="DS370" s="179">
        <v>11</v>
      </c>
      <c r="DT370" s="171"/>
    </row>
    <row r="371" spans="121:124" x14ac:dyDescent="0.25">
      <c r="DQ371" s="177">
        <v>690</v>
      </c>
      <c r="DR371" s="178" t="s">
        <v>1491</v>
      </c>
      <c r="DS371" s="179">
        <v>8</v>
      </c>
      <c r="DT371" s="171"/>
    </row>
    <row r="372" spans="121:124" x14ac:dyDescent="0.25">
      <c r="DQ372" s="177">
        <v>691</v>
      </c>
      <c r="DR372" s="178" t="s">
        <v>1492</v>
      </c>
      <c r="DS372" s="179">
        <v>9</v>
      </c>
      <c r="DT372" s="171"/>
    </row>
    <row r="373" spans="121:124" x14ac:dyDescent="0.25">
      <c r="DQ373" s="177">
        <v>692</v>
      </c>
      <c r="DR373" s="178" t="s">
        <v>1493</v>
      </c>
      <c r="DS373" s="179">
        <v>10</v>
      </c>
      <c r="DT373" s="171"/>
    </row>
    <row r="374" spans="121:124" x14ac:dyDescent="0.25">
      <c r="DQ374" s="177">
        <v>693</v>
      </c>
      <c r="DR374" s="178" t="s">
        <v>1494</v>
      </c>
      <c r="DS374" s="179">
        <v>11</v>
      </c>
      <c r="DT374" s="171"/>
    </row>
    <row r="375" spans="121:124" x14ac:dyDescent="0.25">
      <c r="DQ375" s="177">
        <v>694</v>
      </c>
      <c r="DR375" s="178" t="s">
        <v>1495</v>
      </c>
      <c r="DS375" s="179">
        <v>12</v>
      </c>
      <c r="DT375" s="171"/>
    </row>
    <row r="376" spans="121:124" x14ac:dyDescent="0.25">
      <c r="DQ376" s="177">
        <v>706</v>
      </c>
      <c r="DR376" s="178" t="s">
        <v>1438</v>
      </c>
      <c r="DS376" s="179">
        <v>4</v>
      </c>
      <c r="DT376" s="171"/>
    </row>
    <row r="377" spans="121:124" x14ac:dyDescent="0.25">
      <c r="DQ377" s="177">
        <v>707</v>
      </c>
      <c r="DR377" s="178" t="s">
        <v>1439</v>
      </c>
      <c r="DS377" s="179">
        <v>5</v>
      </c>
      <c r="DT377" s="171"/>
    </row>
    <row r="378" spans="121:124" x14ac:dyDescent="0.25">
      <c r="DQ378" s="177">
        <v>708</v>
      </c>
      <c r="DR378" s="178" t="s">
        <v>1440</v>
      </c>
      <c r="DS378" s="179">
        <v>6</v>
      </c>
      <c r="DT378" s="171"/>
    </row>
    <row r="379" spans="121:124" x14ac:dyDescent="0.25">
      <c r="DQ379" s="177">
        <v>709</v>
      </c>
      <c r="DR379" s="178" t="s">
        <v>1441</v>
      </c>
      <c r="DS379" s="179">
        <v>7</v>
      </c>
      <c r="DT379" s="171"/>
    </row>
    <row r="380" spans="121:124" x14ac:dyDescent="0.25">
      <c r="DQ380" s="177">
        <v>710</v>
      </c>
      <c r="DR380" s="178" t="s">
        <v>37</v>
      </c>
      <c r="DS380" s="179">
        <v>6</v>
      </c>
      <c r="DT380" s="171"/>
    </row>
    <row r="381" spans="121:124" x14ac:dyDescent="0.25">
      <c r="DQ381" s="177">
        <v>711</v>
      </c>
      <c r="DR381" s="178" t="s">
        <v>1442</v>
      </c>
      <c r="DS381" s="179">
        <v>7</v>
      </c>
      <c r="DT381" s="171"/>
    </row>
    <row r="382" spans="121:124" x14ac:dyDescent="0.25">
      <c r="DQ382" s="177">
        <v>712</v>
      </c>
      <c r="DR382" s="178" t="s">
        <v>1443</v>
      </c>
      <c r="DS382" s="179">
        <v>8</v>
      </c>
      <c r="DT382" s="171"/>
    </row>
    <row r="383" spans="121:124" x14ac:dyDescent="0.25">
      <c r="DQ383" s="177">
        <v>713</v>
      </c>
      <c r="DR383" s="178" t="s">
        <v>1444</v>
      </c>
      <c r="DS383" s="179">
        <v>9</v>
      </c>
      <c r="DT383" s="171"/>
    </row>
    <row r="384" spans="121:124" x14ac:dyDescent="0.25">
      <c r="DQ384" s="177">
        <v>714</v>
      </c>
      <c r="DR384" s="178" t="s">
        <v>41</v>
      </c>
      <c r="DS384" s="179">
        <v>10</v>
      </c>
      <c r="DT384" s="171"/>
    </row>
    <row r="385" spans="121:124" x14ac:dyDescent="0.25">
      <c r="DQ385" s="177">
        <v>720</v>
      </c>
      <c r="DR385" s="178" t="s">
        <v>1445</v>
      </c>
      <c r="DS385" s="179">
        <v>6</v>
      </c>
      <c r="DT385" s="171"/>
    </row>
    <row r="386" spans="121:124" x14ac:dyDescent="0.25">
      <c r="DQ386" s="177">
        <v>721</v>
      </c>
      <c r="DR386" s="178" t="s">
        <v>1446</v>
      </c>
      <c r="DS386" s="179">
        <v>7</v>
      </c>
      <c r="DT386" s="171"/>
    </row>
    <row r="387" spans="121:124" x14ac:dyDescent="0.25">
      <c r="DQ387" s="177">
        <v>722</v>
      </c>
      <c r="DR387" s="178" t="s">
        <v>1447</v>
      </c>
      <c r="DS387" s="179">
        <v>8</v>
      </c>
      <c r="DT387" s="171"/>
    </row>
    <row r="388" spans="121:124" x14ac:dyDescent="0.25">
      <c r="DQ388" s="177">
        <v>723</v>
      </c>
      <c r="DR388" s="178" t="s">
        <v>1448</v>
      </c>
      <c r="DS388" s="179">
        <v>9</v>
      </c>
      <c r="DT388" s="171"/>
    </row>
    <row r="389" spans="121:124" x14ac:dyDescent="0.25">
      <c r="DQ389" s="177">
        <v>724</v>
      </c>
      <c r="DR389" s="178" t="s">
        <v>1449</v>
      </c>
      <c r="DS389" s="179">
        <v>10</v>
      </c>
      <c r="DT389" s="171"/>
    </row>
    <row r="390" spans="121:124" x14ac:dyDescent="0.25">
      <c r="DQ390" s="177">
        <v>731</v>
      </c>
      <c r="DR390" s="178" t="s">
        <v>1450</v>
      </c>
      <c r="DS390" s="179">
        <v>4</v>
      </c>
      <c r="DT390" s="171" t="s">
        <v>964</v>
      </c>
    </row>
    <row r="391" spans="121:124" x14ac:dyDescent="0.25">
      <c r="DQ391" s="177">
        <v>732</v>
      </c>
      <c r="DR391" s="178" t="s">
        <v>1451</v>
      </c>
      <c r="DS391" s="179">
        <v>5</v>
      </c>
      <c r="DT391" s="171" t="s">
        <v>964</v>
      </c>
    </row>
    <row r="392" spans="121:124" x14ac:dyDescent="0.25">
      <c r="DQ392" s="177">
        <v>733</v>
      </c>
      <c r="DR392" s="178" t="s">
        <v>1452</v>
      </c>
      <c r="DS392" s="179">
        <v>6</v>
      </c>
      <c r="DT392" s="171" t="s">
        <v>964</v>
      </c>
    </row>
    <row r="393" spans="121:124" x14ac:dyDescent="0.25">
      <c r="DQ393" s="177">
        <v>741</v>
      </c>
      <c r="DR393" s="178" t="s">
        <v>1453</v>
      </c>
      <c r="DS393" s="179">
        <v>7</v>
      </c>
      <c r="DT393" s="171" t="s">
        <v>965</v>
      </c>
    </row>
    <row r="394" spans="121:124" x14ac:dyDescent="0.25">
      <c r="DQ394" s="177">
        <v>742</v>
      </c>
      <c r="DR394" s="178" t="s">
        <v>1454</v>
      </c>
      <c r="DS394" s="179">
        <v>8</v>
      </c>
      <c r="DT394" s="171" t="s">
        <v>966</v>
      </c>
    </row>
    <row r="395" spans="121:124" x14ac:dyDescent="0.25">
      <c r="DQ395" s="177">
        <v>743</v>
      </c>
      <c r="DR395" s="178" t="s">
        <v>52</v>
      </c>
      <c r="DS395" s="179">
        <v>9</v>
      </c>
      <c r="DT395" s="171"/>
    </row>
    <row r="396" spans="121:124" x14ac:dyDescent="0.25">
      <c r="DQ396" s="177">
        <v>746</v>
      </c>
      <c r="DR396" s="178" t="s">
        <v>1455</v>
      </c>
      <c r="DS396" s="179">
        <v>4</v>
      </c>
      <c r="DT396" s="171"/>
    </row>
    <row r="397" spans="121:124" x14ac:dyDescent="0.25">
      <c r="DQ397" s="177">
        <v>747</v>
      </c>
      <c r="DR397" s="178" t="s">
        <v>1456</v>
      </c>
      <c r="DS397" s="179">
        <v>5</v>
      </c>
      <c r="DT397" s="171"/>
    </row>
    <row r="398" spans="121:124" x14ac:dyDescent="0.25">
      <c r="DQ398" s="177">
        <v>748</v>
      </c>
      <c r="DR398" s="178" t="s">
        <v>1457</v>
      </c>
      <c r="DS398" s="179">
        <v>6</v>
      </c>
      <c r="DT398" s="171"/>
    </row>
    <row r="399" spans="121:124" x14ac:dyDescent="0.25">
      <c r="DQ399" s="177">
        <v>749</v>
      </c>
      <c r="DR399" s="178" t="s">
        <v>1458</v>
      </c>
      <c r="DS399" s="179">
        <v>7</v>
      </c>
      <c r="DT399" s="171"/>
    </row>
    <row r="400" spans="121:124" x14ac:dyDescent="0.25">
      <c r="DQ400" s="177">
        <v>750</v>
      </c>
      <c r="DR400" s="178" t="s">
        <v>1492</v>
      </c>
      <c r="DS400" s="179">
        <v>9</v>
      </c>
      <c r="DT400" s="171" t="s">
        <v>951</v>
      </c>
    </row>
    <row r="401" spans="121:124" x14ac:dyDescent="0.25">
      <c r="DQ401" s="177">
        <v>751</v>
      </c>
      <c r="DR401" s="178" t="s">
        <v>1493</v>
      </c>
      <c r="DS401" s="179">
        <v>10</v>
      </c>
      <c r="DT401" s="171" t="s">
        <v>951</v>
      </c>
    </row>
    <row r="402" spans="121:124" x14ac:dyDescent="0.25">
      <c r="DQ402" s="177">
        <v>752</v>
      </c>
      <c r="DR402" s="178" t="s">
        <v>1494</v>
      </c>
      <c r="DS402" s="179">
        <v>11</v>
      </c>
      <c r="DT402" s="171" t="s">
        <v>951</v>
      </c>
    </row>
    <row r="403" spans="121:124" x14ac:dyDescent="0.25">
      <c r="DQ403" s="177">
        <v>753</v>
      </c>
      <c r="DR403" s="178" t="s">
        <v>1495</v>
      </c>
      <c r="DS403" s="179">
        <v>12</v>
      </c>
      <c r="DT403" s="171" t="s">
        <v>951</v>
      </c>
    </row>
    <row r="404" spans="121:124" x14ac:dyDescent="0.25">
      <c r="DQ404" s="177">
        <v>755</v>
      </c>
      <c r="DR404" s="178" t="s">
        <v>1459</v>
      </c>
      <c r="DS404" s="179">
        <v>6</v>
      </c>
      <c r="DT404" s="171"/>
    </row>
    <row r="405" spans="121:124" x14ac:dyDescent="0.25">
      <c r="DQ405" s="177">
        <v>756</v>
      </c>
      <c r="DR405" s="178" t="s">
        <v>1460</v>
      </c>
      <c r="DS405" s="179">
        <v>7</v>
      </c>
      <c r="DT405" s="171"/>
    </row>
    <row r="406" spans="121:124" x14ac:dyDescent="0.25">
      <c r="DQ406" s="177">
        <v>757</v>
      </c>
      <c r="DR406" s="178" t="s">
        <v>1461</v>
      </c>
      <c r="DS406" s="179">
        <v>8</v>
      </c>
      <c r="DT406" s="171"/>
    </row>
    <row r="407" spans="121:124" x14ac:dyDescent="0.25">
      <c r="DQ407" s="177">
        <v>758</v>
      </c>
      <c r="DR407" s="178" t="s">
        <v>1462</v>
      </c>
      <c r="DS407" s="179">
        <v>9</v>
      </c>
      <c r="DT407" s="171"/>
    </row>
    <row r="408" spans="121:124" x14ac:dyDescent="0.25">
      <c r="DQ408" s="177">
        <v>759</v>
      </c>
      <c r="DR408" s="178" t="s">
        <v>1463</v>
      </c>
      <c r="DS408" s="179">
        <v>10</v>
      </c>
      <c r="DT408" s="171"/>
    </row>
    <row r="409" spans="121:124" x14ac:dyDescent="0.25">
      <c r="DQ409" s="177">
        <v>760</v>
      </c>
      <c r="DR409" s="178" t="s">
        <v>1464</v>
      </c>
      <c r="DS409" s="179">
        <v>6</v>
      </c>
      <c r="DT409" s="171"/>
    </row>
    <row r="410" spans="121:124" x14ac:dyDescent="0.25">
      <c r="DQ410" s="177">
        <v>761</v>
      </c>
      <c r="DR410" s="178" t="s">
        <v>1465</v>
      </c>
      <c r="DS410" s="179">
        <v>7</v>
      </c>
      <c r="DT410" s="171"/>
    </row>
    <row r="411" spans="121:124" x14ac:dyDescent="0.25">
      <c r="DQ411" s="177">
        <v>762</v>
      </c>
      <c r="DR411" s="178" t="s">
        <v>1466</v>
      </c>
      <c r="DS411" s="179">
        <v>8</v>
      </c>
      <c r="DT411" s="171"/>
    </row>
    <row r="412" spans="121:124" x14ac:dyDescent="0.25">
      <c r="DQ412" s="177">
        <v>763</v>
      </c>
      <c r="DR412" s="178" t="s">
        <v>1467</v>
      </c>
      <c r="DS412" s="179">
        <v>9</v>
      </c>
      <c r="DT412" s="171"/>
    </row>
    <row r="413" spans="121:124" x14ac:dyDescent="0.25">
      <c r="DQ413" s="177">
        <v>764</v>
      </c>
      <c r="DR413" s="178" t="s">
        <v>1468</v>
      </c>
      <c r="DS413" s="179">
        <v>10</v>
      </c>
      <c r="DT413" s="171"/>
    </row>
    <row r="414" spans="121:124" x14ac:dyDescent="0.25">
      <c r="DQ414" s="177">
        <v>770</v>
      </c>
      <c r="DR414" s="178" t="s">
        <v>1469</v>
      </c>
      <c r="DS414" s="179">
        <v>6</v>
      </c>
      <c r="DT414" s="171"/>
    </row>
    <row r="415" spans="121:124" x14ac:dyDescent="0.25">
      <c r="DQ415" s="177">
        <v>771</v>
      </c>
      <c r="DR415" s="178" t="s">
        <v>1470</v>
      </c>
      <c r="DS415" s="179">
        <v>7</v>
      </c>
      <c r="DT415" s="171" t="s">
        <v>951</v>
      </c>
    </row>
    <row r="416" spans="121:124" x14ac:dyDescent="0.25">
      <c r="DQ416" s="177">
        <v>772</v>
      </c>
      <c r="DR416" s="178" t="s">
        <v>1471</v>
      </c>
      <c r="DS416" s="179">
        <v>8</v>
      </c>
      <c r="DT416" s="171" t="s">
        <v>951</v>
      </c>
    </row>
    <row r="417" spans="121:124" x14ac:dyDescent="0.25">
      <c r="DQ417" s="177">
        <v>773</v>
      </c>
      <c r="DR417" s="178" t="s">
        <v>1472</v>
      </c>
      <c r="DS417" s="179">
        <v>9</v>
      </c>
      <c r="DT417" s="171" t="s">
        <v>951</v>
      </c>
    </row>
    <row r="418" spans="121:124" x14ac:dyDescent="0.25">
      <c r="DQ418" s="177">
        <v>774</v>
      </c>
      <c r="DR418" s="178" t="s">
        <v>1473</v>
      </c>
      <c r="DS418" s="179">
        <v>10</v>
      </c>
      <c r="DT418" s="171" t="s">
        <v>951</v>
      </c>
    </row>
    <row r="419" spans="121:124" x14ac:dyDescent="0.25">
      <c r="DQ419" s="177">
        <v>775</v>
      </c>
      <c r="DR419" s="178" t="s">
        <v>1474</v>
      </c>
      <c r="DS419" s="179">
        <v>11</v>
      </c>
      <c r="DT419" s="171" t="s">
        <v>951</v>
      </c>
    </row>
    <row r="420" spans="121:124" x14ac:dyDescent="0.25">
      <c r="DQ420" s="177">
        <v>780</v>
      </c>
      <c r="DR420" s="178" t="s">
        <v>1475</v>
      </c>
      <c r="DS420" s="179">
        <v>6</v>
      </c>
      <c r="DT420" s="171"/>
    </row>
    <row r="421" spans="121:124" x14ac:dyDescent="0.25">
      <c r="DQ421" s="177">
        <v>781</v>
      </c>
      <c r="DR421" s="178" t="s">
        <v>1476</v>
      </c>
      <c r="DS421" s="179">
        <v>7</v>
      </c>
      <c r="DT421" s="171" t="s">
        <v>952</v>
      </c>
    </row>
    <row r="422" spans="121:124" x14ac:dyDescent="0.25">
      <c r="DQ422" s="177">
        <v>782</v>
      </c>
      <c r="DR422" s="178" t="s">
        <v>1477</v>
      </c>
      <c r="DS422" s="179">
        <v>8</v>
      </c>
      <c r="DT422" s="171" t="s">
        <v>952</v>
      </c>
    </row>
    <row r="423" spans="121:124" x14ac:dyDescent="0.25">
      <c r="DQ423" s="177">
        <v>783</v>
      </c>
      <c r="DR423" s="178" t="s">
        <v>1478</v>
      </c>
      <c r="DS423" s="179">
        <v>9</v>
      </c>
      <c r="DT423" s="171" t="s">
        <v>952</v>
      </c>
    </row>
    <row r="424" spans="121:124" x14ac:dyDescent="0.25">
      <c r="DQ424" s="177">
        <v>784</v>
      </c>
      <c r="DR424" s="178" t="s">
        <v>1479</v>
      </c>
      <c r="DS424" s="179">
        <v>10</v>
      </c>
      <c r="DT424" s="171" t="s">
        <v>952</v>
      </c>
    </row>
    <row r="425" spans="121:124" x14ac:dyDescent="0.25">
      <c r="DQ425" s="177">
        <v>785</v>
      </c>
      <c r="DR425" s="178" t="s">
        <v>1480</v>
      </c>
      <c r="DS425" s="179">
        <v>11</v>
      </c>
      <c r="DT425" s="171" t="s">
        <v>952</v>
      </c>
    </row>
    <row r="426" spans="121:124" x14ac:dyDescent="0.25">
      <c r="DQ426" s="177">
        <v>811</v>
      </c>
      <c r="DR426" s="178" t="s">
        <v>1481</v>
      </c>
      <c r="DS426" s="179">
        <v>4</v>
      </c>
      <c r="DT426" s="171"/>
    </row>
    <row r="427" spans="121:124" x14ac:dyDescent="0.25">
      <c r="DQ427" s="177">
        <v>812</v>
      </c>
      <c r="DR427" s="178" t="s">
        <v>1482</v>
      </c>
      <c r="DS427" s="179">
        <v>5</v>
      </c>
      <c r="DT427" s="171"/>
    </row>
    <row r="428" spans="121:124" x14ac:dyDescent="0.25">
      <c r="DQ428" s="177">
        <v>813</v>
      </c>
      <c r="DR428" s="178" t="s">
        <v>1483</v>
      </c>
      <c r="DS428" s="179">
        <v>6</v>
      </c>
      <c r="DT428" s="171"/>
    </row>
    <row r="429" spans="121:124" x14ac:dyDescent="0.25">
      <c r="DQ429" s="177">
        <v>814</v>
      </c>
      <c r="DR429" s="178" t="s">
        <v>1484</v>
      </c>
      <c r="DS429" s="179">
        <v>7</v>
      </c>
      <c r="DT429" s="171"/>
    </row>
    <row r="430" spans="121:124" x14ac:dyDescent="0.25">
      <c r="DQ430" s="177">
        <v>821</v>
      </c>
      <c r="DR430" s="178" t="s">
        <v>1485</v>
      </c>
      <c r="DS430" s="179">
        <v>7</v>
      </c>
      <c r="DT430" s="171"/>
    </row>
    <row r="431" spans="121:124" x14ac:dyDescent="0.25">
      <c r="DQ431" s="177">
        <v>822</v>
      </c>
      <c r="DR431" s="178" t="s">
        <v>1486</v>
      </c>
      <c r="DS431" s="179">
        <v>8</v>
      </c>
      <c r="DT431" s="171"/>
    </row>
    <row r="432" spans="121:124" x14ac:dyDescent="0.25">
      <c r="DQ432" s="177">
        <v>823</v>
      </c>
      <c r="DR432" s="178" t="s">
        <v>1487</v>
      </c>
      <c r="DS432" s="179">
        <v>9</v>
      </c>
      <c r="DT432" s="171"/>
    </row>
    <row r="433" spans="121:124" x14ac:dyDescent="0.25">
      <c r="DQ433" s="177">
        <v>824</v>
      </c>
      <c r="DR433" s="178" t="s">
        <v>1488</v>
      </c>
      <c r="DS433" s="179">
        <v>10</v>
      </c>
      <c r="DT433" s="171"/>
    </row>
    <row r="434" spans="121:124" x14ac:dyDescent="0.25">
      <c r="DQ434" s="177">
        <v>850</v>
      </c>
      <c r="DR434" s="178" t="s">
        <v>1491</v>
      </c>
      <c r="DS434" s="179">
        <v>8</v>
      </c>
      <c r="DT434" s="171"/>
    </row>
    <row r="435" spans="121:124" x14ac:dyDescent="0.25">
      <c r="DQ435" s="177">
        <v>851</v>
      </c>
      <c r="DR435" s="178" t="s">
        <v>1492</v>
      </c>
      <c r="DS435" s="179">
        <v>9</v>
      </c>
      <c r="DT435" s="171"/>
    </row>
    <row r="436" spans="121:124" x14ac:dyDescent="0.25">
      <c r="DQ436" s="177">
        <v>852</v>
      </c>
      <c r="DR436" s="178" t="s">
        <v>1493</v>
      </c>
      <c r="DS436" s="179">
        <v>10</v>
      </c>
      <c r="DT436" s="171"/>
    </row>
    <row r="437" spans="121:124" x14ac:dyDescent="0.25">
      <c r="DQ437" s="177">
        <v>853</v>
      </c>
      <c r="DR437" s="178" t="s">
        <v>1494</v>
      </c>
      <c r="DS437" s="179">
        <v>11</v>
      </c>
      <c r="DT437" s="171"/>
    </row>
    <row r="438" spans="121:124" x14ac:dyDescent="0.25">
      <c r="DQ438" s="177">
        <v>951</v>
      </c>
      <c r="DR438" s="178" t="s">
        <v>66</v>
      </c>
      <c r="DS438" s="179">
        <v>6</v>
      </c>
      <c r="DT438" s="171"/>
    </row>
    <row r="439" spans="121:124" x14ac:dyDescent="0.25">
      <c r="DQ439" s="177">
        <v>952</v>
      </c>
      <c r="DR439" s="178" t="s">
        <v>67</v>
      </c>
      <c r="DS439" s="179">
        <v>7</v>
      </c>
      <c r="DT439" s="171"/>
    </row>
    <row r="440" spans="121:124" x14ac:dyDescent="0.25">
      <c r="DQ440" s="177">
        <v>953</v>
      </c>
      <c r="DR440" s="178" t="s">
        <v>68</v>
      </c>
      <c r="DS440" s="179">
        <v>8</v>
      </c>
      <c r="DT440" s="171"/>
    </row>
    <row r="441" spans="121:124" x14ac:dyDescent="0.25">
      <c r="DQ441" s="177">
        <v>954</v>
      </c>
      <c r="DR441" s="178" t="s">
        <v>1489</v>
      </c>
      <c r="DS441" s="179">
        <v>8</v>
      </c>
      <c r="DT441" s="171"/>
    </row>
    <row r="442" spans="121:124" x14ac:dyDescent="0.25">
      <c r="DQ442" s="177">
        <v>955</v>
      </c>
      <c r="DR442" s="178" t="s">
        <v>1490</v>
      </c>
      <c r="DS442" s="179">
        <v>9</v>
      </c>
      <c r="DT442" s="171"/>
    </row>
    <row r="443" spans="121:124" x14ac:dyDescent="0.25">
      <c r="DQ443" s="177">
        <v>961</v>
      </c>
      <c r="DR443" s="178" t="s">
        <v>71</v>
      </c>
      <c r="DS443" s="179">
        <v>6</v>
      </c>
      <c r="DT443" s="171"/>
    </row>
    <row r="444" spans="121:124" x14ac:dyDescent="0.25">
      <c r="DQ444" s="177">
        <v>962</v>
      </c>
      <c r="DR444" s="178" t="s">
        <v>72</v>
      </c>
      <c r="DS444" s="179">
        <v>7</v>
      </c>
      <c r="DT444" s="171"/>
    </row>
    <row r="445" spans="121:124" x14ac:dyDescent="0.25">
      <c r="DQ445" s="177">
        <v>963</v>
      </c>
      <c r="DR445" s="178" t="s">
        <v>73</v>
      </c>
      <c r="DS445" s="179">
        <v>8</v>
      </c>
      <c r="DT445" s="171"/>
    </row>
    <row r="446" spans="121:124" x14ac:dyDescent="0.25">
      <c r="DQ446" s="177">
        <v>971</v>
      </c>
      <c r="DR446" s="178" t="s">
        <v>74</v>
      </c>
      <c r="DS446" s="179">
        <v>6</v>
      </c>
      <c r="DT446" s="171"/>
    </row>
    <row r="447" spans="121:124" x14ac:dyDescent="0.25">
      <c r="DQ447" s="182">
        <v>972</v>
      </c>
      <c r="DR447" s="183" t="s">
        <v>75</v>
      </c>
      <c r="DS447" s="184">
        <v>7</v>
      </c>
      <c r="DT447" s="172"/>
    </row>
  </sheetData>
  <autoFilter ref="A4:EP163"/>
  <mergeCells count="18">
    <mergeCell ref="DQ183:DS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5 DH120 DH122:DH124 DH72 DH145:DH149 DH117 DE116 DH74:DH76 DH153:DH154 DE24 DH59:DH65 DH126:DH132 DH20:DH33 DH8:DH10 DH12:DH17 DH113:DH114 DH67:DH69 DH110:DH111 DH86:DH94 DH36:DH57 DH82:DH84 DH96:DH108 DH140:DH142 DH135:DH138 DE147:DE154">
    <cfRule type="cellIs" dxfId="1263" priority="173" stopIfTrue="1" operator="notEqual">
      <formula>$DL8</formula>
    </cfRule>
  </conditionalFormatting>
  <conditionalFormatting sqref="DE14:DE17 DE120 DE122:DE124 DE117 DE72 DE74:DE76 DE20:DE23 DE59:DE65 DE126:DE132 DE25:DE33 DE8:DE10 DE67:DE69 DE86:DE94 DE35:DE57 DE82:DE84 DE96:DE114 DE140:DE142 DE135:DE138">
    <cfRule type="cellIs" dxfId="1262" priority="174" stopIfTrue="1" operator="notEqual">
      <formula>$DH8</formula>
    </cfRule>
  </conditionalFormatting>
  <conditionalFormatting sqref="DH34">
    <cfRule type="cellIs" dxfId="1261" priority="171" stopIfTrue="1" operator="notEqual">
      <formula>$DL34</formula>
    </cfRule>
  </conditionalFormatting>
  <conditionalFormatting sqref="DE34">
    <cfRule type="cellIs" dxfId="1260" priority="172" stopIfTrue="1" operator="notEqual">
      <formula>$DH34</formula>
    </cfRule>
  </conditionalFormatting>
  <conditionalFormatting sqref="DH66">
    <cfRule type="cellIs" dxfId="1259" priority="169" stopIfTrue="1" operator="notEqual">
      <formula>$DL66</formula>
    </cfRule>
  </conditionalFormatting>
  <conditionalFormatting sqref="DE66">
    <cfRule type="cellIs" dxfId="1258" priority="170" stopIfTrue="1" operator="notEqual">
      <formula>$DH66</formula>
    </cfRule>
  </conditionalFormatting>
  <conditionalFormatting sqref="DE13">
    <cfRule type="cellIs" dxfId="1257" priority="166" stopIfTrue="1" operator="notEqual">
      <formula>$DL13</formula>
    </cfRule>
  </conditionalFormatting>
  <conditionalFormatting sqref="DB120:DB124 DB72:DB76 DB126 DB6:DB17 DB59:DB69 DB86:DB94 DB19:DB57 DB79:DB84 DB96:DB118 DB140:DB142 DB128:DB138">
    <cfRule type="cellIs" dxfId="1256" priority="168" operator="notEqual">
      <formula>$DB6</formula>
    </cfRule>
  </conditionalFormatting>
  <conditionalFormatting sqref="DB145 CY147:CY149 CY153:CY154 DB147:DB154 CV153:CV154">
    <cfRule type="cellIs" dxfId="1255" priority="167" stopIfTrue="1" operator="notEqual">
      <formula>$DE145</formula>
    </cfRule>
  </conditionalFormatting>
  <conditionalFormatting sqref="DH73">
    <cfRule type="cellIs" dxfId="1254" priority="164" stopIfTrue="1" operator="notEqual">
      <formula>$DL73</formula>
    </cfRule>
  </conditionalFormatting>
  <conditionalFormatting sqref="DE73">
    <cfRule type="cellIs" dxfId="1253" priority="165" stopIfTrue="1" operator="notEqual">
      <formula>$DH73</formula>
    </cfRule>
  </conditionalFormatting>
  <conditionalFormatting sqref="DE148">
    <cfRule type="cellIs" dxfId="1252" priority="163" stopIfTrue="1" operator="notEqual">
      <formula>$DL148</formula>
    </cfRule>
  </conditionalFormatting>
  <conditionalFormatting sqref="DH115">
    <cfRule type="cellIs" dxfId="1251" priority="161" stopIfTrue="1" operator="notEqual">
      <formula>$DL115</formula>
    </cfRule>
  </conditionalFormatting>
  <conditionalFormatting sqref="DE115">
    <cfRule type="cellIs" dxfId="1250" priority="162" stopIfTrue="1" operator="notEqual">
      <formula>$DH115</formula>
    </cfRule>
  </conditionalFormatting>
  <conditionalFormatting sqref="DH144">
    <cfRule type="cellIs" dxfId="1249" priority="160" stopIfTrue="1" operator="notEqual">
      <formula>$DL144</formula>
    </cfRule>
  </conditionalFormatting>
  <conditionalFormatting sqref="DE144">
    <cfRule type="cellIs" dxfId="1248" priority="159" stopIfTrue="1" operator="notEqual">
      <formula>$DL144</formula>
    </cfRule>
  </conditionalFormatting>
  <conditionalFormatting sqref="DB144">
    <cfRule type="cellIs" dxfId="1247" priority="158" stopIfTrue="1" operator="notEqual">
      <formula>$DE144</formula>
    </cfRule>
  </conditionalFormatting>
  <conditionalFormatting sqref="DH81">
    <cfRule type="cellIs" dxfId="1246" priority="156" stopIfTrue="1" operator="notEqual">
      <formula>$DL81</formula>
    </cfRule>
  </conditionalFormatting>
  <conditionalFormatting sqref="DE81">
    <cfRule type="cellIs" dxfId="1245" priority="157" stopIfTrue="1" operator="notEqual">
      <formula>$DH81</formula>
    </cfRule>
  </conditionalFormatting>
  <conditionalFormatting sqref="DH80">
    <cfRule type="cellIs" dxfId="1244" priority="154" stopIfTrue="1" operator="notEqual">
      <formula>$DL80</formula>
    </cfRule>
  </conditionalFormatting>
  <conditionalFormatting sqref="DE80">
    <cfRule type="cellIs" dxfId="1243" priority="155" stopIfTrue="1" operator="notEqual">
      <formula>$DH80</formula>
    </cfRule>
  </conditionalFormatting>
  <conditionalFormatting sqref="DH72">
    <cfRule type="cellIs" dxfId="1242" priority="152" stopIfTrue="1" operator="notEqual">
      <formula>$DL72</formula>
    </cfRule>
  </conditionalFormatting>
  <conditionalFormatting sqref="DE72">
    <cfRule type="cellIs" dxfId="1241" priority="153" stopIfTrue="1" operator="notEqual">
      <formula>$DH72</formula>
    </cfRule>
  </conditionalFormatting>
  <conditionalFormatting sqref="DH73">
    <cfRule type="cellIs" dxfId="1240" priority="150" stopIfTrue="1" operator="notEqual">
      <formula>$DL73</formula>
    </cfRule>
  </conditionalFormatting>
  <conditionalFormatting sqref="DE73">
    <cfRule type="cellIs" dxfId="1239" priority="151" stopIfTrue="1" operator="notEqual">
      <formula>$DH73</formula>
    </cfRule>
  </conditionalFormatting>
  <conditionalFormatting sqref="DH116">
    <cfRule type="cellIs" dxfId="1238" priority="149" stopIfTrue="1" operator="notEqual">
      <formula>$DL116</formula>
    </cfRule>
  </conditionalFormatting>
  <conditionalFormatting sqref="DH121">
    <cfRule type="cellIs" dxfId="1237" priority="147" stopIfTrue="1" operator="notEqual">
      <formula>$DL121</formula>
    </cfRule>
  </conditionalFormatting>
  <conditionalFormatting sqref="DE121">
    <cfRule type="cellIs" dxfId="1236" priority="148" stopIfTrue="1" operator="notEqual">
      <formula>$DH121</formula>
    </cfRule>
  </conditionalFormatting>
  <conditionalFormatting sqref="DE146">
    <cfRule type="cellIs" dxfId="1235" priority="146" stopIfTrue="1" operator="notEqual">
      <formula>$DL146</formula>
    </cfRule>
  </conditionalFormatting>
  <conditionalFormatting sqref="DB146">
    <cfRule type="cellIs" dxfId="1234" priority="145" stopIfTrue="1" operator="notEqual">
      <formula>$DE146</formula>
    </cfRule>
  </conditionalFormatting>
  <conditionalFormatting sqref="DH134">
    <cfRule type="cellIs" dxfId="1233" priority="143" stopIfTrue="1" operator="notEqual">
      <formula>$DL134</formula>
    </cfRule>
  </conditionalFormatting>
  <conditionalFormatting sqref="DE134">
    <cfRule type="cellIs" dxfId="1232" priority="144" stopIfTrue="1" operator="notEqual">
      <formula>$DH134</formula>
    </cfRule>
  </conditionalFormatting>
  <conditionalFormatting sqref="DH133">
    <cfRule type="cellIs" dxfId="1231" priority="141" stopIfTrue="1" operator="notEqual">
      <formula>$DL133</formula>
    </cfRule>
  </conditionalFormatting>
  <conditionalFormatting sqref="DE133">
    <cfRule type="cellIs" dxfId="1230" priority="142" stopIfTrue="1" operator="notEqual">
      <formula>$DH133</formula>
    </cfRule>
  </conditionalFormatting>
  <conditionalFormatting sqref="DH75:DH76">
    <cfRule type="cellIs" dxfId="1229" priority="139" stopIfTrue="1" operator="notEqual">
      <formula>$DL75</formula>
    </cfRule>
  </conditionalFormatting>
  <conditionalFormatting sqref="DE75:DE76">
    <cfRule type="cellIs" dxfId="1228" priority="140" stopIfTrue="1" operator="notEqual">
      <formula>$DH75</formula>
    </cfRule>
  </conditionalFormatting>
  <conditionalFormatting sqref="DH75:DH76">
    <cfRule type="cellIs" dxfId="1227" priority="137" stopIfTrue="1" operator="notEqual">
      <formula>$DL75</formula>
    </cfRule>
  </conditionalFormatting>
  <conditionalFormatting sqref="DE75:DE76">
    <cfRule type="cellIs" dxfId="1226" priority="138" stopIfTrue="1" operator="notEqual">
      <formula>$DH75</formula>
    </cfRule>
  </conditionalFormatting>
  <conditionalFormatting sqref="DH79">
    <cfRule type="cellIs" dxfId="1225" priority="135" stopIfTrue="1" operator="notEqual">
      <formula>$DL79</formula>
    </cfRule>
  </conditionalFormatting>
  <conditionalFormatting sqref="DE79">
    <cfRule type="cellIs" dxfId="1224" priority="136" stopIfTrue="1" operator="notEqual">
      <formula>$DH79</formula>
    </cfRule>
  </conditionalFormatting>
  <conditionalFormatting sqref="DH118">
    <cfRule type="cellIs" dxfId="1223" priority="133" stopIfTrue="1" operator="notEqual">
      <formula>$DL118</formula>
    </cfRule>
  </conditionalFormatting>
  <conditionalFormatting sqref="DE118">
    <cfRule type="cellIs" dxfId="1222" priority="134" stopIfTrue="1" operator="notEqual">
      <formula>$DH118</formula>
    </cfRule>
  </conditionalFormatting>
  <conditionalFormatting sqref="DH19">
    <cfRule type="cellIs" dxfId="1221" priority="131" stopIfTrue="1" operator="notEqual">
      <formula>$DL19</formula>
    </cfRule>
  </conditionalFormatting>
  <conditionalFormatting sqref="DE19">
    <cfRule type="cellIs" dxfId="1220" priority="132" stopIfTrue="1" operator="notEqual">
      <formula>$DH19</formula>
    </cfRule>
  </conditionalFormatting>
  <conditionalFormatting sqref="CY145">
    <cfRule type="cellIs" dxfId="1219" priority="130" stopIfTrue="1" operator="notEqual">
      <formula>$DE145</formula>
    </cfRule>
  </conditionalFormatting>
  <conditionalFormatting sqref="CY144">
    <cfRule type="cellIs" dxfId="1218" priority="129" stopIfTrue="1" operator="notEqual">
      <formula>$DE144</formula>
    </cfRule>
  </conditionalFormatting>
  <conditionalFormatting sqref="CY146">
    <cfRule type="cellIs" dxfId="1217" priority="128" stopIfTrue="1" operator="notEqual">
      <formula>$DE146</formula>
    </cfRule>
  </conditionalFormatting>
  <conditionalFormatting sqref="CY120:CY124 CY72:CY76 CY6:CY17 CY59:CY69 CY86:CY94 CY19:CY57 CY79:CY84 CY96:CY118 CY140:CY142 CY126:CY138">
    <cfRule type="expression" dxfId="1216" priority="126" stopIfTrue="1">
      <formula>$DB6=""</formula>
    </cfRule>
    <cfRule type="cellIs" dxfId="1215" priority="127" stopIfTrue="1" operator="notEqual">
      <formula>$DB6</formula>
    </cfRule>
  </conditionalFormatting>
  <conditionalFormatting sqref="CY5">
    <cfRule type="expression" dxfId="1214" priority="123" stopIfTrue="1">
      <formula>$DB5=""</formula>
    </cfRule>
    <cfRule type="cellIs" dxfId="1213" priority="124" stopIfTrue="1" operator="notEqual">
      <formula>$DB5</formula>
    </cfRule>
  </conditionalFormatting>
  <conditionalFormatting sqref="DB5">
    <cfRule type="cellIs" dxfId="1212" priority="125" operator="notEqual">
      <formula>$DB5</formula>
    </cfRule>
  </conditionalFormatting>
  <conditionalFormatting sqref="DH70">
    <cfRule type="cellIs" dxfId="1211" priority="121" stopIfTrue="1" operator="notEqual">
      <formula>$DL70</formula>
    </cfRule>
  </conditionalFormatting>
  <conditionalFormatting sqref="DE70">
    <cfRule type="cellIs" dxfId="1210" priority="122" stopIfTrue="1" operator="notEqual">
      <formula>$DH70</formula>
    </cfRule>
  </conditionalFormatting>
  <conditionalFormatting sqref="DB70">
    <cfRule type="cellIs" dxfId="1209" priority="120" operator="notEqual">
      <formula>$DB70</formula>
    </cfRule>
  </conditionalFormatting>
  <conditionalFormatting sqref="CY70">
    <cfRule type="expression" dxfId="1208" priority="118" stopIfTrue="1">
      <formula>$DB70=""</formula>
    </cfRule>
    <cfRule type="cellIs" dxfId="1207" priority="119" stopIfTrue="1" operator="notEqual">
      <formula>$DB70</formula>
    </cfRule>
  </conditionalFormatting>
  <conditionalFormatting sqref="DH71">
    <cfRule type="cellIs" dxfId="1206" priority="116" stopIfTrue="1" operator="notEqual">
      <formula>$DL71</formula>
    </cfRule>
  </conditionalFormatting>
  <conditionalFormatting sqref="DE71">
    <cfRule type="cellIs" dxfId="1205" priority="117" stopIfTrue="1" operator="notEqual">
      <formula>$DH71</formula>
    </cfRule>
  </conditionalFormatting>
  <conditionalFormatting sqref="DB71">
    <cfRule type="cellIs" dxfId="1204" priority="115" operator="notEqual">
      <formula>$DB71</formula>
    </cfRule>
  </conditionalFormatting>
  <conditionalFormatting sqref="CY71">
    <cfRule type="expression" dxfId="1203" priority="113" stopIfTrue="1">
      <formula>$DB71=""</formula>
    </cfRule>
    <cfRule type="cellIs" dxfId="1202" priority="114" stopIfTrue="1" operator="notEqual">
      <formula>$DB71</formula>
    </cfRule>
  </conditionalFormatting>
  <conditionalFormatting sqref="DH58">
    <cfRule type="cellIs" dxfId="1201" priority="111" stopIfTrue="1" operator="notEqual">
      <formula>$DL58</formula>
    </cfRule>
  </conditionalFormatting>
  <conditionalFormatting sqref="DE58">
    <cfRule type="cellIs" dxfId="1200" priority="112" stopIfTrue="1" operator="notEqual">
      <formula>$DH58</formula>
    </cfRule>
  </conditionalFormatting>
  <conditionalFormatting sqref="DB58">
    <cfRule type="cellIs" dxfId="1199" priority="110" operator="notEqual">
      <formula>$DB58</formula>
    </cfRule>
  </conditionalFormatting>
  <conditionalFormatting sqref="CY58">
    <cfRule type="expression" dxfId="1198" priority="108" stopIfTrue="1">
      <formula>$DB58=""</formula>
    </cfRule>
    <cfRule type="cellIs" dxfId="1197" priority="109" stopIfTrue="1" operator="notEqual">
      <formula>$DB58</formula>
    </cfRule>
  </conditionalFormatting>
  <conditionalFormatting sqref="DH119">
    <cfRule type="cellIs" dxfId="1196" priority="106" stopIfTrue="1" operator="notEqual">
      <formula>$DL119</formula>
    </cfRule>
  </conditionalFormatting>
  <conditionalFormatting sqref="DE119">
    <cfRule type="cellIs" dxfId="1195" priority="107" stopIfTrue="1" operator="notEqual">
      <formula>$DH119</formula>
    </cfRule>
  </conditionalFormatting>
  <conditionalFormatting sqref="DB119">
    <cfRule type="cellIs" dxfId="1194" priority="105" operator="notEqual">
      <formula>$DB119</formula>
    </cfRule>
  </conditionalFormatting>
  <conditionalFormatting sqref="CY119">
    <cfRule type="expression" dxfId="1193" priority="103" stopIfTrue="1">
      <formula>$DB119=""</formula>
    </cfRule>
    <cfRule type="cellIs" dxfId="1192" priority="104" stopIfTrue="1" operator="notEqual">
      <formula>$DB119</formula>
    </cfRule>
  </conditionalFormatting>
  <conditionalFormatting sqref="DH125">
    <cfRule type="cellIs" dxfId="1191" priority="101" stopIfTrue="1" operator="notEqual">
      <formula>$DL125</formula>
    </cfRule>
  </conditionalFormatting>
  <conditionalFormatting sqref="DE125">
    <cfRule type="cellIs" dxfId="1190" priority="102" stopIfTrue="1" operator="notEqual">
      <formula>$DH125</formula>
    </cfRule>
  </conditionalFormatting>
  <conditionalFormatting sqref="DB125">
    <cfRule type="cellIs" dxfId="1189" priority="100" operator="notEqual">
      <formula>$DB125</formula>
    </cfRule>
  </conditionalFormatting>
  <conditionalFormatting sqref="CY125">
    <cfRule type="expression" dxfId="1188" priority="98" stopIfTrue="1">
      <formula>$DB125=""</formula>
    </cfRule>
    <cfRule type="cellIs" dxfId="1187" priority="99" stopIfTrue="1" operator="notEqual">
      <formula>$DB125</formula>
    </cfRule>
  </conditionalFormatting>
  <conditionalFormatting sqref="DB77">
    <cfRule type="cellIs" dxfId="1186" priority="97" operator="notEqual">
      <formula>$DB77</formula>
    </cfRule>
  </conditionalFormatting>
  <conditionalFormatting sqref="DH77">
    <cfRule type="cellIs" dxfId="1185" priority="95" stopIfTrue="1" operator="notEqual">
      <formula>$DL77</formula>
    </cfRule>
  </conditionalFormatting>
  <conditionalFormatting sqref="DE77">
    <cfRule type="cellIs" dxfId="1184" priority="96" stopIfTrue="1" operator="notEqual">
      <formula>$DH77</formula>
    </cfRule>
  </conditionalFormatting>
  <conditionalFormatting sqref="CY77">
    <cfRule type="expression" dxfId="1183" priority="93" stopIfTrue="1">
      <formula>$DB77=""</formula>
    </cfRule>
    <cfRule type="cellIs" dxfId="1182" priority="94" stopIfTrue="1" operator="notEqual">
      <formula>$DB77</formula>
    </cfRule>
  </conditionalFormatting>
  <conditionalFormatting sqref="DH85">
    <cfRule type="cellIs" dxfId="1181" priority="91" stopIfTrue="1" operator="notEqual">
      <formula>$DL85</formula>
    </cfRule>
  </conditionalFormatting>
  <conditionalFormatting sqref="DE85">
    <cfRule type="cellIs" dxfId="1180" priority="92" stopIfTrue="1" operator="notEqual">
      <formula>$DH85</formula>
    </cfRule>
  </conditionalFormatting>
  <conditionalFormatting sqref="DB85">
    <cfRule type="cellIs" dxfId="1179" priority="90" operator="notEqual">
      <formula>$DB85</formula>
    </cfRule>
  </conditionalFormatting>
  <conditionalFormatting sqref="CY85">
    <cfRule type="expression" dxfId="1178" priority="88" stopIfTrue="1">
      <formula>$DB85=""</formula>
    </cfRule>
    <cfRule type="cellIs" dxfId="1177" priority="89" stopIfTrue="1" operator="notEqual">
      <formula>$DB85</formula>
    </cfRule>
  </conditionalFormatting>
  <conditionalFormatting sqref="DE115">
    <cfRule type="cellIs" dxfId="1176" priority="87" stopIfTrue="1" operator="notEqual">
      <formula>$DL115</formula>
    </cfRule>
  </conditionalFormatting>
  <conditionalFormatting sqref="DH114">
    <cfRule type="cellIs" dxfId="1175" priority="85" stopIfTrue="1" operator="notEqual">
      <formula>$DL114</formula>
    </cfRule>
  </conditionalFormatting>
  <conditionalFormatting sqref="DE114">
    <cfRule type="cellIs" dxfId="1174" priority="86" stopIfTrue="1" operator="notEqual">
      <formula>$DH114</formula>
    </cfRule>
  </conditionalFormatting>
  <conditionalFormatting sqref="DH115">
    <cfRule type="cellIs" dxfId="1173" priority="84" stopIfTrue="1" operator="notEqual">
      <formula>$DL115</formula>
    </cfRule>
  </conditionalFormatting>
  <conditionalFormatting sqref="DH151:DH152">
    <cfRule type="cellIs" dxfId="1172" priority="83" stopIfTrue="1" operator="notEqual">
      <formula>$DL151</formula>
    </cfRule>
  </conditionalFormatting>
  <conditionalFormatting sqref="CY151:CY152">
    <cfRule type="cellIs" dxfId="1171" priority="82" stopIfTrue="1" operator="notEqual">
      <formula>$DE151</formula>
    </cfRule>
  </conditionalFormatting>
  <conditionalFormatting sqref="DH150">
    <cfRule type="cellIs" dxfId="1170" priority="81" stopIfTrue="1" operator="notEqual">
      <formula>$DL150</formula>
    </cfRule>
  </conditionalFormatting>
  <conditionalFormatting sqref="CY150">
    <cfRule type="cellIs" dxfId="1169" priority="80" stopIfTrue="1" operator="notEqual">
      <formula>$DE150</formula>
    </cfRule>
  </conditionalFormatting>
  <conditionalFormatting sqref="DB77">
    <cfRule type="cellIs" dxfId="1168" priority="79" operator="notEqual">
      <formula>$DB77</formula>
    </cfRule>
  </conditionalFormatting>
  <conditionalFormatting sqref="DH77">
    <cfRule type="cellIs" dxfId="1167" priority="77" stopIfTrue="1" operator="notEqual">
      <formula>$DL77</formula>
    </cfRule>
  </conditionalFormatting>
  <conditionalFormatting sqref="DE77">
    <cfRule type="cellIs" dxfId="1166" priority="78" stopIfTrue="1" operator="notEqual">
      <formula>$DH77</formula>
    </cfRule>
  </conditionalFormatting>
  <conditionalFormatting sqref="CY77">
    <cfRule type="expression" dxfId="1165" priority="75" stopIfTrue="1">
      <formula>$DB77=""</formula>
    </cfRule>
    <cfRule type="cellIs" dxfId="1164" priority="76" stopIfTrue="1" operator="notEqual">
      <formula>$DB77</formula>
    </cfRule>
  </conditionalFormatting>
  <conditionalFormatting sqref="DB76">
    <cfRule type="cellIs" dxfId="1163" priority="74" operator="notEqual">
      <formula>$DB76</formula>
    </cfRule>
  </conditionalFormatting>
  <conditionalFormatting sqref="DH76">
    <cfRule type="cellIs" dxfId="1162" priority="72" stopIfTrue="1" operator="notEqual">
      <formula>$DL76</formula>
    </cfRule>
  </conditionalFormatting>
  <conditionalFormatting sqref="DE76">
    <cfRule type="cellIs" dxfId="1161" priority="73" stopIfTrue="1" operator="notEqual">
      <formula>$DH76</formula>
    </cfRule>
  </conditionalFormatting>
  <conditionalFormatting sqref="CY76">
    <cfRule type="expression" dxfId="1160" priority="70" stopIfTrue="1">
      <formula>$DB76=""</formula>
    </cfRule>
    <cfRule type="cellIs" dxfId="1159" priority="71" stopIfTrue="1" operator="notEqual">
      <formula>$DB76</formula>
    </cfRule>
  </conditionalFormatting>
  <conditionalFormatting sqref="DB78">
    <cfRule type="cellIs" dxfId="1158" priority="69" operator="notEqual">
      <formula>$DB78</formula>
    </cfRule>
  </conditionalFormatting>
  <conditionalFormatting sqref="DH78">
    <cfRule type="cellIs" dxfId="1157" priority="67" stopIfTrue="1" operator="notEqual">
      <formula>$DL78</formula>
    </cfRule>
  </conditionalFormatting>
  <conditionalFormatting sqref="DE78">
    <cfRule type="cellIs" dxfId="1156" priority="68" stopIfTrue="1" operator="notEqual">
      <formula>$DH78</formula>
    </cfRule>
  </conditionalFormatting>
  <conditionalFormatting sqref="CY78">
    <cfRule type="expression" dxfId="1155" priority="65" stopIfTrue="1">
      <formula>$DB78=""</formula>
    </cfRule>
    <cfRule type="cellIs" dxfId="1154" priority="66" stopIfTrue="1" operator="notEqual">
      <formula>$DB78</formula>
    </cfRule>
  </conditionalFormatting>
  <conditionalFormatting sqref="DH18">
    <cfRule type="cellIs" dxfId="1153" priority="58" stopIfTrue="1" operator="notEqual">
      <formula>$DL18</formula>
    </cfRule>
  </conditionalFormatting>
  <conditionalFormatting sqref="DE18">
    <cfRule type="cellIs" dxfId="1152" priority="59" stopIfTrue="1" operator="notEqual">
      <formula>$DH18</formula>
    </cfRule>
  </conditionalFormatting>
  <conditionalFormatting sqref="DB18">
    <cfRule type="cellIs" dxfId="1151" priority="57" operator="notEqual">
      <formula>$DB18</formula>
    </cfRule>
  </conditionalFormatting>
  <conditionalFormatting sqref="CY18">
    <cfRule type="expression" dxfId="1150" priority="55" stopIfTrue="1">
      <formula>$DB18=""</formula>
    </cfRule>
    <cfRule type="cellIs" dxfId="1149" priority="56" stopIfTrue="1" operator="notEqual">
      <formula>$DB18</formula>
    </cfRule>
  </conditionalFormatting>
  <conditionalFormatting sqref="DB127">
    <cfRule type="cellIs" dxfId="1148" priority="54" operator="notEqual">
      <formula>$DB127</formula>
    </cfRule>
  </conditionalFormatting>
  <conditionalFormatting sqref="DH95">
    <cfRule type="cellIs" dxfId="1147" priority="52" stopIfTrue="1" operator="notEqual">
      <formula>$DL95</formula>
    </cfRule>
  </conditionalFormatting>
  <conditionalFormatting sqref="DE95">
    <cfRule type="cellIs" dxfId="1146" priority="53" stopIfTrue="1" operator="notEqual">
      <formula>$DH95</formula>
    </cfRule>
  </conditionalFormatting>
  <conditionalFormatting sqref="DB95">
    <cfRule type="cellIs" dxfId="1145" priority="51" operator="notEqual">
      <formula>$DB95</formula>
    </cfRule>
  </conditionalFormatting>
  <conditionalFormatting sqref="CY95">
    <cfRule type="expression" dxfId="1144" priority="49" stopIfTrue="1">
      <formula>$DB95=""</formula>
    </cfRule>
    <cfRule type="cellIs" dxfId="1143" priority="50" stopIfTrue="1" operator="notEqual">
      <formula>$DB95</formula>
    </cfRule>
  </conditionalFormatting>
  <conditionalFormatting sqref="DH139">
    <cfRule type="cellIs" dxfId="1142" priority="47" stopIfTrue="1" operator="notEqual">
      <formula>$DL139</formula>
    </cfRule>
  </conditionalFormatting>
  <conditionalFormatting sqref="DE139">
    <cfRule type="cellIs" dxfId="1141" priority="48" stopIfTrue="1" operator="notEqual">
      <formula>$DH139</formula>
    </cfRule>
  </conditionalFormatting>
  <conditionalFormatting sqref="DB139">
    <cfRule type="cellIs" dxfId="1140" priority="46" operator="notEqual">
      <formula>$DB139</formula>
    </cfRule>
  </conditionalFormatting>
  <conditionalFormatting sqref="CY139">
    <cfRule type="expression" dxfId="1139" priority="44" stopIfTrue="1">
      <formula>$DB139=""</formula>
    </cfRule>
    <cfRule type="cellIs" dxfId="1138" priority="45" stopIfTrue="1" operator="notEqual">
      <formula>$DB139</formula>
    </cfRule>
  </conditionalFormatting>
  <conditionalFormatting sqref="DH143">
    <cfRule type="cellIs" dxfId="1137" priority="43" stopIfTrue="1" operator="notEqual">
      <formula>$DL143</formula>
    </cfRule>
  </conditionalFormatting>
  <conditionalFormatting sqref="DE143">
    <cfRule type="cellIs" dxfId="1136" priority="42" stopIfTrue="1" operator="notEqual">
      <formula>$DL143</formula>
    </cfRule>
  </conditionalFormatting>
  <conditionalFormatting sqref="DB143">
    <cfRule type="cellIs" dxfId="1135" priority="41" stopIfTrue="1" operator="notEqual">
      <formula>$DE143</formula>
    </cfRule>
  </conditionalFormatting>
  <conditionalFormatting sqref="CY143">
    <cfRule type="cellIs" dxfId="1134" priority="40" stopIfTrue="1" operator="notEqual">
      <formula>$DE143</formula>
    </cfRule>
  </conditionalFormatting>
  <conditionalFormatting sqref="CV147:CV149">
    <cfRule type="cellIs" dxfId="1133" priority="39" stopIfTrue="1" operator="notEqual">
      <formula>$DE147</formula>
    </cfRule>
  </conditionalFormatting>
  <conditionalFormatting sqref="CV145">
    <cfRule type="cellIs" dxfId="1132" priority="38" stopIfTrue="1" operator="notEqual">
      <formula>$DE145</formula>
    </cfRule>
  </conditionalFormatting>
  <conditionalFormatting sqref="CV144">
    <cfRule type="cellIs" dxfId="1131" priority="37" stopIfTrue="1" operator="notEqual">
      <formula>$DE144</formula>
    </cfRule>
  </conditionalFormatting>
  <conditionalFormatting sqref="CV146">
    <cfRule type="cellIs" dxfId="1130" priority="36" stopIfTrue="1" operator="notEqual">
      <formula>$DE146</formula>
    </cfRule>
  </conditionalFormatting>
  <conditionalFormatting sqref="CV5">
    <cfRule type="expression" dxfId="1129" priority="32" stopIfTrue="1">
      <formula>$CY5=""</formula>
    </cfRule>
    <cfRule type="cellIs" dxfId="1128" priority="33" stopIfTrue="1" operator="notEqual">
      <formula>$CY5</formula>
    </cfRule>
  </conditionalFormatting>
  <conditionalFormatting sqref="CV151:CV152">
    <cfRule type="cellIs" dxfId="1127" priority="17" stopIfTrue="1" operator="notEqual">
      <formula>$DE151</formula>
    </cfRule>
  </conditionalFormatting>
  <conditionalFormatting sqref="CV150">
    <cfRule type="cellIs" dxfId="1126" priority="16" stopIfTrue="1" operator="notEqual">
      <formula>$DE150</formula>
    </cfRule>
  </conditionalFormatting>
  <conditionalFormatting sqref="CV143">
    <cfRule type="cellIs" dxfId="1125" priority="3" stopIfTrue="1" operator="notEqual">
      <formula>$DE143</formula>
    </cfRule>
  </conditionalFormatting>
  <conditionalFormatting sqref="CV6:CV142">
    <cfRule type="expression" dxfId="1124" priority="1" stopIfTrue="1">
      <formula>$CY6=""</formula>
    </cfRule>
    <cfRule type="cellIs" dxfId="1123" priority="2" stopIfTrue="1" operator="notEqual">
      <formula>$CY6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80.0 / Gültig ab: 01.03.18 / Seite &amp;P (&amp;N)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1"/>
  <sheetViews>
    <sheetView topLeftCell="A140" zoomScaleNormal="100" zoomScaleSheetLayoutView="75" workbookViewId="0">
      <selection activeCell="I178" sqref="I17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1305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1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2" si="2">+S5</f>
        <v>Chiaverio Flavio</v>
      </c>
      <c r="CR5" s="19">
        <f t="shared" ref="CR5:CR72" si="3">+Z5</f>
        <v>36</v>
      </c>
      <c r="CS5" s="19" t="str">
        <f t="shared" ref="CS5:CS72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2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si="2"/>
        <v>Bergmann Georg</v>
      </c>
      <c r="CR36" s="19">
        <f t="shared" si="3"/>
        <v>37</v>
      </c>
      <c r="CS36" s="19" t="str">
        <f t="shared" si="4"/>
        <v xml:space="preserve"> C/B 2)</v>
      </c>
      <c r="CT36" s="154">
        <v>4185</v>
      </c>
      <c r="CU36" s="125">
        <v>772</v>
      </c>
      <c r="CV36" s="33">
        <f t="shared" ref="CV36:CV50" si="34">VLOOKUP($CU36,Funktionsbezeichnungen,3,0)</f>
        <v>8</v>
      </c>
      <c r="CW36" s="83" t="str">
        <f t="shared" ref="CW36:CW50" si="35">VLOOKUP($CU36,Funktionsbezeichnungen,2,0)</f>
        <v>Projektingenieur 2</v>
      </c>
      <c r="CX36" s="125">
        <v>772</v>
      </c>
      <c r="CY36" s="33">
        <f t="shared" ref="CY36:CY44" si="36">VLOOKUP($CX36,Funktionsbezeichnungen,3,0)</f>
        <v>8</v>
      </c>
      <c r="CZ36" s="83" t="str">
        <f t="shared" ref="CZ36:CZ44" si="37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5"/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2"/>
        <v>Beck Peter</v>
      </c>
      <c r="CR37" s="19">
        <f t="shared" si="3"/>
        <v>32</v>
      </c>
      <c r="CS37" s="19" t="str">
        <f t="shared" si="4"/>
        <v xml:space="preserve"> C/B 2)</v>
      </c>
      <c r="CT37" s="154">
        <v>4269</v>
      </c>
      <c r="CU37" s="125">
        <v>773</v>
      </c>
      <c r="CV37" s="33">
        <f t="shared" si="34"/>
        <v>9</v>
      </c>
      <c r="CW37" s="83" t="str">
        <f t="shared" si="35"/>
        <v>Projektingenieur 3</v>
      </c>
      <c r="CX37" s="125">
        <v>773</v>
      </c>
      <c r="CY37" s="33">
        <f t="shared" si="36"/>
        <v>9</v>
      </c>
      <c r="CZ37" s="83" t="str">
        <f t="shared" si="37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5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2"/>
        <v>Wick Bernd</v>
      </c>
      <c r="CR38" s="19">
        <f t="shared" si="3"/>
        <v>28</v>
      </c>
      <c r="CS38" s="19" t="str">
        <f t="shared" si="4"/>
        <v xml:space="preserve"> C/B 2)</v>
      </c>
      <c r="CT38" s="154">
        <v>3208</v>
      </c>
      <c r="CU38" s="125">
        <v>772</v>
      </c>
      <c r="CV38" s="33">
        <f t="shared" si="34"/>
        <v>8</v>
      </c>
      <c r="CW38" s="83" t="str">
        <f t="shared" si="35"/>
        <v>Projektingenieur 2</v>
      </c>
      <c r="CX38" s="125">
        <v>772</v>
      </c>
      <c r="CY38" s="33">
        <f t="shared" si="36"/>
        <v>8</v>
      </c>
      <c r="CZ38" s="83" t="str">
        <f t="shared" si="37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5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2"/>
        <v>Niedermeyer Friederike</v>
      </c>
      <c r="CR39" s="19">
        <f t="shared" si="3"/>
        <v>26</v>
      </c>
      <c r="CS39" s="19" t="str">
        <f t="shared" si="4"/>
        <v xml:space="preserve"> C/B 2)</v>
      </c>
      <c r="CT39" s="154">
        <v>4307</v>
      </c>
      <c r="CU39" s="125">
        <v>782</v>
      </c>
      <c r="CV39" s="33">
        <f t="shared" si="34"/>
        <v>8</v>
      </c>
      <c r="CW39" s="83" t="str">
        <f t="shared" si="35"/>
        <v>Projektingenieur 2</v>
      </c>
      <c r="CX39" s="125">
        <v>782</v>
      </c>
      <c r="CY39" s="33">
        <f t="shared" si="36"/>
        <v>8</v>
      </c>
      <c r="CZ39" s="83" t="str">
        <f t="shared" si="37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15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38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2"/>
        <v>Kern Etienne</v>
      </c>
      <c r="CR40" s="19">
        <f t="shared" si="3"/>
        <v>24</v>
      </c>
      <c r="CS40" s="19" t="str">
        <f t="shared" si="4"/>
        <v xml:space="preserve"> C/B 2)</v>
      </c>
      <c r="CT40" s="154">
        <v>4246</v>
      </c>
      <c r="CU40" s="125">
        <v>772</v>
      </c>
      <c r="CV40" s="33">
        <f t="shared" si="34"/>
        <v>8</v>
      </c>
      <c r="CW40" s="83" t="str">
        <f t="shared" si="35"/>
        <v>Projektingenieur 2</v>
      </c>
      <c r="CX40" s="125">
        <v>772</v>
      </c>
      <c r="CY40" s="33">
        <f t="shared" si="36"/>
        <v>8</v>
      </c>
      <c r="CZ40" s="83" t="str">
        <f t="shared" si="37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5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38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2"/>
        <v>Ruff Ute</v>
      </c>
      <c r="CR41" s="19">
        <f t="shared" si="3"/>
        <v>22</v>
      </c>
      <c r="CS41" s="19" t="str">
        <f t="shared" si="4"/>
        <v xml:space="preserve"> C/B 2)</v>
      </c>
      <c r="CT41" s="154">
        <v>4277</v>
      </c>
      <c r="CU41" s="125">
        <v>783</v>
      </c>
      <c r="CV41" s="33">
        <f t="shared" si="34"/>
        <v>9</v>
      </c>
      <c r="CW41" s="83" t="str">
        <f t="shared" si="35"/>
        <v>Projektingenieur 3</v>
      </c>
      <c r="CX41" s="125">
        <v>782</v>
      </c>
      <c r="CY41" s="33">
        <f t="shared" si="36"/>
        <v>8</v>
      </c>
      <c r="CZ41" s="83" t="str">
        <f t="shared" si="37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15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38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2"/>
        <v>Knoll Bernd</v>
      </c>
      <c r="CR42" s="19">
        <f t="shared" si="3"/>
        <v>22</v>
      </c>
      <c r="CS42" s="19" t="str">
        <f t="shared" si="4"/>
        <v xml:space="preserve"> C/B 2)</v>
      </c>
      <c r="CT42" s="154">
        <v>4291</v>
      </c>
      <c r="CU42" s="125">
        <v>772</v>
      </c>
      <c r="CV42" s="33">
        <f t="shared" si="34"/>
        <v>8</v>
      </c>
      <c r="CW42" s="83" t="str">
        <f t="shared" si="35"/>
        <v>Projektingenieur 2</v>
      </c>
      <c r="CX42" s="125">
        <v>772</v>
      </c>
      <c r="CY42" s="33">
        <f t="shared" si="36"/>
        <v>8</v>
      </c>
      <c r="CZ42" s="83" t="str">
        <f t="shared" si="37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15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38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2"/>
        <v>Martin Dirk</v>
      </c>
      <c r="CR43" s="19">
        <f t="shared" si="3"/>
        <v>20</v>
      </c>
      <c r="CS43" s="19" t="str">
        <f t="shared" si="4"/>
        <v xml:space="preserve"> C/B 2)</v>
      </c>
      <c r="CT43" s="154">
        <v>7696</v>
      </c>
      <c r="CU43" s="125">
        <v>772</v>
      </c>
      <c r="CV43" s="33">
        <f t="shared" si="34"/>
        <v>8</v>
      </c>
      <c r="CW43" s="83" t="str">
        <f t="shared" si="35"/>
        <v>Projektingenieur 2</v>
      </c>
      <c r="CX43" s="125">
        <v>772</v>
      </c>
      <c r="CY43" s="33">
        <f t="shared" si="36"/>
        <v>8</v>
      </c>
      <c r="CZ43" s="83" t="str">
        <f t="shared" si="37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15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38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19</v>
      </c>
      <c r="CS44" s="19" t="str">
        <f t="shared" si="4"/>
        <v xml:space="preserve"> C/B 2)</v>
      </c>
      <c r="CT44" s="154">
        <v>4306</v>
      </c>
      <c r="CU44" s="125">
        <v>782</v>
      </c>
      <c r="CV44" s="33">
        <f t="shared" si="34"/>
        <v>8</v>
      </c>
      <c r="CW44" s="83" t="str">
        <f t="shared" si="35"/>
        <v>Projektingenieur 2</v>
      </c>
      <c r="CX44" s="125">
        <v>782</v>
      </c>
      <c r="CY44" s="33">
        <f t="shared" si="36"/>
        <v>8</v>
      </c>
      <c r="CZ44" s="83" t="str">
        <f t="shared" si="37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15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38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17</v>
      </c>
      <c r="CS45" s="19" t="str">
        <f t="shared" si="4"/>
        <v xml:space="preserve"> C/B 2)</v>
      </c>
      <c r="CT45" s="154">
        <v>3215</v>
      </c>
      <c r="CU45" s="125">
        <v>772</v>
      </c>
      <c r="CV45" s="33">
        <f t="shared" si="34"/>
        <v>8</v>
      </c>
      <c r="CW45" s="83" t="str">
        <f t="shared" si="3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5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38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2"/>
        <v>Hausammann Cédric</v>
      </c>
      <c r="CR46" s="19">
        <f t="shared" si="3"/>
        <v>14</v>
      </c>
      <c r="CS46" s="19" t="str">
        <f t="shared" si="4"/>
        <v xml:space="preserve"> C/B 2)</v>
      </c>
      <c r="CT46" s="154">
        <v>9648</v>
      </c>
      <c r="CU46" s="125">
        <v>772</v>
      </c>
      <c r="CV46" s="33">
        <f t="shared" si="34"/>
        <v>8</v>
      </c>
      <c r="CW46" s="83" t="str">
        <f t="shared" si="35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15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38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2"/>
        <v>Titz Markus</v>
      </c>
      <c r="CR47" s="153">
        <f t="shared" si="3"/>
        <v>14</v>
      </c>
      <c r="CS47" s="19" t="str">
        <f t="shared" si="4"/>
        <v xml:space="preserve"> C/B 2)</v>
      </c>
      <c r="CT47" s="154">
        <v>4912</v>
      </c>
      <c r="CU47" s="125">
        <v>772</v>
      </c>
      <c r="CV47" s="33">
        <f t="shared" si="34"/>
        <v>8</v>
      </c>
      <c r="CW47" s="83" t="str">
        <f t="shared" si="35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15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38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13</v>
      </c>
      <c r="CS48" s="19" t="str">
        <f t="shared" si="4"/>
        <v xml:space="preserve"> C/B 2)</v>
      </c>
      <c r="CT48" s="154">
        <v>4353</v>
      </c>
      <c r="CU48" s="125">
        <v>772</v>
      </c>
      <c r="CV48" s="33">
        <f t="shared" si="34"/>
        <v>8</v>
      </c>
      <c r="CW48" s="83" t="str">
        <f t="shared" si="35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5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2"/>
        <v>Dick David</v>
      </c>
      <c r="CR49" s="19">
        <f t="shared" si="3"/>
        <v>13</v>
      </c>
      <c r="CS49" s="19" t="str">
        <f t="shared" si="4"/>
        <v xml:space="preserve"> C/B 2)</v>
      </c>
      <c r="CT49" s="154">
        <v>4909</v>
      </c>
      <c r="CU49" s="125">
        <v>772</v>
      </c>
      <c r="CV49" s="33">
        <f t="shared" si="34"/>
        <v>8</v>
      </c>
      <c r="CW49" s="83" t="str">
        <f t="shared" si="35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5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12</v>
      </c>
      <c r="CS50" s="19" t="str">
        <f t="shared" si="4"/>
        <v xml:space="preserve"> C/B 2)</v>
      </c>
      <c r="CT50" s="154">
        <v>4293</v>
      </c>
      <c r="CU50" s="125">
        <v>772</v>
      </c>
      <c r="CV50" s="33">
        <f t="shared" si="34"/>
        <v>8</v>
      </c>
      <c r="CW50" s="83" t="str">
        <f t="shared" si="35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5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6" si="39">VLOOKUP($CU51,Funktionsbezeichnungen,3,0)</f>
        <v>8</v>
      </c>
      <c r="CW51" s="83" t="str">
        <f t="shared" ref="CW51:CW66" si="40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39"/>
        <v>8</v>
      </c>
      <c r="CW55" s="83" t="str">
        <f t="shared" si="40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39"/>
        <v>8</v>
      </c>
      <c r="CW56" s="83" t="str">
        <f t="shared" si="40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39"/>
        <v>8</v>
      </c>
      <c r="CW57" s="83" t="str">
        <f t="shared" si="40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39"/>
        <v>8</v>
      </c>
      <c r="CW58" s="83" t="str">
        <f t="shared" si="40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9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9</v>
      </c>
      <c r="CS59" s="19" t="str">
        <f t="shared" si="4"/>
        <v>C</v>
      </c>
      <c r="CT59" s="154">
        <v>4311</v>
      </c>
      <c r="CU59" s="125">
        <v>782</v>
      </c>
      <c r="CV59" s="33">
        <f t="shared" si="39"/>
        <v>8</v>
      </c>
      <c r="CW59" s="83" t="str">
        <f t="shared" si="40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5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1301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9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9</v>
      </c>
      <c r="CS60" s="19" t="str">
        <f t="shared" si="4"/>
        <v>C</v>
      </c>
      <c r="CT60" s="154">
        <v>8565</v>
      </c>
      <c r="CU60" s="125">
        <v>772</v>
      </c>
      <c r="CV60" s="33">
        <f t="shared" si="39"/>
        <v>8</v>
      </c>
      <c r="CW60" s="83" t="str">
        <f t="shared" si="40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5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1140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9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9</v>
      </c>
      <c r="CS61" s="19" t="str">
        <f t="shared" si="4"/>
        <v>C</v>
      </c>
      <c r="CT61" s="154">
        <v>8569</v>
      </c>
      <c r="CU61" s="125">
        <v>772</v>
      </c>
      <c r="CV61" s="33">
        <f t="shared" si="39"/>
        <v>8</v>
      </c>
      <c r="CW61" s="83" t="str">
        <f t="shared" si="40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8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8</v>
      </c>
      <c r="CS62" s="153" t="str">
        <f t="shared" si="4"/>
        <v>C</v>
      </c>
      <c r="CT62" s="154">
        <v>4911</v>
      </c>
      <c r="CU62" s="125">
        <v>772</v>
      </c>
      <c r="CV62" s="33">
        <f t="shared" si="39"/>
        <v>8</v>
      </c>
      <c r="CW62" s="83" t="str">
        <f t="shared" si="40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5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8</v>
      </c>
      <c r="CS63" s="153" t="str">
        <f t="shared" si="4"/>
        <v>C</v>
      </c>
      <c r="CT63" s="154">
        <v>7706</v>
      </c>
      <c r="CU63" s="125">
        <v>772</v>
      </c>
      <c r="CV63" s="33">
        <f t="shared" si="39"/>
        <v>8</v>
      </c>
      <c r="CW63" s="83" t="str">
        <f t="shared" si="40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5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8</v>
      </c>
      <c r="CS64" s="153" t="str">
        <f t="shared" si="4"/>
        <v>C</v>
      </c>
      <c r="CT64" s="154">
        <v>4910</v>
      </c>
      <c r="CU64" s="125">
        <v>772</v>
      </c>
      <c r="CV64" s="33">
        <f t="shared" si="39"/>
        <v>8</v>
      </c>
      <c r="CW64" s="83" t="str">
        <f t="shared" si="40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8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8</v>
      </c>
      <c r="CS65" s="153" t="str">
        <f t="shared" si="4"/>
        <v>C</v>
      </c>
      <c r="CT65" s="154">
        <v>4901</v>
      </c>
      <c r="CU65" s="125">
        <v>772</v>
      </c>
      <c r="CV65" s="33">
        <f t="shared" si="39"/>
        <v>8</v>
      </c>
      <c r="CW65" s="83" t="str">
        <f t="shared" si="40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7</v>
      </c>
      <c r="CS66" s="153" t="str">
        <f t="shared" si="4"/>
        <v>C</v>
      </c>
      <c r="CT66" s="154">
        <v>4356</v>
      </c>
      <c r="CU66" s="125">
        <v>772</v>
      </c>
      <c r="CV66" s="33">
        <f t="shared" si="39"/>
        <v>8</v>
      </c>
      <c r="CW66" s="83" t="str">
        <f t="shared" si="40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5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7</v>
      </c>
      <c r="CS67" s="153" t="str">
        <f t="shared" si="4"/>
        <v>C</v>
      </c>
      <c r="CT67" s="154">
        <v>4907</v>
      </c>
      <c r="CU67" s="125">
        <v>772</v>
      </c>
      <c r="CV67" s="33">
        <f t="shared" ref="CV67:CV82" si="41">VLOOKUP($CU67,Funktionsbezeichnungen,3,0)</f>
        <v>8</v>
      </c>
      <c r="CW67" s="83" t="str">
        <f t="shared" ref="CW67:CW82" si="42">VLOOKUP($CU67,Funktionsbezeichnungen,2,0)</f>
        <v>Projektingenieur 2</v>
      </c>
      <c r="CX67" s="125">
        <v>771</v>
      </c>
      <c r="CY67" s="33">
        <f t="shared" ref="CY67:CY106" si="43">VLOOKUP($CX67,Funktionsbezeichnungen,3,0)</f>
        <v>7</v>
      </c>
      <c r="CZ67" s="83" t="str">
        <f t="shared" ref="CZ67:CZ106" si="44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>IF(Z68&gt;=10,1,0)</f>
        <v>0</v>
      </c>
      <c r="D68" s="55"/>
      <c r="E68" s="55"/>
      <c r="F68" s="56">
        <v>1</v>
      </c>
      <c r="G68" s="54">
        <v>1</v>
      </c>
      <c r="H68" s="54"/>
      <c r="I68" s="56"/>
      <c r="J68" s="54"/>
      <c r="K68" s="56"/>
      <c r="L68" s="56"/>
      <c r="M68" s="56"/>
      <c r="N68" s="58"/>
      <c r="O68" s="52" t="s">
        <v>1140</v>
      </c>
      <c r="P68" s="15" t="s">
        <v>1244</v>
      </c>
      <c r="Q68" s="15">
        <v>64</v>
      </c>
      <c r="R68" s="42"/>
      <c r="S68" s="20" t="s">
        <v>1245</v>
      </c>
      <c r="T68" s="21">
        <v>1976</v>
      </c>
      <c r="U68" s="28" t="s">
        <v>1252</v>
      </c>
      <c r="V68" s="21">
        <v>2012</v>
      </c>
      <c r="W68" s="25"/>
      <c r="X68" s="21"/>
      <c r="Y68" s="28"/>
      <c r="Z68" s="118">
        <f>$AD$3-V68</f>
        <v>6</v>
      </c>
      <c r="AA68" s="25" t="s">
        <v>1246</v>
      </c>
      <c r="AB68" s="118" t="s">
        <v>105</v>
      </c>
      <c r="AC68" s="21"/>
      <c r="AE68" s="90" t="s">
        <v>1247</v>
      </c>
      <c r="AF68" s="82"/>
      <c r="CP68" s="192" t="str">
        <f>+S68</f>
        <v>Armando Martin</v>
      </c>
      <c r="CQ68" s="192"/>
      <c r="CR68" s="242">
        <f>+Z68</f>
        <v>6</v>
      </c>
      <c r="CS68" s="242" t="str">
        <f>+AB68</f>
        <v>C</v>
      </c>
      <c r="CT68" s="222">
        <v>4324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>+CT68</f>
        <v>4324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909</v>
      </c>
      <c r="Q69" s="15">
        <v>65</v>
      </c>
      <c r="R69" s="42"/>
      <c r="S69" s="20" t="s">
        <v>910</v>
      </c>
      <c r="T69" s="21">
        <v>1987</v>
      </c>
      <c r="U69" s="28" t="s">
        <v>1006</v>
      </c>
      <c r="V69" s="206">
        <v>2012</v>
      </c>
      <c r="W69" s="25"/>
      <c r="X69" s="21"/>
      <c r="Y69" s="28"/>
      <c r="Z69" s="118">
        <f>$AD$3-V69</f>
        <v>6</v>
      </c>
      <c r="AA69" s="25" t="s">
        <v>698</v>
      </c>
      <c r="AB69" s="118" t="s">
        <v>105</v>
      </c>
      <c r="AC69" s="21"/>
      <c r="AE69" s="90" t="s">
        <v>375</v>
      </c>
      <c r="AF69" s="82"/>
      <c r="CP69" s="19" t="str">
        <f>+S69</f>
        <v>Frei Lukas</v>
      </c>
      <c r="CR69" s="153">
        <f>+Z69</f>
        <v>6</v>
      </c>
      <c r="CS69" s="153" t="str">
        <f>+AB69</f>
        <v>C</v>
      </c>
      <c r="CT69" s="154">
        <v>4308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>
        <v>771</v>
      </c>
      <c r="CY69" s="33">
        <f>VLOOKUP($CX69,Funktionsbezeichnungen,3,0)</f>
        <v>7</v>
      </c>
      <c r="CZ69" s="83" t="str">
        <f>VLOOKUP($CX69,Funktionsbezeichnungen,2,0)</f>
        <v>Projektingenieur 1</v>
      </c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4308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912</v>
      </c>
      <c r="Q70" s="15">
        <v>66</v>
      </c>
      <c r="R70" s="42"/>
      <c r="S70" s="20" t="s">
        <v>913</v>
      </c>
      <c r="T70" s="21">
        <v>1987</v>
      </c>
      <c r="U70" s="28" t="s">
        <v>1006</v>
      </c>
      <c r="V70" s="21">
        <v>2012</v>
      </c>
      <c r="W70" s="25" t="s">
        <v>1182</v>
      </c>
      <c r="X70" s="21">
        <v>2015</v>
      </c>
      <c r="Y70" s="28" t="s">
        <v>91</v>
      </c>
      <c r="Z70" s="118">
        <f>$AD$3-V70</f>
        <v>6</v>
      </c>
      <c r="AA70" s="25" t="s">
        <v>108</v>
      </c>
      <c r="AB70" s="118" t="s">
        <v>105</v>
      </c>
      <c r="AC70" s="21"/>
      <c r="AE70" s="90" t="s">
        <v>375</v>
      </c>
      <c r="AF70" s="82"/>
      <c r="CP70" s="19" t="str">
        <f>+S70</f>
        <v>D'Arco Marcel</v>
      </c>
      <c r="CR70" s="153">
        <f>+Z70</f>
        <v>6</v>
      </c>
      <c r="CS70" s="153" t="str">
        <f>+AB70</f>
        <v>C</v>
      </c>
      <c r="CT70" s="154">
        <v>4310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4310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>
        <v>1</v>
      </c>
      <c r="G71" s="54">
        <v>1</v>
      </c>
      <c r="H71" s="54"/>
      <c r="I71" s="56"/>
      <c r="J71" s="54"/>
      <c r="K71" s="56"/>
      <c r="L71" s="56"/>
      <c r="M71" s="56"/>
      <c r="N71" s="58"/>
      <c r="O71" s="52" t="s">
        <v>1140</v>
      </c>
      <c r="P71" s="15" t="s">
        <v>1248</v>
      </c>
      <c r="Q71" s="15">
        <v>67</v>
      </c>
      <c r="R71" s="42"/>
      <c r="S71" s="20" t="s">
        <v>1249</v>
      </c>
      <c r="T71" s="21">
        <v>1967</v>
      </c>
      <c r="U71" s="28" t="s">
        <v>1252</v>
      </c>
      <c r="V71" s="21">
        <v>2002</v>
      </c>
      <c r="W71" s="25"/>
      <c r="X71" s="21"/>
      <c r="Y71" s="28"/>
      <c r="Z71" s="118">
        <f t="shared" si="1"/>
        <v>16</v>
      </c>
      <c r="AA71" s="25" t="s">
        <v>1250</v>
      </c>
      <c r="AB71" s="118" t="s">
        <v>121</v>
      </c>
      <c r="AC71" s="21"/>
      <c r="AE71" s="90" t="s">
        <v>375</v>
      </c>
      <c r="AF71" s="82"/>
      <c r="CP71" s="192" t="str">
        <f t="shared" si="2"/>
        <v>Gustin Patrick</v>
      </c>
      <c r="CQ71" s="192"/>
      <c r="CR71" s="242">
        <f t="shared" si="3"/>
        <v>16</v>
      </c>
      <c r="CS71" s="242" t="str">
        <f t="shared" si="4"/>
        <v>D</v>
      </c>
      <c r="CT71" s="222">
        <v>4338</v>
      </c>
      <c r="CU71" s="125">
        <v>772</v>
      </c>
      <c r="CV71" s="33">
        <f t="shared" si="41"/>
        <v>8</v>
      </c>
      <c r="CW71" s="83" t="str">
        <f t="shared" si="42"/>
        <v>Projektingenieur 2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5"/>
        <v>4338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21">
        <v>2013</v>
      </c>
      <c r="Y72" s="28"/>
      <c r="Z72" s="118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2"/>
        <v>Hochuli Antonina</v>
      </c>
      <c r="CR72" s="153">
        <f t="shared" si="3"/>
        <v>5</v>
      </c>
      <c r="CS72" s="153" t="str">
        <f t="shared" si="4"/>
        <v>D</v>
      </c>
      <c r="CT72" s="154">
        <v>8579</v>
      </c>
      <c r="CU72" s="125">
        <v>771</v>
      </c>
      <c r="CV72" s="33">
        <f t="shared" si="41"/>
        <v>7</v>
      </c>
      <c r="CW72" s="83" t="str">
        <f t="shared" si="42"/>
        <v>Projektingenieur 1</v>
      </c>
      <c r="CX72" s="125">
        <v>770</v>
      </c>
      <c r="CY72" s="33">
        <f t="shared" si="43"/>
        <v>6</v>
      </c>
      <c r="CZ72" s="83" t="str">
        <f t="shared" si="44"/>
        <v>Vorstufe Projektingenieur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8579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ref="C73:C133" si="45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46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ref="CP73:CP141" si="47">+S73</f>
        <v>Meisch Raoul</v>
      </c>
      <c r="CR73" s="153">
        <f t="shared" ref="CR73:CR138" si="48">+Z73</f>
        <v>5</v>
      </c>
      <c r="CS73" s="153" t="str">
        <f t="shared" ref="CS73:CS138" si="49">+AB73</f>
        <v>D</v>
      </c>
      <c r="CT73" s="154">
        <v>4315</v>
      </c>
      <c r="CU73" s="125">
        <v>771</v>
      </c>
      <c r="CV73" s="33">
        <f t="shared" si="41"/>
        <v>7</v>
      </c>
      <c r="CW73" s="83" t="str">
        <f t="shared" si="42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ref="DO73:DO141" si="50">+CT73</f>
        <v>4315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>
        <v>1</v>
      </c>
      <c r="C74" s="53">
        <f t="shared" si="45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46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P74" s="19" t="str">
        <f t="shared" si="47"/>
        <v>Stöhr Jessica</v>
      </c>
      <c r="CR74" s="153">
        <f t="shared" si="48"/>
        <v>5</v>
      </c>
      <c r="CS74" s="153" t="str">
        <f t="shared" si="49"/>
        <v>D</v>
      </c>
      <c r="CT74" s="154">
        <v>4313</v>
      </c>
      <c r="CU74" s="125">
        <v>771</v>
      </c>
      <c r="CV74" s="33">
        <f t="shared" si="41"/>
        <v>7</v>
      </c>
      <c r="CW74" s="83" t="str">
        <f t="shared" si="42"/>
        <v>Projektingenieur 1</v>
      </c>
      <c r="CX74" s="125">
        <v>770</v>
      </c>
      <c r="CY74" s="33">
        <f t="shared" si="43"/>
        <v>6</v>
      </c>
      <c r="CZ74" s="83" t="str">
        <f t="shared" si="44"/>
        <v>Vorstufe Projektingenieur</v>
      </c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si="50"/>
        <v>4313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/>
      <c r="C75" s="53">
        <f t="shared" si="45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46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P75" s="19" t="str">
        <f t="shared" si="47"/>
        <v>Vitt Bernhard</v>
      </c>
      <c r="CR75" s="153">
        <f t="shared" si="48"/>
        <v>4</v>
      </c>
      <c r="CS75" s="153" t="str">
        <f t="shared" si="49"/>
        <v>D</v>
      </c>
      <c r="CT75" s="154">
        <v>4318</v>
      </c>
      <c r="CU75" s="125">
        <v>770</v>
      </c>
      <c r="CV75" s="33">
        <f t="shared" si="41"/>
        <v>6</v>
      </c>
      <c r="CW75" s="83" t="str">
        <f t="shared" si="42"/>
        <v>Vorstufe Projektingenieur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0"/>
        <v>4318</v>
      </c>
      <c r="DP75" s="153">
        <v>2</v>
      </c>
      <c r="DQ75" s="19">
        <v>3</v>
      </c>
      <c r="DR75" s="19" t="s">
        <v>951</v>
      </c>
    </row>
    <row r="76" spans="1:122" s="19" customFormat="1" ht="25.5" x14ac:dyDescent="0.25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224">
        <v>2015</v>
      </c>
      <c r="W76" s="28"/>
      <c r="X76" s="21"/>
      <c r="Y76" s="28"/>
      <c r="Z76" s="163">
        <f t="shared" si="46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P76" s="19" t="str">
        <f t="shared" si="47"/>
        <v>Völlmin Daniel</v>
      </c>
      <c r="CR76" s="153">
        <f t="shared" si="48"/>
        <v>3</v>
      </c>
      <c r="CS76" s="153" t="str">
        <f t="shared" si="49"/>
        <v>D</v>
      </c>
      <c r="CT76" s="154">
        <v>4319</v>
      </c>
      <c r="CU76" s="125">
        <v>771</v>
      </c>
      <c r="CV76" s="33">
        <f t="shared" si="41"/>
        <v>7</v>
      </c>
      <c r="CW76" s="83" t="str">
        <f t="shared" si="42"/>
        <v>Projektingenieur 1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0"/>
        <v>4319</v>
      </c>
      <c r="DP76" s="153">
        <v>2</v>
      </c>
      <c r="DQ76" s="19">
        <v>3</v>
      </c>
      <c r="DR76" s="19" t="s">
        <v>951</v>
      </c>
    </row>
    <row r="77" spans="1:122" s="19" customFormat="1" x14ac:dyDescent="0.2">
      <c r="A77" s="53">
        <v>0</v>
      </c>
      <c r="B77" s="53"/>
      <c r="C77" s="53">
        <f t="shared" ref="C77:C79" si="51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46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P77" s="19" t="str">
        <f t="shared" si="47"/>
        <v>Burger Stefan</v>
      </c>
      <c r="CR77" s="19">
        <f t="shared" si="48"/>
        <v>2</v>
      </c>
      <c r="CS77" s="19" t="str">
        <f t="shared" si="49"/>
        <v>D</v>
      </c>
      <c r="CT77" s="154">
        <v>9748</v>
      </c>
      <c r="CU77" s="125">
        <v>771</v>
      </c>
      <c r="CV77" s="33">
        <f t="shared" si="41"/>
        <v>7</v>
      </c>
      <c r="CW77" s="83" t="str">
        <f t="shared" si="42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125"/>
      <c r="DI77" s="33"/>
      <c r="DJ77" s="83"/>
      <c r="DO77" s="19">
        <f t="shared" si="50"/>
        <v>9748</v>
      </c>
      <c r="DP77" s="153">
        <v>2</v>
      </c>
      <c r="DQ77" s="19">
        <v>3</v>
      </c>
      <c r="DR77" s="185" t="s">
        <v>951</v>
      </c>
    </row>
    <row r="78" spans="1:122" s="19" customFormat="1" x14ac:dyDescent="0.2">
      <c r="A78" s="53">
        <v>0</v>
      </c>
      <c r="B78" s="53"/>
      <c r="C78" s="53">
        <f t="shared" si="51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46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47"/>
        <v>Aleinikov Dimitri</v>
      </c>
      <c r="CR78" s="19">
        <f t="shared" si="48"/>
        <v>2</v>
      </c>
      <c r="CS78" s="19" t="str">
        <f t="shared" si="49"/>
        <v>D</v>
      </c>
      <c r="CT78" s="222">
        <v>4327</v>
      </c>
      <c r="CU78" s="125">
        <v>771</v>
      </c>
      <c r="CV78" s="33">
        <f t="shared" si="41"/>
        <v>7</v>
      </c>
      <c r="CW78" s="83" t="str">
        <f t="shared" si="42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0"/>
        <v>4327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1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46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2" t="str">
        <f t="shared" si="47"/>
        <v>Lüthi Tobias</v>
      </c>
      <c r="CR79" s="19">
        <f t="shared" si="48"/>
        <v>1</v>
      </c>
      <c r="CS79" s="19" t="str">
        <f t="shared" si="49"/>
        <v>D</v>
      </c>
      <c r="CT79" s="222">
        <v>8580</v>
      </c>
      <c r="CU79" s="125">
        <v>771</v>
      </c>
      <c r="CV79" s="33">
        <f t="shared" si="41"/>
        <v>7</v>
      </c>
      <c r="CW79" s="83" t="str">
        <f t="shared" si="42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0"/>
        <v>8580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>
        <v>1</v>
      </c>
      <c r="C80" s="53">
        <f t="shared" si="45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46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P80" s="192" t="str">
        <f t="shared" si="47"/>
        <v>Schilliger Raphaela</v>
      </c>
      <c r="CR80" s="19">
        <f t="shared" si="48"/>
        <v>1</v>
      </c>
      <c r="CS80" s="19" t="str">
        <f t="shared" si="49"/>
        <v>D</v>
      </c>
      <c r="CT80" s="222">
        <v>4325</v>
      </c>
      <c r="CU80" s="125">
        <v>771</v>
      </c>
      <c r="CV80" s="33">
        <f t="shared" si="41"/>
        <v>7</v>
      </c>
      <c r="CW80" s="83" t="str">
        <f t="shared" si="42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0"/>
        <v>4325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/>
      <c r="C81" s="53">
        <f t="shared" si="45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46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P81" s="19" t="str">
        <f t="shared" si="47"/>
        <v>Reber Erich</v>
      </c>
      <c r="CR81" s="19">
        <f t="shared" si="48"/>
        <v>45</v>
      </c>
      <c r="CS81" s="19" t="str">
        <f t="shared" si="49"/>
        <v>C</v>
      </c>
      <c r="CT81" s="154">
        <v>3211</v>
      </c>
      <c r="CU81" s="125">
        <v>772</v>
      </c>
      <c r="CV81" s="33">
        <f t="shared" si="41"/>
        <v>8</v>
      </c>
      <c r="CW81" s="83" t="str">
        <f t="shared" si="42"/>
        <v>Projektingenieur 2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0"/>
        <v>3211</v>
      </c>
      <c r="DP81" s="153">
        <v>6</v>
      </c>
      <c r="DQ81" s="19">
        <v>0</v>
      </c>
      <c r="DR81" s="185" t="s">
        <v>968</v>
      </c>
    </row>
    <row r="82" spans="1:122" s="19" customFormat="1" x14ac:dyDescent="0.2">
      <c r="A82" s="53">
        <v>0</v>
      </c>
      <c r="B82" s="53"/>
      <c r="C82" s="53">
        <f t="shared" si="45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P82" s="19" t="str">
        <f t="shared" si="47"/>
        <v>Aebi Roger</v>
      </c>
      <c r="CR82" s="19">
        <f t="shared" si="48"/>
        <v>42</v>
      </c>
      <c r="CS82" s="19" t="str">
        <f t="shared" si="49"/>
        <v>C</v>
      </c>
      <c r="CT82" s="154">
        <v>6622</v>
      </c>
      <c r="CU82" s="125">
        <v>772</v>
      </c>
      <c r="CV82" s="33">
        <f t="shared" si="41"/>
        <v>8</v>
      </c>
      <c r="CW82" s="83" t="str">
        <f t="shared" si="42"/>
        <v>Projektingenieur 2</v>
      </c>
      <c r="CX82" s="125">
        <v>772</v>
      </c>
      <c r="CY82" s="33">
        <f t="shared" si="43"/>
        <v>8</v>
      </c>
      <c r="CZ82" s="83" t="str">
        <f t="shared" si="44"/>
        <v>Projektingenieur 2</v>
      </c>
      <c r="DA82" s="125">
        <v>772</v>
      </c>
      <c r="DB82" s="33">
        <f t="shared" ref="DB82:DB112" si="52">VLOOKUP($DA82,Funktionsbezeichnungen,3,0)</f>
        <v>8</v>
      </c>
      <c r="DC82" s="83" t="str">
        <f t="shared" ref="DC82:DC112" si="53">VLOOKUP($DA82,Funktionsbezeichnungen,2,0)</f>
        <v>Projektingenieur 2</v>
      </c>
      <c r="DD82" s="125">
        <v>772</v>
      </c>
      <c r="DE82" s="33">
        <f t="shared" ref="DE82:DE114" si="54">VLOOKUP($DD82,Funktionsbezeichnungen,3,0)</f>
        <v>8</v>
      </c>
      <c r="DF82" s="83" t="str">
        <f t="shared" ref="DF82:DF114" si="55">VLOOKUP($DD82,Funktionsbezeichnungen,2,0)</f>
        <v>Projektingenieur 2</v>
      </c>
      <c r="DG82" s="20"/>
      <c r="DH82" s="33">
        <v>772</v>
      </c>
      <c r="DI82" s="33">
        <f t="shared" ref="DI82:DI112" si="56">VLOOKUP($DH82,Funktionsbezeichnungen,3,0)</f>
        <v>8</v>
      </c>
      <c r="DJ82" s="83" t="str">
        <f t="shared" ref="DJ82:DJ112" si="57">VLOOKUP($DH82,Funktionsbezeichnungen,2,0)</f>
        <v>Projektingenieur 2</v>
      </c>
      <c r="DO82" s="19">
        <f t="shared" si="50"/>
        <v>6622</v>
      </c>
      <c r="DP82" s="153">
        <v>6</v>
      </c>
      <c r="DQ82" s="19">
        <v>0</v>
      </c>
      <c r="DR82" s="185" t="s">
        <v>969</v>
      </c>
    </row>
    <row r="83" spans="1:122" s="19" customFormat="1" x14ac:dyDescent="0.2">
      <c r="A83" s="53">
        <v>0</v>
      </c>
      <c r="B83" s="53"/>
      <c r="C83" s="53">
        <f t="shared" si="45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46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P83" s="19" t="str">
        <f t="shared" si="47"/>
        <v>Oehen Beat</v>
      </c>
      <c r="CR83" s="19">
        <f t="shared" si="48"/>
        <v>33</v>
      </c>
      <c r="CS83" s="19" t="str">
        <f t="shared" si="49"/>
        <v>C</v>
      </c>
      <c r="CT83" s="154">
        <v>7622</v>
      </c>
      <c r="CU83" s="125">
        <v>772</v>
      </c>
      <c r="CV83" s="33">
        <f t="shared" ref="CV83:CV115" si="58">VLOOKUP($CU83,Funktionsbezeichnungen,3,0)</f>
        <v>8</v>
      </c>
      <c r="CW83" s="83" t="str">
        <f t="shared" ref="CW83:CW115" si="59">VLOOKUP($CU83,Funktionsbezeichnungen,2,0)</f>
        <v>Projektingenieur 2</v>
      </c>
      <c r="CX83" s="125">
        <v>772</v>
      </c>
      <c r="CY83" s="33">
        <f t="shared" si="43"/>
        <v>8</v>
      </c>
      <c r="CZ83" s="83" t="str">
        <f t="shared" si="44"/>
        <v>Projektingenieur 2</v>
      </c>
      <c r="DA83" s="125">
        <v>772</v>
      </c>
      <c r="DB83" s="33">
        <f t="shared" si="52"/>
        <v>8</v>
      </c>
      <c r="DC83" s="83" t="str">
        <f t="shared" si="53"/>
        <v>Projektingenieur 2</v>
      </c>
      <c r="DD83" s="125">
        <v>772</v>
      </c>
      <c r="DE83" s="33">
        <f t="shared" si="54"/>
        <v>8</v>
      </c>
      <c r="DF83" s="83" t="str">
        <f t="shared" si="55"/>
        <v>Projektingenieur 2</v>
      </c>
      <c r="DG83" s="20"/>
      <c r="DH83" s="125">
        <v>772</v>
      </c>
      <c r="DI83" s="33">
        <f t="shared" si="56"/>
        <v>8</v>
      </c>
      <c r="DJ83" s="83" t="str">
        <f t="shared" si="57"/>
        <v>Projektingenieur 2</v>
      </c>
      <c r="DO83" s="19">
        <f t="shared" si="50"/>
        <v>7622</v>
      </c>
      <c r="DP83" s="153">
        <v>6</v>
      </c>
      <c r="DQ83" s="19">
        <v>0</v>
      </c>
      <c r="DR83" s="185" t="s">
        <v>968</v>
      </c>
    </row>
    <row r="84" spans="1:122" s="19" customFormat="1" x14ac:dyDescent="0.2">
      <c r="A84" s="53">
        <v>0</v>
      </c>
      <c r="B84" s="53"/>
      <c r="C84" s="53">
        <f t="shared" ref="C84" si="60">IF(Z84&gt;=10,1,0)</f>
        <v>1</v>
      </c>
      <c r="D84" s="55"/>
      <c r="E84" s="55">
        <v>1</v>
      </c>
      <c r="F84" s="56"/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P84" s="192" t="str">
        <f t="shared" ref="CP84" si="61">+S84</f>
        <v>Blehs Claudio</v>
      </c>
      <c r="CR84" s="19">
        <f t="shared" ref="CR84" si="62">+Z84</f>
        <v>21</v>
      </c>
      <c r="CS84" s="19" t="str">
        <f t="shared" ref="CS84" si="63">+AB84</f>
        <v>C</v>
      </c>
      <c r="CT84" s="222">
        <v>4331</v>
      </c>
      <c r="CU84" s="125">
        <v>772</v>
      </c>
      <c r="CV84" s="33">
        <f>VLOOKUP($CU84,Funktionsbezeichnungen,3,0)</f>
        <v>8</v>
      </c>
      <c r="CW84" s="83" t="str">
        <f>VLOOKUP($CU84,Funktionsbezeichnungen,2,0)</f>
        <v>Projektingenieur 2</v>
      </c>
      <c r="CX84" s="125">
        <v>772</v>
      </c>
      <c r="CY84" s="33">
        <f>VLOOKUP($CX84,Funktionsbezeichnungen,3,0)</f>
        <v>8</v>
      </c>
      <c r="CZ84" s="83" t="str">
        <f>VLOOKUP($CX84,Funktionsbezeichnungen,2,0)</f>
        <v>Projektingenieur 2</v>
      </c>
      <c r="DA84" s="125">
        <v>772</v>
      </c>
      <c r="DB84" s="33">
        <f>VLOOKUP($DA84,Funktionsbezeichnungen,3,0)</f>
        <v>8</v>
      </c>
      <c r="DC84" s="83" t="str">
        <f>VLOOKUP($DA84,Funktionsbezeichnungen,2,0)</f>
        <v>Projektingenieur 2</v>
      </c>
      <c r="DD84" s="125">
        <v>772</v>
      </c>
      <c r="DE84" s="33">
        <f>VLOOKUP($DD84,Funktionsbezeichnungen,3,0)</f>
        <v>8</v>
      </c>
      <c r="DF84" s="83" t="str">
        <f>VLOOKUP($DD84,Funktionsbezeichnungen,2,0)</f>
        <v>Projektingenieur 2</v>
      </c>
      <c r="DG84" s="20"/>
      <c r="DH84" s="33">
        <v>772</v>
      </c>
      <c r="DI84" s="33">
        <f>VLOOKUP($DH84,Funktionsbezeichnungen,3,0)</f>
        <v>8</v>
      </c>
      <c r="DJ84" s="83" t="str">
        <f>VLOOKUP($DH84,Funktionsbezeichnungen,2,0)</f>
        <v>Projektingenieur 2</v>
      </c>
      <c r="DO84" s="19">
        <f t="shared" ref="DO84" si="64">+CT84</f>
        <v>4331</v>
      </c>
      <c r="DP84" s="153">
        <v>6</v>
      </c>
      <c r="DQ84" s="19">
        <v>0</v>
      </c>
      <c r="DR84" s="185" t="s">
        <v>969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47"/>
        <v>Thalmann Patric</v>
      </c>
      <c r="CR85" s="19">
        <f t="shared" si="48"/>
        <v>17</v>
      </c>
      <c r="CS85" s="19" t="str">
        <f t="shared" si="49"/>
        <v>C</v>
      </c>
      <c r="CT85" s="154">
        <v>9658</v>
      </c>
      <c r="CU85" s="125">
        <v>772</v>
      </c>
      <c r="CV85" s="33">
        <f t="shared" si="58"/>
        <v>8</v>
      </c>
      <c r="CW85" s="83" t="str">
        <f t="shared" si="59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0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47"/>
        <v>Hagmann Andreas</v>
      </c>
      <c r="CR86" s="226">
        <f t="shared" si="48"/>
        <v>9</v>
      </c>
      <c r="CS86" s="226" t="str">
        <f t="shared" si="49"/>
        <v>C</v>
      </c>
      <c r="CT86" s="257">
        <v>3216</v>
      </c>
      <c r="CU86" s="250">
        <v>772</v>
      </c>
      <c r="CV86" s="251">
        <f t="shared" si="58"/>
        <v>8</v>
      </c>
      <c r="CW86" s="252" t="str">
        <f t="shared" si="59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0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45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46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47"/>
        <v>Imesch Robert</v>
      </c>
      <c r="CR87" s="19">
        <f t="shared" si="48"/>
        <v>44</v>
      </c>
      <c r="CS87" s="19" t="str">
        <f t="shared" si="49"/>
        <v xml:space="preserve"> D/C 2)</v>
      </c>
      <c r="CT87" s="154">
        <v>4249</v>
      </c>
      <c r="CU87" s="125">
        <v>772</v>
      </c>
      <c r="CV87" s="33">
        <f t="shared" si="58"/>
        <v>8</v>
      </c>
      <c r="CW87" s="83" t="str">
        <f t="shared" si="59"/>
        <v>Projektingenieur 2</v>
      </c>
      <c r="CX87" s="125">
        <v>772</v>
      </c>
      <c r="CY87" s="33">
        <f t="shared" si="43"/>
        <v>8</v>
      </c>
      <c r="CZ87" s="83" t="str">
        <f t="shared" si="44"/>
        <v>Projektingenieur 2</v>
      </c>
      <c r="DA87" s="125">
        <v>772</v>
      </c>
      <c r="DB87" s="33">
        <f t="shared" si="52"/>
        <v>8</v>
      </c>
      <c r="DC87" s="83" t="str">
        <f t="shared" si="53"/>
        <v>Projektingenieur 2</v>
      </c>
      <c r="DD87" s="125">
        <v>772</v>
      </c>
      <c r="DE87" s="33">
        <f t="shared" si="54"/>
        <v>8</v>
      </c>
      <c r="DF87" s="83" t="str">
        <f t="shared" si="55"/>
        <v>Projektingenieur 2</v>
      </c>
      <c r="DG87" s="20"/>
      <c r="DH87" s="33">
        <v>772</v>
      </c>
      <c r="DI87" s="33">
        <f t="shared" si="56"/>
        <v>8</v>
      </c>
      <c r="DJ87" s="83" t="str">
        <f t="shared" si="57"/>
        <v>Projektingenieur 2</v>
      </c>
      <c r="DO87" s="19">
        <f t="shared" si="50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45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46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47"/>
        <v>Flückiger Hans Peter</v>
      </c>
      <c r="CR88" s="19">
        <f t="shared" si="48"/>
        <v>43</v>
      </c>
      <c r="CS88" s="19" t="str">
        <f t="shared" si="49"/>
        <v xml:space="preserve"> D/C 2)</v>
      </c>
      <c r="CT88" s="154">
        <v>4250</v>
      </c>
      <c r="CU88" s="125">
        <v>772</v>
      </c>
      <c r="CV88" s="33">
        <f t="shared" si="58"/>
        <v>8</v>
      </c>
      <c r="CW88" s="83" t="str">
        <f t="shared" si="59"/>
        <v>Projektingenieur 2</v>
      </c>
      <c r="CX88" s="125">
        <v>772</v>
      </c>
      <c r="CY88" s="33">
        <f t="shared" si="43"/>
        <v>8</v>
      </c>
      <c r="CZ88" s="83" t="str">
        <f t="shared" si="44"/>
        <v>Projektingenieur 2</v>
      </c>
      <c r="DA88" s="125">
        <v>772</v>
      </c>
      <c r="DB88" s="33">
        <f t="shared" si="52"/>
        <v>8</v>
      </c>
      <c r="DC88" s="83" t="str">
        <f t="shared" si="53"/>
        <v>Projektingenieur 2</v>
      </c>
      <c r="DD88" s="125">
        <v>772</v>
      </c>
      <c r="DE88" s="33">
        <f t="shared" si="54"/>
        <v>8</v>
      </c>
      <c r="DF88" s="83" t="str">
        <f t="shared" si="55"/>
        <v>Projektingenieur 2</v>
      </c>
      <c r="DG88" s="20"/>
      <c r="DH88" s="33">
        <v>772</v>
      </c>
      <c r="DI88" s="33">
        <f t="shared" si="56"/>
        <v>8</v>
      </c>
      <c r="DJ88" s="83" t="str">
        <f t="shared" si="57"/>
        <v>Projektingenieur 2</v>
      </c>
      <c r="DO88" s="19">
        <f t="shared" si="50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47"/>
        <v>Zeltner Viktor</v>
      </c>
      <c r="CR89" s="19">
        <f t="shared" si="48"/>
        <v>12</v>
      </c>
      <c r="CS89" s="19" t="str">
        <f t="shared" si="49"/>
        <v>D</v>
      </c>
      <c r="CT89" s="154">
        <v>6765</v>
      </c>
      <c r="CU89" s="125">
        <v>771</v>
      </c>
      <c r="CV89" s="33">
        <f t="shared" si="58"/>
        <v>7</v>
      </c>
      <c r="CW89" s="83" t="str">
        <f t="shared" si="59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0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45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46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47"/>
        <v>Allemann  Bertrand</v>
      </c>
      <c r="CR90" s="19">
        <f t="shared" si="48"/>
        <v>45</v>
      </c>
      <c r="CS90" s="19" t="str">
        <f t="shared" si="49"/>
        <v>D</v>
      </c>
      <c r="CT90" s="154">
        <v>5631</v>
      </c>
      <c r="CU90" s="125">
        <v>741</v>
      </c>
      <c r="CV90" s="33">
        <f t="shared" si="58"/>
        <v>7</v>
      </c>
      <c r="CW90" s="83" t="str">
        <f t="shared" si="59"/>
        <v>Konstrukteur 4 / Fachplaner 4 / Gruppenchef 2</v>
      </c>
      <c r="CX90" s="125">
        <v>741</v>
      </c>
      <c r="CY90" s="33">
        <f t="shared" si="43"/>
        <v>7</v>
      </c>
      <c r="CZ90" s="83" t="str">
        <f t="shared" si="44"/>
        <v>Konstrukteur 4 / Fachplaner 4 / Gruppenchef 2</v>
      </c>
      <c r="DA90" s="125">
        <v>741</v>
      </c>
      <c r="DB90" s="33">
        <f t="shared" si="52"/>
        <v>7</v>
      </c>
      <c r="DC90" s="83" t="str">
        <f t="shared" si="53"/>
        <v>Konstrukteur 4 / Fachplaner 4 / Gruppenchef 2</v>
      </c>
      <c r="DD90" s="125">
        <v>741</v>
      </c>
      <c r="DE90" s="33">
        <f t="shared" si="54"/>
        <v>7</v>
      </c>
      <c r="DF90" s="83" t="str">
        <f t="shared" si="55"/>
        <v>Konstrukteur 4 / Fachplaner 4 / Gruppenchef 2</v>
      </c>
      <c r="DG90" s="20"/>
      <c r="DH90" s="33">
        <v>742</v>
      </c>
      <c r="DI90" s="33">
        <f t="shared" si="56"/>
        <v>8</v>
      </c>
      <c r="DJ90" s="83" t="str">
        <f t="shared" si="57"/>
        <v>Konstrukteur 5  / Fachplaner 5 / Gruppenchef 3</v>
      </c>
      <c r="DO90" s="19">
        <f t="shared" si="50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5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46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7"/>
        <v>Lenherr Paul</v>
      </c>
      <c r="CR92" s="19">
        <f t="shared" si="48"/>
        <v>41</v>
      </c>
      <c r="CS92" s="19" t="str">
        <f t="shared" si="49"/>
        <v>D</v>
      </c>
      <c r="CT92" s="154">
        <v>6628</v>
      </c>
      <c r="CU92" s="125">
        <v>741</v>
      </c>
      <c r="CV92" s="33">
        <f t="shared" si="58"/>
        <v>7</v>
      </c>
      <c r="CW92" s="83" t="str">
        <f t="shared" si="59"/>
        <v>Konstrukteur 4 / Fachplaner 4 / Gruppenchef 2</v>
      </c>
      <c r="CX92" s="125">
        <v>741</v>
      </c>
      <c r="CY92" s="33">
        <f t="shared" si="43"/>
        <v>7</v>
      </c>
      <c r="CZ92" s="83" t="str">
        <f t="shared" si="44"/>
        <v>Konstrukteur 4 / Fachplaner 4 / Gruppenchef 2</v>
      </c>
      <c r="DA92" s="125">
        <v>741</v>
      </c>
      <c r="DB92" s="33">
        <f t="shared" si="52"/>
        <v>7</v>
      </c>
      <c r="DC92" s="83" t="str">
        <f t="shared" si="53"/>
        <v>Konstrukteur 4 / Fachplaner 4 / Gruppenchef 2</v>
      </c>
      <c r="DD92" s="125">
        <v>741</v>
      </c>
      <c r="DE92" s="33">
        <f t="shared" si="54"/>
        <v>7</v>
      </c>
      <c r="DF92" s="83" t="str">
        <f t="shared" si="55"/>
        <v>Konstrukteur 4 / Fachplaner 4 / Gruppenchef 2</v>
      </c>
      <c r="DG92" s="20"/>
      <c r="DH92" s="33">
        <v>742</v>
      </c>
      <c r="DI92" s="33">
        <f t="shared" si="56"/>
        <v>8</v>
      </c>
      <c r="DJ92" s="83" t="str">
        <f t="shared" si="57"/>
        <v>Konstrukteur 5  / Fachplaner 5 / Gruppenchef 3</v>
      </c>
      <c r="DO92" s="19">
        <f t="shared" si="50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5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46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47"/>
        <v>von Schallen Urs</v>
      </c>
      <c r="CR93" s="19">
        <f t="shared" si="48"/>
        <v>40</v>
      </c>
      <c r="CS93" s="19" t="str">
        <f t="shared" si="49"/>
        <v>D</v>
      </c>
      <c r="CT93" s="154">
        <v>6659</v>
      </c>
      <c r="CU93" s="125">
        <v>742</v>
      </c>
      <c r="CV93" s="33">
        <f t="shared" si="58"/>
        <v>8</v>
      </c>
      <c r="CW93" s="83" t="str">
        <f t="shared" si="59"/>
        <v>Konstrukteur 5  / Fachplaner 5 / Gruppenchef 3</v>
      </c>
      <c r="CX93" s="125">
        <v>742</v>
      </c>
      <c r="CY93" s="33">
        <f t="shared" si="43"/>
        <v>8</v>
      </c>
      <c r="CZ93" s="83" t="str">
        <f t="shared" si="44"/>
        <v>Konstrukteur 5  / Fachplaner 5 / Gruppenchef 3</v>
      </c>
      <c r="DA93" s="125">
        <v>742</v>
      </c>
      <c r="DB93" s="33">
        <f t="shared" si="52"/>
        <v>8</v>
      </c>
      <c r="DC93" s="83" t="str">
        <f t="shared" si="53"/>
        <v>Konstrukteur 5  / Fachplaner 5 / Gruppenchef 3</v>
      </c>
      <c r="DD93" s="125">
        <v>742</v>
      </c>
      <c r="DE93" s="33">
        <f t="shared" si="54"/>
        <v>8</v>
      </c>
      <c r="DF93" s="83" t="str">
        <f t="shared" si="55"/>
        <v>Konstrukteur 5  / Fachplaner 5 / Gruppenchef 3</v>
      </c>
      <c r="DG93" s="20"/>
      <c r="DH93" s="33">
        <v>742</v>
      </c>
      <c r="DI93" s="33">
        <f t="shared" si="56"/>
        <v>8</v>
      </c>
      <c r="DJ93" s="83" t="str">
        <f t="shared" si="57"/>
        <v>Konstrukteur 5  / Fachplaner 5 / Gruppenchef 3</v>
      </c>
      <c r="DO93" s="19">
        <f t="shared" si="50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45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46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47"/>
        <v>Schneider Martin</v>
      </c>
      <c r="CR94" s="19">
        <f t="shared" si="48"/>
        <v>38</v>
      </c>
      <c r="CS94" s="19" t="str">
        <f t="shared" si="49"/>
        <v>D</v>
      </c>
      <c r="CT94" s="154">
        <v>4354</v>
      </c>
      <c r="CU94" s="125">
        <v>741</v>
      </c>
      <c r="CV94" s="33">
        <f t="shared" si="58"/>
        <v>7</v>
      </c>
      <c r="CW94" s="83" t="str">
        <f t="shared" si="59"/>
        <v>Konstrukteur 4 / Fachplaner 4 / Gruppenchef 2</v>
      </c>
      <c r="CX94" s="125">
        <v>741</v>
      </c>
      <c r="CY94" s="33">
        <f t="shared" si="43"/>
        <v>7</v>
      </c>
      <c r="CZ94" s="83" t="str">
        <f t="shared" si="44"/>
        <v>Konstrukteur 4 / Fachplaner 4 / Gruppenchef 2</v>
      </c>
      <c r="DA94" s="125">
        <v>741</v>
      </c>
      <c r="DB94" s="33">
        <f t="shared" si="52"/>
        <v>7</v>
      </c>
      <c r="DC94" s="83" t="str">
        <f t="shared" si="53"/>
        <v>Konstrukteur 4 / Fachplaner 4 / Gruppenchef 2</v>
      </c>
      <c r="DD94" s="125">
        <v>741</v>
      </c>
      <c r="DE94" s="33">
        <f t="shared" si="54"/>
        <v>7</v>
      </c>
      <c r="DF94" s="83" t="str">
        <f t="shared" si="55"/>
        <v>Konstrukteur 4 / Fachplaner 4 / Gruppenchef 2</v>
      </c>
      <c r="DG94" s="20"/>
      <c r="DH94" s="33">
        <v>742</v>
      </c>
      <c r="DI94" s="33">
        <f t="shared" si="56"/>
        <v>8</v>
      </c>
      <c r="DJ94" s="83" t="str">
        <f t="shared" si="57"/>
        <v>Konstrukteur 5  / Fachplaner 5 / Gruppenchef 3</v>
      </c>
      <c r="DO94" s="19">
        <f t="shared" si="50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45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46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47"/>
        <v>Ortlieb Hans-Rudi</v>
      </c>
      <c r="CR95" s="19">
        <f t="shared" si="48"/>
        <v>37</v>
      </c>
      <c r="CS95" s="19" t="str">
        <f t="shared" si="49"/>
        <v>D</v>
      </c>
      <c r="CT95" s="154">
        <v>5630</v>
      </c>
      <c r="CU95" s="125">
        <v>771</v>
      </c>
      <c r="CV95" s="33">
        <f t="shared" si="58"/>
        <v>7</v>
      </c>
      <c r="CW95" s="83" t="str">
        <f t="shared" si="59"/>
        <v>Projektingenieur 1</v>
      </c>
      <c r="CX95" s="125">
        <v>771</v>
      </c>
      <c r="CY95" s="33">
        <f t="shared" si="43"/>
        <v>7</v>
      </c>
      <c r="CZ95" s="83" t="str">
        <f t="shared" si="44"/>
        <v>Projektingenieur 1</v>
      </c>
      <c r="DA95" s="125">
        <v>771</v>
      </c>
      <c r="DB95" s="33">
        <f t="shared" si="52"/>
        <v>7</v>
      </c>
      <c r="DC95" s="83" t="str">
        <f t="shared" si="53"/>
        <v>Projektingenieur 1</v>
      </c>
      <c r="DD95" s="125">
        <v>741</v>
      </c>
      <c r="DE95" s="33">
        <f t="shared" si="54"/>
        <v>7</v>
      </c>
      <c r="DF95" s="83" t="str">
        <f t="shared" si="55"/>
        <v>Konstrukteur 4 / Fachplaner 4 / Gruppenchef 2</v>
      </c>
      <c r="DG95" s="20"/>
      <c r="DH95" s="33">
        <v>742</v>
      </c>
      <c r="DI95" s="33">
        <f t="shared" si="56"/>
        <v>8</v>
      </c>
      <c r="DJ95" s="83" t="str">
        <f t="shared" si="57"/>
        <v>Konstrukteur 5  / Fachplaner 5 / Gruppenchef 3</v>
      </c>
      <c r="DO95" s="19">
        <f t="shared" si="50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65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ref="Z96" si="66">$AD$3-V96</f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P96" s="192" t="str">
        <f t="shared" ref="CP96" si="67">+S96</f>
        <v>Di Maria Marcello</v>
      </c>
      <c r="CR96" s="19">
        <f t="shared" ref="CR96" si="68">+Z96</f>
        <v>33</v>
      </c>
      <c r="CS96" s="19" t="str">
        <f t="shared" ref="CS96" si="69">+AB96</f>
        <v>D</v>
      </c>
      <c r="CT96" s="222">
        <v>8585</v>
      </c>
      <c r="CU96" s="125">
        <v>741</v>
      </c>
      <c r="CV96" s="33">
        <f t="shared" si="58"/>
        <v>7</v>
      </c>
      <c r="CW96" s="83" t="str">
        <f t="shared" si="59"/>
        <v>Konstrukteur 4 / Fachplaner 4 / Gruppenchef 2</v>
      </c>
      <c r="CX96" s="125">
        <v>741</v>
      </c>
      <c r="CY96" s="33">
        <f t="shared" si="43"/>
        <v>7</v>
      </c>
      <c r="CZ96" s="83" t="str">
        <f t="shared" si="44"/>
        <v>Konstrukteur 4 / Fachplaner 4 / Gruppenchef 2</v>
      </c>
      <c r="DA96" s="125">
        <v>741</v>
      </c>
      <c r="DB96" s="33">
        <f t="shared" si="52"/>
        <v>7</v>
      </c>
      <c r="DC96" s="83" t="str">
        <f t="shared" si="53"/>
        <v>Konstrukteur 4 / Fachplaner 4 / Gruppenchef 2</v>
      </c>
      <c r="DD96" s="125">
        <v>741</v>
      </c>
      <c r="DE96" s="33">
        <f t="shared" si="54"/>
        <v>7</v>
      </c>
      <c r="DF96" s="83" t="str">
        <f t="shared" si="55"/>
        <v>Konstrukteur 4 / Fachplaner 4 / Gruppenchef 2</v>
      </c>
      <c r="DG96" s="20"/>
      <c r="DH96" s="125">
        <v>742</v>
      </c>
      <c r="DI96" s="33">
        <f t="shared" si="56"/>
        <v>8</v>
      </c>
      <c r="DJ96" s="83" t="str">
        <f t="shared" si="57"/>
        <v>Konstrukteur 5  / Fachplaner 5 / Gruppenchef 3</v>
      </c>
      <c r="DO96" s="19">
        <f t="shared" ref="DO96" si="70">+CT96</f>
        <v>8585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5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46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47"/>
        <v>Bucher Oliver</v>
      </c>
      <c r="CR97" s="19">
        <f t="shared" si="48"/>
        <v>30</v>
      </c>
      <c r="CS97" s="19" t="str">
        <f t="shared" si="49"/>
        <v>D</v>
      </c>
      <c r="CT97" s="154">
        <v>7641</v>
      </c>
      <c r="CU97" s="125">
        <v>741</v>
      </c>
      <c r="CV97" s="33">
        <f t="shared" si="58"/>
        <v>7</v>
      </c>
      <c r="CW97" s="83" t="str">
        <f t="shared" si="59"/>
        <v>Konstrukteur 4 / Fachplaner 4 / Gruppenchef 2</v>
      </c>
      <c r="CX97" s="125">
        <v>741</v>
      </c>
      <c r="CY97" s="33">
        <f t="shared" si="43"/>
        <v>7</v>
      </c>
      <c r="CZ97" s="83" t="str">
        <f t="shared" si="44"/>
        <v>Konstrukteur 4 / Fachplaner 4 / Gruppenchef 2</v>
      </c>
      <c r="DA97" s="125">
        <v>741</v>
      </c>
      <c r="DB97" s="33">
        <f t="shared" si="52"/>
        <v>7</v>
      </c>
      <c r="DC97" s="83" t="str">
        <f t="shared" si="53"/>
        <v>Konstrukteur 4 / Fachplaner 4 / Gruppenchef 2</v>
      </c>
      <c r="DD97" s="125">
        <v>741</v>
      </c>
      <c r="DE97" s="33">
        <f t="shared" si="54"/>
        <v>7</v>
      </c>
      <c r="DF97" s="83" t="str">
        <f t="shared" si="55"/>
        <v>Konstrukteur 4 / Fachplaner 4 / Gruppenchef 2</v>
      </c>
      <c r="DG97" s="20"/>
      <c r="DH97" s="125">
        <v>742</v>
      </c>
      <c r="DI97" s="33">
        <f t="shared" si="56"/>
        <v>8</v>
      </c>
      <c r="DJ97" s="83" t="str">
        <f t="shared" si="57"/>
        <v>Konstrukteur 5  / Fachplaner 5 / Gruppenchef 3</v>
      </c>
      <c r="DO97" s="19">
        <f t="shared" si="50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45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46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47"/>
        <v>Hagen Stefan</v>
      </c>
      <c r="CR98" s="19">
        <f t="shared" si="48"/>
        <v>29</v>
      </c>
      <c r="CS98" s="19" t="str">
        <f t="shared" si="49"/>
        <v>D</v>
      </c>
      <c r="CT98" s="154">
        <v>6741</v>
      </c>
      <c r="CU98" s="125">
        <v>741</v>
      </c>
      <c r="CV98" s="33">
        <f t="shared" si="58"/>
        <v>7</v>
      </c>
      <c r="CW98" s="83" t="str">
        <f t="shared" si="59"/>
        <v>Konstrukteur 4 / Fachplaner 4 / Gruppenchef 2</v>
      </c>
      <c r="CX98" s="125">
        <v>741</v>
      </c>
      <c r="CY98" s="33">
        <f t="shared" si="43"/>
        <v>7</v>
      </c>
      <c r="CZ98" s="83" t="str">
        <f t="shared" si="44"/>
        <v>Konstrukteur 4 / Fachplaner 4 / Gruppenchef 2</v>
      </c>
      <c r="DA98" s="125">
        <v>741</v>
      </c>
      <c r="DB98" s="33">
        <f t="shared" si="52"/>
        <v>7</v>
      </c>
      <c r="DC98" s="83" t="str">
        <f t="shared" si="53"/>
        <v>Konstrukteur 4 / Fachplaner 4 / Gruppenchef 2</v>
      </c>
      <c r="DD98" s="125">
        <v>741</v>
      </c>
      <c r="DE98" s="33">
        <f t="shared" si="54"/>
        <v>7</v>
      </c>
      <c r="DF98" s="83" t="str">
        <f t="shared" si="55"/>
        <v>Konstrukteur 4 / Fachplaner 4 / Gruppenchef 2</v>
      </c>
      <c r="DG98" s="20"/>
      <c r="DH98" s="125">
        <v>742</v>
      </c>
      <c r="DI98" s="33">
        <f t="shared" si="56"/>
        <v>8</v>
      </c>
      <c r="DJ98" s="83" t="str">
        <f t="shared" si="57"/>
        <v>Konstrukteur 5  / Fachplaner 5 / Gruppenchef 3</v>
      </c>
      <c r="DO98" s="19">
        <f t="shared" si="50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29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5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46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47"/>
        <v>Hardmeyer Christian</v>
      </c>
      <c r="CR100" s="19">
        <f t="shared" si="48"/>
        <v>27</v>
      </c>
      <c r="CS100" s="19" t="str">
        <f t="shared" si="49"/>
        <v>D</v>
      </c>
      <c r="CT100" s="154">
        <v>9618</v>
      </c>
      <c r="CU100" s="125">
        <v>741</v>
      </c>
      <c r="CV100" s="33">
        <f t="shared" si="58"/>
        <v>7</v>
      </c>
      <c r="CW100" s="83" t="str">
        <f t="shared" si="59"/>
        <v>Konstrukteur 4 / Fachplaner 4 / Gruppenchef 2</v>
      </c>
      <c r="CX100" s="125">
        <v>741</v>
      </c>
      <c r="CY100" s="33">
        <f t="shared" si="43"/>
        <v>7</v>
      </c>
      <c r="CZ100" s="83" t="str">
        <f t="shared" si="44"/>
        <v>Konstrukteur 4 / Fachplaner 4 / Gruppenchef 2</v>
      </c>
      <c r="DA100" s="125">
        <v>741</v>
      </c>
      <c r="DB100" s="33">
        <f t="shared" si="52"/>
        <v>7</v>
      </c>
      <c r="DC100" s="83" t="str">
        <f t="shared" si="53"/>
        <v>Konstrukteur 4 / Fachplaner 4 / Gruppenchef 2</v>
      </c>
      <c r="DD100" s="125">
        <v>741</v>
      </c>
      <c r="DE100" s="33">
        <f t="shared" si="54"/>
        <v>7</v>
      </c>
      <c r="DF100" s="83" t="str">
        <f t="shared" si="55"/>
        <v>Konstrukteur 4 / Fachplaner 4 / Gruppenchef 2</v>
      </c>
      <c r="DG100" s="20"/>
      <c r="DH100" s="125">
        <v>742</v>
      </c>
      <c r="DI100" s="33">
        <f t="shared" si="56"/>
        <v>8</v>
      </c>
      <c r="DJ100" s="83" t="str">
        <f t="shared" si="57"/>
        <v>Konstrukteur 5  / Fachplaner 5 / Gruppenchef 3</v>
      </c>
      <c r="DO100" s="19">
        <f t="shared" si="50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45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46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47"/>
        <v>Wira Stephane</v>
      </c>
      <c r="CR101" s="19">
        <f t="shared" si="48"/>
        <v>26</v>
      </c>
      <c r="CS101" s="19" t="str">
        <f t="shared" si="49"/>
        <v>D</v>
      </c>
      <c r="CT101" s="154">
        <v>9623</v>
      </c>
      <c r="CU101" s="125">
        <v>742</v>
      </c>
      <c r="CV101" s="33">
        <f t="shared" si="58"/>
        <v>8</v>
      </c>
      <c r="CW101" s="83" t="str">
        <f t="shared" si="59"/>
        <v>Konstrukteur 5  / Fachplaner 5 / Gruppenchef 3</v>
      </c>
      <c r="CX101" s="125">
        <v>742</v>
      </c>
      <c r="CY101" s="33">
        <f t="shared" si="43"/>
        <v>8</v>
      </c>
      <c r="CZ101" s="83" t="str">
        <f t="shared" si="44"/>
        <v>Konstrukteur 5  / Fachplaner 5 / Gruppenchef 3</v>
      </c>
      <c r="DA101" s="125">
        <v>742</v>
      </c>
      <c r="DB101" s="33">
        <f t="shared" si="52"/>
        <v>8</v>
      </c>
      <c r="DC101" s="83" t="str">
        <f t="shared" si="53"/>
        <v>Konstrukteur 5  / Fachplaner 5 / Gruppenchef 3</v>
      </c>
      <c r="DD101" s="125">
        <v>742</v>
      </c>
      <c r="DE101" s="33">
        <f t="shared" si="54"/>
        <v>8</v>
      </c>
      <c r="DF101" s="83" t="str">
        <f t="shared" si="55"/>
        <v>Konstrukteur 5  / Fachplaner 5 / Gruppenchef 3</v>
      </c>
      <c r="DG101" s="20"/>
      <c r="DH101" s="125">
        <v>742</v>
      </c>
      <c r="DI101" s="33">
        <f t="shared" si="56"/>
        <v>8</v>
      </c>
      <c r="DJ101" s="83" t="str">
        <f t="shared" si="57"/>
        <v>Konstrukteur 5  / Fachplaner 5 / Gruppenchef 3</v>
      </c>
      <c r="DO101" s="19">
        <f t="shared" si="50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45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46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47"/>
        <v>Heiniger Christoph</v>
      </c>
      <c r="CR102" s="19">
        <f t="shared" si="48"/>
        <v>25</v>
      </c>
      <c r="CS102" s="19" t="str">
        <f t="shared" si="49"/>
        <v>D</v>
      </c>
      <c r="CT102" s="154">
        <v>4346</v>
      </c>
      <c r="CU102" s="125">
        <v>741</v>
      </c>
      <c r="CV102" s="33">
        <f t="shared" si="58"/>
        <v>7</v>
      </c>
      <c r="CW102" s="83" t="str">
        <f t="shared" si="59"/>
        <v>Konstrukteur 4 / Fachplaner 4 / Gruppenchef 2</v>
      </c>
      <c r="CX102" s="125">
        <v>741</v>
      </c>
      <c r="CY102" s="33">
        <f t="shared" si="43"/>
        <v>7</v>
      </c>
      <c r="CZ102" s="83" t="str">
        <f t="shared" si="44"/>
        <v>Konstrukteur 4 / Fachplaner 4 / Gruppenchef 2</v>
      </c>
      <c r="DA102" s="125">
        <v>741</v>
      </c>
      <c r="DB102" s="33">
        <f t="shared" si="52"/>
        <v>7</v>
      </c>
      <c r="DC102" s="83" t="str">
        <f t="shared" si="53"/>
        <v>Konstrukteur 4 / Fachplaner 4 / Gruppenchef 2</v>
      </c>
      <c r="DD102" s="125">
        <v>741</v>
      </c>
      <c r="DE102" s="33">
        <f t="shared" si="54"/>
        <v>7</v>
      </c>
      <c r="DF102" s="83" t="str">
        <f t="shared" si="55"/>
        <v>Konstrukteur 4 / Fachplaner 4 / Gruppenchef 2</v>
      </c>
      <c r="DG102" s="20"/>
      <c r="DH102" s="125">
        <v>742</v>
      </c>
      <c r="DI102" s="33">
        <f t="shared" si="56"/>
        <v>8</v>
      </c>
      <c r="DJ102" s="83" t="str">
        <f t="shared" si="57"/>
        <v>Konstrukteur 5  / Fachplaner 5 / Gruppenchef 3</v>
      </c>
      <c r="DO102" s="19">
        <f t="shared" si="50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5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46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47"/>
        <v>Humbel Sven</v>
      </c>
      <c r="CR104" s="19">
        <f t="shared" si="48"/>
        <v>20</v>
      </c>
      <c r="CS104" s="19" t="str">
        <f t="shared" si="49"/>
        <v>D</v>
      </c>
      <c r="CT104" s="154">
        <v>9654</v>
      </c>
      <c r="CU104" s="125">
        <v>741</v>
      </c>
      <c r="CV104" s="33">
        <f t="shared" si="58"/>
        <v>7</v>
      </c>
      <c r="CW104" s="83" t="str">
        <f t="shared" si="59"/>
        <v>Konstrukteur 4 / Fachplaner 4 / Gruppenchef 2</v>
      </c>
      <c r="CX104" s="125">
        <v>741</v>
      </c>
      <c r="CY104" s="33">
        <f t="shared" si="43"/>
        <v>7</v>
      </c>
      <c r="CZ104" s="83" t="str">
        <f t="shared" si="44"/>
        <v>Konstrukteur 4 / Fachplaner 4 / Gruppenchef 2</v>
      </c>
      <c r="DA104" s="125">
        <v>741</v>
      </c>
      <c r="DB104" s="33">
        <f t="shared" si="52"/>
        <v>7</v>
      </c>
      <c r="DC104" s="83" t="str">
        <f t="shared" si="53"/>
        <v>Konstrukteur 4 / Fachplaner 4 / Gruppenchef 2</v>
      </c>
      <c r="DD104" s="125">
        <v>741</v>
      </c>
      <c r="DE104" s="33">
        <f t="shared" si="54"/>
        <v>7</v>
      </c>
      <c r="DF104" s="83" t="str">
        <f t="shared" si="55"/>
        <v>Konstrukteur 4 / Fachplaner 4 / Gruppenchef 2</v>
      </c>
      <c r="DG104" s="20"/>
      <c r="DH104" s="125">
        <v>742</v>
      </c>
      <c r="DI104" s="33">
        <f t="shared" si="56"/>
        <v>8</v>
      </c>
      <c r="DJ104" s="83" t="str">
        <f t="shared" si="57"/>
        <v>Konstrukteur 5  / Fachplaner 5 / Gruppenchef 3</v>
      </c>
      <c r="DO104" s="19">
        <f t="shared" si="50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22">
        <v>7711</v>
      </c>
      <c r="CU105" s="125">
        <v>741</v>
      </c>
      <c r="CV105" s="33">
        <f>VLOOKUP($CU105,Funktionsbezeichnungen,3,0)</f>
        <v>7</v>
      </c>
      <c r="CW105" s="83" t="str">
        <f>VLOOKUP($CU105,Funktionsbezeichnungen,2,0)</f>
        <v>Konstrukteur 4 / Fachplaner 4 / Gruppenchef 2</v>
      </c>
      <c r="CX105" s="125">
        <v>741</v>
      </c>
      <c r="CY105" s="33">
        <f>VLOOKUP($CX105,Funktionsbezeichnungen,3,0)</f>
        <v>7</v>
      </c>
      <c r="CZ105" s="83" t="str">
        <f>VLOOKUP($CX105,Funktionsbezeichnungen,2,0)</f>
        <v>Konstrukteur 4 / Fachplaner 4 / Gruppenchef 2</v>
      </c>
      <c r="DA105" s="125">
        <v>741</v>
      </c>
      <c r="DB105" s="33">
        <f>VLOOKUP($DA105,Funktionsbezeichnungen,3,0)</f>
        <v>7</v>
      </c>
      <c r="DC105" s="83" t="str">
        <f>VLOOKUP($DA105,Funktionsbezeichnungen,2,0)</f>
        <v>Konstrukteur 4 / Fachplaner 4 / Gruppenchef 2</v>
      </c>
      <c r="DD105" s="125">
        <v>741</v>
      </c>
      <c r="DE105" s="33">
        <f>VLOOKUP($DD105,Funktionsbezeichnungen,3,0)</f>
        <v>7</v>
      </c>
      <c r="DF105" s="83" t="str">
        <f>VLOOKUP($DD105,Funktionsbezeichnungen,2,0)</f>
        <v>Konstrukteur 4 / Fachplaner 4 / Gruppenchef 2</v>
      </c>
      <c r="DG105" s="20"/>
      <c r="DH105" s="33">
        <v>742</v>
      </c>
      <c r="DI105" s="33">
        <f>VLOOKUP($DH105,Funktionsbezeichnungen,3,0)</f>
        <v>8</v>
      </c>
      <c r="DJ105" s="83" t="str">
        <f>VLOOKUP($DH105,Funktionsbezeichnungen,2,0)</f>
        <v>Konstrukteur 5  / Fachplaner 5 / Gruppenchef 3</v>
      </c>
      <c r="DO105" s="19">
        <f>+CT105</f>
        <v>7711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/>
      <c r="C106" s="53">
        <f t="shared" si="45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46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P106" s="19" t="str">
        <f t="shared" si="47"/>
        <v>Delmas Marc</v>
      </c>
      <c r="CR106" s="19">
        <f t="shared" si="48"/>
        <v>16</v>
      </c>
      <c r="CS106" s="19" t="str">
        <f t="shared" si="49"/>
        <v>D</v>
      </c>
      <c r="CT106" s="154">
        <v>9660</v>
      </c>
      <c r="CU106" s="125">
        <v>742</v>
      </c>
      <c r="CV106" s="33">
        <f t="shared" si="58"/>
        <v>8</v>
      </c>
      <c r="CW106" s="83" t="str">
        <f t="shared" si="59"/>
        <v>Konstrukteur 5  / Fachplaner 5 / Gruppenchef 3</v>
      </c>
      <c r="CX106" s="125">
        <v>742</v>
      </c>
      <c r="CY106" s="33">
        <f t="shared" si="43"/>
        <v>8</v>
      </c>
      <c r="CZ106" s="83" t="str">
        <f t="shared" si="44"/>
        <v>Konstrukteur 5  / Fachplaner 5 / Gruppenchef 3</v>
      </c>
      <c r="DA106" s="125">
        <v>741</v>
      </c>
      <c r="DB106" s="33">
        <f t="shared" si="52"/>
        <v>7</v>
      </c>
      <c r="DC106" s="83" t="str">
        <f t="shared" si="53"/>
        <v>Konstrukteur 4 / Fachplaner 4 / Gruppenchef 2</v>
      </c>
      <c r="DD106" s="125">
        <v>733</v>
      </c>
      <c r="DE106" s="33">
        <f t="shared" si="54"/>
        <v>6</v>
      </c>
      <c r="DF106" s="83" t="str">
        <f t="shared" si="55"/>
        <v>Konstrukteur 3 / -planer 3 / Gruppenchef 1</v>
      </c>
      <c r="DG106" s="20"/>
      <c r="DH106" s="125">
        <v>733</v>
      </c>
      <c r="DI106" s="125">
        <f t="shared" si="56"/>
        <v>6</v>
      </c>
      <c r="DJ106" s="83" t="str">
        <f t="shared" si="57"/>
        <v>Konstrukteur 3 / -planer 3 / Gruppenchef 1</v>
      </c>
      <c r="DO106" s="19">
        <f t="shared" si="50"/>
        <v>9660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P107" s="19" t="str">
        <f>+S107</f>
        <v>Iten Vanessa</v>
      </c>
      <c r="CR107" s="19">
        <f>+Z107</f>
        <v>16</v>
      </c>
      <c r="CS107" s="19" t="str">
        <f>+AB107</f>
        <v>D</v>
      </c>
      <c r="CT107" s="154">
        <v>9661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154">
        <v>9664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125"/>
      <c r="DI108" s="33"/>
      <c r="DJ108" s="83"/>
      <c r="DO108" s="19">
        <f>+CT108</f>
        <v>9664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154">
        <v>9687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>
        <v>733</v>
      </c>
      <c r="CY109" s="33">
        <f>VLOOKUP($CX109,Funktionsbezeichnungen,3,0)</f>
        <v>6</v>
      </c>
      <c r="CZ109" s="83" t="str">
        <f>VLOOKUP($CX109,Funktionsbezeichnungen,2,0)</f>
        <v>Konstrukteur 3 / -planer 3 / Gruppenchef 1</v>
      </c>
      <c r="DA109" s="125">
        <v>732</v>
      </c>
      <c r="DB109" s="33">
        <f>VLOOKUP($DA109,Funktionsbezeichnungen,3,0)</f>
        <v>5</v>
      </c>
      <c r="DC109" s="83" t="str">
        <f>VLOOKUP($DA109,Funktionsbezeichnungen,2,0)</f>
        <v>Konstrukteur 2 / -planer 2</v>
      </c>
      <c r="DD109" s="125">
        <v>732</v>
      </c>
      <c r="DE109" s="33">
        <f>VLOOKUP($DD109,Funktionsbezeichnungen,3,0)</f>
        <v>5</v>
      </c>
      <c r="DF109" s="83" t="str">
        <f>VLOOKUP($DD109,Funktionsbezeichnungen,2,0)</f>
        <v>Konstrukteur 2 / -planer 2</v>
      </c>
      <c r="DG109" s="20"/>
      <c r="DH109" s="33">
        <v>732</v>
      </c>
      <c r="DI109" s="33">
        <f>VLOOKUP($DH109,Funktionsbezeichnungen,3,0)</f>
        <v>5</v>
      </c>
      <c r="DJ109" s="83" t="str">
        <f>VLOOKUP($DH109,Funktionsbezeichnungen,2,0)</f>
        <v>Konstrukteur 2 / -planer 2</v>
      </c>
      <c r="DO109" s="19">
        <f>+CT109</f>
        <v>9687</v>
      </c>
      <c r="DP109" s="153">
        <v>6</v>
      </c>
      <c r="DQ109" s="19">
        <v>0</v>
      </c>
      <c r="DR109" s="19" t="s">
        <v>964</v>
      </c>
    </row>
    <row r="110" spans="1:122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P110" s="19" t="str">
        <f>+S110</f>
        <v>Grabherr Mathieu</v>
      </c>
      <c r="CR110" s="19">
        <f>+Z110</f>
        <v>9</v>
      </c>
      <c r="CS110" s="19" t="str">
        <f>+AB110</f>
        <v>D</v>
      </c>
      <c r="CT110" s="154">
        <v>5641</v>
      </c>
      <c r="CU110" s="125">
        <v>733</v>
      </c>
      <c r="CV110" s="33">
        <f>VLOOKUP($CU110,Funktionsbezeichnungen,3,0)</f>
        <v>6</v>
      </c>
      <c r="CW110" s="83" t="str">
        <f>VLOOKUP($CU110,Funktionsbezeichnungen,2,0)</f>
        <v>Konstrukteur 3 / -planer 3 / Gruppenchef 1</v>
      </c>
      <c r="CX110" s="125"/>
      <c r="CY110" s="33"/>
      <c r="CZ110" s="83"/>
      <c r="DA110" s="125"/>
      <c r="DB110" s="33"/>
      <c r="DC110" s="83"/>
      <c r="DD110" s="33"/>
      <c r="DE110" s="33"/>
      <c r="DF110" s="83"/>
      <c r="DH110" s="33"/>
      <c r="DI110" s="33"/>
      <c r="DJ110" s="83"/>
      <c r="DO110" s="19">
        <f>+CT110</f>
        <v>5641</v>
      </c>
      <c r="DP110" s="153">
        <v>6</v>
      </c>
      <c r="DQ110" s="19">
        <v>0</v>
      </c>
      <c r="DR110" s="19" t="s">
        <v>965</v>
      </c>
    </row>
    <row r="111" spans="1:122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154">
        <v>9733</v>
      </c>
      <c r="CU111" s="125">
        <v>732</v>
      </c>
      <c r="CV111" s="33">
        <f>VLOOKUP($CU111,Funktionsbezeichnungen,3,0)</f>
        <v>5</v>
      </c>
      <c r="CW111" s="83" t="str">
        <f>VLOOKUP($CU111,Funktionsbezeichnungen,2,0)</f>
        <v>Konstrukteur 2 / -planer 2</v>
      </c>
      <c r="CX111" s="125">
        <v>731</v>
      </c>
      <c r="CY111" s="33">
        <f>VLOOKUP($CX111,Funktionsbezeichnungen,3,0)</f>
        <v>4</v>
      </c>
      <c r="CZ111" s="83" t="str">
        <f>VLOOKUP($CX111,Funktionsbezeichnungen,2,0)</f>
        <v>Konstrukteur 1 / -planer 1</v>
      </c>
      <c r="DA111" s="125"/>
      <c r="DB111" s="33"/>
      <c r="DC111" s="83"/>
      <c r="DD111" s="125"/>
      <c r="DE111" s="33"/>
      <c r="DF111" s="83"/>
      <c r="DG111" s="20"/>
      <c r="DH111" s="33">
        <v>731</v>
      </c>
      <c r="DI111" s="33">
        <f>VLOOKUP($DH111,Funktionsbezeichnungen,3,0)</f>
        <v>4</v>
      </c>
      <c r="DJ111" s="83" t="str">
        <f>VLOOKUP($DH111,Funktionsbezeichnungen,2,0)</f>
        <v>Konstrukteur 1 / -planer 1</v>
      </c>
      <c r="DO111" s="19">
        <f>+CT111</f>
        <v>9733</v>
      </c>
      <c r="DP111" s="153">
        <v>7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45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46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P112" s="19" t="str">
        <f t="shared" si="47"/>
        <v>Dettwiler Markus</v>
      </c>
      <c r="CR112" s="19">
        <f t="shared" si="48"/>
        <v>30</v>
      </c>
      <c r="CS112" s="19" t="str">
        <f t="shared" si="49"/>
        <v>E</v>
      </c>
      <c r="CT112" s="154">
        <v>5639</v>
      </c>
      <c r="CU112" s="125">
        <v>741</v>
      </c>
      <c r="CV112" s="33">
        <f t="shared" si="58"/>
        <v>7</v>
      </c>
      <c r="CW112" s="83" t="str">
        <f t="shared" si="59"/>
        <v>Konstrukteur 4 / Fachplaner 4 / Gruppenchef 2</v>
      </c>
      <c r="CX112" s="125">
        <v>741</v>
      </c>
      <c r="CY112" s="33">
        <f t="shared" ref="CY112:CY136" si="71">VLOOKUP($CX112,Funktionsbezeichnungen,3,0)</f>
        <v>7</v>
      </c>
      <c r="CZ112" s="83" t="str">
        <f t="shared" ref="CZ112:CZ136" si="72">VLOOKUP($CX112,Funktionsbezeichnungen,2,0)</f>
        <v>Konstrukteur 4 / Fachplaner 4 / Gruppenchef 2</v>
      </c>
      <c r="DA112" s="125">
        <v>741</v>
      </c>
      <c r="DB112" s="33">
        <f t="shared" si="52"/>
        <v>7</v>
      </c>
      <c r="DC112" s="83" t="str">
        <f t="shared" si="53"/>
        <v>Konstrukteur 4 / Fachplaner 4 / Gruppenchef 2</v>
      </c>
      <c r="DD112" s="125">
        <v>741</v>
      </c>
      <c r="DE112" s="33">
        <f t="shared" si="54"/>
        <v>7</v>
      </c>
      <c r="DF112" s="83" t="str">
        <f t="shared" si="55"/>
        <v>Konstrukteur 4 / Fachplaner 4 / Gruppenchef 2</v>
      </c>
      <c r="DG112" s="20"/>
      <c r="DH112" s="125">
        <v>741</v>
      </c>
      <c r="DI112" s="33">
        <f t="shared" si="56"/>
        <v>7</v>
      </c>
      <c r="DJ112" s="83" t="str">
        <f t="shared" si="57"/>
        <v>Konstrukteur 4 / Fachplaner 4 / Gruppenchef 2</v>
      </c>
      <c r="DO112" s="19">
        <f t="shared" si="50"/>
        <v>5639</v>
      </c>
      <c r="DP112" s="153">
        <v>6</v>
      </c>
      <c r="DQ112" s="19">
        <v>0</v>
      </c>
      <c r="DR112" s="19" t="s">
        <v>965</v>
      </c>
    </row>
    <row r="113" spans="1:122" s="19" customFormat="1" x14ac:dyDescent="0.2">
      <c r="A113" s="53">
        <v>0</v>
      </c>
      <c r="B113" s="53"/>
      <c r="C113" s="53">
        <f t="shared" si="45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46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47"/>
        <v>Breiter Michael</v>
      </c>
      <c r="CR113" s="19">
        <f t="shared" si="48"/>
        <v>10</v>
      </c>
      <c r="CS113" s="19" t="str">
        <f t="shared" si="49"/>
        <v>E</v>
      </c>
      <c r="CT113" s="154">
        <v>7702</v>
      </c>
      <c r="CU113" s="125">
        <v>733</v>
      </c>
      <c r="CV113" s="33">
        <f t="shared" si="58"/>
        <v>6</v>
      </c>
      <c r="CW113" s="83" t="str">
        <f t="shared" si="59"/>
        <v>Konstrukteur 3 / -planer 3 / Gruppenchef 1</v>
      </c>
      <c r="CX113" s="125"/>
      <c r="CY113" s="33"/>
      <c r="CZ113" s="83"/>
      <c r="DA113" s="125">
        <v>732</v>
      </c>
      <c r="DB113" s="33">
        <f>VLOOKUP($DA113,Funktionsbezeichnungen,3,0)</f>
        <v>5</v>
      </c>
      <c r="DC113" s="83" t="str">
        <f>VLOOKUP($DA113,Funktionsbezeichnungen,2,0)</f>
        <v>Konstrukteur 2 / -planer 2</v>
      </c>
      <c r="DD113" s="33">
        <v>732</v>
      </c>
      <c r="DE113" s="33">
        <f>VLOOKUP($DD113,Funktionsbezeichnungen,3,0)</f>
        <v>5</v>
      </c>
      <c r="DF113" s="83" t="str">
        <f>VLOOKUP($DD113,Funktionsbezeichnungen,2,0)</f>
        <v>Konstrukteur 2 / -planer 2</v>
      </c>
      <c r="DH113" s="33">
        <v>732</v>
      </c>
      <c r="DI113" s="33">
        <f t="shared" ref="DI113:DI133" si="73">VLOOKUP($DH113,Funktionsbezeichnungen,3,0)</f>
        <v>5</v>
      </c>
      <c r="DJ113" s="83" t="str">
        <f t="shared" ref="DJ113:DJ133" si="74">VLOOKUP($DH113,Funktionsbezeichnungen,2,0)</f>
        <v>Konstrukteur 2 / -planer 2</v>
      </c>
      <c r="DO113" s="19">
        <f t="shared" si="50"/>
        <v>7702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si="45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46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P114" s="19" t="str">
        <f t="shared" si="47"/>
        <v>Niederberger Benjamin</v>
      </c>
      <c r="CR114" s="19">
        <f t="shared" si="48"/>
        <v>8</v>
      </c>
      <c r="CS114" s="19" t="str">
        <f t="shared" si="49"/>
        <v>E</v>
      </c>
      <c r="CT114" s="154">
        <v>9701</v>
      </c>
      <c r="CU114" s="125">
        <v>733</v>
      </c>
      <c r="CV114" s="33">
        <f t="shared" si="58"/>
        <v>6</v>
      </c>
      <c r="CW114" s="83" t="str">
        <f t="shared" si="59"/>
        <v>Konstrukteur 3 / -planer 3 / Gruppenchef 1</v>
      </c>
      <c r="CX114" s="125">
        <v>732</v>
      </c>
      <c r="CY114" s="33">
        <f t="shared" si="71"/>
        <v>5</v>
      </c>
      <c r="CZ114" s="83" t="str">
        <f t="shared" si="72"/>
        <v>Konstrukteur 2 / -planer 2</v>
      </c>
      <c r="DA114" s="125">
        <v>731</v>
      </c>
      <c r="DB114" s="33">
        <f t="shared" ref="DB114:DB133" si="75">VLOOKUP($DA114,Funktionsbezeichnungen,3,0)</f>
        <v>4</v>
      </c>
      <c r="DC114" s="83" t="str">
        <f t="shared" ref="DC114:DC133" si="76">VLOOKUP($DA114,Funktionsbezeichnungen,2,0)</f>
        <v>Konstrukteur 1 / -planer 1</v>
      </c>
      <c r="DD114" s="125">
        <v>731</v>
      </c>
      <c r="DE114" s="33">
        <f t="shared" si="54"/>
        <v>4</v>
      </c>
      <c r="DF114" s="83" t="str">
        <f t="shared" si="55"/>
        <v>Konstrukteur 1 / -planer 1</v>
      </c>
      <c r="DG114" s="20"/>
      <c r="DH114" s="33">
        <v>731</v>
      </c>
      <c r="DI114" s="33">
        <f t="shared" si="73"/>
        <v>4</v>
      </c>
      <c r="DJ114" s="83" t="str">
        <f t="shared" si="74"/>
        <v>Konstrukteur 1 / -planer 1</v>
      </c>
      <c r="DO114" s="19">
        <f t="shared" si="50"/>
        <v>9701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45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46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47"/>
        <v>Schär Cedric</v>
      </c>
      <c r="CR115" s="19">
        <f t="shared" si="48"/>
        <v>5</v>
      </c>
      <c r="CS115" s="19" t="str">
        <f t="shared" si="49"/>
        <v>F</v>
      </c>
      <c r="CT115" s="154">
        <v>9715</v>
      </c>
      <c r="CU115" s="125">
        <v>732</v>
      </c>
      <c r="CV115" s="33">
        <f t="shared" si="58"/>
        <v>5</v>
      </c>
      <c r="CW115" s="83" t="str">
        <f t="shared" si="59"/>
        <v>Konstrukteur 2 / -planer 2</v>
      </c>
      <c r="CX115" s="125">
        <v>731</v>
      </c>
      <c r="CY115" s="33">
        <f t="shared" si="71"/>
        <v>4</v>
      </c>
      <c r="CZ115" s="83" t="str">
        <f t="shared" si="72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73"/>
        <v>4</v>
      </c>
      <c r="DJ115" s="83" t="str">
        <f t="shared" si="74"/>
        <v>Konstrukteur 1 / -planer 1</v>
      </c>
      <c r="DO115" s="19">
        <f t="shared" si="50"/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45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46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47"/>
        <v>Boschung Jan</v>
      </c>
      <c r="CR116" s="19">
        <f t="shared" si="48"/>
        <v>2</v>
      </c>
      <c r="CS116" s="19" t="str">
        <f t="shared" si="49"/>
        <v>F</v>
      </c>
      <c r="CT116" s="154">
        <v>9740</v>
      </c>
      <c r="CU116" s="125">
        <v>731</v>
      </c>
      <c r="CV116" s="33">
        <f t="shared" ref="CV116:CV143" si="77">VLOOKUP($CU116,Funktionsbezeichnungen,3,0)</f>
        <v>4</v>
      </c>
      <c r="CW116" s="83" t="str">
        <f t="shared" ref="CW116:CW143" si="78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0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45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46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P117" s="19" t="str">
        <f t="shared" si="47"/>
        <v>Stucki Tizian</v>
      </c>
      <c r="CR117" s="19">
        <f t="shared" si="48"/>
        <v>1</v>
      </c>
      <c r="CS117" s="19" t="str">
        <f t="shared" si="49"/>
        <v>F</v>
      </c>
      <c r="CT117" s="222">
        <v>9743</v>
      </c>
      <c r="CU117" s="125">
        <v>731</v>
      </c>
      <c r="CV117" s="33">
        <f t="shared" si="77"/>
        <v>4</v>
      </c>
      <c r="CW117" s="83" t="str">
        <f t="shared" si="78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50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45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46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47"/>
        <v>Kiefer Patrick</v>
      </c>
      <c r="CR118" s="19">
        <f t="shared" si="48"/>
        <v>16</v>
      </c>
      <c r="CS118" s="19" t="str">
        <f t="shared" si="49"/>
        <v>C</v>
      </c>
      <c r="CT118" s="154">
        <v>6753</v>
      </c>
      <c r="CU118" s="125">
        <v>223</v>
      </c>
      <c r="CV118" s="33">
        <f t="shared" si="77"/>
        <v>10</v>
      </c>
      <c r="CW118" s="83" t="str">
        <f t="shared" si="78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50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45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46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47"/>
        <v>Meister Christine</v>
      </c>
      <c r="CR119" s="19">
        <f t="shared" si="48"/>
        <v>47</v>
      </c>
      <c r="CS119" s="19" t="str">
        <f t="shared" si="49"/>
        <v>D</v>
      </c>
      <c r="CT119" s="154">
        <v>4245</v>
      </c>
      <c r="CU119" s="125">
        <v>134</v>
      </c>
      <c r="CV119" s="33">
        <f t="shared" si="77"/>
        <v>7</v>
      </c>
      <c r="CW119" s="83" t="str">
        <f t="shared" si="78"/>
        <v>Kaufmännischer Mitarbeiter 4 / Gruppenchef 2</v>
      </c>
      <c r="CX119" s="125">
        <v>134</v>
      </c>
      <c r="CY119" s="33">
        <f t="shared" si="71"/>
        <v>7</v>
      </c>
      <c r="CZ119" s="83" t="str">
        <f t="shared" si="72"/>
        <v>Kaufmännischer Mitarbeiter 4 / Gruppenchef 2</v>
      </c>
      <c r="DA119" s="125">
        <v>134</v>
      </c>
      <c r="DB119" s="33">
        <f t="shared" si="75"/>
        <v>7</v>
      </c>
      <c r="DC119" s="83" t="str">
        <f t="shared" si="76"/>
        <v>Kaufmännischer Mitarbeiter 4 / Gruppenchef 2</v>
      </c>
      <c r="DD119" s="125">
        <v>134</v>
      </c>
      <c r="DE119" s="33">
        <f t="shared" ref="DE119:DE133" si="79">VLOOKUP($DD119,Funktionsbezeichnungen,3,0)</f>
        <v>7</v>
      </c>
      <c r="DF119" s="83" t="str">
        <f t="shared" ref="DF119:DF133" si="80">VLOOKUP($DD119,Funktionsbezeichnungen,2,0)</f>
        <v>Kaufmännischer Mitarbeiter 4 / Gruppenchef 2</v>
      </c>
      <c r="DG119" s="20"/>
      <c r="DH119" s="125">
        <v>134</v>
      </c>
      <c r="DI119" s="33">
        <f t="shared" si="73"/>
        <v>7</v>
      </c>
      <c r="DJ119" s="83" t="str">
        <f t="shared" si="74"/>
        <v>Kaufmännischer Mitarbeiter 4 / Gruppenchef 2</v>
      </c>
      <c r="DO119" s="19">
        <f t="shared" si="50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5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46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47"/>
        <v>Derezynski Françoise</v>
      </c>
      <c r="CR120" s="19">
        <f t="shared" si="48"/>
        <v>47</v>
      </c>
      <c r="CS120" s="19" t="str">
        <f t="shared" si="49"/>
        <v>D</v>
      </c>
      <c r="CT120" s="154">
        <v>4266</v>
      </c>
      <c r="CU120" s="125">
        <v>141</v>
      </c>
      <c r="CV120" s="33">
        <f t="shared" si="77"/>
        <v>8</v>
      </c>
      <c r="CW120" s="83" t="str">
        <f t="shared" si="78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50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45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46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47"/>
        <v>Szirt Madeleine</v>
      </c>
      <c r="CR121" s="19">
        <f t="shared" si="48"/>
        <v>41</v>
      </c>
      <c r="CS121" s="19" t="str">
        <f t="shared" si="49"/>
        <v>D</v>
      </c>
      <c r="CT121" s="154">
        <v>4216</v>
      </c>
      <c r="CU121" s="125">
        <v>162</v>
      </c>
      <c r="CV121" s="33">
        <f t="shared" si="77"/>
        <v>9</v>
      </c>
      <c r="CW121" s="83" t="str">
        <f t="shared" si="78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50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45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46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47"/>
        <v>Canetti Rosemarie</v>
      </c>
      <c r="CR122" s="19">
        <f t="shared" si="48"/>
        <v>41</v>
      </c>
      <c r="CS122" s="19" t="str">
        <f t="shared" si="49"/>
        <v>D</v>
      </c>
      <c r="CT122" s="154">
        <v>4320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/>
      <c r="CY122" s="33"/>
      <c r="CZ122" s="83"/>
      <c r="DA122" s="125">
        <v>134</v>
      </c>
      <c r="DB122" s="33">
        <f t="shared" si="75"/>
        <v>7</v>
      </c>
      <c r="DC122" s="83" t="str">
        <f t="shared" si="76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73"/>
        <v>7</v>
      </c>
      <c r="DJ122" s="83" t="str">
        <f t="shared" si="74"/>
        <v>Kaufmännischer Mitarbeiter 4 / Gruppenchef 2</v>
      </c>
      <c r="DO122" s="19">
        <f t="shared" si="50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45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46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47"/>
        <v>Peier Doris</v>
      </c>
      <c r="CR123" s="19">
        <f t="shared" si="48"/>
        <v>36</v>
      </c>
      <c r="CS123" s="19" t="str">
        <f t="shared" si="49"/>
        <v>D</v>
      </c>
      <c r="CT123" s="154">
        <v>5581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71"/>
        <v>7</v>
      </c>
      <c r="CZ123" s="83" t="str">
        <f t="shared" si="72"/>
        <v>Kaufmännischer Mitarbeiter 4 / Gruppenchef 2</v>
      </c>
      <c r="DA123" s="125">
        <v>134</v>
      </c>
      <c r="DB123" s="33">
        <f t="shared" si="75"/>
        <v>7</v>
      </c>
      <c r="DC123" s="83" t="str">
        <f t="shared" si="76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73"/>
        <v>7</v>
      </c>
      <c r="DJ123" s="83" t="str">
        <f t="shared" si="74"/>
        <v>Kaufmännischer Mitarbeiter 4 / Gruppenchef 2</v>
      </c>
      <c r="DO123" s="19">
        <f t="shared" si="50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45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46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47"/>
        <v>Beuret Agnès</v>
      </c>
      <c r="CR124" s="19">
        <f t="shared" si="48"/>
        <v>33</v>
      </c>
      <c r="CS124" s="19" t="str">
        <f t="shared" si="49"/>
        <v>D</v>
      </c>
      <c r="CT124" s="154">
        <v>4352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71"/>
        <v>7</v>
      </c>
      <c r="CZ124" s="83" t="str">
        <f t="shared" si="72"/>
        <v>Kaufmännischer Mitarbeiter 4 / Gruppenchef 2</v>
      </c>
      <c r="DA124" s="125">
        <v>134</v>
      </c>
      <c r="DB124" s="33">
        <f t="shared" si="75"/>
        <v>7</v>
      </c>
      <c r="DC124" s="83" t="str">
        <f t="shared" si="76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73"/>
        <v>7</v>
      </c>
      <c r="DJ124" s="83" t="str">
        <f t="shared" si="74"/>
        <v>Kaufmännischer Mitarbeiter 4 / Gruppenchef 2</v>
      </c>
      <c r="DO124" s="19">
        <f t="shared" si="50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45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46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47"/>
        <v>Weider Noelle</v>
      </c>
      <c r="CR125" s="19">
        <f t="shared" si="48"/>
        <v>28</v>
      </c>
      <c r="CS125" s="19" t="str">
        <f t="shared" si="49"/>
        <v>D</v>
      </c>
      <c r="CT125" s="154">
        <v>5604</v>
      </c>
      <c r="CU125" s="125">
        <v>134</v>
      </c>
      <c r="CV125" s="33">
        <f t="shared" si="77"/>
        <v>7</v>
      </c>
      <c r="CW125" s="83" t="str">
        <f t="shared" si="78"/>
        <v>Kaufmännischer Mitarbeiter 4 / Gruppenchef 2</v>
      </c>
      <c r="CX125" s="125">
        <v>134</v>
      </c>
      <c r="CY125" s="33">
        <f t="shared" si="71"/>
        <v>7</v>
      </c>
      <c r="CZ125" s="83" t="str">
        <f t="shared" si="72"/>
        <v>Kaufmännischer Mitarbeiter 4 / Gruppenchef 2</v>
      </c>
      <c r="DA125" s="125">
        <v>134</v>
      </c>
      <c r="DB125" s="33">
        <f t="shared" si="75"/>
        <v>7</v>
      </c>
      <c r="DC125" s="83" t="str">
        <f t="shared" si="76"/>
        <v>Kaufmännischer Mitarbeiter 4 / Gruppenchef 2</v>
      </c>
      <c r="DD125" s="125">
        <v>134</v>
      </c>
      <c r="DE125" s="33">
        <f t="shared" si="79"/>
        <v>7</v>
      </c>
      <c r="DF125" s="83" t="str">
        <f t="shared" si="80"/>
        <v>Kaufmännischer Mitarbeiter 4 / Gruppenchef 2</v>
      </c>
      <c r="DG125" s="20"/>
      <c r="DH125" s="125">
        <v>134</v>
      </c>
      <c r="DI125" s="33">
        <f t="shared" si="73"/>
        <v>7</v>
      </c>
      <c r="DJ125" s="83" t="str">
        <f t="shared" si="74"/>
        <v>Kaufmännischer Mitarbeiter 4 / Gruppenchef 2</v>
      </c>
      <c r="DO125" s="19">
        <f t="shared" si="50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45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8" t="s">
        <v>243</v>
      </c>
      <c r="V126" s="21">
        <v>2002</v>
      </c>
      <c r="W126" s="25"/>
      <c r="X126" s="21"/>
      <c r="Y126" s="25" t="s">
        <v>327</v>
      </c>
      <c r="Z126" s="21">
        <f t="shared" si="46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47"/>
        <v>Fischer Michel</v>
      </c>
      <c r="CR126" s="19">
        <f t="shared" si="48"/>
        <v>16</v>
      </c>
      <c r="CS126" s="19" t="str">
        <f t="shared" si="49"/>
        <v>D</v>
      </c>
      <c r="CT126" s="154">
        <v>8655</v>
      </c>
      <c r="CU126" s="125">
        <v>542</v>
      </c>
      <c r="CV126" s="33">
        <f t="shared" si="77"/>
        <v>7</v>
      </c>
      <c r="CW126" s="83" t="str">
        <f t="shared" si="78"/>
        <v>Technischer Sachbearbeiter 2</v>
      </c>
      <c r="CX126" s="125">
        <v>542</v>
      </c>
      <c r="CY126" s="33">
        <f t="shared" si="71"/>
        <v>7</v>
      </c>
      <c r="CZ126" s="83" t="str">
        <f t="shared" si="72"/>
        <v>Technischer Sachbearbeiter 2</v>
      </c>
      <c r="DA126" s="125">
        <v>542</v>
      </c>
      <c r="DB126" s="33">
        <f t="shared" si="75"/>
        <v>7</v>
      </c>
      <c r="DC126" s="83" t="str">
        <f t="shared" si="76"/>
        <v>Technischer Sachbearbeiter 2</v>
      </c>
      <c r="DD126" s="125">
        <v>541</v>
      </c>
      <c r="DE126" s="33">
        <f t="shared" si="79"/>
        <v>6</v>
      </c>
      <c r="DF126" s="83" t="str">
        <f t="shared" si="80"/>
        <v>Technischer Sachbearbeiter 1</v>
      </c>
      <c r="DG126" s="20"/>
      <c r="DH126" s="125">
        <v>351</v>
      </c>
      <c r="DI126" s="33">
        <f t="shared" si="73"/>
        <v>7</v>
      </c>
      <c r="DJ126" s="83" t="str">
        <f t="shared" si="74"/>
        <v>Marketing - / Product - Manager 1</v>
      </c>
      <c r="DO126" s="19">
        <f t="shared" si="50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45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46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47"/>
        <v>Willig Martine</v>
      </c>
      <c r="CR127" s="19">
        <f t="shared" si="48"/>
        <v>42</v>
      </c>
      <c r="CS127" s="19" t="str">
        <f t="shared" si="49"/>
        <v>E</v>
      </c>
      <c r="CT127" s="154">
        <v>5637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 t="shared" si="71"/>
        <v>6</v>
      </c>
      <c r="CZ127" s="83" t="str">
        <f t="shared" si="72"/>
        <v>Kaufmännischer Mitarbeiter 3 / Gruppenchef 1</v>
      </c>
      <c r="DA127" s="125">
        <v>133</v>
      </c>
      <c r="DB127" s="33">
        <f t="shared" si="75"/>
        <v>6</v>
      </c>
      <c r="DC127" s="83" t="str">
        <f t="shared" si="76"/>
        <v>Kaufmännischer Mitarbeiter 3 / Gruppenchef 1</v>
      </c>
      <c r="DD127" s="125">
        <v>133</v>
      </c>
      <c r="DE127" s="33">
        <f t="shared" si="79"/>
        <v>6</v>
      </c>
      <c r="DF127" s="83" t="str">
        <f t="shared" si="80"/>
        <v>Kaufmännischer Mitarbeiter 3 / Gruppenchef 1</v>
      </c>
      <c r="DG127" s="20"/>
      <c r="DH127" s="125">
        <v>133</v>
      </c>
      <c r="DI127" s="33">
        <f t="shared" si="73"/>
        <v>6</v>
      </c>
      <c r="DJ127" s="83" t="str">
        <f t="shared" si="74"/>
        <v>Kaufmännischer Mitarbeiter 3 / Gruppenchef 1</v>
      </c>
      <c r="DO127" s="19">
        <f t="shared" si="50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si="45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46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si="47"/>
        <v>Boschung Brigitte</v>
      </c>
      <c r="CQ128" s="259"/>
      <c r="CR128" s="19">
        <f t="shared" si="48"/>
        <v>33</v>
      </c>
      <c r="CS128" s="19" t="str">
        <f t="shared" si="49"/>
        <v>E</v>
      </c>
      <c r="CT128" s="154">
        <v>7703</v>
      </c>
      <c r="CU128" s="125">
        <v>133</v>
      </c>
      <c r="CV128" s="33">
        <f t="shared" si="77"/>
        <v>6</v>
      </c>
      <c r="CW128" s="83" t="str">
        <f t="shared" si="78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si="50"/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45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46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47"/>
        <v>Meier Jacqueline</v>
      </c>
      <c r="CR129" s="19">
        <f t="shared" si="48"/>
        <v>31</v>
      </c>
      <c r="CS129" s="19" t="str">
        <f t="shared" si="49"/>
        <v>E</v>
      </c>
      <c r="CT129" s="154">
        <v>7700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71"/>
        <v>5</v>
      </c>
      <c r="CZ129" s="83" t="str">
        <f t="shared" si="72"/>
        <v>Buchhalter 2</v>
      </c>
      <c r="DA129" s="125">
        <v>212</v>
      </c>
      <c r="DB129" s="33">
        <f t="shared" si="75"/>
        <v>5</v>
      </c>
      <c r="DC129" s="83" t="str">
        <f t="shared" si="76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73"/>
        <v>5</v>
      </c>
      <c r="DJ129" s="83" t="str">
        <f t="shared" si="74"/>
        <v>Buchhalter 2</v>
      </c>
      <c r="DO129" s="19">
        <f t="shared" si="50"/>
        <v>7700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>
        <v>1</v>
      </c>
      <c r="C130" s="53">
        <f t="shared" si="45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46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47"/>
        <v>Oruk Makbule</v>
      </c>
      <c r="CR130" s="19">
        <f t="shared" si="48"/>
        <v>13</v>
      </c>
      <c r="CS130" s="19" t="str">
        <f t="shared" si="49"/>
        <v>E</v>
      </c>
      <c r="CT130" s="154">
        <v>6762</v>
      </c>
      <c r="CU130" s="125">
        <v>212</v>
      </c>
      <c r="CV130" s="33">
        <f t="shared" si="77"/>
        <v>5</v>
      </c>
      <c r="CW130" s="83" t="str">
        <f t="shared" si="78"/>
        <v>Buchhalter 2</v>
      </c>
      <c r="CX130" s="125">
        <v>212</v>
      </c>
      <c r="CY130" s="33">
        <f t="shared" si="71"/>
        <v>5</v>
      </c>
      <c r="CZ130" s="83" t="str">
        <f t="shared" si="72"/>
        <v>Buchhalter 2</v>
      </c>
      <c r="DA130" s="125">
        <v>212</v>
      </c>
      <c r="DB130" s="33">
        <f t="shared" si="75"/>
        <v>5</v>
      </c>
      <c r="DC130" s="83" t="str">
        <f t="shared" si="76"/>
        <v>Buchhalter 2</v>
      </c>
      <c r="DD130" s="125">
        <v>212</v>
      </c>
      <c r="DE130" s="33">
        <f t="shared" si="79"/>
        <v>5</v>
      </c>
      <c r="DF130" s="83" t="str">
        <f t="shared" si="80"/>
        <v>Buchhalter 2</v>
      </c>
      <c r="DG130" s="20"/>
      <c r="DH130" s="125">
        <v>212</v>
      </c>
      <c r="DI130" s="33">
        <f t="shared" si="73"/>
        <v>5</v>
      </c>
      <c r="DJ130" s="83" t="str">
        <f t="shared" si="74"/>
        <v>Buchhalter 2</v>
      </c>
      <c r="DO130" s="19">
        <f t="shared" si="50"/>
        <v>6762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/>
      <c r="C131" s="53">
        <f t="shared" si="45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46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P131" s="19" t="str">
        <f t="shared" si="47"/>
        <v>Steg Günther</v>
      </c>
      <c r="CR131" s="19">
        <f t="shared" si="48"/>
        <v>39</v>
      </c>
      <c r="CS131" s="19" t="str">
        <f t="shared" si="49"/>
        <v>C</v>
      </c>
      <c r="CT131" s="154">
        <v>4226</v>
      </c>
      <c r="CU131" s="125">
        <v>413</v>
      </c>
      <c r="CV131" s="33">
        <f t="shared" si="77"/>
        <v>8</v>
      </c>
      <c r="CW131" s="83" t="str">
        <f t="shared" si="78"/>
        <v>Senior System-Controller</v>
      </c>
      <c r="CX131" s="125">
        <v>413</v>
      </c>
      <c r="CY131" s="33">
        <f t="shared" si="71"/>
        <v>8</v>
      </c>
      <c r="CZ131" s="83" t="str">
        <f t="shared" si="72"/>
        <v>Senior System-Controller</v>
      </c>
      <c r="DA131" s="125">
        <v>413</v>
      </c>
      <c r="DB131" s="33">
        <f t="shared" si="75"/>
        <v>8</v>
      </c>
      <c r="DC131" s="83" t="str">
        <f t="shared" si="76"/>
        <v>Senior System-Controller</v>
      </c>
      <c r="DD131" s="125">
        <v>413</v>
      </c>
      <c r="DE131" s="33">
        <f t="shared" si="79"/>
        <v>8</v>
      </c>
      <c r="DF131" s="83" t="str">
        <f t="shared" si="80"/>
        <v>Senior System-Controller</v>
      </c>
      <c r="DG131" s="20"/>
      <c r="DH131" s="125">
        <v>413</v>
      </c>
      <c r="DI131" s="33">
        <f t="shared" si="73"/>
        <v>8</v>
      </c>
      <c r="DJ131" s="83" t="str">
        <f t="shared" si="74"/>
        <v>Senior System-Controller</v>
      </c>
      <c r="DO131" s="19">
        <f t="shared" si="50"/>
        <v>4226</v>
      </c>
      <c r="DP131" s="153">
        <v>6</v>
      </c>
      <c r="DQ131" s="19">
        <v>0</v>
      </c>
      <c r="DR131" s="19" t="s">
        <v>961</v>
      </c>
    </row>
    <row r="132" spans="1:122" s="19" customFormat="1" ht="27" x14ac:dyDescent="0.2">
      <c r="A132" s="53">
        <v>0</v>
      </c>
      <c r="B132" s="53"/>
      <c r="C132" s="53">
        <f t="shared" si="45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46"/>
        <v>26</v>
      </c>
      <c r="AA132" s="25" t="s">
        <v>692</v>
      </c>
      <c r="AB132" s="21" t="s">
        <v>105</v>
      </c>
      <c r="AC132" s="21"/>
      <c r="AE132" s="90" t="s">
        <v>537</v>
      </c>
      <c r="AF132" s="82"/>
      <c r="CP132" s="19" t="str">
        <f t="shared" si="47"/>
        <v>Grimm Stephan</v>
      </c>
      <c r="CR132" s="19">
        <f t="shared" si="48"/>
        <v>26</v>
      </c>
      <c r="CS132" s="19" t="str">
        <f t="shared" si="49"/>
        <v>C</v>
      </c>
      <c r="CT132" s="154">
        <v>3203</v>
      </c>
      <c r="CU132" s="125">
        <v>443</v>
      </c>
      <c r="CV132" s="33">
        <f t="shared" si="77"/>
        <v>9</v>
      </c>
      <c r="CW132" s="83" t="str">
        <f t="shared" si="78"/>
        <v>System-Spezialist 3</v>
      </c>
      <c r="CX132" s="125">
        <v>443</v>
      </c>
      <c r="CY132" s="33">
        <f t="shared" si="71"/>
        <v>9</v>
      </c>
      <c r="CZ132" s="83" t="str">
        <f t="shared" si="72"/>
        <v>System-Spezialist 3</v>
      </c>
      <c r="DA132" s="125">
        <v>443</v>
      </c>
      <c r="DB132" s="33">
        <f t="shared" si="75"/>
        <v>9</v>
      </c>
      <c r="DC132" s="83" t="str">
        <f t="shared" si="76"/>
        <v>System-Spezialist 3</v>
      </c>
      <c r="DD132" s="125">
        <v>443</v>
      </c>
      <c r="DE132" s="33">
        <f t="shared" si="79"/>
        <v>9</v>
      </c>
      <c r="DF132" s="83" t="str">
        <f t="shared" si="80"/>
        <v>System-Spezialist 3</v>
      </c>
      <c r="DG132" s="20"/>
      <c r="DH132" s="125">
        <v>413</v>
      </c>
      <c r="DI132" s="33">
        <f t="shared" si="73"/>
        <v>8</v>
      </c>
      <c r="DJ132" s="83" t="str">
        <f t="shared" si="74"/>
        <v>Senior System-Controller</v>
      </c>
      <c r="DO132" s="19">
        <f t="shared" si="50"/>
        <v>3203</v>
      </c>
      <c r="DP132" s="153">
        <v>3</v>
      </c>
      <c r="DQ132" s="19">
        <v>0</v>
      </c>
      <c r="DR132" s="19" t="s">
        <v>962</v>
      </c>
    </row>
    <row r="133" spans="1:122" s="19" customFormat="1" x14ac:dyDescent="0.2">
      <c r="A133" s="53">
        <v>0</v>
      </c>
      <c r="B133" s="53"/>
      <c r="C133" s="53">
        <f t="shared" si="45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46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P133" s="19" t="str">
        <f t="shared" si="47"/>
        <v>Hänni Alexander</v>
      </c>
      <c r="CR133" s="19">
        <f t="shared" si="48"/>
        <v>19</v>
      </c>
      <c r="CS133" s="19" t="str">
        <f t="shared" si="49"/>
        <v>D</v>
      </c>
      <c r="CT133" s="154">
        <v>6755</v>
      </c>
      <c r="CU133" s="125">
        <v>423</v>
      </c>
      <c r="CV133" s="33">
        <f t="shared" si="77"/>
        <v>7</v>
      </c>
      <c r="CW133" s="83" t="str">
        <f t="shared" si="78"/>
        <v>IC-Berater / -Techniker 3 / LAN-Supporter</v>
      </c>
      <c r="CX133" s="125">
        <v>423</v>
      </c>
      <c r="CY133" s="33">
        <f t="shared" si="71"/>
        <v>7</v>
      </c>
      <c r="CZ133" s="83" t="str">
        <f t="shared" si="72"/>
        <v>IC-Berater / -Techniker 3 / LAN-Supporter</v>
      </c>
      <c r="DA133" s="125">
        <v>423</v>
      </c>
      <c r="DB133" s="33">
        <f t="shared" si="75"/>
        <v>7</v>
      </c>
      <c r="DC133" s="83" t="str">
        <f t="shared" si="76"/>
        <v>IC-Berater / -Techniker 3 / LAN-Supporter</v>
      </c>
      <c r="DD133" s="125">
        <v>422</v>
      </c>
      <c r="DE133" s="33">
        <f t="shared" si="79"/>
        <v>6</v>
      </c>
      <c r="DF133" s="83" t="str">
        <f t="shared" si="80"/>
        <v>IC-Berater / -Techniker 2 / LAN-Grundstufe</v>
      </c>
      <c r="DG133" s="20"/>
      <c r="DH133" s="125">
        <v>422</v>
      </c>
      <c r="DI133" s="33">
        <f t="shared" si="73"/>
        <v>6</v>
      </c>
      <c r="DJ133" s="83" t="str">
        <f t="shared" si="74"/>
        <v>IC-Berater / -Techniker 2 / LAN-Grundstufe</v>
      </c>
      <c r="DO133" s="19">
        <f t="shared" si="50"/>
        <v>6755</v>
      </c>
      <c r="DP133" s="153">
        <v>6</v>
      </c>
      <c r="DQ133" s="19">
        <v>0</v>
      </c>
      <c r="DR133" s="19" t="s">
        <v>960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47"/>
        <v>Eichenberger Sylvia</v>
      </c>
      <c r="CR134" s="19">
        <f t="shared" si="48"/>
        <v>34</v>
      </c>
      <c r="CS134" s="19" t="str">
        <f t="shared" si="49"/>
        <v>D</v>
      </c>
      <c r="CT134" s="154">
        <v>5626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 t="shared" si="71"/>
        <v>7</v>
      </c>
      <c r="CZ134" s="83" t="str">
        <f t="shared" si="72"/>
        <v>Kaufmännischer Mitarbeiter 4 / Gruppenchef 2</v>
      </c>
      <c r="DA134" s="125">
        <v>134</v>
      </c>
      <c r="DB134" s="33">
        <f t="shared" ref="DB134:DB143" si="81">VLOOKUP($DA134,Funktionsbezeichnungen,3,0)</f>
        <v>7</v>
      </c>
      <c r="DC134" s="83" t="str">
        <f t="shared" ref="DC134:DC143" si="82">VLOOKUP($DA134,Funktionsbezeichnungen,2,0)</f>
        <v>Kaufmännischer Mitarbeiter 4 / Gruppenchef 2</v>
      </c>
      <c r="DD134" s="125">
        <v>134</v>
      </c>
      <c r="DE134" s="33">
        <f t="shared" ref="DE134:DE143" si="83">VLOOKUP($DD134,Funktionsbezeichnungen,3,0)</f>
        <v>7</v>
      </c>
      <c r="DF134" s="83" t="str">
        <f t="shared" ref="DF134:DF143" si="84">VLOOKUP($DD134,Funktionsbezeichnungen,2,0)</f>
        <v>Kaufmännischer Mitarbeiter 4 / Gruppenchef 2</v>
      </c>
      <c r="DG134" s="20"/>
      <c r="DH134" s="125">
        <v>134</v>
      </c>
      <c r="DI134" s="33">
        <f t="shared" ref="DI134:DI143" si="85">VLOOKUP($DH134,Funktionsbezeichnungen,3,0)</f>
        <v>7</v>
      </c>
      <c r="DJ134" s="83" t="str">
        <f t="shared" ref="DJ134:DJ143" si="86">VLOOKUP($DH134,Funktionsbezeichnungen,2,0)</f>
        <v>Kaufmännischer Mitarbeiter 4 / Gruppenchef 2</v>
      </c>
      <c r="DO134" s="19">
        <f t="shared" si="50"/>
        <v>5626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505</v>
      </c>
      <c r="Q135" s="15">
        <v>131</v>
      </c>
      <c r="R135" s="245"/>
      <c r="S135" s="27" t="s">
        <v>396</v>
      </c>
      <c r="T135" s="21">
        <v>1965</v>
      </c>
      <c r="U135" s="28" t="s">
        <v>397</v>
      </c>
      <c r="V135" s="21">
        <v>1985</v>
      </c>
      <c r="W135" s="25"/>
      <c r="X135" s="21"/>
      <c r="Y135" s="25"/>
      <c r="Z135" s="21">
        <f>$AD$3-V135</f>
        <v>33</v>
      </c>
      <c r="AA135" s="25" t="s">
        <v>339</v>
      </c>
      <c r="AB135" s="21" t="s">
        <v>121</v>
      </c>
      <c r="AC135" s="21"/>
      <c r="AE135" s="90" t="s">
        <v>425</v>
      </c>
      <c r="AF135" s="82"/>
      <c r="CP135" s="19" t="str">
        <f t="shared" si="47"/>
        <v>Ehret-Kreutz Elke</v>
      </c>
      <c r="CR135" s="19">
        <f t="shared" si="48"/>
        <v>33</v>
      </c>
      <c r="CS135" s="19" t="str">
        <f t="shared" si="49"/>
        <v>D</v>
      </c>
      <c r="CT135" s="154">
        <v>5633</v>
      </c>
      <c r="CU135" s="125">
        <v>134</v>
      </c>
      <c r="CV135" s="33">
        <f t="shared" si="77"/>
        <v>7</v>
      </c>
      <c r="CW135" s="83" t="str">
        <f t="shared" si="78"/>
        <v>Kaufmännischer Mitarbeiter 4 / Gruppenchef 2</v>
      </c>
      <c r="CX135" s="125">
        <v>134</v>
      </c>
      <c r="CY135" s="33">
        <f>VLOOKUP($CX135,Funktionsbezeichnungen,3,0)</f>
        <v>7</v>
      </c>
      <c r="CZ135" s="83" t="str">
        <f>VLOOKUP($CX135,Funktionsbezeichnungen,2,0)</f>
        <v>Kaufmännischer Mitarbeiter 4 / Gruppenchef 2</v>
      </c>
      <c r="DA135" s="125">
        <v>134</v>
      </c>
      <c r="DB135" s="33">
        <f>VLOOKUP($DA135,Funktionsbezeichnungen,3,0)</f>
        <v>7</v>
      </c>
      <c r="DC135" s="83" t="str">
        <f>VLOOKUP($DA135,Funktionsbezeichnungen,2,0)</f>
        <v>Kaufmännischer Mitarbeiter 4 / Gruppenchef 2</v>
      </c>
      <c r="DD135" s="125">
        <v>134</v>
      </c>
      <c r="DE135" s="33">
        <f>VLOOKUP($DD135,Funktionsbezeichnungen,3,0)</f>
        <v>7</v>
      </c>
      <c r="DF135" s="83" t="str">
        <f>VLOOKUP($DD135,Funktionsbezeichnungen,2,0)</f>
        <v>Kaufmännischer Mitarbeiter 4 / Gruppenchef 2</v>
      </c>
      <c r="DG135" s="20"/>
      <c r="DH135" s="125">
        <v>134</v>
      </c>
      <c r="DI135" s="33">
        <f>VLOOKUP($DH135,Funktionsbezeichnungen,3,0)</f>
        <v>7</v>
      </c>
      <c r="DJ135" s="83" t="str">
        <f>VLOOKUP($DH135,Funktionsbezeichnungen,2,0)</f>
        <v>Kaufmännischer Mitarbeiter 4 / Gruppenchef 2</v>
      </c>
      <c r="DO135" s="19">
        <f t="shared" si="50"/>
        <v>5633</v>
      </c>
      <c r="DP135" s="153">
        <v>6</v>
      </c>
      <c r="DQ135" s="19">
        <v>0</v>
      </c>
      <c r="DR135" s="19" t="s">
        <v>955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357</v>
      </c>
      <c r="P136" s="15" t="s">
        <v>513</v>
      </c>
      <c r="Q136" s="15">
        <v>132</v>
      </c>
      <c r="R136" s="245"/>
      <c r="S136" s="27" t="s">
        <v>272</v>
      </c>
      <c r="T136" s="21">
        <v>1967</v>
      </c>
      <c r="U136" s="28" t="s">
        <v>274</v>
      </c>
      <c r="V136" s="21">
        <v>1986</v>
      </c>
      <c r="W136" s="25" t="s">
        <v>1220</v>
      </c>
      <c r="X136" s="21">
        <v>2016</v>
      </c>
      <c r="Y136" s="25"/>
      <c r="Z136" s="21">
        <f>$AD$3-V136</f>
        <v>32</v>
      </c>
      <c r="AA136" s="25" t="s">
        <v>693</v>
      </c>
      <c r="AB136" s="21" t="s">
        <v>121</v>
      </c>
      <c r="AC136" s="21"/>
      <c r="AE136" s="90" t="s">
        <v>454</v>
      </c>
      <c r="AF136" s="82"/>
      <c r="CP136" s="19" t="str">
        <f t="shared" si="47"/>
        <v>Gerber Beatrice</v>
      </c>
      <c r="CR136" s="19">
        <f t="shared" si="48"/>
        <v>32</v>
      </c>
      <c r="CS136" s="19" t="str">
        <f t="shared" si="49"/>
        <v>D</v>
      </c>
      <c r="CT136" s="154">
        <v>4289</v>
      </c>
      <c r="CU136" s="125">
        <v>141</v>
      </c>
      <c r="CV136" s="33">
        <f t="shared" si="77"/>
        <v>8</v>
      </c>
      <c r="CW136" s="83" t="str">
        <f t="shared" si="78"/>
        <v>Kaufmännischer Fachspezialist 1</v>
      </c>
      <c r="CX136" s="125">
        <v>141</v>
      </c>
      <c r="CY136" s="33">
        <f t="shared" si="71"/>
        <v>8</v>
      </c>
      <c r="CZ136" s="83" t="str">
        <f t="shared" si="72"/>
        <v>Kaufmännischer Fachspezialist 1</v>
      </c>
      <c r="DA136" s="125">
        <v>141</v>
      </c>
      <c r="DB136" s="33">
        <f t="shared" si="81"/>
        <v>8</v>
      </c>
      <c r="DC136" s="83" t="str">
        <f t="shared" si="82"/>
        <v>Kaufmännischer Fachspezialist 1</v>
      </c>
      <c r="DD136" s="125">
        <v>141</v>
      </c>
      <c r="DE136" s="33">
        <f t="shared" si="83"/>
        <v>8</v>
      </c>
      <c r="DF136" s="83" t="str">
        <f t="shared" si="84"/>
        <v>Kaufmännischer Fachspezialist 1</v>
      </c>
      <c r="DG136" s="20"/>
      <c r="DH136" s="125">
        <v>141</v>
      </c>
      <c r="DI136" s="33">
        <f t="shared" si="85"/>
        <v>8</v>
      </c>
      <c r="DJ136" s="83" t="str">
        <f t="shared" si="86"/>
        <v>Kaufmännischer Fachspezialist 1</v>
      </c>
      <c r="DO136" s="19">
        <f t="shared" si="50"/>
        <v>4289</v>
      </c>
      <c r="DP136" s="153">
        <v>6</v>
      </c>
      <c r="DQ136" s="19">
        <v>0</v>
      </c>
      <c r="DR136" s="19" t="s">
        <v>956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154">
        <v>5605</v>
      </c>
      <c r="CU137" s="125">
        <v>132</v>
      </c>
      <c r="CV137" s="33">
        <f>VLOOKUP($CU137,Funktionsbezeichnungen,3,0)</f>
        <v>5</v>
      </c>
      <c r="CW137" s="83" t="str">
        <f>VLOOKUP($CU137,Funktionsbezeichnungen,2,0)</f>
        <v>Kaufmännischer Mitarbeiter 2</v>
      </c>
      <c r="CX137" s="125">
        <v>132</v>
      </c>
      <c r="CY137" s="33">
        <f>VLOOKUP($CX137,Funktionsbezeichnungen,3,0)</f>
        <v>5</v>
      </c>
      <c r="CZ137" s="83" t="str">
        <f>VLOOKUP($CX137,Funktionsbezeichnungen,2,0)</f>
        <v>Kaufmännischer Mitarbeiter 2</v>
      </c>
      <c r="DA137" s="125">
        <v>132</v>
      </c>
      <c r="DB137" s="33">
        <f>VLOOKUP($DA137,Funktionsbezeichnungen,3,0)</f>
        <v>5</v>
      </c>
      <c r="DC137" s="83" t="str">
        <f>VLOOKUP($DA137,Funktionsbezeichnungen,2,0)</f>
        <v>Kaufmännischer Mitarbeiter 2</v>
      </c>
      <c r="DD137" s="125">
        <v>132</v>
      </c>
      <c r="DE137" s="33">
        <f>VLOOKUP($DD137,Funktionsbezeichnungen,3,0)</f>
        <v>5</v>
      </c>
      <c r="DF137" s="83" t="str">
        <f>VLOOKUP($DD137,Funktionsbezeichnungen,2,0)</f>
        <v>Kaufmännischer Mitarbeiter 2</v>
      </c>
      <c r="DG137" s="20"/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2</v>
      </c>
      <c r="DO137" s="19">
        <f>+CT137</f>
        <v>5605</v>
      </c>
      <c r="DP137" s="153">
        <v>7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 t="shared" ref="C138:C154" si="87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46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2" t="str">
        <f t="shared" si="47"/>
        <v>Halbeisen Gisela</v>
      </c>
      <c r="CQ138" s="192"/>
      <c r="CR138" s="192">
        <f t="shared" si="48"/>
        <v>35</v>
      </c>
      <c r="CS138" s="192" t="str">
        <f t="shared" si="49"/>
        <v>E</v>
      </c>
      <c r="CT138" s="222">
        <v>7710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ref="CY138:CY143" si="88">VLOOKUP($CX138,Funktionsbezeichnungen,3,0)</f>
        <v>5</v>
      </c>
      <c r="CZ138" s="83" t="str">
        <f t="shared" ref="CZ138:CZ143" si="89">VLOOKUP($CX138,Funktionsbezeichnungen,2,0)</f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si="50"/>
        <v>7710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87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90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P139" s="19" t="str">
        <f t="shared" si="47"/>
        <v>Wirtz Christine</v>
      </c>
      <c r="CR139" s="19">
        <f t="shared" ref="CR139" si="91">+Z139</f>
        <v>31</v>
      </c>
      <c r="CS139" s="19" t="str">
        <f t="shared" ref="CS139" si="92">+AB139</f>
        <v>E</v>
      </c>
      <c r="CT139" s="154">
        <v>5627</v>
      </c>
      <c r="CU139" s="125">
        <v>112</v>
      </c>
      <c r="CV139" s="33">
        <f t="shared" si="77"/>
        <v>5</v>
      </c>
      <c r="CW139" s="83" t="str">
        <f t="shared" si="78"/>
        <v>Réceptionist / Telefonist / Service-Disponent 2</v>
      </c>
      <c r="CX139" s="125">
        <v>112</v>
      </c>
      <c r="CY139" s="33">
        <f t="shared" si="88"/>
        <v>5</v>
      </c>
      <c r="CZ139" s="83" t="str">
        <f t="shared" si="89"/>
        <v>Réceptionist / Telefonist / Service-Disponent 2</v>
      </c>
      <c r="DA139" s="125">
        <v>112</v>
      </c>
      <c r="DB139" s="33">
        <f t="shared" si="81"/>
        <v>5</v>
      </c>
      <c r="DC139" s="83" t="str">
        <f t="shared" si="82"/>
        <v>Réceptionist / Telefonist / Service-Disponent 2</v>
      </c>
      <c r="DD139" s="125">
        <v>112</v>
      </c>
      <c r="DE139" s="33">
        <f t="shared" si="83"/>
        <v>5</v>
      </c>
      <c r="DF139" s="83" t="str">
        <f t="shared" si="84"/>
        <v>Réceptionist / Telefonist / Service-Disponent 2</v>
      </c>
      <c r="DG139" s="20"/>
      <c r="DH139" s="125">
        <v>112</v>
      </c>
      <c r="DI139" s="33">
        <f t="shared" si="85"/>
        <v>5</v>
      </c>
      <c r="DJ139" s="83" t="str">
        <f t="shared" si="86"/>
        <v>Réceptionist / Telefonist / Service-Disponent 2</v>
      </c>
      <c r="DO139" s="19">
        <f t="shared" si="50"/>
        <v>5627</v>
      </c>
      <c r="DP139" s="153">
        <v>6</v>
      </c>
      <c r="DQ139" s="19">
        <v>0</v>
      </c>
      <c r="DR139" s="19" t="s">
        <v>953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P140" s="192" t="str">
        <f t="shared" si="47"/>
        <v>Lazar Sonja</v>
      </c>
      <c r="CQ140" s="192"/>
      <c r="CR140" s="19">
        <f>+Z140</f>
        <v>6</v>
      </c>
      <c r="CS140" s="19" t="str">
        <f>+AB140</f>
        <v>E</v>
      </c>
      <c r="CT140" s="222">
        <v>6767</v>
      </c>
      <c r="CU140" s="125">
        <v>132</v>
      </c>
      <c r="CV140" s="33">
        <f t="shared" si="77"/>
        <v>5</v>
      </c>
      <c r="CW140" s="83" t="str">
        <f t="shared" si="78"/>
        <v>Kaufmännischer Mitarbeiter 2</v>
      </c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125"/>
      <c r="DI140" s="33"/>
      <c r="DJ140" s="83"/>
      <c r="DO140" s="19">
        <f t="shared" si="50"/>
        <v>6767</v>
      </c>
      <c r="DP140" s="153">
        <v>6</v>
      </c>
      <c r="DQ140" s="19">
        <v>0</v>
      </c>
      <c r="DR140" s="19" t="s">
        <v>955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si="47"/>
        <v>Eilers Brigitte</v>
      </c>
      <c r="CR141" s="19">
        <f>+Z141</f>
        <v>38</v>
      </c>
      <c r="CS141" s="19" t="str">
        <f>+AB141</f>
        <v>E</v>
      </c>
      <c r="CT141" s="154">
        <v>6740</v>
      </c>
      <c r="CU141" s="125">
        <v>133</v>
      </c>
      <c r="CV141" s="33">
        <f t="shared" si="77"/>
        <v>6</v>
      </c>
      <c r="CW141" s="83" t="str">
        <f t="shared" si="78"/>
        <v>Kaufmännischer Mitarbeiter 3 / Gruppenchef 1</v>
      </c>
      <c r="CX141" s="125">
        <v>133</v>
      </c>
      <c r="CY141" s="33">
        <f t="shared" si="88"/>
        <v>6</v>
      </c>
      <c r="CZ141" s="83" t="str">
        <f t="shared" si="89"/>
        <v>Kaufmännischer Mitarbeiter 3 / Gruppenchef 1</v>
      </c>
      <c r="DA141" s="125">
        <v>133</v>
      </c>
      <c r="DB141" s="33">
        <f t="shared" si="81"/>
        <v>6</v>
      </c>
      <c r="DC141" s="83" t="str">
        <f t="shared" si="82"/>
        <v>Kaufmännischer Mitarbeiter 3 / Gruppenchef 1</v>
      </c>
      <c r="DD141" s="125">
        <v>133</v>
      </c>
      <c r="DE141" s="33">
        <f t="shared" si="83"/>
        <v>6</v>
      </c>
      <c r="DF141" s="83" t="str">
        <f t="shared" si="84"/>
        <v>Kaufmännischer Mitarbeiter 3 / Gruppenchef 1</v>
      </c>
      <c r="DG141" s="20"/>
      <c r="DH141" s="125">
        <v>133</v>
      </c>
      <c r="DI141" s="33">
        <f t="shared" si="85"/>
        <v>6</v>
      </c>
      <c r="DJ141" s="83" t="str">
        <f t="shared" si="86"/>
        <v>Kaufmännischer Mitarbeiter 3 / Gruppenchef 1</v>
      </c>
      <c r="DO141" s="19">
        <f t="shared" si="50"/>
        <v>6740</v>
      </c>
      <c r="DP141" s="153">
        <v>6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>
        <v>1</v>
      </c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P142" s="19" t="str">
        <f t="shared" ref="CP142:CP154" si="93">+S142</f>
        <v>Barth Sandra</v>
      </c>
      <c r="CR142" s="19">
        <f>+Z142</f>
        <v>30</v>
      </c>
      <c r="CS142" s="19" t="str">
        <f>+AB142</f>
        <v>E</v>
      </c>
      <c r="CT142" s="154">
        <v>7701</v>
      </c>
      <c r="CU142" s="125">
        <v>132</v>
      </c>
      <c r="CV142" s="33">
        <f t="shared" si="77"/>
        <v>5</v>
      </c>
      <c r="CW142" s="83" t="str">
        <f t="shared" si="78"/>
        <v>Kaufmännischer Mitarbeiter 2</v>
      </c>
      <c r="CX142" s="125">
        <v>132</v>
      </c>
      <c r="CY142" s="33">
        <f t="shared" si="88"/>
        <v>5</v>
      </c>
      <c r="CZ142" s="83" t="str">
        <f t="shared" si="89"/>
        <v>Kaufmännischer Mitarbeiter 2</v>
      </c>
      <c r="DA142" s="125">
        <v>132</v>
      </c>
      <c r="DB142" s="33">
        <f t="shared" si="81"/>
        <v>5</v>
      </c>
      <c r="DC142" s="83" t="str">
        <f t="shared" si="82"/>
        <v>Kaufmännischer Mitarbeiter 2</v>
      </c>
      <c r="DD142" s="125">
        <v>132</v>
      </c>
      <c r="DE142" s="33">
        <f t="shared" si="83"/>
        <v>5</v>
      </c>
      <c r="DF142" s="83" t="str">
        <f t="shared" si="84"/>
        <v>Kaufmännischer Mitarbeiter 2</v>
      </c>
      <c r="DG142" s="20"/>
      <c r="DH142" s="125">
        <v>132</v>
      </c>
      <c r="DI142" s="33">
        <f t="shared" si="85"/>
        <v>5</v>
      </c>
      <c r="DJ142" s="83" t="str">
        <f t="shared" si="86"/>
        <v>Kaufmännischer Mitarbeiter 2</v>
      </c>
      <c r="DO142" s="19">
        <f t="shared" ref="DO142:DO143" si="94">+CT142</f>
        <v>7701</v>
      </c>
      <c r="DP142" s="153">
        <v>7</v>
      </c>
      <c r="DQ142" s="19">
        <v>0</v>
      </c>
      <c r="DR142" s="185" t="s">
        <v>977</v>
      </c>
    </row>
    <row r="143" spans="1:122" s="19" customFormat="1" x14ac:dyDescent="0.2">
      <c r="A143" s="53">
        <v>0</v>
      </c>
      <c r="B143" s="53"/>
      <c r="C143" s="53">
        <f t="shared" si="87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P143" s="19" t="str">
        <f t="shared" si="93"/>
        <v>Schurrer Gabriel</v>
      </c>
      <c r="CR143" s="19">
        <f>+Z143</f>
        <v>34</v>
      </c>
      <c r="CS143" s="19" t="str">
        <f>+AB143</f>
        <v>F</v>
      </c>
      <c r="CT143" s="154">
        <v>7654</v>
      </c>
      <c r="CU143" s="125">
        <v>614</v>
      </c>
      <c r="CV143" s="33">
        <f t="shared" si="77"/>
        <v>4</v>
      </c>
      <c r="CW143" s="83" t="str">
        <f t="shared" si="78"/>
        <v>Laborassistenz 2</v>
      </c>
      <c r="CX143" s="125">
        <v>614</v>
      </c>
      <c r="CY143" s="33">
        <f t="shared" si="88"/>
        <v>4</v>
      </c>
      <c r="CZ143" s="83" t="str">
        <f t="shared" si="89"/>
        <v>Laborassistenz 2</v>
      </c>
      <c r="DA143" s="125">
        <v>614</v>
      </c>
      <c r="DB143" s="33">
        <f t="shared" si="81"/>
        <v>4</v>
      </c>
      <c r="DC143" s="83" t="str">
        <f t="shared" si="82"/>
        <v>Laborassistenz 2</v>
      </c>
      <c r="DD143" s="125">
        <v>614</v>
      </c>
      <c r="DE143" s="33">
        <f t="shared" si="83"/>
        <v>4</v>
      </c>
      <c r="DF143" s="83" t="str">
        <f t="shared" si="84"/>
        <v>Laborassistenz 2</v>
      </c>
      <c r="DG143" s="20"/>
      <c r="DH143" s="125">
        <v>614</v>
      </c>
      <c r="DI143" s="33">
        <f t="shared" si="85"/>
        <v>4</v>
      </c>
      <c r="DJ143" s="83" t="str">
        <f t="shared" si="86"/>
        <v>Laborassistenz 2</v>
      </c>
      <c r="DO143" s="19">
        <f t="shared" si="94"/>
        <v>7654</v>
      </c>
      <c r="DP143" s="153">
        <v>7</v>
      </c>
      <c r="DQ143" s="19">
        <v>0</v>
      </c>
      <c r="DR143" s="19" t="s">
        <v>963</v>
      </c>
    </row>
    <row r="144" spans="1:122" x14ac:dyDescent="0.25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 t="s">
        <v>365</v>
      </c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 t="str">
        <f t="shared" si="93"/>
        <v>Berger Noah</v>
      </c>
      <c r="CQ144" s="19"/>
      <c r="CT144" s="154">
        <v>9740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</row>
    <row r="145" spans="1:141" s="19" customFormat="1" x14ac:dyDescent="0.2">
      <c r="A145" s="53">
        <v>0</v>
      </c>
      <c r="B145" s="53"/>
      <c r="C145" s="53">
        <f t="shared" si="87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3"/>
        <v>Pertoldi Noeh</v>
      </c>
      <c r="CT145" s="154">
        <v>9742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ref="DO145:DO154" si="95">+CT145</f>
        <v>9742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3"/>
        <v>Thahiri Florian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>+CT146</f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3"/>
        <v>Hirsbrunner Nico</v>
      </c>
      <c r="CT147" s="154">
        <v>9740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5"/>
        <v>9740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3"/>
        <v>Christ Florian</v>
      </c>
      <c r="CT148" s="154">
        <v>9739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 t="shared" si="95"/>
        <v>9739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93"/>
        <v>Sivasundaram Aschveni</v>
      </c>
      <c r="CT149" s="154">
        <v>9751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9751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>+S150</f>
        <v>Leuch Georges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ref="CP151:CP152" si="96">+S151</f>
        <v>Boser Florian</v>
      </c>
      <c r="CT151" s="154">
        <v>9750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ref="DO151:DO152" si="97">+CT151</f>
        <v>9750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" t="str">
        <f t="shared" si="96"/>
        <v>Kaupp Nicolas</v>
      </c>
      <c r="CT152" s="154">
        <v>9752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7"/>
        <v>9752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3"/>
        <v>Tesan Laila</v>
      </c>
      <c r="CQ153" s="192"/>
      <c r="CR153" s="192"/>
      <c r="CS153" s="192"/>
      <c r="CT153" s="222">
        <v>9776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5"/>
        <v>9776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87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2" t="str">
        <f t="shared" si="93"/>
        <v>Davet Kilian</v>
      </c>
      <c r="CQ154" s="192"/>
      <c r="CR154" s="192"/>
      <c r="CS154" s="192"/>
      <c r="CT154" s="222">
        <v>9775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95"/>
        <v>9775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T155" s="126"/>
      <c r="CU155" s="141"/>
      <c r="CV155" s="141"/>
      <c r="CW155" s="126"/>
      <c r="CX155" s="141"/>
      <c r="CY155" s="141"/>
      <c r="CZ155" s="126"/>
      <c r="DA155" s="141"/>
      <c r="DB155" s="141"/>
      <c r="DC155" s="126"/>
      <c r="DD155" s="141"/>
      <c r="DE155" s="141"/>
      <c r="DF155" s="126"/>
      <c r="DG155" s="126"/>
      <c r="DH155" s="138"/>
      <c r="DI155" s="138"/>
      <c r="EK155"/>
    </row>
    <row r="156" spans="1:141" customFormat="1" x14ac:dyDescent="0.25">
      <c r="A156" s="48">
        <f t="shared" ref="A156:N156" si="98">SUM(A5:A154)</f>
        <v>8</v>
      </c>
      <c r="B156" s="48">
        <f t="shared" si="98"/>
        <v>36</v>
      </c>
      <c r="C156" s="48">
        <f t="shared" si="98"/>
        <v>109</v>
      </c>
      <c r="D156" s="48">
        <f t="shared" si="98"/>
        <v>29</v>
      </c>
      <c r="E156" s="48">
        <f t="shared" si="98"/>
        <v>48</v>
      </c>
      <c r="F156" s="48">
        <f t="shared" si="98"/>
        <v>4</v>
      </c>
      <c r="G156" s="48">
        <f t="shared" si="98"/>
        <v>4</v>
      </c>
      <c r="H156" s="48">
        <f t="shared" si="98"/>
        <v>34</v>
      </c>
      <c r="I156" s="48">
        <f t="shared" si="98"/>
        <v>32</v>
      </c>
      <c r="J156" s="48">
        <f t="shared" si="98"/>
        <v>13</v>
      </c>
      <c r="K156" s="48">
        <f t="shared" si="98"/>
        <v>11</v>
      </c>
      <c r="L156" s="48">
        <f t="shared" si="98"/>
        <v>20</v>
      </c>
      <c r="M156" s="48">
        <f t="shared" si="98"/>
        <v>6</v>
      </c>
      <c r="N156" s="48">
        <f t="shared" si="98"/>
        <v>0</v>
      </c>
      <c r="O156" s="64">
        <f>SUM(D156+E156+F156+I156+K156+L156+M156)</f>
        <v>150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V156" s="19"/>
    </row>
    <row r="157" spans="1:141" customFormat="1" x14ac:dyDescent="0.25">
      <c r="A157" s="11">
        <f t="shared" ref="A157:N157" si="99">SUBTOTAL(9,A5:A154)</f>
        <v>8</v>
      </c>
      <c r="B157" s="11">
        <f t="shared" si="99"/>
        <v>36</v>
      </c>
      <c r="C157" s="11">
        <f t="shared" si="99"/>
        <v>109</v>
      </c>
      <c r="D157" s="11">
        <f t="shared" si="99"/>
        <v>29</v>
      </c>
      <c r="E157" s="11">
        <f t="shared" si="99"/>
        <v>48</v>
      </c>
      <c r="F157" s="11">
        <f t="shared" si="99"/>
        <v>4</v>
      </c>
      <c r="G157" s="11">
        <f t="shared" si="99"/>
        <v>4</v>
      </c>
      <c r="H157" s="11">
        <f t="shared" si="99"/>
        <v>34</v>
      </c>
      <c r="I157" s="11">
        <f t="shared" si="99"/>
        <v>32</v>
      </c>
      <c r="J157" s="11">
        <f t="shared" si="99"/>
        <v>13</v>
      </c>
      <c r="K157" s="11">
        <f t="shared" si="99"/>
        <v>11</v>
      </c>
      <c r="L157" s="11">
        <f t="shared" si="99"/>
        <v>20</v>
      </c>
      <c r="M157" s="11">
        <f t="shared" si="99"/>
        <v>6</v>
      </c>
      <c r="N157" s="11">
        <f t="shared" si="99"/>
        <v>0</v>
      </c>
      <c r="O157" s="64">
        <f>SUM(D157+E157+F157+I157+K157+L157+M157)</f>
        <v>150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45" t="s">
        <v>980</v>
      </c>
      <c r="DV157" s="19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986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987</v>
      </c>
      <c r="DV159" s="19"/>
      <c r="EK159" s="11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988</v>
      </c>
      <c r="DV160" s="19"/>
      <c r="EK160" s="11"/>
    </row>
    <row r="161" spans="15:126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/>
      <c r="DP161" s="11" t="s">
        <v>981</v>
      </c>
      <c r="DV161" s="19"/>
    </row>
    <row r="162" spans="15:126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/>
      <c r="DP162" s="11" t="s">
        <v>982</v>
      </c>
      <c r="DV162" s="19"/>
    </row>
    <row r="163" spans="15:126" x14ac:dyDescent="0.25">
      <c r="AE163" s="91" t="s">
        <v>365</v>
      </c>
      <c r="AF163" s="89" t="s">
        <v>249</v>
      </c>
      <c r="CN163" s="19"/>
      <c r="CO163" s="19"/>
      <c r="DP163" s="11" t="s">
        <v>989</v>
      </c>
      <c r="DV163" s="19"/>
    </row>
    <row r="164" spans="15:126" x14ac:dyDescent="0.25">
      <c r="AE164" s="80"/>
      <c r="DP164" s="11" t="s">
        <v>990</v>
      </c>
    </row>
    <row r="165" spans="15:126" x14ac:dyDescent="0.25">
      <c r="AE165" s="80" t="s">
        <v>408</v>
      </c>
      <c r="DP165" s="11" t="s">
        <v>991</v>
      </c>
    </row>
    <row r="166" spans="15:126" x14ac:dyDescent="0.25">
      <c r="O166" s="109"/>
      <c r="P166" s="110"/>
      <c r="Q166" s="111"/>
      <c r="R166" s="112"/>
      <c r="S166" s="113"/>
      <c r="AE166" s="80" t="s">
        <v>410</v>
      </c>
      <c r="DP166" s="11" t="s">
        <v>983</v>
      </c>
    </row>
    <row r="167" spans="15:126" x14ac:dyDescent="0.25">
      <c r="O167" s="109"/>
      <c r="P167" s="110"/>
      <c r="Q167" s="111"/>
      <c r="R167" s="112"/>
      <c r="S167" s="113"/>
      <c r="AE167" s="80" t="s">
        <v>409</v>
      </c>
      <c r="DP167" s="11" t="s">
        <v>984</v>
      </c>
    </row>
    <row r="168" spans="15:126" x14ac:dyDescent="0.25">
      <c r="O168" s="109"/>
      <c r="P168" s="110"/>
      <c r="Q168" s="111"/>
      <c r="R168" s="112"/>
      <c r="S168" s="113"/>
      <c r="AE168" s="80"/>
      <c r="DP168" s="11" t="s">
        <v>992</v>
      </c>
    </row>
    <row r="169" spans="15:126" x14ac:dyDescent="0.25">
      <c r="O169" s="114"/>
      <c r="P169" s="111"/>
      <c r="Q169" s="111"/>
      <c r="R169" s="112"/>
      <c r="S169" s="115"/>
      <c r="AE169" s="80" t="s">
        <v>411</v>
      </c>
      <c r="DP169" s="11" t="s">
        <v>985</v>
      </c>
    </row>
    <row r="170" spans="15:126" x14ac:dyDescent="0.25">
      <c r="AE170" s="80" t="s">
        <v>413</v>
      </c>
    </row>
    <row r="171" spans="15:126" x14ac:dyDescent="0.25">
      <c r="AE171" s="80" t="s">
        <v>412</v>
      </c>
      <c r="DQ171" s="45" t="s">
        <v>993</v>
      </c>
    </row>
    <row r="172" spans="15:126" x14ac:dyDescent="0.25">
      <c r="AE172" s="80"/>
      <c r="DQ172" s="11" t="s">
        <v>994</v>
      </c>
    </row>
    <row r="173" spans="15:126" x14ac:dyDescent="0.25">
      <c r="AE173" s="80"/>
      <c r="DQ173" s="11" t="s">
        <v>995</v>
      </c>
    </row>
    <row r="174" spans="15:126" x14ac:dyDescent="0.25">
      <c r="AE174" s="80"/>
      <c r="DQ174" s="11" t="s">
        <v>996</v>
      </c>
    </row>
    <row r="175" spans="15:126" x14ac:dyDescent="0.25">
      <c r="AE175" s="80"/>
      <c r="DQ175" s="11" t="s">
        <v>997</v>
      </c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  <c r="DT180" s="11" t="s">
        <v>998</v>
      </c>
    </row>
    <row r="181" spans="31:124" x14ac:dyDescent="0.25">
      <c r="AE181" s="80"/>
    </row>
    <row r="182" spans="31:124" x14ac:dyDescent="0.25">
      <c r="AE182" s="80"/>
    </row>
    <row r="183" spans="31:124" x14ac:dyDescent="0.25">
      <c r="AE183" s="80"/>
      <c r="DM183" s="889" t="s">
        <v>78</v>
      </c>
      <c r="DN183" s="890"/>
      <c r="DO183" s="891"/>
      <c r="DP183" s="173" t="s">
        <v>950</v>
      </c>
    </row>
    <row r="184" spans="31:124" x14ac:dyDescent="0.25">
      <c r="AE184" s="80"/>
      <c r="DM184" s="174" t="s">
        <v>76</v>
      </c>
      <c r="DN184" s="175" t="s">
        <v>77</v>
      </c>
      <c r="DO184" s="176" t="s">
        <v>701</v>
      </c>
      <c r="DP184" s="171"/>
    </row>
    <row r="185" spans="31:124" x14ac:dyDescent="0.25">
      <c r="AE185" s="80"/>
      <c r="DM185" s="177">
        <v>101</v>
      </c>
      <c r="DN185" s="178" t="s">
        <v>712</v>
      </c>
      <c r="DO185" s="179">
        <v>2</v>
      </c>
      <c r="DP185" s="171"/>
    </row>
    <row r="186" spans="31:124" x14ac:dyDescent="0.25">
      <c r="AE186" s="80"/>
      <c r="DM186" s="177">
        <v>102</v>
      </c>
      <c r="DN186" s="178" t="s">
        <v>713</v>
      </c>
      <c r="DO186" s="179">
        <v>3</v>
      </c>
      <c r="DP186" s="171"/>
    </row>
    <row r="187" spans="31:124" x14ac:dyDescent="0.25">
      <c r="AE187" s="80"/>
      <c r="DM187" s="177">
        <v>103</v>
      </c>
      <c r="DN187" s="178" t="s">
        <v>714</v>
      </c>
      <c r="DO187" s="179">
        <v>4</v>
      </c>
      <c r="DP187" s="171"/>
    </row>
    <row r="188" spans="31:124" x14ac:dyDescent="0.25">
      <c r="AE188" s="80"/>
      <c r="DM188" s="177">
        <v>104</v>
      </c>
      <c r="DN188" s="178" t="s">
        <v>715</v>
      </c>
      <c r="DO188" s="179">
        <v>5</v>
      </c>
      <c r="DP188" s="171"/>
    </row>
    <row r="189" spans="31:124" x14ac:dyDescent="0.25">
      <c r="AE189" s="80"/>
      <c r="DM189" s="177">
        <v>111</v>
      </c>
      <c r="DN189" s="178" t="s">
        <v>716</v>
      </c>
      <c r="DO189" s="179">
        <v>4</v>
      </c>
      <c r="DP189" s="171" t="s">
        <v>953</v>
      </c>
    </row>
    <row r="190" spans="31:124" x14ac:dyDescent="0.25">
      <c r="AE190" s="80"/>
      <c r="DM190" s="177">
        <v>112</v>
      </c>
      <c r="DN190" s="178" t="s">
        <v>717</v>
      </c>
      <c r="DO190" s="179">
        <v>5</v>
      </c>
      <c r="DP190" s="171" t="s">
        <v>953</v>
      </c>
    </row>
    <row r="191" spans="31:124" x14ac:dyDescent="0.25">
      <c r="AE191" s="80"/>
      <c r="DM191" s="177">
        <v>121</v>
      </c>
      <c r="DN191" s="178" t="s">
        <v>718</v>
      </c>
      <c r="DO191" s="179">
        <v>4</v>
      </c>
      <c r="DP191" s="171" t="s">
        <v>954</v>
      </c>
    </row>
    <row r="192" spans="31:124" x14ac:dyDescent="0.25">
      <c r="AE192" s="80"/>
      <c r="DM192" s="177">
        <v>122</v>
      </c>
      <c r="DN192" s="178" t="s">
        <v>719</v>
      </c>
      <c r="DO192" s="179">
        <v>5</v>
      </c>
      <c r="DP192" s="171" t="s">
        <v>954</v>
      </c>
    </row>
    <row r="193" spans="117:120" x14ac:dyDescent="0.25">
      <c r="DM193" s="177">
        <v>123</v>
      </c>
      <c r="DN193" s="178" t="s">
        <v>720</v>
      </c>
      <c r="DO193" s="179">
        <v>6</v>
      </c>
      <c r="DP193" s="171" t="s">
        <v>954</v>
      </c>
    </row>
    <row r="194" spans="117:120" x14ac:dyDescent="0.25">
      <c r="DM194" s="177">
        <v>124</v>
      </c>
      <c r="DN194" s="178" t="s">
        <v>721</v>
      </c>
      <c r="DO194" s="179">
        <v>7</v>
      </c>
      <c r="DP194" s="171" t="s">
        <v>954</v>
      </c>
    </row>
    <row r="195" spans="117:120" x14ac:dyDescent="0.25">
      <c r="DM195" s="177">
        <v>131</v>
      </c>
      <c r="DN195" s="178" t="s">
        <v>722</v>
      </c>
      <c r="DO195" s="179">
        <v>4</v>
      </c>
      <c r="DP195" s="171" t="s">
        <v>955</v>
      </c>
    </row>
    <row r="196" spans="117:120" x14ac:dyDescent="0.25">
      <c r="DM196" s="177">
        <v>132</v>
      </c>
      <c r="DN196" s="178" t="s">
        <v>723</v>
      </c>
      <c r="DO196" s="179">
        <v>5</v>
      </c>
      <c r="DP196" s="171" t="s">
        <v>955</v>
      </c>
    </row>
    <row r="197" spans="117:120" x14ac:dyDescent="0.25">
      <c r="DM197" s="177">
        <v>133</v>
      </c>
      <c r="DN197" s="178" t="s">
        <v>724</v>
      </c>
      <c r="DO197" s="179">
        <v>6</v>
      </c>
      <c r="DP197" s="171" t="s">
        <v>955</v>
      </c>
    </row>
    <row r="198" spans="117:120" x14ac:dyDescent="0.25">
      <c r="DM198" s="177">
        <v>134</v>
      </c>
      <c r="DN198" s="178" t="s">
        <v>725</v>
      </c>
      <c r="DO198" s="179">
        <v>7</v>
      </c>
      <c r="DP198" s="171" t="s">
        <v>955</v>
      </c>
    </row>
    <row r="199" spans="117:120" x14ac:dyDescent="0.25">
      <c r="DM199" s="177">
        <v>138</v>
      </c>
      <c r="DN199" s="178" t="s">
        <v>726</v>
      </c>
      <c r="DO199" s="179">
        <v>6</v>
      </c>
      <c r="DP199" s="171"/>
    </row>
    <row r="200" spans="117:120" x14ac:dyDescent="0.25">
      <c r="DM200" s="177">
        <v>139</v>
      </c>
      <c r="DN200" s="178" t="s">
        <v>727</v>
      </c>
      <c r="DO200" s="179">
        <v>7</v>
      </c>
      <c r="DP200" s="171"/>
    </row>
    <row r="201" spans="117:120" x14ac:dyDescent="0.25">
      <c r="DM201" s="177">
        <v>141</v>
      </c>
      <c r="DN201" s="178" t="s">
        <v>728</v>
      </c>
      <c r="DO201" s="179">
        <v>8</v>
      </c>
      <c r="DP201" s="171" t="s">
        <v>956</v>
      </c>
    </row>
    <row r="202" spans="117:120" x14ac:dyDescent="0.25">
      <c r="DM202" s="177">
        <v>142</v>
      </c>
      <c r="DN202" s="178" t="s">
        <v>729</v>
      </c>
      <c r="DO202" s="179">
        <v>9</v>
      </c>
      <c r="DP202" s="171" t="s">
        <v>956</v>
      </c>
    </row>
    <row r="203" spans="117:120" x14ac:dyDescent="0.25">
      <c r="DM203" s="177">
        <v>143</v>
      </c>
      <c r="DN203" s="178" t="s">
        <v>730</v>
      </c>
      <c r="DO203" s="179">
        <v>10</v>
      </c>
      <c r="DP203" s="171" t="s">
        <v>956</v>
      </c>
    </row>
    <row r="204" spans="117:120" x14ac:dyDescent="0.25">
      <c r="DM204" s="177">
        <v>144</v>
      </c>
      <c r="DN204" s="178" t="s">
        <v>731</v>
      </c>
      <c r="DO204" s="179">
        <v>11</v>
      </c>
      <c r="DP204" s="171" t="s">
        <v>956</v>
      </c>
    </row>
    <row r="205" spans="117:120" x14ac:dyDescent="0.25">
      <c r="DM205" s="177">
        <v>150</v>
      </c>
      <c r="DN205" s="178" t="s">
        <v>732</v>
      </c>
      <c r="DO205" s="179">
        <v>8</v>
      </c>
      <c r="DP205" s="171"/>
    </row>
    <row r="206" spans="117:120" x14ac:dyDescent="0.25">
      <c r="DM206" s="177">
        <v>151</v>
      </c>
      <c r="DN206" s="178" t="s">
        <v>733</v>
      </c>
      <c r="DO206" s="179">
        <v>9</v>
      </c>
      <c r="DP206" s="171"/>
    </row>
    <row r="207" spans="117:120" x14ac:dyDescent="0.25">
      <c r="DM207" s="177">
        <v>152</v>
      </c>
      <c r="DN207" s="178" t="s">
        <v>734</v>
      </c>
      <c r="DO207" s="179">
        <v>10</v>
      </c>
      <c r="DP207" s="171"/>
    </row>
    <row r="208" spans="117:120" x14ac:dyDescent="0.25">
      <c r="DM208" s="177">
        <v>153</v>
      </c>
      <c r="DN208" s="178" t="s">
        <v>735</v>
      </c>
      <c r="DO208" s="179">
        <v>11</v>
      </c>
      <c r="DP208" s="171"/>
    </row>
    <row r="209" spans="117:120" x14ac:dyDescent="0.25">
      <c r="DM209" s="177">
        <v>154</v>
      </c>
      <c r="DN209" s="178" t="s">
        <v>736</v>
      </c>
      <c r="DO209" s="179">
        <v>12</v>
      </c>
      <c r="DP209" s="171"/>
    </row>
    <row r="210" spans="117:120" x14ac:dyDescent="0.25">
      <c r="DM210" s="177">
        <v>161</v>
      </c>
      <c r="DN210" s="178" t="s">
        <v>737</v>
      </c>
      <c r="DO210" s="179">
        <v>8</v>
      </c>
      <c r="DP210" s="171" t="s">
        <v>957</v>
      </c>
    </row>
    <row r="211" spans="117:120" x14ac:dyDescent="0.25">
      <c r="DM211" s="177">
        <v>162</v>
      </c>
      <c r="DN211" s="178" t="s">
        <v>738</v>
      </c>
      <c r="DO211" s="179">
        <v>9</v>
      </c>
      <c r="DP211" s="171" t="s">
        <v>957</v>
      </c>
    </row>
    <row r="212" spans="117:120" x14ac:dyDescent="0.25">
      <c r="DM212" s="177">
        <v>163</v>
      </c>
      <c r="DN212" s="178" t="s">
        <v>739</v>
      </c>
      <c r="DO212" s="179">
        <v>10</v>
      </c>
      <c r="DP212" s="171"/>
    </row>
    <row r="213" spans="117:120" x14ac:dyDescent="0.25">
      <c r="DM213" s="177">
        <v>164</v>
      </c>
      <c r="DN213" s="178" t="s">
        <v>740</v>
      </c>
      <c r="DO213" s="179">
        <v>11</v>
      </c>
      <c r="DP213" s="171"/>
    </row>
    <row r="214" spans="117:120" x14ac:dyDescent="0.25">
      <c r="DM214" s="177">
        <v>171</v>
      </c>
      <c r="DN214" s="178" t="s">
        <v>741</v>
      </c>
      <c r="DO214" s="179">
        <v>9</v>
      </c>
      <c r="DP214" s="171"/>
    </row>
    <row r="215" spans="117:120" x14ac:dyDescent="0.25">
      <c r="DM215" s="177">
        <v>172</v>
      </c>
      <c r="DN215" s="178" t="s">
        <v>742</v>
      </c>
      <c r="DO215" s="179">
        <v>10</v>
      </c>
      <c r="DP215" s="171"/>
    </row>
    <row r="216" spans="117:120" x14ac:dyDescent="0.25">
      <c r="DM216" s="177">
        <v>173</v>
      </c>
      <c r="DN216" s="178" t="s">
        <v>743</v>
      </c>
      <c r="DO216" s="179">
        <v>11</v>
      </c>
      <c r="DP216" s="171"/>
    </row>
    <row r="217" spans="117:120" x14ac:dyDescent="0.25">
      <c r="DM217" s="177">
        <v>174</v>
      </c>
      <c r="DN217" s="178" t="s">
        <v>744</v>
      </c>
      <c r="DO217" s="179">
        <v>12</v>
      </c>
      <c r="DP217" s="171"/>
    </row>
    <row r="218" spans="117:120" x14ac:dyDescent="0.25">
      <c r="DM218" s="177">
        <v>181</v>
      </c>
      <c r="DN218" s="178" t="s">
        <v>745</v>
      </c>
      <c r="DO218" s="179">
        <v>10</v>
      </c>
      <c r="DP218" s="171"/>
    </row>
    <row r="219" spans="117:120" x14ac:dyDescent="0.25">
      <c r="DM219" s="177">
        <v>183</v>
      </c>
      <c r="DN219" s="178" t="s">
        <v>746</v>
      </c>
      <c r="DO219" s="179">
        <v>12</v>
      </c>
      <c r="DP219" s="171"/>
    </row>
    <row r="220" spans="117:120" x14ac:dyDescent="0.25">
      <c r="DM220" s="177">
        <v>191</v>
      </c>
      <c r="DN220" s="178" t="s">
        <v>747</v>
      </c>
      <c r="DO220" s="179">
        <v>7</v>
      </c>
      <c r="DP220" s="171"/>
    </row>
    <row r="221" spans="117:120" x14ac:dyDescent="0.25">
      <c r="DM221" s="177">
        <v>192</v>
      </c>
      <c r="DN221" s="178" t="s">
        <v>748</v>
      </c>
      <c r="DO221" s="179">
        <v>8</v>
      </c>
      <c r="DP221" s="171"/>
    </row>
    <row r="222" spans="117:120" x14ac:dyDescent="0.25">
      <c r="DM222" s="177">
        <v>193</v>
      </c>
      <c r="DN222" s="178" t="s">
        <v>749</v>
      </c>
      <c r="DO222" s="179">
        <v>9</v>
      </c>
      <c r="DP222" s="171"/>
    </row>
    <row r="223" spans="117:120" x14ac:dyDescent="0.25">
      <c r="DM223" s="177">
        <v>201</v>
      </c>
      <c r="DN223" s="178" t="s">
        <v>750</v>
      </c>
      <c r="DO223" s="179">
        <v>2</v>
      </c>
      <c r="DP223" s="171"/>
    </row>
    <row r="224" spans="117:120" x14ac:dyDescent="0.25">
      <c r="DM224" s="177">
        <v>202</v>
      </c>
      <c r="DN224" s="178" t="s">
        <v>751</v>
      </c>
      <c r="DO224" s="179">
        <v>3</v>
      </c>
      <c r="DP224" s="171"/>
    </row>
    <row r="225" spans="117:120" x14ac:dyDescent="0.25">
      <c r="DM225" s="177">
        <v>211</v>
      </c>
      <c r="DN225" s="178" t="s">
        <v>752</v>
      </c>
      <c r="DO225" s="179">
        <v>4</v>
      </c>
      <c r="DP225" s="171" t="s">
        <v>958</v>
      </c>
    </row>
    <row r="226" spans="117:120" x14ac:dyDescent="0.25">
      <c r="DM226" s="177">
        <v>212</v>
      </c>
      <c r="DN226" s="178" t="s">
        <v>753</v>
      </c>
      <c r="DO226" s="179">
        <v>5</v>
      </c>
      <c r="DP226" s="171" t="s">
        <v>958</v>
      </c>
    </row>
    <row r="227" spans="117:120" x14ac:dyDescent="0.25">
      <c r="DM227" s="177">
        <v>213</v>
      </c>
      <c r="DN227" s="178" t="s">
        <v>754</v>
      </c>
      <c r="DO227" s="179">
        <v>6</v>
      </c>
      <c r="DP227" s="171" t="s">
        <v>958</v>
      </c>
    </row>
    <row r="228" spans="117:120" x14ac:dyDescent="0.25">
      <c r="DM228" s="177">
        <v>214</v>
      </c>
      <c r="DN228" s="178" t="s">
        <v>755</v>
      </c>
      <c r="DO228" s="179">
        <v>7</v>
      </c>
      <c r="DP228" s="171" t="s">
        <v>958</v>
      </c>
    </row>
    <row r="229" spans="117:120" x14ac:dyDescent="0.25">
      <c r="DM229" s="177">
        <v>221</v>
      </c>
      <c r="DN229" s="178" t="s">
        <v>756</v>
      </c>
      <c r="DO229" s="179">
        <v>8</v>
      </c>
      <c r="DP229" s="171" t="s">
        <v>959</v>
      </c>
    </row>
    <row r="230" spans="117:120" x14ac:dyDescent="0.25">
      <c r="DM230" s="177">
        <v>222</v>
      </c>
      <c r="DN230" s="178" t="s">
        <v>757</v>
      </c>
      <c r="DO230" s="179">
        <v>9</v>
      </c>
      <c r="DP230" s="171" t="s">
        <v>959</v>
      </c>
    </row>
    <row r="231" spans="117:120" x14ac:dyDescent="0.25">
      <c r="DM231" s="177">
        <v>223</v>
      </c>
      <c r="DN231" s="178" t="s">
        <v>758</v>
      </c>
      <c r="DO231" s="179">
        <v>10</v>
      </c>
      <c r="DP231" s="171" t="s">
        <v>959</v>
      </c>
    </row>
    <row r="232" spans="117:120" x14ac:dyDescent="0.25">
      <c r="DM232" s="177">
        <v>224</v>
      </c>
      <c r="DN232" s="178" t="s">
        <v>759</v>
      </c>
      <c r="DO232" s="179">
        <v>11</v>
      </c>
      <c r="DP232" s="171" t="s">
        <v>959</v>
      </c>
    </row>
    <row r="233" spans="117:120" x14ac:dyDescent="0.25">
      <c r="DM233" s="177">
        <v>241</v>
      </c>
      <c r="DN233" s="178" t="s">
        <v>760</v>
      </c>
      <c r="DO233" s="179">
        <v>8</v>
      </c>
      <c r="DP233" s="171"/>
    </row>
    <row r="234" spans="117:120" x14ac:dyDescent="0.25">
      <c r="DM234" s="177">
        <v>242</v>
      </c>
      <c r="DN234" s="178" t="s">
        <v>761</v>
      </c>
      <c r="DO234" s="179">
        <v>9</v>
      </c>
      <c r="DP234" s="171"/>
    </row>
    <row r="235" spans="117:120" x14ac:dyDescent="0.25">
      <c r="DM235" s="177">
        <v>243</v>
      </c>
      <c r="DN235" s="178" t="s">
        <v>762</v>
      </c>
      <c r="DO235" s="179">
        <v>10</v>
      </c>
      <c r="DP235" s="171"/>
    </row>
    <row r="236" spans="117:120" x14ac:dyDescent="0.25">
      <c r="DM236" s="177">
        <v>244</v>
      </c>
      <c r="DN236" s="178" t="s">
        <v>763</v>
      </c>
      <c r="DO236" s="179">
        <v>11</v>
      </c>
      <c r="DP236" s="171"/>
    </row>
    <row r="237" spans="117:120" x14ac:dyDescent="0.25">
      <c r="DM237" s="177">
        <v>250</v>
      </c>
      <c r="DN237" s="178" t="s">
        <v>764</v>
      </c>
      <c r="DO237" s="179">
        <v>8</v>
      </c>
      <c r="DP237" s="171"/>
    </row>
    <row r="238" spans="117:120" x14ac:dyDescent="0.25">
      <c r="DM238" s="177">
        <v>251</v>
      </c>
      <c r="DN238" s="178" t="s">
        <v>765</v>
      </c>
      <c r="DO238" s="179">
        <v>9</v>
      </c>
      <c r="DP238" s="171"/>
    </row>
    <row r="239" spans="117:120" x14ac:dyDescent="0.25">
      <c r="DM239" s="177">
        <v>252</v>
      </c>
      <c r="DN239" s="178" t="s">
        <v>766</v>
      </c>
      <c r="DO239" s="179">
        <v>10</v>
      </c>
      <c r="DP239" s="171"/>
    </row>
    <row r="240" spans="117:120" x14ac:dyDescent="0.25">
      <c r="DM240" s="177">
        <v>253</v>
      </c>
      <c r="DN240" s="178" t="s">
        <v>767</v>
      </c>
      <c r="DO240" s="179">
        <v>11</v>
      </c>
      <c r="DP240" s="171"/>
    </row>
    <row r="241" spans="117:120" x14ac:dyDescent="0.25">
      <c r="DM241" s="177">
        <v>254</v>
      </c>
      <c r="DN241" s="178" t="s">
        <v>768</v>
      </c>
      <c r="DO241" s="179">
        <v>12</v>
      </c>
      <c r="DP241" s="171"/>
    </row>
    <row r="242" spans="117:120" x14ac:dyDescent="0.25">
      <c r="DM242" s="177">
        <v>351</v>
      </c>
      <c r="DN242" s="178" t="s">
        <v>769</v>
      </c>
      <c r="DO242" s="179">
        <v>7</v>
      </c>
      <c r="DP242" s="171"/>
    </row>
    <row r="243" spans="117:120" x14ac:dyDescent="0.25">
      <c r="DM243" s="177">
        <v>352</v>
      </c>
      <c r="DN243" s="178" t="s">
        <v>770</v>
      </c>
      <c r="DO243" s="179">
        <v>8</v>
      </c>
      <c r="DP243" s="171"/>
    </row>
    <row r="244" spans="117:120" x14ac:dyDescent="0.25">
      <c r="DM244" s="177">
        <v>353</v>
      </c>
      <c r="DN244" s="178" t="s">
        <v>771</v>
      </c>
      <c r="DO244" s="179">
        <v>9</v>
      </c>
      <c r="DP244" s="171"/>
    </row>
    <row r="245" spans="117:120" x14ac:dyDescent="0.25">
      <c r="DM245" s="177">
        <v>354</v>
      </c>
      <c r="DN245" s="178" t="s">
        <v>772</v>
      </c>
      <c r="DO245" s="179">
        <v>10</v>
      </c>
      <c r="DP245" s="171"/>
    </row>
    <row r="246" spans="117:120" x14ac:dyDescent="0.25">
      <c r="DM246" s="177">
        <v>355</v>
      </c>
      <c r="DN246" s="178" t="s">
        <v>773</v>
      </c>
      <c r="DO246" s="179">
        <v>11</v>
      </c>
      <c r="DP246" s="171"/>
    </row>
    <row r="247" spans="117:120" x14ac:dyDescent="0.25">
      <c r="DM247" s="177">
        <v>356</v>
      </c>
      <c r="DN247" s="178" t="s">
        <v>774</v>
      </c>
      <c r="DO247" s="179">
        <v>12</v>
      </c>
      <c r="DP247" s="171"/>
    </row>
    <row r="248" spans="117:120" x14ac:dyDescent="0.25">
      <c r="DM248" s="177">
        <v>361</v>
      </c>
      <c r="DN248" s="178" t="s">
        <v>775</v>
      </c>
      <c r="DO248" s="179">
        <v>6</v>
      </c>
      <c r="DP248" s="171"/>
    </row>
    <row r="249" spans="117:120" x14ac:dyDescent="0.25">
      <c r="DM249" s="177">
        <v>362</v>
      </c>
      <c r="DN249" s="178" t="s">
        <v>776</v>
      </c>
      <c r="DO249" s="179">
        <v>7</v>
      </c>
      <c r="DP249" s="171"/>
    </row>
    <row r="250" spans="117:120" x14ac:dyDescent="0.25">
      <c r="DM250" s="177">
        <v>363</v>
      </c>
      <c r="DN250" s="178" t="s">
        <v>777</v>
      </c>
      <c r="DO250" s="179">
        <v>8</v>
      </c>
      <c r="DP250" s="171"/>
    </row>
    <row r="251" spans="117:120" x14ac:dyDescent="0.25">
      <c r="DM251" s="177">
        <v>364</v>
      </c>
      <c r="DN251" s="178" t="s">
        <v>778</v>
      </c>
      <c r="DO251" s="179">
        <v>9</v>
      </c>
      <c r="DP251" s="171"/>
    </row>
    <row r="252" spans="117:120" x14ac:dyDescent="0.25">
      <c r="DM252" s="177">
        <v>366</v>
      </c>
      <c r="DN252" s="178" t="s">
        <v>779</v>
      </c>
      <c r="DO252" s="179">
        <v>8</v>
      </c>
      <c r="DP252" s="171"/>
    </row>
    <row r="253" spans="117:120" x14ac:dyDescent="0.25">
      <c r="DM253" s="177">
        <v>367</v>
      </c>
      <c r="DN253" s="178" t="s">
        <v>780</v>
      </c>
      <c r="DO253" s="179">
        <v>9</v>
      </c>
      <c r="DP253" s="171"/>
    </row>
    <row r="254" spans="117:120" x14ac:dyDescent="0.25">
      <c r="DM254" s="177">
        <v>368</v>
      </c>
      <c r="DN254" s="178" t="s">
        <v>781</v>
      </c>
      <c r="DO254" s="179">
        <v>10</v>
      </c>
      <c r="DP254" s="171"/>
    </row>
    <row r="255" spans="117:120" x14ac:dyDescent="0.25">
      <c r="DM255" s="177">
        <v>371</v>
      </c>
      <c r="DN255" s="178" t="s">
        <v>782</v>
      </c>
      <c r="DO255" s="179">
        <v>7</v>
      </c>
      <c r="DP255" s="171"/>
    </row>
    <row r="256" spans="117:120" x14ac:dyDescent="0.25">
      <c r="DM256" s="177">
        <v>372</v>
      </c>
      <c r="DN256" s="178" t="s">
        <v>783</v>
      </c>
      <c r="DO256" s="179">
        <v>8</v>
      </c>
      <c r="DP256" s="171"/>
    </row>
    <row r="257" spans="117:120" x14ac:dyDescent="0.25">
      <c r="DM257" s="177">
        <v>373</v>
      </c>
      <c r="DN257" s="178" t="s">
        <v>784</v>
      </c>
      <c r="DO257" s="179">
        <v>9</v>
      </c>
      <c r="DP257" s="171"/>
    </row>
    <row r="258" spans="117:120" x14ac:dyDescent="0.25">
      <c r="DM258" s="177">
        <v>374</v>
      </c>
      <c r="DN258" s="178" t="s">
        <v>785</v>
      </c>
      <c r="DO258" s="179">
        <v>10</v>
      </c>
      <c r="DP258" s="171"/>
    </row>
    <row r="259" spans="117:120" x14ac:dyDescent="0.25">
      <c r="DM259" s="177">
        <v>375</v>
      </c>
      <c r="DN259" s="178" t="s">
        <v>786</v>
      </c>
      <c r="DO259" s="179">
        <v>11</v>
      </c>
      <c r="DP259" s="171"/>
    </row>
    <row r="260" spans="117:120" x14ac:dyDescent="0.25">
      <c r="DM260" s="177">
        <v>376</v>
      </c>
      <c r="DN260" s="178" t="s">
        <v>787</v>
      </c>
      <c r="DO260" s="179">
        <v>8</v>
      </c>
      <c r="DP260" s="171"/>
    </row>
    <row r="261" spans="117:120" x14ac:dyDescent="0.25">
      <c r="DM261" s="177">
        <v>377</v>
      </c>
      <c r="DN261" s="178" t="s">
        <v>788</v>
      </c>
      <c r="DO261" s="179">
        <v>9</v>
      </c>
      <c r="DP261" s="171"/>
    </row>
    <row r="262" spans="117:120" x14ac:dyDescent="0.25">
      <c r="DM262" s="177">
        <v>378</v>
      </c>
      <c r="DN262" s="178" t="s">
        <v>789</v>
      </c>
      <c r="DO262" s="179">
        <v>11</v>
      </c>
      <c r="DP262" s="171"/>
    </row>
    <row r="263" spans="117:120" x14ac:dyDescent="0.25">
      <c r="DM263" s="177">
        <v>381</v>
      </c>
      <c r="DN263" s="178" t="s">
        <v>732</v>
      </c>
      <c r="DO263" s="179">
        <v>10</v>
      </c>
      <c r="DP263" s="171"/>
    </row>
    <row r="264" spans="117:120" x14ac:dyDescent="0.25">
      <c r="DM264" s="177">
        <v>382</v>
      </c>
      <c r="DN264" s="178" t="s">
        <v>733</v>
      </c>
      <c r="DO264" s="179">
        <v>11</v>
      </c>
      <c r="DP264" s="171"/>
    </row>
    <row r="265" spans="117:120" x14ac:dyDescent="0.25">
      <c r="DM265" s="177">
        <v>383</v>
      </c>
      <c r="DN265" s="178" t="s">
        <v>734</v>
      </c>
      <c r="DO265" s="179">
        <v>12</v>
      </c>
      <c r="DP265" s="171"/>
    </row>
    <row r="266" spans="117:120" x14ac:dyDescent="0.25">
      <c r="DM266" s="177">
        <v>410</v>
      </c>
      <c r="DN266" s="178" t="s">
        <v>790</v>
      </c>
      <c r="DO266" s="179">
        <v>5</v>
      </c>
      <c r="DP266" s="171"/>
    </row>
    <row r="267" spans="117:120" x14ac:dyDescent="0.25">
      <c r="DM267" s="177">
        <v>411</v>
      </c>
      <c r="DN267" s="178" t="s">
        <v>791</v>
      </c>
      <c r="DO267" s="179">
        <v>6</v>
      </c>
      <c r="DP267" s="171" t="s">
        <v>961</v>
      </c>
    </row>
    <row r="268" spans="117:120" x14ac:dyDescent="0.25">
      <c r="DM268" s="177">
        <v>412</v>
      </c>
      <c r="DN268" s="178" t="s">
        <v>792</v>
      </c>
      <c r="DO268" s="179">
        <v>7</v>
      </c>
      <c r="DP268" s="171" t="s">
        <v>961</v>
      </c>
    </row>
    <row r="269" spans="117:120" x14ac:dyDescent="0.25">
      <c r="DM269" s="177">
        <v>413</v>
      </c>
      <c r="DN269" s="178" t="s">
        <v>793</v>
      </c>
      <c r="DO269" s="179">
        <v>8</v>
      </c>
      <c r="DP269" s="171" t="s">
        <v>961</v>
      </c>
    </row>
    <row r="270" spans="117:120" x14ac:dyDescent="0.25">
      <c r="DM270" s="177">
        <v>420</v>
      </c>
      <c r="DN270" s="178" t="s">
        <v>794</v>
      </c>
      <c r="DO270" s="179">
        <v>4</v>
      </c>
      <c r="DP270" s="171" t="s">
        <v>960</v>
      </c>
    </row>
    <row r="271" spans="117:120" x14ac:dyDescent="0.25">
      <c r="DM271" s="177">
        <v>421</v>
      </c>
      <c r="DN271" s="178" t="s">
        <v>795</v>
      </c>
      <c r="DO271" s="179">
        <v>5</v>
      </c>
      <c r="DP271" s="171" t="s">
        <v>960</v>
      </c>
    </row>
    <row r="272" spans="117:120" x14ac:dyDescent="0.25">
      <c r="DM272" s="177">
        <v>422</v>
      </c>
      <c r="DN272" s="178" t="s">
        <v>796</v>
      </c>
      <c r="DO272" s="179">
        <v>6</v>
      </c>
      <c r="DP272" s="171" t="s">
        <v>960</v>
      </c>
    </row>
    <row r="273" spans="117:120" x14ac:dyDescent="0.25">
      <c r="DM273" s="177">
        <v>423</v>
      </c>
      <c r="DN273" s="178" t="s">
        <v>797</v>
      </c>
      <c r="DO273" s="179">
        <v>7</v>
      </c>
      <c r="DP273" s="171" t="s">
        <v>960</v>
      </c>
    </row>
    <row r="274" spans="117:120" x14ac:dyDescent="0.25">
      <c r="DM274" s="177">
        <v>424</v>
      </c>
      <c r="DN274" s="178" t="s">
        <v>798</v>
      </c>
      <c r="DO274" s="179">
        <v>8</v>
      </c>
      <c r="DP274" s="171" t="s">
        <v>960</v>
      </c>
    </row>
    <row r="275" spans="117:120" x14ac:dyDescent="0.25">
      <c r="DM275" s="177">
        <v>430</v>
      </c>
      <c r="DN275" s="178" t="s">
        <v>799</v>
      </c>
      <c r="DO275" s="179">
        <v>6</v>
      </c>
      <c r="DP275" s="171"/>
    </row>
    <row r="276" spans="117:120" x14ac:dyDescent="0.25">
      <c r="DM276" s="177">
        <v>431</v>
      </c>
      <c r="DN276" s="178" t="s">
        <v>800</v>
      </c>
      <c r="DO276" s="179">
        <v>7</v>
      </c>
      <c r="DP276" s="171"/>
    </row>
    <row r="277" spans="117:120" x14ac:dyDescent="0.25">
      <c r="DM277" s="177">
        <v>432</v>
      </c>
      <c r="DN277" s="178" t="s">
        <v>801</v>
      </c>
      <c r="DO277" s="179">
        <v>8</v>
      </c>
      <c r="DP277" s="171"/>
    </row>
    <row r="278" spans="117:120" x14ac:dyDescent="0.25">
      <c r="DM278" s="177">
        <v>433</v>
      </c>
      <c r="DN278" s="178" t="s">
        <v>802</v>
      </c>
      <c r="DO278" s="179">
        <v>9</v>
      </c>
      <c r="DP278" s="171"/>
    </row>
    <row r="279" spans="117:120" x14ac:dyDescent="0.25">
      <c r="DM279" s="177">
        <v>434</v>
      </c>
      <c r="DN279" s="178" t="s">
        <v>803</v>
      </c>
      <c r="DO279" s="179">
        <v>10</v>
      </c>
      <c r="DP279" s="171"/>
    </row>
    <row r="280" spans="117:120" x14ac:dyDescent="0.25">
      <c r="DM280" s="177">
        <v>441</v>
      </c>
      <c r="DN280" s="178" t="s">
        <v>804</v>
      </c>
      <c r="DO280" s="179">
        <v>7</v>
      </c>
      <c r="DP280" s="171" t="s">
        <v>962</v>
      </c>
    </row>
    <row r="281" spans="117:120" x14ac:dyDescent="0.25">
      <c r="DM281" s="177">
        <v>442</v>
      </c>
      <c r="DN281" s="178" t="s">
        <v>805</v>
      </c>
      <c r="DO281" s="179">
        <v>8</v>
      </c>
      <c r="DP281" s="171" t="s">
        <v>962</v>
      </c>
    </row>
    <row r="282" spans="117:120" x14ac:dyDescent="0.25">
      <c r="DM282" s="177">
        <v>443</v>
      </c>
      <c r="DN282" s="178" t="s">
        <v>806</v>
      </c>
      <c r="DO282" s="179">
        <v>9</v>
      </c>
      <c r="DP282" s="171" t="s">
        <v>962</v>
      </c>
    </row>
    <row r="283" spans="117:120" x14ac:dyDescent="0.25">
      <c r="DM283" s="177">
        <v>444</v>
      </c>
      <c r="DN283" s="178" t="s">
        <v>807</v>
      </c>
      <c r="DO283" s="179">
        <v>10</v>
      </c>
      <c r="DP283" s="171" t="s">
        <v>962</v>
      </c>
    </row>
    <row r="284" spans="117:120" x14ac:dyDescent="0.25">
      <c r="DM284" s="177">
        <v>451</v>
      </c>
      <c r="DN284" s="178" t="s">
        <v>808</v>
      </c>
      <c r="DO284" s="179">
        <v>7</v>
      </c>
      <c r="DP284" s="171"/>
    </row>
    <row r="285" spans="117:120" x14ac:dyDescent="0.25">
      <c r="DM285" s="177">
        <v>452</v>
      </c>
      <c r="DN285" s="178" t="s">
        <v>809</v>
      </c>
      <c r="DO285" s="179">
        <v>8</v>
      </c>
      <c r="DP285" s="171"/>
    </row>
    <row r="286" spans="117:120" x14ac:dyDescent="0.25">
      <c r="DM286" s="177">
        <v>453</v>
      </c>
      <c r="DN286" s="178" t="s">
        <v>810</v>
      </c>
      <c r="DO286" s="179">
        <v>9</v>
      </c>
      <c r="DP286" s="171"/>
    </row>
    <row r="287" spans="117:120" x14ac:dyDescent="0.25">
      <c r="DM287" s="177">
        <v>454</v>
      </c>
      <c r="DN287" s="178" t="s">
        <v>811</v>
      </c>
      <c r="DO287" s="179">
        <v>10</v>
      </c>
      <c r="DP287" s="171"/>
    </row>
    <row r="288" spans="117:120" x14ac:dyDescent="0.25">
      <c r="DM288" s="177">
        <v>460</v>
      </c>
      <c r="DN288" s="178" t="s">
        <v>812</v>
      </c>
      <c r="DO288" s="179">
        <v>6</v>
      </c>
      <c r="DP288" s="171"/>
    </row>
    <row r="289" spans="117:120" x14ac:dyDescent="0.25">
      <c r="DM289" s="177">
        <v>461</v>
      </c>
      <c r="DN289" s="178" t="s">
        <v>813</v>
      </c>
      <c r="DO289" s="179">
        <v>7</v>
      </c>
      <c r="DP289" s="171"/>
    </row>
    <row r="290" spans="117:120" x14ac:dyDescent="0.25">
      <c r="DM290" s="177">
        <v>462</v>
      </c>
      <c r="DN290" s="178" t="s">
        <v>814</v>
      </c>
      <c r="DO290" s="179">
        <v>8</v>
      </c>
      <c r="DP290" s="171"/>
    </row>
    <row r="291" spans="117:120" x14ac:dyDescent="0.25">
      <c r="DM291" s="177">
        <v>463</v>
      </c>
      <c r="DN291" s="178" t="s">
        <v>815</v>
      </c>
      <c r="DO291" s="179">
        <v>9</v>
      </c>
      <c r="DP291" s="171"/>
    </row>
    <row r="292" spans="117:120" x14ac:dyDescent="0.25">
      <c r="DM292" s="177">
        <v>464</v>
      </c>
      <c r="DN292" s="178" t="s">
        <v>816</v>
      </c>
      <c r="DO292" s="179">
        <v>10</v>
      </c>
      <c r="DP292" s="171"/>
    </row>
    <row r="293" spans="117:120" x14ac:dyDescent="0.25">
      <c r="DM293" s="177">
        <v>490</v>
      </c>
      <c r="DN293" s="178" t="s">
        <v>732</v>
      </c>
      <c r="DO293" s="179">
        <v>8</v>
      </c>
      <c r="DP293" s="171"/>
    </row>
    <row r="294" spans="117:120" x14ac:dyDescent="0.25">
      <c r="DM294" s="177">
        <v>491</v>
      </c>
      <c r="DN294" s="178" t="s">
        <v>733</v>
      </c>
      <c r="DO294" s="179">
        <v>9</v>
      </c>
      <c r="DP294" s="171"/>
    </row>
    <row r="295" spans="117:120" x14ac:dyDescent="0.25">
      <c r="DM295" s="177">
        <v>492</v>
      </c>
      <c r="DN295" s="178" t="s">
        <v>734</v>
      </c>
      <c r="DO295" s="179">
        <v>10</v>
      </c>
      <c r="DP295" s="171"/>
    </row>
    <row r="296" spans="117:120" x14ac:dyDescent="0.25">
      <c r="DM296" s="177">
        <v>493</v>
      </c>
      <c r="DN296" s="178" t="s">
        <v>817</v>
      </c>
      <c r="DO296" s="179">
        <v>11</v>
      </c>
      <c r="DP296" s="171"/>
    </row>
    <row r="297" spans="117:120" x14ac:dyDescent="0.25">
      <c r="DM297" s="177">
        <v>494</v>
      </c>
      <c r="DN297" s="178" t="s">
        <v>736</v>
      </c>
      <c r="DO297" s="179">
        <v>12</v>
      </c>
      <c r="DP297" s="171"/>
    </row>
    <row r="298" spans="117:120" x14ac:dyDescent="0.25">
      <c r="DM298" s="177">
        <v>501</v>
      </c>
      <c r="DN298" s="178" t="s">
        <v>818</v>
      </c>
      <c r="DO298" s="179">
        <v>1</v>
      </c>
      <c r="DP298" s="171"/>
    </row>
    <row r="299" spans="117:120" x14ac:dyDescent="0.25">
      <c r="DM299" s="177">
        <v>502</v>
      </c>
      <c r="DN299" s="178" t="s">
        <v>819</v>
      </c>
      <c r="DO299" s="179">
        <v>2</v>
      </c>
      <c r="DP299" s="171"/>
    </row>
    <row r="300" spans="117:120" x14ac:dyDescent="0.25">
      <c r="DM300" s="177">
        <v>504</v>
      </c>
      <c r="DN300" s="178" t="s">
        <v>821</v>
      </c>
      <c r="DO300" s="179">
        <v>4</v>
      </c>
      <c r="DP300" s="171"/>
    </row>
    <row r="301" spans="117:120" x14ac:dyDescent="0.25">
      <c r="DM301" s="177">
        <v>506</v>
      </c>
      <c r="DN301" s="178" t="s">
        <v>822</v>
      </c>
      <c r="DO301" s="179">
        <v>3</v>
      </c>
      <c r="DP301" s="171"/>
    </row>
    <row r="302" spans="117:120" x14ac:dyDescent="0.25">
      <c r="DM302" s="177">
        <v>507</v>
      </c>
      <c r="DN302" s="178" t="s">
        <v>823</v>
      </c>
      <c r="DO302" s="179">
        <v>4</v>
      </c>
      <c r="DP302" s="171"/>
    </row>
    <row r="303" spans="117:120" x14ac:dyDescent="0.25">
      <c r="DM303" s="177">
        <v>503</v>
      </c>
      <c r="DN303" s="178" t="s">
        <v>820</v>
      </c>
      <c r="DO303" s="179">
        <v>3</v>
      </c>
      <c r="DP303" s="171"/>
    </row>
    <row r="304" spans="117:120" x14ac:dyDescent="0.25">
      <c r="DM304" s="177">
        <v>508</v>
      </c>
      <c r="DN304" s="178" t="s">
        <v>824</v>
      </c>
      <c r="DO304" s="179">
        <v>5</v>
      </c>
      <c r="DP304" s="171"/>
    </row>
    <row r="305" spans="117:120" x14ac:dyDescent="0.25">
      <c r="DM305" s="177">
        <v>509</v>
      </c>
      <c r="DN305" s="178" t="s">
        <v>825</v>
      </c>
      <c r="DO305" s="179">
        <v>6</v>
      </c>
      <c r="DP305" s="171"/>
    </row>
    <row r="306" spans="117:120" x14ac:dyDescent="0.25">
      <c r="DM306" s="177">
        <v>511</v>
      </c>
      <c r="DN306" s="178" t="s">
        <v>826</v>
      </c>
      <c r="DO306" s="179">
        <v>4</v>
      </c>
      <c r="DP306" s="171"/>
    </row>
    <row r="307" spans="117:120" x14ac:dyDescent="0.25">
      <c r="DM307" s="177">
        <v>512</v>
      </c>
      <c r="DN307" s="178" t="s">
        <v>827</v>
      </c>
      <c r="DO307" s="179">
        <v>5</v>
      </c>
      <c r="DP307" s="171"/>
    </row>
    <row r="308" spans="117:120" x14ac:dyDescent="0.25">
      <c r="DM308" s="177">
        <v>513</v>
      </c>
      <c r="DN308" s="178" t="s">
        <v>828</v>
      </c>
      <c r="DO308" s="179">
        <v>6</v>
      </c>
      <c r="DP308" s="171"/>
    </row>
    <row r="309" spans="117:120" x14ac:dyDescent="0.25">
      <c r="DM309" s="177">
        <v>514</v>
      </c>
      <c r="DN309" s="178" t="s">
        <v>829</v>
      </c>
      <c r="DO309" s="179">
        <v>7</v>
      </c>
      <c r="DP309" s="171"/>
    </row>
    <row r="310" spans="117:120" x14ac:dyDescent="0.25">
      <c r="DM310" s="177">
        <v>516</v>
      </c>
      <c r="DN310" s="178" t="s">
        <v>830</v>
      </c>
      <c r="DO310" s="179">
        <v>4</v>
      </c>
      <c r="DP310" s="171"/>
    </row>
    <row r="311" spans="117:120" x14ac:dyDescent="0.25">
      <c r="DM311" s="177">
        <v>517</v>
      </c>
      <c r="DN311" s="178" t="s">
        <v>831</v>
      </c>
      <c r="DO311" s="179">
        <v>5</v>
      </c>
      <c r="DP311" s="171"/>
    </row>
    <row r="312" spans="117:120" x14ac:dyDescent="0.25">
      <c r="DM312" s="177">
        <v>518</v>
      </c>
      <c r="DN312" s="178" t="s">
        <v>832</v>
      </c>
      <c r="DO312" s="179">
        <v>6</v>
      </c>
      <c r="DP312" s="171"/>
    </row>
    <row r="313" spans="117:120" x14ac:dyDescent="0.25">
      <c r="DM313" s="177">
        <v>521</v>
      </c>
      <c r="DN313" s="178" t="s">
        <v>833</v>
      </c>
      <c r="DO313" s="179">
        <v>4</v>
      </c>
      <c r="DP313" s="171"/>
    </row>
    <row r="314" spans="117:120" x14ac:dyDescent="0.25">
      <c r="DM314" s="177">
        <v>522</v>
      </c>
      <c r="DN314" s="178" t="s">
        <v>834</v>
      </c>
      <c r="DO314" s="179">
        <v>5</v>
      </c>
      <c r="DP314" s="171"/>
    </row>
    <row r="315" spans="117:120" x14ac:dyDescent="0.25">
      <c r="DM315" s="177">
        <v>523</v>
      </c>
      <c r="DN315" s="178" t="s">
        <v>835</v>
      </c>
      <c r="DO315" s="179">
        <v>6</v>
      </c>
      <c r="DP315" s="171"/>
    </row>
    <row r="316" spans="117:120" x14ac:dyDescent="0.25">
      <c r="DM316" s="177">
        <v>524</v>
      </c>
      <c r="DN316" s="178" t="s">
        <v>836</v>
      </c>
      <c r="DO316" s="179">
        <v>7</v>
      </c>
      <c r="DP316" s="171"/>
    </row>
    <row r="317" spans="117:120" x14ac:dyDescent="0.25">
      <c r="DM317" s="177">
        <v>531</v>
      </c>
      <c r="DN317" s="178" t="s">
        <v>837</v>
      </c>
      <c r="DO317" s="179">
        <v>5</v>
      </c>
      <c r="DP317" s="171"/>
    </row>
    <row r="318" spans="117:120" x14ac:dyDescent="0.25">
      <c r="DM318" s="177">
        <v>532</v>
      </c>
      <c r="DN318" s="178" t="s">
        <v>838</v>
      </c>
      <c r="DO318" s="179">
        <v>6</v>
      </c>
      <c r="DP318" s="171"/>
    </row>
    <row r="319" spans="117:120" x14ac:dyDescent="0.25">
      <c r="DM319" s="177">
        <v>533</v>
      </c>
      <c r="DN319" s="178" t="s">
        <v>839</v>
      </c>
      <c r="DO319" s="179">
        <v>6</v>
      </c>
      <c r="DP319" s="171"/>
    </row>
    <row r="320" spans="117:120" x14ac:dyDescent="0.25">
      <c r="DM320" s="177">
        <v>534</v>
      </c>
      <c r="DN320" s="178" t="s">
        <v>840</v>
      </c>
      <c r="DO320" s="179">
        <v>7</v>
      </c>
      <c r="DP320" s="171"/>
    </row>
    <row r="321" spans="117:120" x14ac:dyDescent="0.25">
      <c r="DM321" s="177">
        <v>541</v>
      </c>
      <c r="DN321" s="178" t="s">
        <v>841</v>
      </c>
      <c r="DO321" s="179">
        <v>6</v>
      </c>
      <c r="DP321" s="171"/>
    </row>
    <row r="322" spans="117:120" x14ac:dyDescent="0.25">
      <c r="DM322" s="177">
        <v>542</v>
      </c>
      <c r="DN322" s="178" t="s">
        <v>842</v>
      </c>
      <c r="DO322" s="179">
        <v>7</v>
      </c>
      <c r="DP322" s="171" t="s">
        <v>967</v>
      </c>
    </row>
    <row r="323" spans="117:120" x14ac:dyDescent="0.25">
      <c r="DM323" s="177">
        <v>543</v>
      </c>
      <c r="DN323" s="178" t="s">
        <v>843</v>
      </c>
      <c r="DO323" s="179">
        <v>8</v>
      </c>
      <c r="DP323" s="171"/>
    </row>
    <row r="324" spans="117:120" x14ac:dyDescent="0.25">
      <c r="DM324" s="177">
        <v>544</v>
      </c>
      <c r="DN324" s="178" t="s">
        <v>844</v>
      </c>
      <c r="DO324" s="179">
        <v>9</v>
      </c>
      <c r="DP324" s="171"/>
    </row>
    <row r="325" spans="117:120" x14ac:dyDescent="0.25">
      <c r="DM325" s="177">
        <v>545</v>
      </c>
      <c r="DN325" s="178" t="s">
        <v>845</v>
      </c>
      <c r="DO325" s="179">
        <v>10</v>
      </c>
      <c r="DP325" s="171"/>
    </row>
    <row r="326" spans="117:120" x14ac:dyDescent="0.25">
      <c r="DM326" s="177">
        <v>550</v>
      </c>
      <c r="DN326" s="178" t="s">
        <v>846</v>
      </c>
      <c r="DO326" s="179">
        <v>7</v>
      </c>
      <c r="DP326" s="171"/>
    </row>
    <row r="327" spans="117:120" x14ac:dyDescent="0.25">
      <c r="DM327" s="177">
        <v>551</v>
      </c>
      <c r="DN327" s="178" t="s">
        <v>732</v>
      </c>
      <c r="DO327" s="179">
        <v>8</v>
      </c>
      <c r="DP327" s="171"/>
    </row>
    <row r="328" spans="117:120" x14ac:dyDescent="0.25">
      <c r="DM328" s="177">
        <v>552</v>
      </c>
      <c r="DN328" s="178" t="s">
        <v>733</v>
      </c>
      <c r="DO328" s="179">
        <v>9</v>
      </c>
      <c r="DP328" s="171"/>
    </row>
    <row r="329" spans="117:120" x14ac:dyDescent="0.25">
      <c r="DM329" s="177">
        <v>553</v>
      </c>
      <c r="DN329" s="178" t="s">
        <v>734</v>
      </c>
      <c r="DO329" s="179">
        <v>10</v>
      </c>
      <c r="DP329" s="171"/>
    </row>
    <row r="330" spans="117:120" x14ac:dyDescent="0.25">
      <c r="DM330" s="177">
        <v>554</v>
      </c>
      <c r="DN330" s="178" t="s">
        <v>817</v>
      </c>
      <c r="DO330" s="179">
        <v>11</v>
      </c>
      <c r="DP330" s="171"/>
    </row>
    <row r="331" spans="117:120" x14ac:dyDescent="0.25">
      <c r="DM331" s="177">
        <v>555</v>
      </c>
      <c r="DN331" s="180" t="s">
        <v>736</v>
      </c>
      <c r="DO331" s="179">
        <v>12</v>
      </c>
      <c r="DP331" s="171"/>
    </row>
    <row r="332" spans="117:120" x14ac:dyDescent="0.25">
      <c r="DM332" s="177">
        <v>561</v>
      </c>
      <c r="DN332" s="178" t="s">
        <v>847</v>
      </c>
      <c r="DO332" s="179">
        <v>3</v>
      </c>
      <c r="DP332" s="171"/>
    </row>
    <row r="333" spans="117:120" x14ac:dyDescent="0.25">
      <c r="DM333" s="177">
        <v>562</v>
      </c>
      <c r="DN333" s="178" t="s">
        <v>848</v>
      </c>
      <c r="DO333" s="179">
        <v>4</v>
      </c>
      <c r="DP333" s="171"/>
    </row>
    <row r="334" spans="117:120" x14ac:dyDescent="0.25">
      <c r="DM334" s="177">
        <v>563</v>
      </c>
      <c r="DN334" s="178" t="s">
        <v>849</v>
      </c>
      <c r="DO334" s="179">
        <v>5</v>
      </c>
      <c r="DP334" s="171"/>
    </row>
    <row r="335" spans="117:120" x14ac:dyDescent="0.25">
      <c r="DM335" s="177">
        <v>564</v>
      </c>
      <c r="DN335" s="178" t="s">
        <v>850</v>
      </c>
      <c r="DO335" s="179">
        <v>6</v>
      </c>
      <c r="DP335" s="171"/>
    </row>
    <row r="336" spans="117:120" x14ac:dyDescent="0.25">
      <c r="DM336" s="177">
        <v>565</v>
      </c>
      <c r="DN336" s="178" t="s">
        <v>851</v>
      </c>
      <c r="DO336" s="179">
        <v>7</v>
      </c>
      <c r="DP336" s="171"/>
    </row>
    <row r="337" spans="117:120" x14ac:dyDescent="0.25">
      <c r="DM337" s="177">
        <v>566</v>
      </c>
      <c r="DN337" s="178" t="s">
        <v>0</v>
      </c>
      <c r="DO337" s="179">
        <v>8</v>
      </c>
      <c r="DP337" s="171"/>
    </row>
    <row r="338" spans="117:120" x14ac:dyDescent="0.25">
      <c r="DM338" s="177">
        <v>571</v>
      </c>
      <c r="DN338" s="178" t="s">
        <v>1</v>
      </c>
      <c r="DO338" s="179">
        <v>3</v>
      </c>
      <c r="DP338" s="171"/>
    </row>
    <row r="339" spans="117:120" x14ac:dyDescent="0.25">
      <c r="DM339" s="177">
        <v>572</v>
      </c>
      <c r="DN339" s="178" t="s">
        <v>2</v>
      </c>
      <c r="DO339" s="179">
        <v>4</v>
      </c>
      <c r="DP339" s="171"/>
    </row>
    <row r="340" spans="117:120" x14ac:dyDescent="0.25">
      <c r="DM340" s="177">
        <v>573</v>
      </c>
      <c r="DN340" s="178" t="s">
        <v>3</v>
      </c>
      <c r="DO340" s="179">
        <v>5</v>
      </c>
      <c r="DP340" s="171"/>
    </row>
    <row r="341" spans="117:120" x14ac:dyDescent="0.25">
      <c r="DM341" s="177">
        <v>574</v>
      </c>
      <c r="DN341" s="178" t="s">
        <v>4</v>
      </c>
      <c r="DO341" s="179">
        <v>6</v>
      </c>
      <c r="DP341" s="171"/>
    </row>
    <row r="342" spans="117:120" x14ac:dyDescent="0.25">
      <c r="DM342" s="177">
        <v>575</v>
      </c>
      <c r="DN342" s="178" t="s">
        <v>5</v>
      </c>
      <c r="DO342" s="179">
        <v>7</v>
      </c>
      <c r="DP342" s="171"/>
    </row>
    <row r="343" spans="117:120" x14ac:dyDescent="0.25">
      <c r="DM343" s="177">
        <v>576</v>
      </c>
      <c r="DN343" s="178" t="s">
        <v>6</v>
      </c>
      <c r="DO343" s="179">
        <v>8</v>
      </c>
      <c r="DP343" s="171"/>
    </row>
    <row r="344" spans="117:120" x14ac:dyDescent="0.25">
      <c r="DM344" s="177">
        <v>577</v>
      </c>
      <c r="DN344" s="178" t="s">
        <v>7</v>
      </c>
      <c r="DO344" s="181"/>
      <c r="DP344" s="171"/>
    </row>
    <row r="345" spans="117:120" x14ac:dyDescent="0.25">
      <c r="DM345" s="177">
        <v>578</v>
      </c>
      <c r="DN345" s="178" t="s">
        <v>8</v>
      </c>
      <c r="DO345" s="179">
        <v>7</v>
      </c>
      <c r="DP345" s="171"/>
    </row>
    <row r="346" spans="117:120" x14ac:dyDescent="0.25">
      <c r="DM346" s="177">
        <v>580</v>
      </c>
      <c r="DN346" s="178" t="s">
        <v>9</v>
      </c>
      <c r="DO346" s="179">
        <v>2</v>
      </c>
      <c r="DP346" s="171"/>
    </row>
    <row r="347" spans="117:120" x14ac:dyDescent="0.25">
      <c r="DM347" s="177">
        <v>581</v>
      </c>
      <c r="DN347" s="178" t="s">
        <v>10</v>
      </c>
      <c r="DO347" s="179">
        <v>3</v>
      </c>
      <c r="DP347" s="171"/>
    </row>
    <row r="348" spans="117:120" x14ac:dyDescent="0.25">
      <c r="DM348" s="177">
        <v>582</v>
      </c>
      <c r="DN348" s="178" t="s">
        <v>11</v>
      </c>
      <c r="DO348" s="179">
        <v>4</v>
      </c>
      <c r="DP348" s="171"/>
    </row>
    <row r="349" spans="117:120" x14ac:dyDescent="0.25">
      <c r="DM349" s="177">
        <v>583</v>
      </c>
      <c r="DN349" s="178" t="s">
        <v>12</v>
      </c>
      <c r="DO349" s="179">
        <v>4</v>
      </c>
      <c r="DP349" s="171"/>
    </row>
    <row r="350" spans="117:120" x14ac:dyDescent="0.25">
      <c r="DM350" s="177">
        <v>584</v>
      </c>
      <c r="DN350" s="178" t="s">
        <v>13</v>
      </c>
      <c r="DO350" s="179">
        <v>5</v>
      </c>
      <c r="DP350" s="171"/>
    </row>
    <row r="351" spans="117:120" x14ac:dyDescent="0.25">
      <c r="DM351" s="177">
        <v>585</v>
      </c>
      <c r="DN351" s="178" t="s">
        <v>14</v>
      </c>
      <c r="DO351" s="179">
        <v>6</v>
      </c>
      <c r="DP351" s="171"/>
    </row>
    <row r="352" spans="117:120" x14ac:dyDescent="0.25">
      <c r="DM352" s="177">
        <v>586</v>
      </c>
      <c r="DN352" s="178" t="s">
        <v>15</v>
      </c>
      <c r="DO352" s="179">
        <v>7</v>
      </c>
      <c r="DP352" s="171"/>
    </row>
    <row r="353" spans="117:120" x14ac:dyDescent="0.25">
      <c r="DM353" s="177">
        <v>587</v>
      </c>
      <c r="DN353" s="178" t="s">
        <v>16</v>
      </c>
      <c r="DO353" s="179">
        <v>8</v>
      </c>
      <c r="DP353" s="171"/>
    </row>
    <row r="354" spans="117:120" x14ac:dyDescent="0.25">
      <c r="DM354" s="177">
        <v>590</v>
      </c>
      <c r="DN354" s="178" t="s">
        <v>846</v>
      </c>
      <c r="DO354" s="179">
        <v>7</v>
      </c>
      <c r="DP354" s="171"/>
    </row>
    <row r="355" spans="117:120" x14ac:dyDescent="0.25">
      <c r="DM355" s="177">
        <v>591</v>
      </c>
      <c r="DN355" s="178" t="s">
        <v>17</v>
      </c>
      <c r="DO355" s="179">
        <v>8</v>
      </c>
      <c r="DP355" s="171"/>
    </row>
    <row r="356" spans="117:120" x14ac:dyDescent="0.25">
      <c r="DM356" s="177">
        <v>592</v>
      </c>
      <c r="DN356" s="178" t="s">
        <v>18</v>
      </c>
      <c r="DO356" s="179">
        <v>9</v>
      </c>
      <c r="DP356" s="171"/>
    </row>
    <row r="357" spans="117:120" x14ac:dyDescent="0.25">
      <c r="DM357" s="177">
        <v>593</v>
      </c>
      <c r="DN357" s="178" t="s">
        <v>19</v>
      </c>
      <c r="DO357" s="179">
        <v>10</v>
      </c>
      <c r="DP357" s="171"/>
    </row>
    <row r="358" spans="117:120" x14ac:dyDescent="0.25">
      <c r="DM358" s="177">
        <v>594</v>
      </c>
      <c r="DN358" s="178" t="s">
        <v>20</v>
      </c>
      <c r="DO358" s="179">
        <v>11</v>
      </c>
      <c r="DP358" s="171"/>
    </row>
    <row r="359" spans="117:120" x14ac:dyDescent="0.25">
      <c r="DM359" s="177">
        <v>601</v>
      </c>
      <c r="DN359" s="178" t="s">
        <v>21</v>
      </c>
      <c r="DO359" s="179">
        <v>4</v>
      </c>
      <c r="DP359" s="171"/>
    </row>
    <row r="360" spans="117:120" x14ac:dyDescent="0.25">
      <c r="DM360" s="177">
        <v>602</v>
      </c>
      <c r="DN360" s="178" t="s">
        <v>22</v>
      </c>
      <c r="DO360" s="179">
        <v>5</v>
      </c>
      <c r="DP360" s="171"/>
    </row>
    <row r="361" spans="117:120" x14ac:dyDescent="0.25">
      <c r="DM361" s="177">
        <v>603</v>
      </c>
      <c r="DN361" s="178" t="s">
        <v>23</v>
      </c>
      <c r="DO361" s="179">
        <v>6</v>
      </c>
      <c r="DP361" s="171"/>
    </row>
    <row r="362" spans="117:120" x14ac:dyDescent="0.25">
      <c r="DM362" s="177">
        <v>604</v>
      </c>
      <c r="DN362" s="178" t="s">
        <v>24</v>
      </c>
      <c r="DO362" s="179">
        <v>7</v>
      </c>
      <c r="DP362" s="171"/>
    </row>
    <row r="363" spans="117:120" x14ac:dyDescent="0.25">
      <c r="DM363" s="177">
        <v>611</v>
      </c>
      <c r="DN363" s="178" t="s">
        <v>25</v>
      </c>
      <c r="DO363" s="179">
        <v>1</v>
      </c>
      <c r="DP363" s="171"/>
    </row>
    <row r="364" spans="117:120" x14ac:dyDescent="0.25">
      <c r="DM364" s="177">
        <v>612</v>
      </c>
      <c r="DN364" s="178" t="s">
        <v>26</v>
      </c>
      <c r="DO364" s="179">
        <v>2</v>
      </c>
      <c r="DP364" s="171"/>
    </row>
    <row r="365" spans="117:120" x14ac:dyDescent="0.25">
      <c r="DM365" s="177">
        <v>613</v>
      </c>
      <c r="DN365" s="178" t="s">
        <v>27</v>
      </c>
      <c r="DO365" s="179">
        <v>3</v>
      </c>
      <c r="DP365" s="171" t="s">
        <v>963</v>
      </c>
    </row>
    <row r="366" spans="117:120" x14ac:dyDescent="0.25">
      <c r="DM366" s="177">
        <v>614</v>
      </c>
      <c r="DN366" s="178" t="s">
        <v>28</v>
      </c>
      <c r="DO366" s="179">
        <v>4</v>
      </c>
      <c r="DP366" s="171" t="s">
        <v>963</v>
      </c>
    </row>
    <row r="367" spans="117:120" x14ac:dyDescent="0.25">
      <c r="DM367" s="177">
        <v>631</v>
      </c>
      <c r="DN367" s="178" t="s">
        <v>29</v>
      </c>
      <c r="DO367" s="179">
        <v>8</v>
      </c>
      <c r="DP367" s="171"/>
    </row>
    <row r="368" spans="117:120" x14ac:dyDescent="0.25">
      <c r="DM368" s="177">
        <v>632</v>
      </c>
      <c r="DN368" s="178" t="s">
        <v>30</v>
      </c>
      <c r="DO368" s="179">
        <v>9</v>
      </c>
      <c r="DP368" s="171"/>
    </row>
    <row r="369" spans="117:120" x14ac:dyDescent="0.25">
      <c r="DM369" s="177">
        <v>633</v>
      </c>
      <c r="DN369" s="178" t="s">
        <v>31</v>
      </c>
      <c r="DO369" s="179">
        <v>10</v>
      </c>
      <c r="DP369" s="171"/>
    </row>
    <row r="370" spans="117:120" x14ac:dyDescent="0.25">
      <c r="DM370" s="177">
        <v>634</v>
      </c>
      <c r="DN370" s="178" t="s">
        <v>32</v>
      </c>
      <c r="DO370" s="179">
        <v>11</v>
      </c>
      <c r="DP370" s="171"/>
    </row>
    <row r="371" spans="117:120" x14ac:dyDescent="0.25">
      <c r="DM371" s="177">
        <v>690</v>
      </c>
      <c r="DN371" s="178" t="s">
        <v>732</v>
      </c>
      <c r="DO371" s="179">
        <v>8</v>
      </c>
      <c r="DP371" s="171"/>
    </row>
    <row r="372" spans="117:120" x14ac:dyDescent="0.25">
      <c r="DM372" s="177">
        <v>691</v>
      </c>
      <c r="DN372" s="178" t="s">
        <v>733</v>
      </c>
      <c r="DO372" s="179">
        <v>9</v>
      </c>
      <c r="DP372" s="171"/>
    </row>
    <row r="373" spans="117:120" x14ac:dyDescent="0.25">
      <c r="DM373" s="177">
        <v>692</v>
      </c>
      <c r="DN373" s="178" t="s">
        <v>734</v>
      </c>
      <c r="DO373" s="179">
        <v>10</v>
      </c>
      <c r="DP373" s="171"/>
    </row>
    <row r="374" spans="117:120" x14ac:dyDescent="0.25">
      <c r="DM374" s="177">
        <v>693</v>
      </c>
      <c r="DN374" s="178" t="s">
        <v>817</v>
      </c>
      <c r="DO374" s="179">
        <v>11</v>
      </c>
      <c r="DP374" s="171"/>
    </row>
    <row r="375" spans="117:120" x14ac:dyDescent="0.25">
      <c r="DM375" s="177">
        <v>694</v>
      </c>
      <c r="DN375" s="178" t="s">
        <v>736</v>
      </c>
      <c r="DO375" s="179">
        <v>12</v>
      </c>
      <c r="DP375" s="171"/>
    </row>
    <row r="376" spans="117:120" x14ac:dyDescent="0.25">
      <c r="DM376" s="177">
        <v>706</v>
      </c>
      <c r="DN376" s="178" t="s">
        <v>33</v>
      </c>
      <c r="DO376" s="179">
        <v>4</v>
      </c>
      <c r="DP376" s="171"/>
    </row>
    <row r="377" spans="117:120" x14ac:dyDescent="0.25">
      <c r="DM377" s="177">
        <v>707</v>
      </c>
      <c r="DN377" s="178" t="s">
        <v>34</v>
      </c>
      <c r="DO377" s="179">
        <v>5</v>
      </c>
      <c r="DP377" s="171"/>
    </row>
    <row r="378" spans="117:120" x14ac:dyDescent="0.25">
      <c r="DM378" s="177">
        <v>708</v>
      </c>
      <c r="DN378" s="178" t="s">
        <v>35</v>
      </c>
      <c r="DO378" s="179">
        <v>6</v>
      </c>
      <c r="DP378" s="171"/>
    </row>
    <row r="379" spans="117:120" x14ac:dyDescent="0.25">
      <c r="DM379" s="177">
        <v>709</v>
      </c>
      <c r="DN379" s="178" t="s">
        <v>36</v>
      </c>
      <c r="DO379" s="179">
        <v>7</v>
      </c>
      <c r="DP379" s="171"/>
    </row>
    <row r="380" spans="117:120" x14ac:dyDescent="0.25">
      <c r="DM380" s="177">
        <v>710</v>
      </c>
      <c r="DN380" s="178" t="s">
        <v>37</v>
      </c>
      <c r="DO380" s="179">
        <v>6</v>
      </c>
      <c r="DP380" s="171"/>
    </row>
    <row r="381" spans="117:120" x14ac:dyDescent="0.25">
      <c r="DM381" s="177">
        <v>711</v>
      </c>
      <c r="DN381" s="178" t="s">
        <v>38</v>
      </c>
      <c r="DO381" s="179">
        <v>7</v>
      </c>
      <c r="DP381" s="171"/>
    </row>
    <row r="382" spans="117:120" x14ac:dyDescent="0.25">
      <c r="DM382" s="177">
        <v>712</v>
      </c>
      <c r="DN382" s="178" t="s">
        <v>39</v>
      </c>
      <c r="DO382" s="179">
        <v>8</v>
      </c>
      <c r="DP382" s="171"/>
    </row>
    <row r="383" spans="117:120" x14ac:dyDescent="0.25">
      <c r="DM383" s="177">
        <v>713</v>
      </c>
      <c r="DN383" s="178" t="s">
        <v>40</v>
      </c>
      <c r="DO383" s="179">
        <v>9</v>
      </c>
      <c r="DP383" s="171"/>
    </row>
    <row r="384" spans="117:120" x14ac:dyDescent="0.25">
      <c r="DM384" s="177">
        <v>714</v>
      </c>
      <c r="DN384" s="178" t="s">
        <v>41</v>
      </c>
      <c r="DO384" s="179">
        <v>10</v>
      </c>
      <c r="DP384" s="171"/>
    </row>
    <row r="385" spans="117:120" x14ac:dyDescent="0.25">
      <c r="DM385" s="177">
        <v>720</v>
      </c>
      <c r="DN385" s="178" t="s">
        <v>42</v>
      </c>
      <c r="DO385" s="179">
        <v>6</v>
      </c>
      <c r="DP385" s="171"/>
    </row>
    <row r="386" spans="117:120" x14ac:dyDescent="0.25">
      <c r="DM386" s="177">
        <v>721</v>
      </c>
      <c r="DN386" s="178" t="s">
        <v>43</v>
      </c>
      <c r="DO386" s="179">
        <v>7</v>
      </c>
      <c r="DP386" s="171"/>
    </row>
    <row r="387" spans="117:120" x14ac:dyDescent="0.25">
      <c r="DM387" s="177">
        <v>722</v>
      </c>
      <c r="DN387" s="178" t="s">
        <v>44</v>
      </c>
      <c r="DO387" s="179">
        <v>8</v>
      </c>
      <c r="DP387" s="171"/>
    </row>
    <row r="388" spans="117:120" x14ac:dyDescent="0.25">
      <c r="DM388" s="177">
        <v>723</v>
      </c>
      <c r="DN388" s="178" t="s">
        <v>45</v>
      </c>
      <c r="DO388" s="179">
        <v>9</v>
      </c>
      <c r="DP388" s="171"/>
    </row>
    <row r="389" spans="117:120" x14ac:dyDescent="0.25">
      <c r="DM389" s="177">
        <v>724</v>
      </c>
      <c r="DN389" s="178" t="s">
        <v>46</v>
      </c>
      <c r="DO389" s="179">
        <v>10</v>
      </c>
      <c r="DP389" s="171"/>
    </row>
    <row r="390" spans="117:120" x14ac:dyDescent="0.25">
      <c r="DM390" s="177">
        <v>731</v>
      </c>
      <c r="DN390" s="178" t="s">
        <v>47</v>
      </c>
      <c r="DO390" s="179">
        <v>4</v>
      </c>
      <c r="DP390" s="171" t="s">
        <v>964</v>
      </c>
    </row>
    <row r="391" spans="117:120" x14ac:dyDescent="0.25">
      <c r="DM391" s="177">
        <v>732</v>
      </c>
      <c r="DN391" s="178" t="s">
        <v>48</v>
      </c>
      <c r="DO391" s="179">
        <v>5</v>
      </c>
      <c r="DP391" s="171" t="s">
        <v>964</v>
      </c>
    </row>
    <row r="392" spans="117:120" x14ac:dyDescent="0.25">
      <c r="DM392" s="177">
        <v>733</v>
      </c>
      <c r="DN392" s="178" t="s">
        <v>49</v>
      </c>
      <c r="DO392" s="179">
        <v>6</v>
      </c>
      <c r="DP392" s="171" t="s">
        <v>964</v>
      </c>
    </row>
    <row r="393" spans="117:120" x14ac:dyDescent="0.25">
      <c r="DM393" s="177">
        <v>741</v>
      </c>
      <c r="DN393" s="178" t="s">
        <v>50</v>
      </c>
      <c r="DO393" s="179">
        <v>7</v>
      </c>
      <c r="DP393" s="171" t="s">
        <v>965</v>
      </c>
    </row>
    <row r="394" spans="117:120" x14ac:dyDescent="0.25">
      <c r="DM394" s="177">
        <v>742</v>
      </c>
      <c r="DN394" s="178" t="s">
        <v>51</v>
      </c>
      <c r="DO394" s="179">
        <v>8</v>
      </c>
      <c r="DP394" s="171" t="s">
        <v>966</v>
      </c>
    </row>
    <row r="395" spans="117:120" x14ac:dyDescent="0.25">
      <c r="DM395" s="177">
        <v>743</v>
      </c>
      <c r="DN395" s="178" t="s">
        <v>52</v>
      </c>
      <c r="DO395" s="179">
        <v>9</v>
      </c>
      <c r="DP395" s="171"/>
    </row>
    <row r="396" spans="117:120" x14ac:dyDescent="0.25">
      <c r="DM396" s="177">
        <v>750</v>
      </c>
      <c r="DN396" s="178" t="s">
        <v>732</v>
      </c>
      <c r="DO396" s="179">
        <v>9</v>
      </c>
      <c r="DP396" s="171" t="s">
        <v>951</v>
      </c>
    </row>
    <row r="397" spans="117:120" x14ac:dyDescent="0.25">
      <c r="DM397" s="177">
        <v>751</v>
      </c>
      <c r="DN397" s="178" t="s">
        <v>733</v>
      </c>
      <c r="DO397" s="179">
        <v>10</v>
      </c>
      <c r="DP397" s="171" t="s">
        <v>951</v>
      </c>
    </row>
    <row r="398" spans="117:120" x14ac:dyDescent="0.25">
      <c r="DM398" s="177">
        <v>752</v>
      </c>
      <c r="DN398" s="178" t="s">
        <v>734</v>
      </c>
      <c r="DO398" s="179">
        <v>11</v>
      </c>
      <c r="DP398" s="171" t="s">
        <v>951</v>
      </c>
    </row>
    <row r="399" spans="117:120" x14ac:dyDescent="0.25">
      <c r="DM399" s="177">
        <v>753</v>
      </c>
      <c r="DN399" s="178" t="s">
        <v>735</v>
      </c>
      <c r="DO399" s="179">
        <v>12</v>
      </c>
      <c r="DP399" s="171" t="s">
        <v>951</v>
      </c>
    </row>
    <row r="400" spans="117:120" x14ac:dyDescent="0.25">
      <c r="DM400" s="177">
        <v>760</v>
      </c>
      <c r="DN400" s="178" t="s">
        <v>53</v>
      </c>
      <c r="DO400" s="179">
        <v>6</v>
      </c>
      <c r="DP400" s="171"/>
    </row>
    <row r="401" spans="117:120" x14ac:dyDescent="0.25">
      <c r="DM401" s="177">
        <v>761</v>
      </c>
      <c r="DN401" s="178" t="s">
        <v>54</v>
      </c>
      <c r="DO401" s="179">
        <v>7</v>
      </c>
      <c r="DP401" s="171"/>
    </row>
    <row r="402" spans="117:120" x14ac:dyDescent="0.25">
      <c r="DM402" s="177">
        <v>762</v>
      </c>
      <c r="DN402" s="178" t="s">
        <v>55</v>
      </c>
      <c r="DO402" s="179">
        <v>8</v>
      </c>
      <c r="DP402" s="171"/>
    </row>
    <row r="403" spans="117:120" x14ac:dyDescent="0.25">
      <c r="DM403" s="177">
        <v>763</v>
      </c>
      <c r="DN403" s="178" t="s">
        <v>56</v>
      </c>
      <c r="DO403" s="179">
        <v>9</v>
      </c>
      <c r="DP403" s="171"/>
    </row>
    <row r="404" spans="117:120" x14ac:dyDescent="0.25">
      <c r="DM404" s="177">
        <v>764</v>
      </c>
      <c r="DN404" s="178" t="s">
        <v>57</v>
      </c>
      <c r="DO404" s="179">
        <v>10</v>
      </c>
      <c r="DP404" s="171"/>
    </row>
    <row r="405" spans="117:120" x14ac:dyDescent="0.25">
      <c r="DM405" s="177">
        <v>770</v>
      </c>
      <c r="DN405" s="178" t="s">
        <v>53</v>
      </c>
      <c r="DO405" s="179">
        <v>6</v>
      </c>
      <c r="DP405" s="171"/>
    </row>
    <row r="406" spans="117:120" x14ac:dyDescent="0.25">
      <c r="DM406" s="177">
        <v>771</v>
      </c>
      <c r="DN406" s="178" t="s">
        <v>54</v>
      </c>
      <c r="DO406" s="179">
        <v>7</v>
      </c>
      <c r="DP406" s="171" t="s">
        <v>951</v>
      </c>
    </row>
    <row r="407" spans="117:120" x14ac:dyDescent="0.25">
      <c r="DM407" s="177">
        <v>772</v>
      </c>
      <c r="DN407" s="178" t="s">
        <v>55</v>
      </c>
      <c r="DO407" s="179">
        <v>8</v>
      </c>
      <c r="DP407" s="171" t="s">
        <v>951</v>
      </c>
    </row>
    <row r="408" spans="117:120" x14ac:dyDescent="0.25">
      <c r="DM408" s="177">
        <v>773</v>
      </c>
      <c r="DN408" s="178" t="s">
        <v>56</v>
      </c>
      <c r="DO408" s="179">
        <v>9</v>
      </c>
      <c r="DP408" s="171" t="s">
        <v>951</v>
      </c>
    </row>
    <row r="409" spans="117:120" x14ac:dyDescent="0.25">
      <c r="DM409" s="177">
        <v>774</v>
      </c>
      <c r="DN409" s="178" t="s">
        <v>57</v>
      </c>
      <c r="DO409" s="179">
        <v>10</v>
      </c>
      <c r="DP409" s="171" t="s">
        <v>951</v>
      </c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780</v>
      </c>
      <c r="DN411" s="178" t="s">
        <v>53</v>
      </c>
      <c r="DO411" s="179">
        <v>6</v>
      </c>
      <c r="DP411" s="171"/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781</v>
      </c>
      <c r="DN413" s="178" t="s">
        <v>54</v>
      </c>
      <c r="DO413" s="179">
        <v>7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782</v>
      </c>
      <c r="DN415" s="178" t="s">
        <v>55</v>
      </c>
      <c r="DO415" s="179">
        <v>8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783</v>
      </c>
      <c r="DN417" s="178" t="s">
        <v>56</v>
      </c>
      <c r="DO417" s="179">
        <v>9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784</v>
      </c>
      <c r="DN419" s="178" t="s">
        <v>57</v>
      </c>
      <c r="DO419" s="179">
        <v>10</v>
      </c>
      <c r="DP419" s="171" t="s">
        <v>952</v>
      </c>
    </row>
    <row r="420" spans="117:120" x14ac:dyDescent="0.25">
      <c r="DM420" s="177">
        <v>811</v>
      </c>
      <c r="DN420" s="178" t="s">
        <v>58</v>
      </c>
      <c r="DO420" s="179">
        <v>4</v>
      </c>
      <c r="DP420" s="171"/>
    </row>
    <row r="421" spans="117:120" x14ac:dyDescent="0.25">
      <c r="DM421" s="177">
        <v>812</v>
      </c>
      <c r="DN421" s="178" t="s">
        <v>59</v>
      </c>
      <c r="DO421" s="179">
        <v>5</v>
      </c>
      <c r="DP421" s="171"/>
    </row>
    <row r="422" spans="117:120" x14ac:dyDescent="0.25">
      <c r="DM422" s="177">
        <v>813</v>
      </c>
      <c r="DN422" s="178" t="s">
        <v>60</v>
      </c>
      <c r="DO422" s="179">
        <v>6</v>
      </c>
      <c r="DP422" s="171"/>
    </row>
    <row r="423" spans="117:120" x14ac:dyDescent="0.25">
      <c r="DM423" s="177">
        <v>814</v>
      </c>
      <c r="DN423" s="178" t="s">
        <v>61</v>
      </c>
      <c r="DO423" s="179">
        <v>7</v>
      </c>
      <c r="DP423" s="171"/>
    </row>
    <row r="424" spans="117:120" x14ac:dyDescent="0.25">
      <c r="DM424" s="177">
        <v>821</v>
      </c>
      <c r="DN424" s="178" t="s">
        <v>62</v>
      </c>
      <c r="DO424" s="179">
        <v>7</v>
      </c>
      <c r="DP424" s="171"/>
    </row>
    <row r="425" spans="117:120" x14ac:dyDescent="0.25">
      <c r="DM425" s="177">
        <v>822</v>
      </c>
      <c r="DN425" s="178" t="s">
        <v>63</v>
      </c>
      <c r="DO425" s="179">
        <v>8</v>
      </c>
      <c r="DP425" s="171"/>
    </row>
    <row r="426" spans="117:120" x14ac:dyDescent="0.25">
      <c r="DM426" s="177">
        <v>823</v>
      </c>
      <c r="DN426" s="178" t="s">
        <v>64</v>
      </c>
      <c r="DO426" s="179">
        <v>9</v>
      </c>
      <c r="DP426" s="171"/>
    </row>
    <row r="427" spans="117:120" x14ac:dyDescent="0.25">
      <c r="DM427" s="177">
        <v>824</v>
      </c>
      <c r="DN427" s="178" t="s">
        <v>65</v>
      </c>
      <c r="DO427" s="179">
        <v>10</v>
      </c>
      <c r="DP427" s="171"/>
    </row>
    <row r="428" spans="117:120" x14ac:dyDescent="0.25">
      <c r="DM428" s="177">
        <v>850</v>
      </c>
      <c r="DN428" s="178" t="s">
        <v>732</v>
      </c>
      <c r="DO428" s="179">
        <v>8</v>
      </c>
      <c r="DP428" s="171"/>
    </row>
    <row r="429" spans="117:120" x14ac:dyDescent="0.25">
      <c r="DM429" s="177">
        <v>851</v>
      </c>
      <c r="DN429" s="178" t="s">
        <v>733</v>
      </c>
      <c r="DO429" s="179">
        <v>9</v>
      </c>
      <c r="DP429" s="171"/>
    </row>
    <row r="430" spans="117:120" x14ac:dyDescent="0.25">
      <c r="DM430" s="177">
        <v>852</v>
      </c>
      <c r="DN430" s="178" t="s">
        <v>734</v>
      </c>
      <c r="DO430" s="179">
        <v>10</v>
      </c>
      <c r="DP430" s="171"/>
    </row>
    <row r="431" spans="117:120" x14ac:dyDescent="0.25">
      <c r="DM431" s="177">
        <v>853</v>
      </c>
      <c r="DN431" s="178" t="s">
        <v>735</v>
      </c>
      <c r="DO431" s="179">
        <v>11</v>
      </c>
      <c r="DP431" s="171"/>
    </row>
    <row r="432" spans="117:120" x14ac:dyDescent="0.25">
      <c r="DM432" s="177">
        <v>951</v>
      </c>
      <c r="DN432" s="178" t="s">
        <v>66</v>
      </c>
      <c r="DO432" s="179">
        <v>6</v>
      </c>
      <c r="DP432" s="171"/>
    </row>
    <row r="433" spans="117:120" x14ac:dyDescent="0.25">
      <c r="DM433" s="177">
        <v>952</v>
      </c>
      <c r="DN433" s="178" t="s">
        <v>67</v>
      </c>
      <c r="DO433" s="179">
        <v>7</v>
      </c>
      <c r="DP433" s="171"/>
    </row>
    <row r="434" spans="117:120" x14ac:dyDescent="0.25">
      <c r="DM434" s="177">
        <v>953</v>
      </c>
      <c r="DN434" s="178" t="s">
        <v>68</v>
      </c>
      <c r="DO434" s="179">
        <v>8</v>
      </c>
      <c r="DP434" s="171"/>
    </row>
    <row r="435" spans="117:120" x14ac:dyDescent="0.25">
      <c r="DM435" s="177">
        <v>954</v>
      </c>
      <c r="DN435" s="178" t="s">
        <v>69</v>
      </c>
      <c r="DO435" s="179">
        <v>8</v>
      </c>
      <c r="DP435" s="171"/>
    </row>
    <row r="436" spans="117:120" x14ac:dyDescent="0.25">
      <c r="DM436" s="177">
        <v>955</v>
      </c>
      <c r="DN436" s="178" t="s">
        <v>70</v>
      </c>
      <c r="DO436" s="179">
        <v>9</v>
      </c>
      <c r="DP436" s="171"/>
    </row>
    <row r="437" spans="117:120" x14ac:dyDescent="0.25">
      <c r="DM437" s="177">
        <v>961</v>
      </c>
      <c r="DN437" s="178" t="s">
        <v>71</v>
      </c>
      <c r="DO437" s="179">
        <v>6</v>
      </c>
      <c r="DP437" s="171"/>
    </row>
    <row r="438" spans="117:120" x14ac:dyDescent="0.25">
      <c r="DM438" s="177">
        <v>962</v>
      </c>
      <c r="DN438" s="178" t="s">
        <v>72</v>
      </c>
      <c r="DO438" s="179">
        <v>7</v>
      </c>
      <c r="DP438" s="171"/>
    </row>
    <row r="439" spans="117:120" x14ac:dyDescent="0.25">
      <c r="DM439" s="177">
        <v>963</v>
      </c>
      <c r="DN439" s="178" t="s">
        <v>73</v>
      </c>
      <c r="DO439" s="179">
        <v>8</v>
      </c>
      <c r="DP439" s="171"/>
    </row>
    <row r="440" spans="117:120" x14ac:dyDescent="0.25">
      <c r="DM440" s="177">
        <v>971</v>
      </c>
      <c r="DN440" s="178" t="s">
        <v>74</v>
      </c>
      <c r="DO440" s="179">
        <v>6</v>
      </c>
      <c r="DP440" s="171"/>
    </row>
    <row r="441" spans="117:120" x14ac:dyDescent="0.25">
      <c r="DM441" s="182">
        <v>972</v>
      </c>
      <c r="DN441" s="183" t="s">
        <v>75</v>
      </c>
      <c r="DO441" s="184">
        <v>7</v>
      </c>
      <c r="DP441" s="172"/>
    </row>
  </sheetData>
  <autoFilter ref="A4:EL163"/>
  <mergeCells count="18">
    <mergeCell ref="F3:F4"/>
    <mergeCell ref="A3:A4"/>
    <mergeCell ref="B3:B4"/>
    <mergeCell ref="C3:C4"/>
    <mergeCell ref="D3:D4"/>
    <mergeCell ref="E3:E4"/>
    <mergeCell ref="DM183:DO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5 DD135 DD121 DD123:DD125 DD73 DA147:DA149 DD145:DD149 DD118 DA117 DD75:DD77 DD153:DD154 DA153:DA154 DA24 DD60:DD66 DD127:DD133 DD20:DD33 DD8:DD10 DD12:DD17 DD114:DD115 DD68:DD70 DD36:DD54 DD111:DD112 DD87:DD95 DD137:DD143 DD56:DD58 DD83:DD85 DD97:DD109">
    <cfRule type="cellIs" dxfId="1122" priority="130" stopIfTrue="1" operator="notEqual">
      <formula>$DH8</formula>
    </cfRule>
  </conditionalFormatting>
  <conditionalFormatting sqref="DA14:DA17 DA135 DA121 DA123:DA125 DA118 DA73 DA75:DA77 DA20:DA23 DA60:DA66 DA127:DA133 DA25:DA33 DA8:DA10 DA68:DA70 DA35:DA54 DA87:DA95 DA137:DA143 DA56:DA58 DA83:DA85 DA97:DA115">
    <cfRule type="cellIs" dxfId="1121" priority="131" stopIfTrue="1" operator="notEqual">
      <formula>$DD8</formula>
    </cfRule>
  </conditionalFormatting>
  <conditionalFormatting sqref="DD34">
    <cfRule type="cellIs" dxfId="1120" priority="128" stopIfTrue="1" operator="notEqual">
      <formula>$DH34</formula>
    </cfRule>
  </conditionalFormatting>
  <conditionalFormatting sqref="DA34">
    <cfRule type="cellIs" dxfId="1119" priority="129" stopIfTrue="1" operator="notEqual">
      <formula>$DD34</formula>
    </cfRule>
  </conditionalFormatting>
  <conditionalFormatting sqref="DD67">
    <cfRule type="cellIs" dxfId="1118" priority="126" stopIfTrue="1" operator="notEqual">
      <formula>$DH67</formula>
    </cfRule>
  </conditionalFormatting>
  <conditionalFormatting sqref="DA67">
    <cfRule type="cellIs" dxfId="1117" priority="127" stopIfTrue="1" operator="notEqual">
      <formula>$DD67</formula>
    </cfRule>
  </conditionalFormatting>
  <conditionalFormatting sqref="DA13">
    <cfRule type="cellIs" dxfId="1116" priority="123" stopIfTrue="1" operator="notEqual">
      <formula>$DH13</formula>
    </cfRule>
  </conditionalFormatting>
  <conditionalFormatting sqref="CX121:CX125 CX73:CX77 CX127 CX6:CX17 CX60:CX70 CX19:CX54 CX87:CX95 CX129:CX143 CX56:CX58 CX80:CX85 CX97:CX119">
    <cfRule type="cellIs" dxfId="1115" priority="125" operator="notEqual">
      <formula>$CX6</formula>
    </cfRule>
  </conditionalFormatting>
  <conditionalFormatting sqref="CX145 CX147:CX149 CU147:CU149 CU153:CU154 CX153:CX154">
    <cfRule type="cellIs" dxfId="1114" priority="124" stopIfTrue="1" operator="notEqual">
      <formula>$DA145</formula>
    </cfRule>
  </conditionalFormatting>
  <conditionalFormatting sqref="DD74">
    <cfRule type="cellIs" dxfId="1113" priority="121" stopIfTrue="1" operator="notEqual">
      <formula>$DH74</formula>
    </cfRule>
  </conditionalFormatting>
  <conditionalFormatting sqref="DA74">
    <cfRule type="cellIs" dxfId="1112" priority="122" stopIfTrue="1" operator="notEqual">
      <formula>$DD74</formula>
    </cfRule>
  </conditionalFormatting>
  <conditionalFormatting sqref="DA148">
    <cfRule type="cellIs" dxfId="1111" priority="120" stopIfTrue="1" operator="notEqual">
      <formula>$DH148</formula>
    </cfRule>
  </conditionalFormatting>
  <conditionalFormatting sqref="DD116">
    <cfRule type="cellIs" dxfId="1110" priority="118" stopIfTrue="1" operator="notEqual">
      <formula>$DH116</formula>
    </cfRule>
  </conditionalFormatting>
  <conditionalFormatting sqref="DA116">
    <cfRule type="cellIs" dxfId="1109" priority="119" stopIfTrue="1" operator="notEqual">
      <formula>$DD116</formula>
    </cfRule>
  </conditionalFormatting>
  <conditionalFormatting sqref="DD144">
    <cfRule type="cellIs" dxfId="1108" priority="117" stopIfTrue="1" operator="notEqual">
      <formula>$DH144</formula>
    </cfRule>
  </conditionalFormatting>
  <conditionalFormatting sqref="DA144">
    <cfRule type="cellIs" dxfId="1107" priority="116" stopIfTrue="1" operator="notEqual">
      <formula>$DH144</formula>
    </cfRule>
  </conditionalFormatting>
  <conditionalFormatting sqref="CX144">
    <cfRule type="cellIs" dxfId="1106" priority="115" stopIfTrue="1" operator="notEqual">
      <formula>$DA144</formula>
    </cfRule>
  </conditionalFormatting>
  <conditionalFormatting sqref="DD82">
    <cfRule type="cellIs" dxfId="1105" priority="113" stopIfTrue="1" operator="notEqual">
      <formula>$DH82</formula>
    </cfRule>
  </conditionalFormatting>
  <conditionalFormatting sqref="DA82">
    <cfRule type="cellIs" dxfId="1104" priority="114" stopIfTrue="1" operator="notEqual">
      <formula>$DD82</formula>
    </cfRule>
  </conditionalFormatting>
  <conditionalFormatting sqref="DD81">
    <cfRule type="cellIs" dxfId="1103" priority="111" stopIfTrue="1" operator="notEqual">
      <formula>$DH81</formula>
    </cfRule>
  </conditionalFormatting>
  <conditionalFormatting sqref="DA81">
    <cfRule type="cellIs" dxfId="1102" priority="112" stopIfTrue="1" operator="notEqual">
      <formula>$DD81</formula>
    </cfRule>
  </conditionalFormatting>
  <conditionalFormatting sqref="DD73">
    <cfRule type="cellIs" dxfId="1101" priority="109" stopIfTrue="1" operator="notEqual">
      <formula>$DH73</formula>
    </cfRule>
  </conditionalFormatting>
  <conditionalFormatting sqref="DA73">
    <cfRule type="cellIs" dxfId="1100" priority="110" stopIfTrue="1" operator="notEqual">
      <formula>$DD73</formula>
    </cfRule>
  </conditionalFormatting>
  <conditionalFormatting sqref="DD74">
    <cfRule type="cellIs" dxfId="1099" priority="107" stopIfTrue="1" operator="notEqual">
      <formula>$DH74</formula>
    </cfRule>
  </conditionalFormatting>
  <conditionalFormatting sqref="DA74">
    <cfRule type="cellIs" dxfId="1098" priority="108" stopIfTrue="1" operator="notEqual">
      <formula>$DD74</formula>
    </cfRule>
  </conditionalFormatting>
  <conditionalFormatting sqref="DD117">
    <cfRule type="cellIs" dxfId="1097" priority="106" stopIfTrue="1" operator="notEqual">
      <formula>$DH117</formula>
    </cfRule>
  </conditionalFormatting>
  <conditionalFormatting sqref="DD122">
    <cfRule type="cellIs" dxfId="1096" priority="104" stopIfTrue="1" operator="notEqual">
      <formula>$DH122</formula>
    </cfRule>
  </conditionalFormatting>
  <conditionalFormatting sqref="DA122">
    <cfRule type="cellIs" dxfId="1095" priority="105" stopIfTrue="1" operator="notEqual">
      <formula>$DD122</formula>
    </cfRule>
  </conditionalFormatting>
  <conditionalFormatting sqref="DA146">
    <cfRule type="cellIs" dxfId="1094" priority="103" stopIfTrue="1" operator="notEqual">
      <formula>$DH146</formula>
    </cfRule>
  </conditionalFormatting>
  <conditionalFormatting sqref="CX146">
    <cfRule type="cellIs" dxfId="1093" priority="102" stopIfTrue="1" operator="notEqual">
      <formula>$DA146</formula>
    </cfRule>
  </conditionalFormatting>
  <conditionalFormatting sqref="DD136">
    <cfRule type="cellIs" dxfId="1092" priority="100" stopIfTrue="1" operator="notEqual">
      <formula>$DH136</formula>
    </cfRule>
  </conditionalFormatting>
  <conditionalFormatting sqref="DA136">
    <cfRule type="cellIs" dxfId="1091" priority="101" stopIfTrue="1" operator="notEqual">
      <formula>$DD136</formula>
    </cfRule>
  </conditionalFormatting>
  <conditionalFormatting sqref="DD134">
    <cfRule type="cellIs" dxfId="1090" priority="98" stopIfTrue="1" operator="notEqual">
      <formula>$DH134</formula>
    </cfRule>
  </conditionalFormatting>
  <conditionalFormatting sqref="DA134">
    <cfRule type="cellIs" dxfId="1089" priority="99" stopIfTrue="1" operator="notEqual">
      <formula>$DD134</formula>
    </cfRule>
  </conditionalFormatting>
  <conditionalFormatting sqref="DD76:DD77">
    <cfRule type="cellIs" dxfId="1088" priority="96" stopIfTrue="1" operator="notEqual">
      <formula>$DH76</formula>
    </cfRule>
  </conditionalFormatting>
  <conditionalFormatting sqref="DA76:DA77">
    <cfRule type="cellIs" dxfId="1087" priority="97" stopIfTrue="1" operator="notEqual">
      <formula>$DD76</formula>
    </cfRule>
  </conditionalFormatting>
  <conditionalFormatting sqref="DD76:DD77">
    <cfRule type="cellIs" dxfId="1086" priority="94" stopIfTrue="1" operator="notEqual">
      <formula>$DH76</formula>
    </cfRule>
  </conditionalFormatting>
  <conditionalFormatting sqref="DA76:DA77">
    <cfRule type="cellIs" dxfId="1085" priority="95" stopIfTrue="1" operator="notEqual">
      <formula>$DD76</formula>
    </cfRule>
  </conditionalFormatting>
  <conditionalFormatting sqref="DD80">
    <cfRule type="cellIs" dxfId="1084" priority="92" stopIfTrue="1" operator="notEqual">
      <formula>$DH80</formula>
    </cfRule>
  </conditionalFormatting>
  <conditionalFormatting sqref="DA80">
    <cfRule type="cellIs" dxfId="1083" priority="93" stopIfTrue="1" operator="notEqual">
      <formula>$DD80</formula>
    </cfRule>
  </conditionalFormatting>
  <conditionalFormatting sqref="DD119">
    <cfRule type="cellIs" dxfId="1082" priority="90" stopIfTrue="1" operator="notEqual">
      <formula>$DH119</formula>
    </cfRule>
  </conditionalFormatting>
  <conditionalFormatting sqref="DA119">
    <cfRule type="cellIs" dxfId="1081" priority="91" stopIfTrue="1" operator="notEqual">
      <formula>$DD119</formula>
    </cfRule>
  </conditionalFormatting>
  <conditionalFormatting sqref="DD19">
    <cfRule type="cellIs" dxfId="1080" priority="88" stopIfTrue="1" operator="notEqual">
      <formula>$DH19</formula>
    </cfRule>
  </conditionalFormatting>
  <conditionalFormatting sqref="DA19">
    <cfRule type="cellIs" dxfId="1079" priority="89" stopIfTrue="1" operator="notEqual">
      <formula>$DD19</formula>
    </cfRule>
  </conditionalFormatting>
  <conditionalFormatting sqref="CU145">
    <cfRule type="cellIs" dxfId="1078" priority="87" stopIfTrue="1" operator="notEqual">
      <formula>$DA145</formula>
    </cfRule>
  </conditionalFormatting>
  <conditionalFormatting sqref="CU144">
    <cfRule type="cellIs" dxfId="1077" priority="86" stopIfTrue="1" operator="notEqual">
      <formula>$DA144</formula>
    </cfRule>
  </conditionalFormatting>
  <conditionalFormatting sqref="CU146">
    <cfRule type="cellIs" dxfId="1076" priority="85" stopIfTrue="1" operator="notEqual">
      <formula>$DA146</formula>
    </cfRule>
  </conditionalFormatting>
  <conditionalFormatting sqref="CU121:CU125 CU73:CU77 CU6:CU17 CU60:CU70 CU19:CU54 CU87:CU95 CU127:CU143 CU56:CU58 CU80:CU85 CU97:CU119">
    <cfRule type="expression" dxfId="1075" priority="83" stopIfTrue="1">
      <formula>$CX6=""</formula>
    </cfRule>
    <cfRule type="cellIs" dxfId="1074" priority="84" stopIfTrue="1" operator="notEqual">
      <formula>$CX6</formula>
    </cfRule>
  </conditionalFormatting>
  <conditionalFormatting sqref="CU5">
    <cfRule type="expression" dxfId="1073" priority="80" stopIfTrue="1">
      <formula>$CX5=""</formula>
    </cfRule>
    <cfRule type="cellIs" dxfId="1072" priority="81" stopIfTrue="1" operator="notEqual">
      <formula>$CX5</formula>
    </cfRule>
  </conditionalFormatting>
  <conditionalFormatting sqref="CX5">
    <cfRule type="cellIs" dxfId="1071" priority="82" operator="notEqual">
      <formula>$CX5</formula>
    </cfRule>
  </conditionalFormatting>
  <conditionalFormatting sqref="DD71">
    <cfRule type="cellIs" dxfId="1070" priority="78" stopIfTrue="1" operator="notEqual">
      <formula>$DH71</formula>
    </cfRule>
  </conditionalFormatting>
  <conditionalFormatting sqref="DA71">
    <cfRule type="cellIs" dxfId="1069" priority="79" stopIfTrue="1" operator="notEqual">
      <formula>$DD71</formula>
    </cfRule>
  </conditionalFormatting>
  <conditionalFormatting sqref="CX71">
    <cfRule type="cellIs" dxfId="1068" priority="77" operator="notEqual">
      <formula>$CX71</formula>
    </cfRule>
  </conditionalFormatting>
  <conditionalFormatting sqref="CU71">
    <cfRule type="expression" dxfId="1067" priority="75" stopIfTrue="1">
      <formula>$CX71=""</formula>
    </cfRule>
    <cfRule type="cellIs" dxfId="1066" priority="76" stopIfTrue="1" operator="notEqual">
      <formula>$CX71</formula>
    </cfRule>
  </conditionalFormatting>
  <conditionalFormatting sqref="DD72">
    <cfRule type="cellIs" dxfId="1065" priority="73" stopIfTrue="1" operator="notEqual">
      <formula>$DH72</formula>
    </cfRule>
  </conditionalFormatting>
  <conditionalFormatting sqref="DA72">
    <cfRule type="cellIs" dxfId="1064" priority="74" stopIfTrue="1" operator="notEqual">
      <formula>$DD72</formula>
    </cfRule>
  </conditionalFormatting>
  <conditionalFormatting sqref="CX72">
    <cfRule type="cellIs" dxfId="1063" priority="72" operator="notEqual">
      <formula>$CX72</formula>
    </cfRule>
  </conditionalFormatting>
  <conditionalFormatting sqref="CU72">
    <cfRule type="expression" dxfId="1062" priority="70" stopIfTrue="1">
      <formula>$CX72=""</formula>
    </cfRule>
    <cfRule type="cellIs" dxfId="1061" priority="71" stopIfTrue="1" operator="notEqual">
      <formula>$CX72</formula>
    </cfRule>
  </conditionalFormatting>
  <conditionalFormatting sqref="DD59">
    <cfRule type="cellIs" dxfId="1060" priority="68" stopIfTrue="1" operator="notEqual">
      <formula>$DH59</formula>
    </cfRule>
  </conditionalFormatting>
  <conditionalFormatting sqref="DA59">
    <cfRule type="cellIs" dxfId="1059" priority="69" stopIfTrue="1" operator="notEqual">
      <formula>$DD59</formula>
    </cfRule>
  </conditionalFormatting>
  <conditionalFormatting sqref="CX59">
    <cfRule type="cellIs" dxfId="1058" priority="67" operator="notEqual">
      <formula>$CX59</formula>
    </cfRule>
  </conditionalFormatting>
  <conditionalFormatting sqref="CU59">
    <cfRule type="expression" dxfId="1057" priority="65" stopIfTrue="1">
      <formula>$CX59=""</formula>
    </cfRule>
    <cfRule type="cellIs" dxfId="1056" priority="66" stopIfTrue="1" operator="notEqual">
      <formula>$CX59</formula>
    </cfRule>
  </conditionalFormatting>
  <conditionalFormatting sqref="DD120">
    <cfRule type="cellIs" dxfId="1055" priority="63" stopIfTrue="1" operator="notEqual">
      <formula>$DH120</formula>
    </cfRule>
  </conditionalFormatting>
  <conditionalFormatting sqref="DA120">
    <cfRule type="cellIs" dxfId="1054" priority="64" stopIfTrue="1" operator="notEqual">
      <formula>$DD120</formula>
    </cfRule>
  </conditionalFormatting>
  <conditionalFormatting sqref="CX120">
    <cfRule type="cellIs" dxfId="1053" priority="62" operator="notEqual">
      <formula>$CX120</formula>
    </cfRule>
  </conditionalFormatting>
  <conditionalFormatting sqref="CU120">
    <cfRule type="expression" dxfId="1052" priority="60" stopIfTrue="1">
      <formula>$CX120=""</formula>
    </cfRule>
    <cfRule type="cellIs" dxfId="1051" priority="61" stopIfTrue="1" operator="notEqual">
      <formula>$CX120</formula>
    </cfRule>
  </conditionalFormatting>
  <conditionalFormatting sqref="DD126">
    <cfRule type="cellIs" dxfId="1050" priority="58" stopIfTrue="1" operator="notEqual">
      <formula>$DH126</formula>
    </cfRule>
  </conditionalFormatting>
  <conditionalFormatting sqref="DA126">
    <cfRule type="cellIs" dxfId="1049" priority="59" stopIfTrue="1" operator="notEqual">
      <formula>$DD126</formula>
    </cfRule>
  </conditionalFormatting>
  <conditionalFormatting sqref="CX126">
    <cfRule type="cellIs" dxfId="1048" priority="57" operator="notEqual">
      <formula>$CX126</formula>
    </cfRule>
  </conditionalFormatting>
  <conditionalFormatting sqref="CU126">
    <cfRule type="expression" dxfId="1047" priority="55" stopIfTrue="1">
      <formula>$CX126=""</formula>
    </cfRule>
    <cfRule type="cellIs" dxfId="1046" priority="56" stopIfTrue="1" operator="notEqual">
      <formula>$CX126</formula>
    </cfRule>
  </conditionalFormatting>
  <conditionalFormatting sqref="CX78">
    <cfRule type="cellIs" dxfId="1045" priority="54" operator="notEqual">
      <formula>$CX78</formula>
    </cfRule>
  </conditionalFormatting>
  <conditionalFormatting sqref="DD78">
    <cfRule type="cellIs" dxfId="1044" priority="52" stopIfTrue="1" operator="notEqual">
      <formula>$DH78</formula>
    </cfRule>
  </conditionalFormatting>
  <conditionalFormatting sqref="DA78">
    <cfRule type="cellIs" dxfId="1043" priority="53" stopIfTrue="1" operator="notEqual">
      <formula>$DD78</formula>
    </cfRule>
  </conditionalFormatting>
  <conditionalFormatting sqref="CU78">
    <cfRule type="expression" dxfId="1042" priority="50" stopIfTrue="1">
      <formula>$CX78=""</formula>
    </cfRule>
    <cfRule type="cellIs" dxfId="1041" priority="51" stopIfTrue="1" operator="notEqual">
      <formula>$CX78</formula>
    </cfRule>
  </conditionalFormatting>
  <conditionalFormatting sqref="DD86">
    <cfRule type="cellIs" dxfId="1040" priority="48" stopIfTrue="1" operator="notEqual">
      <formula>$DH86</formula>
    </cfRule>
  </conditionalFormatting>
  <conditionalFormatting sqref="DA86">
    <cfRule type="cellIs" dxfId="1039" priority="49" stopIfTrue="1" operator="notEqual">
      <formula>$DD86</formula>
    </cfRule>
  </conditionalFormatting>
  <conditionalFormatting sqref="CX86">
    <cfRule type="cellIs" dxfId="1038" priority="47" operator="notEqual">
      <formula>$CX86</formula>
    </cfRule>
  </conditionalFormatting>
  <conditionalFormatting sqref="CU86">
    <cfRule type="expression" dxfId="1037" priority="45" stopIfTrue="1">
      <formula>$CX86=""</formula>
    </cfRule>
    <cfRule type="cellIs" dxfId="1036" priority="46" stopIfTrue="1" operator="notEqual">
      <formula>$CX86</formula>
    </cfRule>
  </conditionalFormatting>
  <conditionalFormatting sqref="DA116">
    <cfRule type="cellIs" dxfId="1035" priority="44" stopIfTrue="1" operator="notEqual">
      <formula>$DH116</formula>
    </cfRule>
  </conditionalFormatting>
  <conditionalFormatting sqref="DD115">
    <cfRule type="cellIs" dxfId="1034" priority="42" stopIfTrue="1" operator="notEqual">
      <formula>$DH115</formula>
    </cfRule>
  </conditionalFormatting>
  <conditionalFormatting sqref="DA115">
    <cfRule type="cellIs" dxfId="1033" priority="43" stopIfTrue="1" operator="notEqual">
      <formula>$DD115</formula>
    </cfRule>
  </conditionalFormatting>
  <conditionalFormatting sqref="DD116">
    <cfRule type="cellIs" dxfId="1032" priority="41" stopIfTrue="1" operator="notEqual">
      <formula>$DH116</formula>
    </cfRule>
  </conditionalFormatting>
  <conditionalFormatting sqref="DD151:DD152 DA151:DA152">
    <cfRule type="cellIs" dxfId="1031" priority="40" stopIfTrue="1" operator="notEqual">
      <formula>$DH151</formula>
    </cfRule>
  </conditionalFormatting>
  <conditionalFormatting sqref="CU151:CU152 CX151:CX152">
    <cfRule type="cellIs" dxfId="1030" priority="39" stopIfTrue="1" operator="notEqual">
      <formula>$DA151</formula>
    </cfRule>
  </conditionalFormatting>
  <conditionalFormatting sqref="DD150 DA150">
    <cfRule type="cellIs" dxfId="1029" priority="38" stopIfTrue="1" operator="notEqual">
      <formula>$DH150</formula>
    </cfRule>
  </conditionalFormatting>
  <conditionalFormatting sqref="CU150 CX150">
    <cfRule type="cellIs" dxfId="1028" priority="37" stopIfTrue="1" operator="notEqual">
      <formula>$DA150</formula>
    </cfRule>
  </conditionalFormatting>
  <conditionalFormatting sqref="CX78">
    <cfRule type="cellIs" dxfId="1027" priority="36" operator="notEqual">
      <formula>$CX78</formula>
    </cfRule>
  </conditionalFormatting>
  <conditionalFormatting sqref="DD78">
    <cfRule type="cellIs" dxfId="1026" priority="34" stopIfTrue="1" operator="notEqual">
      <formula>$DH78</formula>
    </cfRule>
  </conditionalFormatting>
  <conditionalFormatting sqref="DA78">
    <cfRule type="cellIs" dxfId="1025" priority="35" stopIfTrue="1" operator="notEqual">
      <formula>$DD78</formula>
    </cfRule>
  </conditionalFormatting>
  <conditionalFormatting sqref="CU78">
    <cfRule type="expression" dxfId="1024" priority="32" stopIfTrue="1">
      <formula>$CX78=""</formula>
    </cfRule>
    <cfRule type="cellIs" dxfId="1023" priority="33" stopIfTrue="1" operator="notEqual">
      <formula>$CX78</formula>
    </cfRule>
  </conditionalFormatting>
  <conditionalFormatting sqref="CX77">
    <cfRule type="cellIs" dxfId="1022" priority="31" operator="notEqual">
      <formula>$CX77</formula>
    </cfRule>
  </conditionalFormatting>
  <conditionalFormatting sqref="DD77">
    <cfRule type="cellIs" dxfId="1021" priority="29" stopIfTrue="1" operator="notEqual">
      <formula>$DH77</formula>
    </cfRule>
  </conditionalFormatting>
  <conditionalFormatting sqref="DA77">
    <cfRule type="cellIs" dxfId="1020" priority="30" stopIfTrue="1" operator="notEqual">
      <formula>$DD77</formula>
    </cfRule>
  </conditionalFormatting>
  <conditionalFormatting sqref="CU77">
    <cfRule type="expression" dxfId="1019" priority="27" stopIfTrue="1">
      <formula>$CX77=""</formula>
    </cfRule>
    <cfRule type="cellIs" dxfId="1018" priority="28" stopIfTrue="1" operator="notEqual">
      <formula>$CX77</formula>
    </cfRule>
  </conditionalFormatting>
  <conditionalFormatting sqref="CX79">
    <cfRule type="cellIs" dxfId="1017" priority="26" operator="notEqual">
      <formula>$CX79</formula>
    </cfRule>
  </conditionalFormatting>
  <conditionalFormatting sqref="DD79">
    <cfRule type="cellIs" dxfId="1016" priority="24" stopIfTrue="1" operator="notEqual">
      <formula>$DH79</formula>
    </cfRule>
  </conditionalFormatting>
  <conditionalFormatting sqref="DA79">
    <cfRule type="cellIs" dxfId="1015" priority="25" stopIfTrue="1" operator="notEqual">
      <formula>$DD79</formula>
    </cfRule>
  </conditionalFormatting>
  <conditionalFormatting sqref="CU79">
    <cfRule type="expression" dxfId="1014" priority="22" stopIfTrue="1">
      <formula>$CX79=""</formula>
    </cfRule>
    <cfRule type="cellIs" dxfId="1013" priority="23" stopIfTrue="1" operator="notEqual">
      <formula>$CX79</formula>
    </cfRule>
  </conditionalFormatting>
  <conditionalFormatting sqref="DD55">
    <cfRule type="cellIs" dxfId="1012" priority="20" stopIfTrue="1" operator="notEqual">
      <formula>$DH55</formula>
    </cfRule>
  </conditionalFormatting>
  <conditionalFormatting sqref="DA55">
    <cfRule type="cellIs" dxfId="1011" priority="21" stopIfTrue="1" operator="notEqual">
      <formula>$DD55</formula>
    </cfRule>
  </conditionalFormatting>
  <conditionalFormatting sqref="CX55">
    <cfRule type="cellIs" dxfId="1010" priority="19" operator="notEqual">
      <formula>$CX55</formula>
    </cfRule>
  </conditionalFormatting>
  <conditionalFormatting sqref="CU55">
    <cfRule type="expression" dxfId="1009" priority="17" stopIfTrue="1">
      <formula>$CX55=""</formula>
    </cfRule>
    <cfRule type="cellIs" dxfId="1008" priority="18" stopIfTrue="1" operator="notEqual">
      <formula>$CX55</formula>
    </cfRule>
  </conditionalFormatting>
  <conditionalFormatting sqref="DD18">
    <cfRule type="cellIs" dxfId="1007" priority="15" stopIfTrue="1" operator="notEqual">
      <formula>$DH18</formula>
    </cfRule>
  </conditionalFormatting>
  <conditionalFormatting sqref="DA18">
    <cfRule type="cellIs" dxfId="1006" priority="16" stopIfTrue="1" operator="notEqual">
      <formula>$DD18</formula>
    </cfRule>
  </conditionalFormatting>
  <conditionalFormatting sqref="CX18">
    <cfRule type="cellIs" dxfId="1005" priority="14" operator="notEqual">
      <formula>$CX18</formula>
    </cfRule>
  </conditionalFormatting>
  <conditionalFormatting sqref="CU18">
    <cfRule type="expression" dxfId="1004" priority="12" stopIfTrue="1">
      <formula>$CX18=""</formula>
    </cfRule>
    <cfRule type="cellIs" dxfId="1003" priority="13" stopIfTrue="1" operator="notEqual">
      <formula>$CX18</formula>
    </cfRule>
  </conditionalFormatting>
  <conditionalFormatting sqref="CX128">
    <cfRule type="cellIs" dxfId="1002" priority="11" operator="notEqual">
      <formula>$CX128</formula>
    </cfRule>
  </conditionalFormatting>
  <conditionalFormatting sqref="DD96">
    <cfRule type="cellIs" dxfId="1001" priority="4" stopIfTrue="1" operator="notEqual">
      <formula>$DH96</formula>
    </cfRule>
  </conditionalFormatting>
  <conditionalFormatting sqref="DA96">
    <cfRule type="cellIs" dxfId="1000" priority="5" stopIfTrue="1" operator="notEqual">
      <formula>$DD96</formula>
    </cfRule>
  </conditionalFormatting>
  <conditionalFormatting sqref="CX96">
    <cfRule type="cellIs" dxfId="999" priority="3" operator="notEqual">
      <formula>$CX96</formula>
    </cfRule>
  </conditionalFormatting>
  <conditionalFormatting sqref="CU96">
    <cfRule type="expression" dxfId="998" priority="1" stopIfTrue="1">
      <formula>$CX96=""</formula>
    </cfRule>
    <cfRule type="cellIs" dxfId="997" priority="2" stopIfTrue="1" operator="notEqual">
      <formula>$CX96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79.0 / Gültig ab: 01.02.18 / Seite &amp;P (&amp;N)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0"/>
  <sheetViews>
    <sheetView zoomScaleNormal="100" zoomScaleSheetLayoutView="75" workbookViewId="0">
      <selection activeCell="AA9" sqref="AA9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1285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36</v>
      </c>
      <c r="CS5" s="19" t="str">
        <f t="shared" ref="CS5:CS73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3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1304</v>
      </c>
      <c r="AB11" s="21" t="s">
        <v>1287</v>
      </c>
      <c r="AC11" s="21"/>
      <c r="AE11" s="90" t="s">
        <v>400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ref="Z36:Z50" si="34">$AD$3-V36</f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ref="CP36:CP50" si="35">+S36</f>
        <v>Bergmann Georg</v>
      </c>
      <c r="CR36" s="19">
        <f t="shared" ref="CR36:CR50" si="36">+Z36</f>
        <v>37</v>
      </c>
      <c r="CS36" s="19" t="str">
        <f t="shared" ref="CS36:CS50" si="37">+AB36</f>
        <v xml:space="preserve"> C/B 2)</v>
      </c>
      <c r="CT36" s="154">
        <v>4185</v>
      </c>
      <c r="CU36" s="125">
        <v>772</v>
      </c>
      <c r="CV36" s="33">
        <f t="shared" ref="CV36:CV50" si="38">VLOOKUP($CU36,Funktionsbezeichnungen,3,0)</f>
        <v>8</v>
      </c>
      <c r="CW36" s="83" t="str">
        <f t="shared" ref="CW36:CW50" si="39">VLOOKUP($CU36,Funktionsbezeichnungen,2,0)</f>
        <v>Projektingenieur 2</v>
      </c>
      <c r="CX36" s="125">
        <v>772</v>
      </c>
      <c r="CY36" s="33">
        <f t="shared" ref="CY36:CY44" si="40">VLOOKUP($CX36,Funktionsbezeichnungen,3,0)</f>
        <v>8</v>
      </c>
      <c r="CZ36" s="83" t="str">
        <f t="shared" ref="CZ36:CZ44" si="41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ref="DO36:DO50" si="42"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34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35"/>
        <v>Beck Peter</v>
      </c>
      <c r="CR37" s="19">
        <f t="shared" si="36"/>
        <v>32</v>
      </c>
      <c r="CS37" s="19" t="str">
        <f t="shared" si="37"/>
        <v xml:space="preserve"> C/B 2)</v>
      </c>
      <c r="CT37" s="154">
        <v>4269</v>
      </c>
      <c r="CU37" s="125">
        <v>773</v>
      </c>
      <c r="CV37" s="33">
        <f t="shared" si="38"/>
        <v>9</v>
      </c>
      <c r="CW37" s="83" t="str">
        <f t="shared" si="39"/>
        <v>Projektingenieur 3</v>
      </c>
      <c r="CX37" s="125">
        <v>773</v>
      </c>
      <c r="CY37" s="33">
        <f t="shared" si="40"/>
        <v>9</v>
      </c>
      <c r="CZ37" s="83" t="str">
        <f t="shared" si="41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42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34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35"/>
        <v>Wick Bernd</v>
      </c>
      <c r="CR38" s="19">
        <f t="shared" si="36"/>
        <v>28</v>
      </c>
      <c r="CS38" s="19" t="str">
        <f t="shared" si="37"/>
        <v xml:space="preserve"> C/B 2)</v>
      </c>
      <c r="CT38" s="154">
        <v>3208</v>
      </c>
      <c r="CU38" s="125">
        <v>772</v>
      </c>
      <c r="CV38" s="33">
        <f t="shared" si="38"/>
        <v>8</v>
      </c>
      <c r="CW38" s="83" t="str">
        <f t="shared" si="39"/>
        <v>Projektingenieur 2</v>
      </c>
      <c r="CX38" s="125">
        <v>772</v>
      </c>
      <c r="CY38" s="33">
        <f t="shared" si="40"/>
        <v>8</v>
      </c>
      <c r="CZ38" s="83" t="str">
        <f t="shared" si="41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42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34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35"/>
        <v>Niedermeyer Friederike</v>
      </c>
      <c r="CR39" s="19">
        <f t="shared" si="36"/>
        <v>26</v>
      </c>
      <c r="CS39" s="19" t="str">
        <f t="shared" si="37"/>
        <v xml:space="preserve"> C/B 2)</v>
      </c>
      <c r="CT39" s="154">
        <v>4307</v>
      </c>
      <c r="CU39" s="125">
        <v>782</v>
      </c>
      <c r="CV39" s="33">
        <f t="shared" si="38"/>
        <v>8</v>
      </c>
      <c r="CW39" s="83" t="str">
        <f t="shared" si="39"/>
        <v>Projektingenieur 2</v>
      </c>
      <c r="CX39" s="125">
        <v>782</v>
      </c>
      <c r="CY39" s="33">
        <f t="shared" si="40"/>
        <v>8</v>
      </c>
      <c r="CZ39" s="83" t="str">
        <f t="shared" si="41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42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43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34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35"/>
        <v>Kern Etienne</v>
      </c>
      <c r="CR40" s="19">
        <f t="shared" si="36"/>
        <v>24</v>
      </c>
      <c r="CS40" s="19" t="str">
        <f t="shared" si="37"/>
        <v xml:space="preserve"> C/B 2)</v>
      </c>
      <c r="CT40" s="154">
        <v>4246</v>
      </c>
      <c r="CU40" s="125">
        <v>772</v>
      </c>
      <c r="CV40" s="33">
        <f t="shared" si="38"/>
        <v>8</v>
      </c>
      <c r="CW40" s="83" t="str">
        <f t="shared" si="39"/>
        <v>Projektingenieur 2</v>
      </c>
      <c r="CX40" s="125">
        <v>772</v>
      </c>
      <c r="CY40" s="33">
        <f t="shared" si="40"/>
        <v>8</v>
      </c>
      <c r="CZ40" s="83" t="str">
        <f t="shared" si="41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42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43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34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35"/>
        <v>Ruff Ute</v>
      </c>
      <c r="CR41" s="19">
        <f t="shared" si="36"/>
        <v>22</v>
      </c>
      <c r="CS41" s="19" t="str">
        <f t="shared" si="37"/>
        <v xml:space="preserve"> C/B 2)</v>
      </c>
      <c r="CT41" s="154">
        <v>4277</v>
      </c>
      <c r="CU41" s="125">
        <v>783</v>
      </c>
      <c r="CV41" s="33">
        <f t="shared" si="38"/>
        <v>9</v>
      </c>
      <c r="CW41" s="83" t="str">
        <f t="shared" si="39"/>
        <v>Projektingenieur 3</v>
      </c>
      <c r="CX41" s="125">
        <v>782</v>
      </c>
      <c r="CY41" s="33">
        <f t="shared" si="40"/>
        <v>8</v>
      </c>
      <c r="CZ41" s="83" t="str">
        <f t="shared" si="41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42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43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34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35"/>
        <v>Knoll Bernd</v>
      </c>
      <c r="CR42" s="19">
        <f t="shared" si="36"/>
        <v>22</v>
      </c>
      <c r="CS42" s="19" t="str">
        <f t="shared" si="37"/>
        <v xml:space="preserve"> C/B 2)</v>
      </c>
      <c r="CT42" s="154">
        <v>4291</v>
      </c>
      <c r="CU42" s="125">
        <v>772</v>
      </c>
      <c r="CV42" s="33">
        <f t="shared" si="38"/>
        <v>8</v>
      </c>
      <c r="CW42" s="83" t="str">
        <f t="shared" si="39"/>
        <v>Projektingenieur 2</v>
      </c>
      <c r="CX42" s="125">
        <v>772</v>
      </c>
      <c r="CY42" s="33">
        <f t="shared" si="40"/>
        <v>8</v>
      </c>
      <c r="CZ42" s="83" t="str">
        <f t="shared" si="41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42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43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34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35"/>
        <v>Martin Dirk</v>
      </c>
      <c r="CR43" s="19">
        <f t="shared" si="36"/>
        <v>20</v>
      </c>
      <c r="CS43" s="19" t="str">
        <f t="shared" si="37"/>
        <v xml:space="preserve"> C/B 2)</v>
      </c>
      <c r="CT43" s="154">
        <v>7696</v>
      </c>
      <c r="CU43" s="125">
        <v>772</v>
      </c>
      <c r="CV43" s="33">
        <f t="shared" si="38"/>
        <v>8</v>
      </c>
      <c r="CW43" s="83" t="str">
        <f t="shared" si="39"/>
        <v>Projektingenieur 2</v>
      </c>
      <c r="CX43" s="125">
        <v>772</v>
      </c>
      <c r="CY43" s="33">
        <f t="shared" si="40"/>
        <v>8</v>
      </c>
      <c r="CZ43" s="83" t="str">
        <f t="shared" si="41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42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43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34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35"/>
        <v>Betzold Alexander</v>
      </c>
      <c r="CR44" s="19">
        <f t="shared" si="36"/>
        <v>19</v>
      </c>
      <c r="CS44" s="19" t="str">
        <f t="shared" si="37"/>
        <v xml:space="preserve"> C/B 2)</v>
      </c>
      <c r="CT44" s="154">
        <v>4306</v>
      </c>
      <c r="CU44" s="125">
        <v>782</v>
      </c>
      <c r="CV44" s="33">
        <f t="shared" si="38"/>
        <v>8</v>
      </c>
      <c r="CW44" s="83" t="str">
        <f t="shared" si="39"/>
        <v>Projektingenieur 2</v>
      </c>
      <c r="CX44" s="125">
        <v>782</v>
      </c>
      <c r="CY44" s="33">
        <f t="shared" si="40"/>
        <v>8</v>
      </c>
      <c r="CZ44" s="83" t="str">
        <f t="shared" si="41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42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43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34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35"/>
        <v>Igual Lorenzo</v>
      </c>
      <c r="CR45" s="19">
        <f t="shared" si="36"/>
        <v>17</v>
      </c>
      <c r="CS45" s="19" t="str">
        <f t="shared" si="37"/>
        <v xml:space="preserve"> C/B 2)</v>
      </c>
      <c r="CT45" s="154">
        <v>3215</v>
      </c>
      <c r="CU45" s="125">
        <v>772</v>
      </c>
      <c r="CV45" s="33">
        <f t="shared" si="38"/>
        <v>8</v>
      </c>
      <c r="CW45" s="83" t="str">
        <f t="shared" si="39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42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43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34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35"/>
        <v>Hausammann Cédric</v>
      </c>
      <c r="CR46" s="19">
        <f t="shared" si="36"/>
        <v>14</v>
      </c>
      <c r="CS46" s="19" t="str">
        <f t="shared" si="37"/>
        <v xml:space="preserve"> C/B 2)</v>
      </c>
      <c r="CT46" s="154">
        <v>9648</v>
      </c>
      <c r="CU46" s="125">
        <v>772</v>
      </c>
      <c r="CV46" s="33">
        <f t="shared" si="38"/>
        <v>8</v>
      </c>
      <c r="CW46" s="83" t="str">
        <f t="shared" si="39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42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43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34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35"/>
        <v>Titz Markus</v>
      </c>
      <c r="CR47" s="153">
        <f t="shared" si="36"/>
        <v>14</v>
      </c>
      <c r="CS47" s="19" t="str">
        <f t="shared" si="37"/>
        <v xml:space="preserve"> C/B 2)</v>
      </c>
      <c r="CT47" s="154">
        <v>4912</v>
      </c>
      <c r="CU47" s="125">
        <v>772</v>
      </c>
      <c r="CV47" s="33">
        <f t="shared" si="38"/>
        <v>8</v>
      </c>
      <c r="CW47" s="83" t="str">
        <f t="shared" si="39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42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43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34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35"/>
        <v>Penning Rebecca</v>
      </c>
      <c r="CR48" s="19">
        <f t="shared" si="36"/>
        <v>13</v>
      </c>
      <c r="CS48" s="19" t="str">
        <f t="shared" si="37"/>
        <v xml:space="preserve"> C/B 2)</v>
      </c>
      <c r="CT48" s="154">
        <v>4353</v>
      </c>
      <c r="CU48" s="125">
        <v>772</v>
      </c>
      <c r="CV48" s="33">
        <f t="shared" si="38"/>
        <v>8</v>
      </c>
      <c r="CW48" s="83" t="str">
        <f t="shared" si="39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42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43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34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35"/>
        <v>Dick David</v>
      </c>
      <c r="CR49" s="19">
        <f t="shared" si="36"/>
        <v>13</v>
      </c>
      <c r="CS49" s="19" t="str">
        <f t="shared" si="37"/>
        <v xml:space="preserve"> C/B 2)</v>
      </c>
      <c r="CT49" s="154">
        <v>4909</v>
      </c>
      <c r="CU49" s="125">
        <v>772</v>
      </c>
      <c r="CV49" s="33">
        <f t="shared" si="38"/>
        <v>8</v>
      </c>
      <c r="CW49" s="83" t="str">
        <f t="shared" si="39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42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43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34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35"/>
        <v>Akdeniz Veysel</v>
      </c>
      <c r="CR50" s="153">
        <f t="shared" si="36"/>
        <v>12</v>
      </c>
      <c r="CS50" s="19" t="str">
        <f t="shared" si="37"/>
        <v xml:space="preserve"> C/B 2)</v>
      </c>
      <c r="CT50" s="154">
        <v>4293</v>
      </c>
      <c r="CU50" s="125">
        <v>772</v>
      </c>
      <c r="CV50" s="33">
        <f t="shared" si="38"/>
        <v>8</v>
      </c>
      <c r="CW50" s="83" t="str">
        <f t="shared" si="39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42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7" si="44">VLOOKUP($CU51,Funktionsbezeichnungen,3,0)</f>
        <v>8</v>
      </c>
      <c r="CW51" s="83" t="str">
        <f t="shared" ref="CW51:CW67" si="45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44"/>
        <v>8</v>
      </c>
      <c r="CW55" s="83" t="str">
        <f t="shared" si="45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44"/>
        <v>8</v>
      </c>
      <c r="CW56" s="83" t="str">
        <f t="shared" si="45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44"/>
        <v>8</v>
      </c>
      <c r="CW57" s="83" t="str">
        <f t="shared" si="45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44"/>
        <v>8</v>
      </c>
      <c r="CW58" s="83" t="str">
        <f t="shared" si="45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>IF(Z59&gt;=10,1,0)</f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1230</v>
      </c>
      <c r="V59" s="21">
        <v>2009</v>
      </c>
      <c r="W59" s="25"/>
      <c r="X59" s="21"/>
      <c r="Y59" s="28" t="s">
        <v>91</v>
      </c>
      <c r="Z59" s="21">
        <f>$AD$3-V59</f>
        <v>9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>+S59</f>
        <v>Vecchi Sandra</v>
      </c>
      <c r="CR59" s="153">
        <f>+Z59</f>
        <v>9</v>
      </c>
      <c r="CS59" s="19" t="str">
        <f>+AB59</f>
        <v>C</v>
      </c>
      <c r="CT59" s="154">
        <v>4906</v>
      </c>
      <c r="CU59" s="125">
        <v>772</v>
      </c>
      <c r="CV59" s="33">
        <f>VLOOKUP($CU59,Funktionsbezeichnungen,3,0)</f>
        <v>8</v>
      </c>
      <c r="CW59" s="83" t="str">
        <f>VLOOKUP($CU59,Funktionsbezeichnungen,2,0)</f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>+CT59</f>
        <v>4906</v>
      </c>
      <c r="DP59" s="153">
        <v>2</v>
      </c>
      <c r="DQ59" s="19">
        <v>1</v>
      </c>
      <c r="DR59" s="19" t="s">
        <v>951</v>
      </c>
    </row>
    <row r="60" spans="1:122" s="19" customFormat="1" ht="27" x14ac:dyDescent="0.2">
      <c r="A60" s="53">
        <v>0</v>
      </c>
      <c r="B60" s="53"/>
      <c r="C60" s="53">
        <f t="shared" si="0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1046</v>
      </c>
      <c r="Q60" s="15">
        <v>56</v>
      </c>
      <c r="R60" s="42"/>
      <c r="S60" s="20" t="s">
        <v>930</v>
      </c>
      <c r="T60" s="21">
        <v>1972</v>
      </c>
      <c r="U60" s="28" t="s">
        <v>1007</v>
      </c>
      <c r="V60" s="21">
        <v>2009</v>
      </c>
      <c r="W60" s="25" t="s">
        <v>1066</v>
      </c>
      <c r="X60" s="21">
        <v>2012</v>
      </c>
      <c r="Y60" s="28" t="s">
        <v>1180</v>
      </c>
      <c r="Z60" s="118">
        <f t="shared" si="1"/>
        <v>9</v>
      </c>
      <c r="AA60" s="25" t="s">
        <v>931</v>
      </c>
      <c r="AB60" s="118" t="s">
        <v>105</v>
      </c>
      <c r="AC60" s="21"/>
      <c r="AE60" s="90" t="s">
        <v>373</v>
      </c>
      <c r="AF60" s="82"/>
      <c r="CP60" s="19" t="str">
        <f t="shared" si="2"/>
        <v>Baschong Clemens</v>
      </c>
      <c r="CR60" s="153">
        <f t="shared" si="3"/>
        <v>9</v>
      </c>
      <c r="CS60" s="19" t="str">
        <f t="shared" si="4"/>
        <v>C</v>
      </c>
      <c r="CT60" s="154">
        <v>4311</v>
      </c>
      <c r="CU60" s="125">
        <v>782</v>
      </c>
      <c r="CV60" s="33">
        <f t="shared" si="44"/>
        <v>8</v>
      </c>
      <c r="CW60" s="83" t="str">
        <f t="shared" si="45"/>
        <v>Projektingenieur 2</v>
      </c>
      <c r="CX60" s="125">
        <v>782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5"/>
        <v>4311</v>
      </c>
      <c r="DP60" s="153">
        <v>2</v>
      </c>
      <c r="DQ60" s="19">
        <v>2</v>
      </c>
      <c r="DR60" s="19" t="s">
        <v>952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528</v>
      </c>
      <c r="Q61" s="15">
        <v>57</v>
      </c>
      <c r="R61" s="42"/>
      <c r="S61" s="20" t="s">
        <v>529</v>
      </c>
      <c r="T61" s="21">
        <v>1984</v>
      </c>
      <c r="U61" s="28" t="s">
        <v>1006</v>
      </c>
      <c r="V61" s="21">
        <v>2009</v>
      </c>
      <c r="W61" s="25"/>
      <c r="X61" s="21"/>
      <c r="Y61" s="28"/>
      <c r="Z61" s="118">
        <f t="shared" si="1"/>
        <v>9</v>
      </c>
      <c r="AA61" s="25" t="s">
        <v>1079</v>
      </c>
      <c r="AB61" s="118" t="s">
        <v>105</v>
      </c>
      <c r="AC61" s="21"/>
      <c r="AE61" s="90" t="s">
        <v>373</v>
      </c>
      <c r="AF61" s="82"/>
      <c r="CP61" s="19" t="str">
        <f t="shared" si="2"/>
        <v>Jung Roman</v>
      </c>
      <c r="CR61" s="153">
        <f t="shared" si="3"/>
        <v>9</v>
      </c>
      <c r="CS61" s="19" t="str">
        <f t="shared" si="4"/>
        <v>C</v>
      </c>
      <c r="CT61" s="154">
        <v>8565</v>
      </c>
      <c r="CU61" s="125">
        <v>772</v>
      </c>
      <c r="CV61" s="33">
        <f t="shared" si="44"/>
        <v>8</v>
      </c>
      <c r="CW61" s="83" t="str">
        <f t="shared" si="45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8565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1140</v>
      </c>
      <c r="P62" s="15" t="s">
        <v>546</v>
      </c>
      <c r="Q62" s="15">
        <v>58</v>
      </c>
      <c r="R62" s="42"/>
      <c r="S62" s="20" t="s">
        <v>295</v>
      </c>
      <c r="T62" s="21">
        <v>1987</v>
      </c>
      <c r="U62" s="28" t="s">
        <v>1006</v>
      </c>
      <c r="V62" s="21">
        <v>2009</v>
      </c>
      <c r="W62" s="25"/>
      <c r="X62" s="21"/>
      <c r="Y62" s="28"/>
      <c r="Z62" s="21">
        <f t="shared" si="1"/>
        <v>9</v>
      </c>
      <c r="AA62" s="25" t="s">
        <v>1082</v>
      </c>
      <c r="AB62" s="118" t="s">
        <v>105</v>
      </c>
      <c r="AC62" s="21"/>
      <c r="AE62" s="90" t="s">
        <v>373</v>
      </c>
      <c r="AF62" s="82"/>
      <c r="CP62" s="19" t="str">
        <f t="shared" si="2"/>
        <v>Schoeffel Daniel</v>
      </c>
      <c r="CR62" s="153">
        <f t="shared" si="3"/>
        <v>9</v>
      </c>
      <c r="CS62" s="19" t="str">
        <f t="shared" si="4"/>
        <v>C</v>
      </c>
      <c r="CT62" s="154">
        <v>8569</v>
      </c>
      <c r="CU62" s="125">
        <v>772</v>
      </c>
      <c r="CV62" s="33">
        <f t="shared" si="44"/>
        <v>8</v>
      </c>
      <c r="CW62" s="83" t="str">
        <f t="shared" si="45"/>
        <v>Projektingenieur 2</v>
      </c>
      <c r="CX62" s="125">
        <v>772</v>
      </c>
      <c r="CY62" s="33">
        <f>VLOOKUP($CX62,Funktionsbezeichnungen,3,0)</f>
        <v>8</v>
      </c>
      <c r="CZ62" s="83" t="str">
        <f>VLOOKUP($CX62,Funktionsbezeichnungen,2,0)</f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771</v>
      </c>
      <c r="DE62" s="33">
        <f>VLOOKUP($DD62,Funktionsbezeichnungen,3,0)</f>
        <v>7</v>
      </c>
      <c r="DF62" s="83" t="str">
        <f>VLOOKUP($DD62,Funktionsbezeichnungen,2,0)</f>
        <v>Projektingenieur 1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5"/>
        <v>8569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1135</v>
      </c>
      <c r="Q63" s="15">
        <v>59</v>
      </c>
      <c r="R63" s="42"/>
      <c r="S63" s="20" t="s">
        <v>1136</v>
      </c>
      <c r="T63" s="21">
        <v>1986</v>
      </c>
      <c r="U63" s="28" t="s">
        <v>1191</v>
      </c>
      <c r="V63" s="21">
        <v>2010</v>
      </c>
      <c r="W63" s="25"/>
      <c r="X63" s="21"/>
      <c r="Y63" s="28"/>
      <c r="Z63" s="21">
        <f t="shared" si="1"/>
        <v>8</v>
      </c>
      <c r="AA63" s="25" t="s">
        <v>698</v>
      </c>
      <c r="AB63" s="118" t="s">
        <v>105</v>
      </c>
      <c r="AC63" s="21"/>
      <c r="AE63" s="90" t="s">
        <v>376</v>
      </c>
      <c r="AF63" s="82"/>
      <c r="CP63" s="19" t="str">
        <f t="shared" si="2"/>
        <v>Berzi Patrick</v>
      </c>
      <c r="CR63" s="153">
        <f t="shared" si="3"/>
        <v>8</v>
      </c>
      <c r="CS63" s="153" t="str">
        <f t="shared" si="4"/>
        <v>C</v>
      </c>
      <c r="CT63" s="154">
        <v>4911</v>
      </c>
      <c r="CU63" s="125">
        <v>772</v>
      </c>
      <c r="CV63" s="33">
        <f t="shared" si="44"/>
        <v>8</v>
      </c>
      <c r="CW63" s="83" t="str">
        <f t="shared" si="45"/>
        <v>Projektingenieur 2</v>
      </c>
      <c r="CX63" s="125"/>
      <c r="CY63" s="33"/>
      <c r="CZ63" s="83"/>
      <c r="DA63" s="125"/>
      <c r="DB63" s="33"/>
      <c r="DC63" s="83"/>
      <c r="DD63" s="125"/>
      <c r="DE63" s="33"/>
      <c r="DF63" s="83"/>
      <c r="DG63" s="20"/>
      <c r="DH63" s="33"/>
      <c r="DI63" s="33"/>
      <c r="DJ63" s="83"/>
      <c r="DO63" s="19">
        <f t="shared" si="15"/>
        <v>4911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635</v>
      </c>
      <c r="Q64" s="15">
        <v>60</v>
      </c>
      <c r="R64" s="42"/>
      <c r="S64" s="20" t="s">
        <v>636</v>
      </c>
      <c r="T64" s="21">
        <v>1986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Bianchi Emmanuelle</v>
      </c>
      <c r="CR64" s="153">
        <f t="shared" si="3"/>
        <v>8</v>
      </c>
      <c r="CS64" s="153" t="str">
        <f t="shared" si="4"/>
        <v>C</v>
      </c>
      <c r="CT64" s="154">
        <v>7706</v>
      </c>
      <c r="CU64" s="125">
        <v>772</v>
      </c>
      <c r="CV64" s="33">
        <f t="shared" si="44"/>
        <v>8</v>
      </c>
      <c r="CW64" s="83" t="str">
        <f t="shared" si="45"/>
        <v>Projektingenieur 2</v>
      </c>
      <c r="CX64" s="125">
        <v>772</v>
      </c>
      <c r="CY64" s="33">
        <f>VLOOKUP($CX64,Funktionsbezeichnungen,3,0)</f>
        <v>8</v>
      </c>
      <c r="CZ64" s="83" t="str">
        <f>VLOOKUP($CX64,Funktionsbezeichnungen,2,0)</f>
        <v>Projektingenieur 2</v>
      </c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7706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>
        <v>1</v>
      </c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1301</v>
      </c>
      <c r="P65" s="15" t="s">
        <v>1138</v>
      </c>
      <c r="Q65" s="15">
        <v>61</v>
      </c>
      <c r="R65" s="42"/>
      <c r="S65" s="20" t="s">
        <v>1139</v>
      </c>
      <c r="T65" s="21">
        <v>1981</v>
      </c>
      <c r="U65" s="28" t="s">
        <v>1006</v>
      </c>
      <c r="V65" s="21">
        <v>2010</v>
      </c>
      <c r="W65" s="25"/>
      <c r="X65" s="21"/>
      <c r="Y65" s="28"/>
      <c r="Z65" s="118">
        <f t="shared" si="1"/>
        <v>8</v>
      </c>
      <c r="AA65" s="25" t="s">
        <v>916</v>
      </c>
      <c r="AB65" s="118" t="s">
        <v>105</v>
      </c>
      <c r="AC65" s="21"/>
      <c r="AE65" s="90" t="s">
        <v>375</v>
      </c>
      <c r="AF65" s="82"/>
      <c r="CP65" s="19" t="str">
        <f t="shared" si="2"/>
        <v>Kanagasabai Manoja</v>
      </c>
      <c r="CR65" s="153">
        <f t="shared" si="3"/>
        <v>8</v>
      </c>
      <c r="CS65" s="153" t="str">
        <f t="shared" si="4"/>
        <v>C</v>
      </c>
      <c r="CT65" s="154">
        <v>4910</v>
      </c>
      <c r="CU65" s="125">
        <v>772</v>
      </c>
      <c r="CV65" s="33">
        <f t="shared" si="44"/>
        <v>8</v>
      </c>
      <c r="CW65" s="83" t="str">
        <f t="shared" si="45"/>
        <v>Projektingenieur 2</v>
      </c>
      <c r="CX65" s="125"/>
      <c r="CY65" s="33"/>
      <c r="CZ65" s="83"/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4910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699</v>
      </c>
      <c r="Q66" s="15">
        <v>62</v>
      </c>
      <c r="R66" s="42"/>
      <c r="S66" s="20" t="s">
        <v>697</v>
      </c>
      <c r="T66" s="21">
        <v>1984</v>
      </c>
      <c r="U66" s="28" t="s">
        <v>1006</v>
      </c>
      <c r="V66" s="21">
        <v>2010</v>
      </c>
      <c r="W66" s="25"/>
      <c r="X66" s="21"/>
      <c r="Y66" s="28"/>
      <c r="Z66" s="21">
        <f t="shared" si="1"/>
        <v>8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Indermitte Martin</v>
      </c>
      <c r="CR66" s="153">
        <f t="shared" si="3"/>
        <v>8</v>
      </c>
      <c r="CS66" s="153" t="str">
        <f t="shared" si="4"/>
        <v>C</v>
      </c>
      <c r="CT66" s="154">
        <v>4901</v>
      </c>
      <c r="CU66" s="125">
        <v>772</v>
      </c>
      <c r="CV66" s="33">
        <f t="shared" si="44"/>
        <v>8</v>
      </c>
      <c r="CW66" s="83" t="str">
        <f t="shared" si="45"/>
        <v>Projektingenieur 2</v>
      </c>
      <c r="CX66" s="125">
        <v>772</v>
      </c>
      <c r="CY66" s="33">
        <f>VLOOKUP($CX66,Funktionsbezeichnungen,3,0)</f>
        <v>8</v>
      </c>
      <c r="CZ66" s="83" t="str">
        <f>VLOOKUP($CX66,Funktionsbezeichnungen,2,0)</f>
        <v>Projektingenieur 2</v>
      </c>
      <c r="DA66" s="125">
        <v>771</v>
      </c>
      <c r="DB66" s="33">
        <f>VLOOKUP($DA66,Funktionsbezeichnungen,3,0)</f>
        <v>7</v>
      </c>
      <c r="DC66" s="83" t="str">
        <f>VLOOKUP($DA66,Funktionsbezeichnungen,2,0)</f>
        <v>Projektingenieur 1</v>
      </c>
      <c r="DD66" s="125">
        <v>770</v>
      </c>
      <c r="DE66" s="33">
        <f>VLOOKUP($DD66,Funktionsbezeichnungen,3,0)</f>
        <v>6</v>
      </c>
      <c r="DF66" s="83" t="str">
        <f>VLOOKUP($DD66,Funktionsbezeichnungen,2,0)</f>
        <v>Vorstufe Projektingenieur</v>
      </c>
      <c r="DG66" s="20"/>
      <c r="DH66" s="33">
        <v>771</v>
      </c>
      <c r="DI66" s="33">
        <f>VLOOKUP($DH66,Funktionsbezeichnungen,3,0)</f>
        <v>7</v>
      </c>
      <c r="DJ66" s="83" t="str">
        <f>VLOOKUP($DH66,Funktionsbezeichnungen,2,0)</f>
        <v>Projektingenieur 1</v>
      </c>
      <c r="DO66" s="19">
        <f t="shared" si="15"/>
        <v>4901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1094</v>
      </c>
      <c r="Q67" s="15">
        <v>63</v>
      </c>
      <c r="R67" s="42"/>
      <c r="S67" s="20" t="s">
        <v>1095</v>
      </c>
      <c r="T67" s="21">
        <v>1985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Brem Jakob</v>
      </c>
      <c r="CR67" s="153">
        <f t="shared" si="3"/>
        <v>7</v>
      </c>
      <c r="CS67" s="153" t="str">
        <f t="shared" si="4"/>
        <v>C</v>
      </c>
      <c r="CT67" s="154">
        <v>4356</v>
      </c>
      <c r="CU67" s="125">
        <v>772</v>
      </c>
      <c r="CV67" s="33">
        <f t="shared" si="44"/>
        <v>8</v>
      </c>
      <c r="CW67" s="83" t="str">
        <f t="shared" si="45"/>
        <v>Projektingenieur 2</v>
      </c>
      <c r="CX67" s="125"/>
      <c r="CY67" s="33"/>
      <c r="CZ67" s="83"/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4356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1008</v>
      </c>
      <c r="Q68" s="15">
        <v>64</v>
      </c>
      <c r="R68" s="42"/>
      <c r="S68" s="20" t="s">
        <v>1009</v>
      </c>
      <c r="T68" s="21">
        <v>1987</v>
      </c>
      <c r="U68" s="28" t="s">
        <v>1006</v>
      </c>
      <c r="V68" s="21">
        <v>2011</v>
      </c>
      <c r="W68" s="25"/>
      <c r="X68" s="21"/>
      <c r="Y68" s="28"/>
      <c r="Z68" s="118">
        <f t="shared" si="1"/>
        <v>7</v>
      </c>
      <c r="AA68" s="25" t="s">
        <v>698</v>
      </c>
      <c r="AB68" s="118" t="s">
        <v>105</v>
      </c>
      <c r="AC68" s="21"/>
      <c r="AE68" s="90" t="s">
        <v>375</v>
      </c>
      <c r="AF68" s="82"/>
      <c r="CP68" s="19" t="str">
        <f t="shared" si="2"/>
        <v>Bürgin Johannes</v>
      </c>
      <c r="CR68" s="153">
        <f t="shared" si="3"/>
        <v>7</v>
      </c>
      <c r="CS68" s="153" t="str">
        <f t="shared" si="4"/>
        <v>C</v>
      </c>
      <c r="CT68" s="154">
        <v>4907</v>
      </c>
      <c r="CU68" s="125">
        <v>772</v>
      </c>
      <c r="CV68" s="33">
        <f t="shared" ref="CV68:CV83" si="46">VLOOKUP($CU68,Funktionsbezeichnungen,3,0)</f>
        <v>8</v>
      </c>
      <c r="CW68" s="83" t="str">
        <f t="shared" ref="CW68:CW83" si="47">VLOOKUP($CU68,Funktionsbezeichnungen,2,0)</f>
        <v>Projektingenieur 2</v>
      </c>
      <c r="CX68" s="125">
        <v>771</v>
      </c>
      <c r="CY68" s="33">
        <f t="shared" ref="CY68:CY105" si="48">VLOOKUP($CX68,Funktionsbezeichnungen,3,0)</f>
        <v>7</v>
      </c>
      <c r="CZ68" s="83" t="str">
        <f t="shared" ref="CZ68:CZ105" si="49">VLOOKUP($CX68,Funktionsbezeichnungen,2,0)</f>
        <v>Projektingenieur 1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5"/>
        <v>4907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1244</v>
      </c>
      <c r="Q69" s="15">
        <v>65</v>
      </c>
      <c r="R69" s="42"/>
      <c r="S69" s="20" t="s">
        <v>1245</v>
      </c>
      <c r="T69" s="21">
        <v>1976</v>
      </c>
      <c r="U69" s="28" t="s">
        <v>1252</v>
      </c>
      <c r="V69" s="21">
        <v>2012</v>
      </c>
      <c r="W69" s="25"/>
      <c r="X69" s="21"/>
      <c r="Y69" s="28"/>
      <c r="Z69" s="118">
        <f>$AD$3-V69</f>
        <v>6</v>
      </c>
      <c r="AA69" s="25" t="s">
        <v>1246</v>
      </c>
      <c r="AB69" s="118" t="s">
        <v>105</v>
      </c>
      <c r="AC69" s="21"/>
      <c r="AE69" s="90" t="s">
        <v>1247</v>
      </c>
      <c r="AF69" s="82"/>
      <c r="CP69" s="192" t="str">
        <f>+S69</f>
        <v>Armando Martin</v>
      </c>
      <c r="CQ69" s="192"/>
      <c r="CR69" s="242">
        <f>+Z69</f>
        <v>6</v>
      </c>
      <c r="CS69" s="242" t="str">
        <f>+AB69</f>
        <v>C</v>
      </c>
      <c r="CT69" s="222">
        <v>4324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4324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909</v>
      </c>
      <c r="Q70" s="15">
        <v>66</v>
      </c>
      <c r="R70" s="42"/>
      <c r="S70" s="20" t="s">
        <v>910</v>
      </c>
      <c r="T70" s="21">
        <v>1987</v>
      </c>
      <c r="U70" s="28" t="s">
        <v>1006</v>
      </c>
      <c r="V70" s="206">
        <v>2012</v>
      </c>
      <c r="W70" s="25"/>
      <c r="X70" s="21"/>
      <c r="Y70" s="28"/>
      <c r="Z70" s="118">
        <f>$AD$3-V70</f>
        <v>6</v>
      </c>
      <c r="AA70" s="25" t="s">
        <v>698</v>
      </c>
      <c r="AB70" s="118" t="s">
        <v>105</v>
      </c>
      <c r="AC70" s="21"/>
      <c r="AE70" s="90" t="s">
        <v>375</v>
      </c>
      <c r="AF70" s="82"/>
      <c r="CP70" s="19" t="str">
        <f>+S70</f>
        <v>Frei Lukas</v>
      </c>
      <c r="CR70" s="153">
        <f>+Z70</f>
        <v>6</v>
      </c>
      <c r="CS70" s="153" t="str">
        <f>+AB70</f>
        <v>C</v>
      </c>
      <c r="CT70" s="154">
        <v>4308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4308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912</v>
      </c>
      <c r="Q71" s="15">
        <v>67</v>
      </c>
      <c r="R71" s="42"/>
      <c r="S71" s="20" t="s">
        <v>913</v>
      </c>
      <c r="T71" s="21">
        <v>1987</v>
      </c>
      <c r="U71" s="28" t="s">
        <v>1006</v>
      </c>
      <c r="V71" s="21">
        <v>2012</v>
      </c>
      <c r="W71" s="25" t="s">
        <v>1182</v>
      </c>
      <c r="X71" s="21">
        <v>2015</v>
      </c>
      <c r="Y71" s="28" t="s">
        <v>91</v>
      </c>
      <c r="Z71" s="118">
        <f>$AD$3-V71</f>
        <v>6</v>
      </c>
      <c r="AA71" s="25" t="s">
        <v>108</v>
      </c>
      <c r="AB71" s="118" t="s">
        <v>105</v>
      </c>
      <c r="AC71" s="21"/>
      <c r="AE71" s="90" t="s">
        <v>375</v>
      </c>
      <c r="AF71" s="82"/>
      <c r="CP71" s="19" t="str">
        <f>+S71</f>
        <v>D'Arco Marcel</v>
      </c>
      <c r="CR71" s="153">
        <f>+Z71</f>
        <v>6</v>
      </c>
      <c r="CS71" s="153" t="str">
        <f>+AB71</f>
        <v>C</v>
      </c>
      <c r="CT71" s="154">
        <v>4310</v>
      </c>
      <c r="CU71" s="125">
        <v>772</v>
      </c>
      <c r="CV71" s="33">
        <f>VLOOKUP($CU71,Funktionsbezeichnungen,3,0)</f>
        <v>8</v>
      </c>
      <c r="CW71" s="83" t="str">
        <f>VLOOKUP($CU71,Funktionsbezeichnungen,2,0)</f>
        <v>Projektingenieur 2</v>
      </c>
      <c r="CX71" s="125">
        <v>771</v>
      </c>
      <c r="CY71" s="33">
        <f>VLOOKUP($CX71,Funktionsbezeichnungen,3,0)</f>
        <v>7</v>
      </c>
      <c r="CZ71" s="83" t="str">
        <f>VLOOKUP($CX71,Funktionsbezeichnungen,2,0)</f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>+CT71</f>
        <v>4310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1</v>
      </c>
      <c r="D72" s="55"/>
      <c r="E72" s="55"/>
      <c r="F72" s="56">
        <v>1</v>
      </c>
      <c r="G72" s="54">
        <v>1</v>
      </c>
      <c r="H72" s="54"/>
      <c r="I72" s="56"/>
      <c r="J72" s="54"/>
      <c r="K72" s="56"/>
      <c r="L72" s="56"/>
      <c r="M72" s="56"/>
      <c r="N72" s="58"/>
      <c r="O72" s="52" t="s">
        <v>1140</v>
      </c>
      <c r="P72" s="15" t="s">
        <v>1248</v>
      </c>
      <c r="Q72" s="15">
        <v>68</v>
      </c>
      <c r="R72" s="42"/>
      <c r="S72" s="20" t="s">
        <v>1249</v>
      </c>
      <c r="T72" s="21">
        <v>1967</v>
      </c>
      <c r="U72" s="28" t="s">
        <v>1252</v>
      </c>
      <c r="V72" s="21">
        <v>2002</v>
      </c>
      <c r="W72" s="25"/>
      <c r="X72" s="21"/>
      <c r="Y72" s="28"/>
      <c r="Z72" s="118">
        <f t="shared" si="1"/>
        <v>16</v>
      </c>
      <c r="AA72" s="25" t="s">
        <v>1250</v>
      </c>
      <c r="AB72" s="118" t="s">
        <v>121</v>
      </c>
      <c r="AC72" s="21"/>
      <c r="AE72" s="90" t="s">
        <v>375</v>
      </c>
      <c r="AF72" s="82"/>
      <c r="CP72" s="192" t="str">
        <f t="shared" si="2"/>
        <v>Gustin Patrick</v>
      </c>
      <c r="CQ72" s="192"/>
      <c r="CR72" s="242">
        <f t="shared" si="3"/>
        <v>16</v>
      </c>
      <c r="CS72" s="242" t="str">
        <f t="shared" si="4"/>
        <v>D</v>
      </c>
      <c r="CT72" s="222">
        <v>4338</v>
      </c>
      <c r="CU72" s="125">
        <v>772</v>
      </c>
      <c r="CV72" s="33">
        <f t="shared" si="46"/>
        <v>8</v>
      </c>
      <c r="CW72" s="83" t="str">
        <f t="shared" si="47"/>
        <v>Projektingenieur 2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4338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5</v>
      </c>
      <c r="CS73" s="153" t="str">
        <f t="shared" si="4"/>
        <v>D</v>
      </c>
      <c r="CT73" s="154">
        <v>8579</v>
      </c>
      <c r="CU73" s="125">
        <v>771</v>
      </c>
      <c r="CV73" s="33">
        <f t="shared" si="46"/>
        <v>7</v>
      </c>
      <c r="CW73" s="83" t="str">
        <f t="shared" si="47"/>
        <v>Projektingenieur 1</v>
      </c>
      <c r="CX73" s="125">
        <v>770</v>
      </c>
      <c r="CY73" s="33">
        <f t="shared" si="48"/>
        <v>6</v>
      </c>
      <c r="CZ73" s="83" t="str">
        <f t="shared" si="49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5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2" si="50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1301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1302</v>
      </c>
      <c r="V74" s="21">
        <v>2013</v>
      </c>
      <c r="W74" s="25"/>
      <c r="X74" s="21"/>
      <c r="Y74" s="28"/>
      <c r="Z74" s="118">
        <f t="shared" ref="Z74:Z137" si="51">$AD$3-V74</f>
        <v>5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0" si="52">+S74</f>
        <v>Meisch Raoul</v>
      </c>
      <c r="CR74" s="153">
        <f t="shared" ref="CR74:CR137" si="53">+Z74</f>
        <v>5</v>
      </c>
      <c r="CS74" s="153" t="str">
        <f t="shared" ref="CS74:CS137" si="54">+AB74</f>
        <v>D</v>
      </c>
      <c r="CT74" s="154">
        <v>4315</v>
      </c>
      <c r="CU74" s="125">
        <v>771</v>
      </c>
      <c r="CV74" s="33">
        <f t="shared" si="46"/>
        <v>7</v>
      </c>
      <c r="CW74" s="83" t="str">
        <f t="shared" si="47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0" si="55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0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1"/>
        <v>5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2"/>
        <v>Stöhr Jessica</v>
      </c>
      <c r="CR75" s="153">
        <f t="shared" si="53"/>
        <v>5</v>
      </c>
      <c r="CS75" s="153" t="str">
        <f t="shared" si="54"/>
        <v>D</v>
      </c>
      <c r="CT75" s="154">
        <v>4313</v>
      </c>
      <c r="CU75" s="125">
        <v>771</v>
      </c>
      <c r="CV75" s="33">
        <f t="shared" si="46"/>
        <v>7</v>
      </c>
      <c r="CW75" s="83" t="str">
        <f t="shared" si="47"/>
        <v>Projektingenieur 1</v>
      </c>
      <c r="CX75" s="125">
        <v>770</v>
      </c>
      <c r="CY75" s="33">
        <f t="shared" si="48"/>
        <v>6</v>
      </c>
      <c r="CZ75" s="83" t="str">
        <f t="shared" si="49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5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0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1"/>
        <v>4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2"/>
        <v>Vitt Bernhard</v>
      </c>
      <c r="CR76" s="153">
        <f t="shared" si="53"/>
        <v>4</v>
      </c>
      <c r="CS76" s="153" t="str">
        <f t="shared" si="54"/>
        <v>D</v>
      </c>
      <c r="CT76" s="154">
        <v>4318</v>
      </c>
      <c r="CU76" s="125">
        <v>770</v>
      </c>
      <c r="CV76" s="33">
        <f t="shared" si="46"/>
        <v>6</v>
      </c>
      <c r="CW76" s="83" t="str">
        <f t="shared" si="47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5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1"/>
        <v>3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2"/>
        <v>Völlmin Daniel</v>
      </c>
      <c r="CR77" s="153">
        <f t="shared" si="53"/>
        <v>3</v>
      </c>
      <c r="CS77" s="153" t="str">
        <f t="shared" si="54"/>
        <v>D</v>
      </c>
      <c r="CT77" s="154">
        <v>4319</v>
      </c>
      <c r="CU77" s="125">
        <v>771</v>
      </c>
      <c r="CV77" s="33">
        <f t="shared" si="46"/>
        <v>7</v>
      </c>
      <c r="CW77" s="83" t="str">
        <f t="shared" si="47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55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56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1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2"/>
        <v>Burger Stefan</v>
      </c>
      <c r="CR78" s="19">
        <f t="shared" si="53"/>
        <v>2</v>
      </c>
      <c r="CS78" s="19" t="str">
        <f t="shared" si="54"/>
        <v>D</v>
      </c>
      <c r="CT78" s="154">
        <v>9748</v>
      </c>
      <c r="CU78" s="125">
        <v>771</v>
      </c>
      <c r="CV78" s="33">
        <f t="shared" si="46"/>
        <v>7</v>
      </c>
      <c r="CW78" s="83" t="str">
        <f t="shared" si="47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5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6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1301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1"/>
        <v>2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2"/>
        <v>Aleinikov Dimitri</v>
      </c>
      <c r="CR79" s="19">
        <f t="shared" si="53"/>
        <v>2</v>
      </c>
      <c r="CS79" s="19" t="str">
        <f t="shared" si="54"/>
        <v>D</v>
      </c>
      <c r="CT79" s="222">
        <v>4327</v>
      </c>
      <c r="CU79" s="125">
        <v>771</v>
      </c>
      <c r="CV79" s="33">
        <f t="shared" si="46"/>
        <v>7</v>
      </c>
      <c r="CW79" s="83" t="str">
        <f t="shared" si="47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5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56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si="51"/>
        <v>1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si="52"/>
        <v>Lüthi Tobias</v>
      </c>
      <c r="CR80" s="19">
        <f t="shared" si="53"/>
        <v>1</v>
      </c>
      <c r="CS80" s="19" t="str">
        <f t="shared" si="54"/>
        <v>D</v>
      </c>
      <c r="CT80" s="222">
        <v>8580</v>
      </c>
      <c r="CU80" s="125">
        <v>771</v>
      </c>
      <c r="CV80" s="33">
        <f t="shared" si="46"/>
        <v>7</v>
      </c>
      <c r="CW80" s="83" t="str">
        <f t="shared" si="47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5"/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0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1"/>
        <v>1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2"/>
        <v>Schilliger Raphaela</v>
      </c>
      <c r="CR81" s="19">
        <f t="shared" si="53"/>
        <v>1</v>
      </c>
      <c r="CS81" s="19" t="str">
        <f t="shared" si="54"/>
        <v>D</v>
      </c>
      <c r="CT81" s="222">
        <v>4325</v>
      </c>
      <c r="CU81" s="125">
        <v>771</v>
      </c>
      <c r="CV81" s="33">
        <f t="shared" si="46"/>
        <v>7</v>
      </c>
      <c r="CW81" s="83" t="str">
        <f t="shared" si="47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5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0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1"/>
        <v>45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2"/>
        <v>Reber Erich</v>
      </c>
      <c r="CR82" s="19">
        <f t="shared" si="53"/>
        <v>45</v>
      </c>
      <c r="CS82" s="19" t="str">
        <f t="shared" si="54"/>
        <v>C</v>
      </c>
      <c r="CT82" s="154">
        <v>3211</v>
      </c>
      <c r="CU82" s="125">
        <v>772</v>
      </c>
      <c r="CV82" s="33">
        <f t="shared" si="46"/>
        <v>8</v>
      </c>
      <c r="CW82" s="83" t="str">
        <f t="shared" si="47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55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42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2"/>
        <v>Aebi Roger</v>
      </c>
      <c r="CR83" s="19">
        <f t="shared" si="53"/>
        <v>42</v>
      </c>
      <c r="CS83" s="19" t="str">
        <f t="shared" si="54"/>
        <v>C</v>
      </c>
      <c r="CT83" s="154">
        <v>6622</v>
      </c>
      <c r="CU83" s="125">
        <v>772</v>
      </c>
      <c r="CV83" s="33">
        <f t="shared" si="46"/>
        <v>8</v>
      </c>
      <c r="CW83" s="83" t="str">
        <f t="shared" si="47"/>
        <v>Projektingenieur 2</v>
      </c>
      <c r="CX83" s="125">
        <v>772</v>
      </c>
      <c r="CY83" s="33">
        <f t="shared" si="48"/>
        <v>8</v>
      </c>
      <c r="CZ83" s="83" t="str">
        <f t="shared" si="49"/>
        <v>Projektingenieur 2</v>
      </c>
      <c r="DA83" s="125">
        <v>772</v>
      </c>
      <c r="DB83" s="33">
        <f t="shared" ref="DB83:DB111" si="57">VLOOKUP($DA83,Funktionsbezeichnungen,3,0)</f>
        <v>8</v>
      </c>
      <c r="DC83" s="83" t="str">
        <f t="shared" ref="DC83:DC111" si="58">VLOOKUP($DA83,Funktionsbezeichnungen,2,0)</f>
        <v>Projektingenieur 2</v>
      </c>
      <c r="DD83" s="125">
        <v>772</v>
      </c>
      <c r="DE83" s="33">
        <f t="shared" ref="DE83:DE113" si="59">VLOOKUP($DD83,Funktionsbezeichnungen,3,0)</f>
        <v>8</v>
      </c>
      <c r="DF83" s="83" t="str">
        <f t="shared" ref="DF83:DF113" si="60">VLOOKUP($DD83,Funktionsbezeichnungen,2,0)</f>
        <v>Projektingenieur 2</v>
      </c>
      <c r="DG83" s="20"/>
      <c r="DH83" s="33">
        <v>772</v>
      </c>
      <c r="DI83" s="33">
        <f t="shared" ref="DI83:DI111" si="61">VLOOKUP($DH83,Funktionsbezeichnungen,3,0)</f>
        <v>8</v>
      </c>
      <c r="DJ83" s="83" t="str">
        <f t="shared" ref="DJ83:DJ111" si="62">VLOOKUP($DH83,Funktionsbezeichnungen,2,0)</f>
        <v>Projektingenieur 2</v>
      </c>
      <c r="DO83" s="19">
        <f t="shared" si="55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0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1"/>
        <v>33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2"/>
        <v>Oehen Beat</v>
      </c>
      <c r="CR84" s="19">
        <f t="shared" si="53"/>
        <v>33</v>
      </c>
      <c r="CS84" s="19" t="str">
        <f t="shared" si="54"/>
        <v>C</v>
      </c>
      <c r="CT84" s="154">
        <v>7622</v>
      </c>
      <c r="CU84" s="125">
        <v>772</v>
      </c>
      <c r="CV84" s="33">
        <f t="shared" ref="CV84:CV114" si="63">VLOOKUP($CU84,Funktionsbezeichnungen,3,0)</f>
        <v>8</v>
      </c>
      <c r="CW84" s="83" t="str">
        <f t="shared" ref="CW84:CW114" si="64">VLOOKUP($CU84,Funktionsbezeichnungen,2,0)</f>
        <v>Projektingenieur 2</v>
      </c>
      <c r="CX84" s="125">
        <v>772</v>
      </c>
      <c r="CY84" s="33">
        <f t="shared" si="48"/>
        <v>8</v>
      </c>
      <c r="CZ84" s="83" t="str">
        <f t="shared" si="49"/>
        <v>Projektingenieur 2</v>
      </c>
      <c r="DA84" s="125">
        <v>772</v>
      </c>
      <c r="DB84" s="33">
        <f t="shared" si="57"/>
        <v>8</v>
      </c>
      <c r="DC84" s="83" t="str">
        <f t="shared" si="58"/>
        <v>Projektingenieur 2</v>
      </c>
      <c r="DD84" s="125">
        <v>772</v>
      </c>
      <c r="DE84" s="33">
        <f t="shared" si="59"/>
        <v>8</v>
      </c>
      <c r="DF84" s="83" t="str">
        <f t="shared" si="60"/>
        <v>Projektingenieur 2</v>
      </c>
      <c r="DG84" s="20"/>
      <c r="DH84" s="125">
        <v>772</v>
      </c>
      <c r="DI84" s="33">
        <f t="shared" si="61"/>
        <v>8</v>
      </c>
      <c r="DJ84" s="83" t="str">
        <f t="shared" si="62"/>
        <v>Projektingenieur 2</v>
      </c>
      <c r="DO84" s="19">
        <f t="shared" si="55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2"/>
        <v>Thalmann Patric</v>
      </c>
      <c r="CR85" s="19">
        <f t="shared" si="53"/>
        <v>17</v>
      </c>
      <c r="CS85" s="19" t="str">
        <f t="shared" si="54"/>
        <v>C</v>
      </c>
      <c r="CT85" s="154">
        <v>9658</v>
      </c>
      <c r="CU85" s="125">
        <v>772</v>
      </c>
      <c r="CV85" s="33">
        <f t="shared" si="63"/>
        <v>8</v>
      </c>
      <c r="CW85" s="83" t="str">
        <f t="shared" si="64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5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2"/>
        <v>Hagmann Andreas</v>
      </c>
      <c r="CR86" s="226">
        <f t="shared" si="53"/>
        <v>9</v>
      </c>
      <c r="CS86" s="226" t="str">
        <f t="shared" si="54"/>
        <v>C</v>
      </c>
      <c r="CT86" s="257">
        <v>3216</v>
      </c>
      <c r="CU86" s="250">
        <v>772</v>
      </c>
      <c r="CV86" s="251">
        <f t="shared" si="63"/>
        <v>8</v>
      </c>
      <c r="CW86" s="252" t="str">
        <f t="shared" si="64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5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1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2"/>
        <v>Imesch Robert</v>
      </c>
      <c r="CR87" s="19">
        <f t="shared" si="53"/>
        <v>44</v>
      </c>
      <c r="CS87" s="19" t="str">
        <f t="shared" si="54"/>
        <v xml:space="preserve"> D/C 2)</v>
      </c>
      <c r="CT87" s="154">
        <v>4249</v>
      </c>
      <c r="CU87" s="125">
        <v>772</v>
      </c>
      <c r="CV87" s="33">
        <f t="shared" si="63"/>
        <v>8</v>
      </c>
      <c r="CW87" s="83" t="str">
        <f t="shared" si="64"/>
        <v>Projektingenieur 2</v>
      </c>
      <c r="CX87" s="125">
        <v>772</v>
      </c>
      <c r="CY87" s="33">
        <f t="shared" si="48"/>
        <v>8</v>
      </c>
      <c r="CZ87" s="83" t="str">
        <f t="shared" si="49"/>
        <v>Projektingenieur 2</v>
      </c>
      <c r="DA87" s="125">
        <v>772</v>
      </c>
      <c r="DB87" s="33">
        <f t="shared" si="57"/>
        <v>8</v>
      </c>
      <c r="DC87" s="83" t="str">
        <f t="shared" si="58"/>
        <v>Projektingenieur 2</v>
      </c>
      <c r="DD87" s="125">
        <v>772</v>
      </c>
      <c r="DE87" s="33">
        <f t="shared" si="59"/>
        <v>8</v>
      </c>
      <c r="DF87" s="83" t="str">
        <f t="shared" si="60"/>
        <v>Projektingenieur 2</v>
      </c>
      <c r="DG87" s="20"/>
      <c r="DH87" s="33">
        <v>772</v>
      </c>
      <c r="DI87" s="33">
        <f t="shared" si="61"/>
        <v>8</v>
      </c>
      <c r="DJ87" s="83" t="str">
        <f t="shared" si="62"/>
        <v>Projektingenieur 2</v>
      </c>
      <c r="DO87" s="19">
        <f t="shared" si="55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0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1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2"/>
        <v>Flückiger Hans Peter</v>
      </c>
      <c r="CR88" s="19">
        <f t="shared" si="53"/>
        <v>43</v>
      </c>
      <c r="CS88" s="19" t="str">
        <f t="shared" si="54"/>
        <v xml:space="preserve"> D/C 2)</v>
      </c>
      <c r="CT88" s="154">
        <v>4250</v>
      </c>
      <c r="CU88" s="125">
        <v>772</v>
      </c>
      <c r="CV88" s="33">
        <f t="shared" si="63"/>
        <v>8</v>
      </c>
      <c r="CW88" s="83" t="str">
        <f t="shared" si="64"/>
        <v>Projektingenieur 2</v>
      </c>
      <c r="CX88" s="125">
        <v>772</v>
      </c>
      <c r="CY88" s="33">
        <f t="shared" si="48"/>
        <v>8</v>
      </c>
      <c r="CZ88" s="83" t="str">
        <f t="shared" si="49"/>
        <v>Projektingenieur 2</v>
      </c>
      <c r="DA88" s="125">
        <v>772</v>
      </c>
      <c r="DB88" s="33">
        <f t="shared" si="57"/>
        <v>8</v>
      </c>
      <c r="DC88" s="83" t="str">
        <f t="shared" si="58"/>
        <v>Projektingenieur 2</v>
      </c>
      <c r="DD88" s="125">
        <v>772</v>
      </c>
      <c r="DE88" s="33">
        <f t="shared" si="59"/>
        <v>8</v>
      </c>
      <c r="DF88" s="83" t="str">
        <f t="shared" si="60"/>
        <v>Projektingenieur 2</v>
      </c>
      <c r="DG88" s="20"/>
      <c r="DH88" s="33">
        <v>772</v>
      </c>
      <c r="DI88" s="33">
        <f t="shared" si="61"/>
        <v>8</v>
      </c>
      <c r="DJ88" s="83" t="str">
        <f t="shared" si="62"/>
        <v>Projektingenieur 2</v>
      </c>
      <c r="DO88" s="19">
        <f t="shared" si="55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2"/>
        <v>Zeltner Viktor</v>
      </c>
      <c r="CR89" s="19">
        <f t="shared" si="53"/>
        <v>12</v>
      </c>
      <c r="CS89" s="19" t="str">
        <f t="shared" si="54"/>
        <v>D</v>
      </c>
      <c r="CT89" s="154">
        <v>6765</v>
      </c>
      <c r="CU89" s="125">
        <v>771</v>
      </c>
      <c r="CV89" s="33">
        <f t="shared" si="63"/>
        <v>7</v>
      </c>
      <c r="CW89" s="83" t="str">
        <f t="shared" si="64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5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0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1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2"/>
        <v>Allemann  Bertrand</v>
      </c>
      <c r="CR90" s="19">
        <f t="shared" si="53"/>
        <v>45</v>
      </c>
      <c r="CS90" s="19" t="str">
        <f t="shared" si="54"/>
        <v>D</v>
      </c>
      <c r="CT90" s="154">
        <v>5631</v>
      </c>
      <c r="CU90" s="125">
        <v>741</v>
      </c>
      <c r="CV90" s="33">
        <f t="shared" si="63"/>
        <v>7</v>
      </c>
      <c r="CW90" s="83" t="str">
        <f t="shared" si="64"/>
        <v>Konstrukteur 4 / Fachplaner 4 / Gruppenchef 2</v>
      </c>
      <c r="CX90" s="125">
        <v>741</v>
      </c>
      <c r="CY90" s="33">
        <f t="shared" si="48"/>
        <v>7</v>
      </c>
      <c r="CZ90" s="83" t="str">
        <f t="shared" si="49"/>
        <v>Konstrukteur 4 / Fachplaner 4 / Gruppenchef 2</v>
      </c>
      <c r="DA90" s="125">
        <v>741</v>
      </c>
      <c r="DB90" s="33">
        <f t="shared" si="57"/>
        <v>7</v>
      </c>
      <c r="DC90" s="83" t="str">
        <f t="shared" si="58"/>
        <v>Konstrukteur 4 / Fachplaner 4 / Gruppenchef 2</v>
      </c>
      <c r="DD90" s="125">
        <v>741</v>
      </c>
      <c r="DE90" s="33">
        <f t="shared" si="59"/>
        <v>7</v>
      </c>
      <c r="DF90" s="83" t="str">
        <f t="shared" si="60"/>
        <v>Konstrukteur 4 / Fachplaner 4 / Gruppenchef 2</v>
      </c>
      <c r="DG90" s="20"/>
      <c r="DH90" s="33">
        <v>742</v>
      </c>
      <c r="DI90" s="33">
        <f t="shared" si="61"/>
        <v>8</v>
      </c>
      <c r="DJ90" s="83" t="str">
        <f t="shared" si="62"/>
        <v>Konstrukteur 5  / Fachplaner 5 / Gruppenchef 3</v>
      </c>
      <c r="DO90" s="19">
        <f t="shared" si="55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1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2"/>
        <v>Lenherr Paul</v>
      </c>
      <c r="CR92" s="19">
        <f t="shared" si="53"/>
        <v>41</v>
      </c>
      <c r="CS92" s="19" t="str">
        <f t="shared" si="54"/>
        <v>D</v>
      </c>
      <c r="CT92" s="154">
        <v>6628</v>
      </c>
      <c r="CU92" s="125">
        <v>741</v>
      </c>
      <c r="CV92" s="33">
        <f t="shared" si="63"/>
        <v>7</v>
      </c>
      <c r="CW92" s="83" t="str">
        <f t="shared" si="64"/>
        <v>Konstrukteur 4 / Fachplaner 4 / Gruppenchef 2</v>
      </c>
      <c r="CX92" s="125">
        <v>741</v>
      </c>
      <c r="CY92" s="33">
        <f t="shared" si="48"/>
        <v>7</v>
      </c>
      <c r="CZ92" s="83" t="str">
        <f t="shared" si="49"/>
        <v>Konstrukteur 4 / Fachplaner 4 / Gruppenchef 2</v>
      </c>
      <c r="DA92" s="125">
        <v>741</v>
      </c>
      <c r="DB92" s="33">
        <f t="shared" si="57"/>
        <v>7</v>
      </c>
      <c r="DC92" s="83" t="str">
        <f t="shared" si="58"/>
        <v>Konstrukteur 4 / Fachplaner 4 / Gruppenchef 2</v>
      </c>
      <c r="DD92" s="125">
        <v>741</v>
      </c>
      <c r="DE92" s="33">
        <f t="shared" si="59"/>
        <v>7</v>
      </c>
      <c r="DF92" s="83" t="str">
        <f t="shared" si="60"/>
        <v>Konstrukteur 4 / Fachplaner 4 / Gruppenchef 2</v>
      </c>
      <c r="DG92" s="20"/>
      <c r="DH92" s="33">
        <v>742</v>
      </c>
      <c r="DI92" s="33">
        <f t="shared" si="61"/>
        <v>8</v>
      </c>
      <c r="DJ92" s="83" t="str">
        <f t="shared" si="62"/>
        <v>Konstrukteur 5  / Fachplaner 5 / Gruppenchef 3</v>
      </c>
      <c r="DO92" s="19">
        <f t="shared" si="55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1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2"/>
        <v>von Schallen Urs</v>
      </c>
      <c r="CR93" s="19">
        <f t="shared" si="53"/>
        <v>40</v>
      </c>
      <c r="CS93" s="19" t="str">
        <f t="shared" si="54"/>
        <v>D</v>
      </c>
      <c r="CT93" s="154">
        <v>6659</v>
      </c>
      <c r="CU93" s="125">
        <v>742</v>
      </c>
      <c r="CV93" s="33">
        <f t="shared" si="63"/>
        <v>8</v>
      </c>
      <c r="CW93" s="83" t="str">
        <f t="shared" si="64"/>
        <v>Konstrukteur 5  / Fachplaner 5 / Gruppenchef 3</v>
      </c>
      <c r="CX93" s="125">
        <v>742</v>
      </c>
      <c r="CY93" s="33">
        <f t="shared" si="48"/>
        <v>8</v>
      </c>
      <c r="CZ93" s="83" t="str">
        <f t="shared" si="49"/>
        <v>Konstrukteur 5  / Fachplaner 5 / Gruppenchef 3</v>
      </c>
      <c r="DA93" s="125">
        <v>742</v>
      </c>
      <c r="DB93" s="33">
        <f t="shared" si="57"/>
        <v>8</v>
      </c>
      <c r="DC93" s="83" t="str">
        <f t="shared" si="58"/>
        <v>Konstrukteur 5  / Fachplaner 5 / Gruppenchef 3</v>
      </c>
      <c r="DD93" s="125">
        <v>742</v>
      </c>
      <c r="DE93" s="33">
        <f t="shared" si="59"/>
        <v>8</v>
      </c>
      <c r="DF93" s="83" t="str">
        <f t="shared" si="60"/>
        <v>Konstrukteur 5  / Fachplaner 5 / Gruppenchef 3</v>
      </c>
      <c r="DG93" s="20"/>
      <c r="DH93" s="33">
        <v>742</v>
      </c>
      <c r="DI93" s="33">
        <f t="shared" si="61"/>
        <v>8</v>
      </c>
      <c r="DJ93" s="83" t="str">
        <f t="shared" si="62"/>
        <v>Konstrukteur 5  / Fachplaner 5 / Gruppenchef 3</v>
      </c>
      <c r="DO93" s="19">
        <f t="shared" si="55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1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2"/>
        <v>Schneider Martin</v>
      </c>
      <c r="CR94" s="19">
        <f t="shared" si="53"/>
        <v>38</v>
      </c>
      <c r="CS94" s="19" t="str">
        <f t="shared" si="54"/>
        <v>D</v>
      </c>
      <c r="CT94" s="154">
        <v>4354</v>
      </c>
      <c r="CU94" s="125">
        <v>741</v>
      </c>
      <c r="CV94" s="33">
        <f t="shared" si="63"/>
        <v>7</v>
      </c>
      <c r="CW94" s="83" t="str">
        <f t="shared" si="64"/>
        <v>Konstrukteur 4 / Fachplaner 4 / Gruppenchef 2</v>
      </c>
      <c r="CX94" s="125">
        <v>741</v>
      </c>
      <c r="CY94" s="33">
        <f t="shared" si="48"/>
        <v>7</v>
      </c>
      <c r="CZ94" s="83" t="str">
        <f t="shared" si="49"/>
        <v>Konstrukteur 4 / Fachplaner 4 / Gruppenchef 2</v>
      </c>
      <c r="DA94" s="125">
        <v>741</v>
      </c>
      <c r="DB94" s="33">
        <f t="shared" si="57"/>
        <v>7</v>
      </c>
      <c r="DC94" s="83" t="str">
        <f t="shared" si="58"/>
        <v>Konstrukteur 4 / Fachplaner 4 / Gruppenchef 2</v>
      </c>
      <c r="DD94" s="125">
        <v>741</v>
      </c>
      <c r="DE94" s="33">
        <f t="shared" si="59"/>
        <v>7</v>
      </c>
      <c r="DF94" s="83" t="str">
        <f t="shared" si="60"/>
        <v>Konstrukteur 4 / Fachplaner 4 / Gruppenchef 2</v>
      </c>
      <c r="DG94" s="20"/>
      <c r="DH94" s="33">
        <v>742</v>
      </c>
      <c r="DI94" s="33">
        <f t="shared" si="61"/>
        <v>8</v>
      </c>
      <c r="DJ94" s="83" t="str">
        <f t="shared" si="62"/>
        <v>Konstrukteur 5  / Fachplaner 5 / Gruppenchef 3</v>
      </c>
      <c r="DO94" s="19">
        <f t="shared" si="55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0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1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2"/>
        <v>Ortlieb Hans-Rudi</v>
      </c>
      <c r="CR95" s="19">
        <f t="shared" si="53"/>
        <v>37</v>
      </c>
      <c r="CS95" s="19" t="str">
        <f t="shared" si="54"/>
        <v>D</v>
      </c>
      <c r="CT95" s="154">
        <v>5630</v>
      </c>
      <c r="CU95" s="125">
        <v>771</v>
      </c>
      <c r="CV95" s="33">
        <f t="shared" si="63"/>
        <v>7</v>
      </c>
      <c r="CW95" s="83" t="str">
        <f t="shared" si="64"/>
        <v>Projektingenieur 1</v>
      </c>
      <c r="CX95" s="125">
        <v>771</v>
      </c>
      <c r="CY95" s="33">
        <f t="shared" si="48"/>
        <v>7</v>
      </c>
      <c r="CZ95" s="83" t="str">
        <f t="shared" si="49"/>
        <v>Projektingenieur 1</v>
      </c>
      <c r="DA95" s="125">
        <v>771</v>
      </c>
      <c r="DB95" s="33">
        <f t="shared" si="57"/>
        <v>7</v>
      </c>
      <c r="DC95" s="83" t="str">
        <f t="shared" si="58"/>
        <v>Projektingenieur 1</v>
      </c>
      <c r="DD95" s="125">
        <v>741</v>
      </c>
      <c r="DE95" s="33">
        <f t="shared" si="59"/>
        <v>7</v>
      </c>
      <c r="DF95" s="83" t="str">
        <f t="shared" si="60"/>
        <v>Konstrukteur 4 / Fachplaner 4 / Gruppenchef 2</v>
      </c>
      <c r="DG95" s="20"/>
      <c r="DH95" s="33">
        <v>742</v>
      </c>
      <c r="DI95" s="33">
        <f t="shared" si="61"/>
        <v>8</v>
      </c>
      <c r="DJ95" s="83" t="str">
        <f t="shared" si="62"/>
        <v>Konstrukteur 5  / Fachplaner 5 / Gruppenchef 3</v>
      </c>
      <c r="DO95" s="19">
        <f t="shared" si="55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si="50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1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P96" s="19" t="str">
        <f t="shared" si="52"/>
        <v>Bucher Oliver</v>
      </c>
      <c r="CR96" s="19">
        <f t="shared" si="53"/>
        <v>30</v>
      </c>
      <c r="CS96" s="19" t="str">
        <f t="shared" si="54"/>
        <v>D</v>
      </c>
      <c r="CT96" s="154">
        <v>7641</v>
      </c>
      <c r="CU96" s="125">
        <v>741</v>
      </c>
      <c r="CV96" s="33">
        <f t="shared" si="63"/>
        <v>7</v>
      </c>
      <c r="CW96" s="83" t="str">
        <f t="shared" si="64"/>
        <v>Konstrukteur 4 / Fachplaner 4 / Gruppenchef 2</v>
      </c>
      <c r="CX96" s="125">
        <v>741</v>
      </c>
      <c r="CY96" s="33">
        <f t="shared" si="48"/>
        <v>7</v>
      </c>
      <c r="CZ96" s="83" t="str">
        <f t="shared" si="49"/>
        <v>Konstrukteur 4 / Fachplaner 4 / Gruppenchef 2</v>
      </c>
      <c r="DA96" s="125">
        <v>741</v>
      </c>
      <c r="DB96" s="33">
        <f t="shared" si="57"/>
        <v>7</v>
      </c>
      <c r="DC96" s="83" t="str">
        <f t="shared" si="58"/>
        <v>Konstrukteur 4 / Fachplaner 4 / Gruppenchef 2</v>
      </c>
      <c r="DD96" s="125">
        <v>741</v>
      </c>
      <c r="DE96" s="33">
        <f t="shared" si="59"/>
        <v>7</v>
      </c>
      <c r="DF96" s="83" t="str">
        <f t="shared" si="60"/>
        <v>Konstrukteur 4 / Fachplaner 4 / Gruppenchef 2</v>
      </c>
      <c r="DG96" s="20"/>
      <c r="DH96" s="125">
        <v>742</v>
      </c>
      <c r="DI96" s="33">
        <f t="shared" si="61"/>
        <v>8</v>
      </c>
      <c r="DJ96" s="83" t="str">
        <f t="shared" si="62"/>
        <v>Konstrukteur 5  / Fachplaner 5 / Gruppenchef 3</v>
      </c>
      <c r="DO96" s="19">
        <f t="shared" si="55"/>
        <v>7641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1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P97" s="19" t="str">
        <f t="shared" si="52"/>
        <v>Hagen Stefan</v>
      </c>
      <c r="CR97" s="19">
        <f t="shared" si="53"/>
        <v>29</v>
      </c>
      <c r="CS97" s="19" t="str">
        <f t="shared" si="54"/>
        <v>D</v>
      </c>
      <c r="CT97" s="154">
        <v>6741</v>
      </c>
      <c r="CU97" s="125">
        <v>741</v>
      </c>
      <c r="CV97" s="33">
        <f t="shared" si="63"/>
        <v>7</v>
      </c>
      <c r="CW97" s="83" t="str">
        <f t="shared" si="64"/>
        <v>Konstrukteur 4 / Fachplaner 4 / Gruppenchef 2</v>
      </c>
      <c r="CX97" s="125">
        <v>741</v>
      </c>
      <c r="CY97" s="33">
        <f t="shared" si="48"/>
        <v>7</v>
      </c>
      <c r="CZ97" s="83" t="str">
        <f t="shared" si="49"/>
        <v>Konstrukteur 4 / Fachplaner 4 / Gruppenchef 2</v>
      </c>
      <c r="DA97" s="125">
        <v>741</v>
      </c>
      <c r="DB97" s="33">
        <f t="shared" si="57"/>
        <v>7</v>
      </c>
      <c r="DC97" s="83" t="str">
        <f t="shared" si="58"/>
        <v>Konstrukteur 4 / Fachplaner 4 / Gruppenchef 2</v>
      </c>
      <c r="DD97" s="125">
        <v>741</v>
      </c>
      <c r="DE97" s="33">
        <f t="shared" si="59"/>
        <v>7</v>
      </c>
      <c r="DF97" s="83" t="str">
        <f t="shared" si="60"/>
        <v>Konstrukteur 4 / Fachplaner 4 / Gruppenchef 2</v>
      </c>
      <c r="DG97" s="20"/>
      <c r="DH97" s="125">
        <v>742</v>
      </c>
      <c r="DI97" s="33">
        <f t="shared" si="61"/>
        <v>8</v>
      </c>
      <c r="DJ97" s="83" t="str">
        <f t="shared" si="62"/>
        <v>Konstrukteur 5  / Fachplaner 5 / Gruppenchef 3</v>
      </c>
      <c r="DO97" s="19">
        <f t="shared" si="55"/>
        <v>6741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P98" s="19" t="str">
        <f>+S98</f>
        <v>Nicolosi Lucia</v>
      </c>
      <c r="CR98" s="19">
        <f>+Z98</f>
        <v>29</v>
      </c>
      <c r="CS98" s="19" t="str">
        <f>+AB98</f>
        <v>D</v>
      </c>
      <c r="CT98" s="154">
        <v>7637</v>
      </c>
      <c r="CU98" s="125">
        <v>741</v>
      </c>
      <c r="CV98" s="33">
        <f>VLOOKUP($CU98,Funktionsbezeichnungen,3,0)</f>
        <v>7</v>
      </c>
      <c r="CW98" s="83" t="str">
        <f>VLOOKUP($CU98,Funktionsbezeichnungen,2,0)</f>
        <v>Konstrukteur 4 / Fachplaner 4 / Gruppenchef 2</v>
      </c>
      <c r="CX98" s="125">
        <v>741</v>
      </c>
      <c r="CY98" s="33">
        <f>VLOOKUP($CX98,Funktionsbezeichnungen,3,0)</f>
        <v>7</v>
      </c>
      <c r="CZ98" s="83" t="str">
        <f>VLOOKUP($CX98,Funktionsbezeichnungen,2,0)</f>
        <v>Konstrukteur 4 / Fachplaner 4 / Gruppenchef 2</v>
      </c>
      <c r="DA98" s="125">
        <v>741</v>
      </c>
      <c r="DB98" s="33">
        <f>VLOOKUP($DA98,Funktionsbezeichnungen,3,0)</f>
        <v>7</v>
      </c>
      <c r="DC98" s="83" t="str">
        <f>VLOOKUP($DA98,Funktionsbezeichnungen,2,0)</f>
        <v>Konstrukteur 4 / Fachplaner 4 / Gruppenchef 2</v>
      </c>
      <c r="DD98" s="125">
        <v>741</v>
      </c>
      <c r="DE98" s="33">
        <f>VLOOKUP($DD98,Funktionsbezeichnungen,3,0)</f>
        <v>7</v>
      </c>
      <c r="DF98" s="83" t="str">
        <f>VLOOKUP($DD98,Funktionsbezeichnungen,2,0)</f>
        <v>Konstrukteur 4 / Fachplaner 4 / Gruppenchef 2</v>
      </c>
      <c r="DG98" s="20"/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4 / Fachplaner 4 / Gruppenchef 2</v>
      </c>
      <c r="DO98" s="19">
        <f>+CT98</f>
        <v>7637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/>
      <c r="C99" s="53">
        <f t="shared" si="5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1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P99" s="19" t="str">
        <f t="shared" si="52"/>
        <v>Hardmeyer Christian</v>
      </c>
      <c r="CR99" s="19">
        <f t="shared" si="53"/>
        <v>27</v>
      </c>
      <c r="CS99" s="19" t="str">
        <f t="shared" si="54"/>
        <v>D</v>
      </c>
      <c r="CT99" s="154">
        <v>9618</v>
      </c>
      <c r="CU99" s="125">
        <v>741</v>
      </c>
      <c r="CV99" s="33">
        <f t="shared" si="63"/>
        <v>7</v>
      </c>
      <c r="CW99" s="83" t="str">
        <f t="shared" si="64"/>
        <v>Konstrukteur 4 / Fachplaner 4 / Gruppenchef 2</v>
      </c>
      <c r="CX99" s="125">
        <v>741</v>
      </c>
      <c r="CY99" s="33">
        <f t="shared" si="48"/>
        <v>7</v>
      </c>
      <c r="CZ99" s="83" t="str">
        <f t="shared" si="49"/>
        <v>Konstrukteur 4 / Fachplaner 4 / Gruppenchef 2</v>
      </c>
      <c r="DA99" s="125">
        <v>741</v>
      </c>
      <c r="DB99" s="33">
        <f t="shared" si="57"/>
        <v>7</v>
      </c>
      <c r="DC99" s="83" t="str">
        <f t="shared" si="58"/>
        <v>Konstrukteur 4 / Fachplaner 4 / Gruppenchef 2</v>
      </c>
      <c r="DD99" s="125">
        <v>741</v>
      </c>
      <c r="DE99" s="33">
        <f t="shared" si="59"/>
        <v>7</v>
      </c>
      <c r="DF99" s="83" t="str">
        <f t="shared" si="60"/>
        <v>Konstrukteur 4 / Fachplaner 4 / Gruppenchef 2</v>
      </c>
      <c r="DG99" s="20"/>
      <c r="DH99" s="125">
        <v>742</v>
      </c>
      <c r="DI99" s="33">
        <f t="shared" si="61"/>
        <v>8</v>
      </c>
      <c r="DJ99" s="83" t="str">
        <f t="shared" si="62"/>
        <v>Konstrukteur 5  / Fachplaner 5 / Gruppenchef 3</v>
      </c>
      <c r="DO99" s="19">
        <f t="shared" si="55"/>
        <v>9618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0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1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P100" s="19" t="str">
        <f t="shared" si="52"/>
        <v>Wira Stephane</v>
      </c>
      <c r="CR100" s="19">
        <f t="shared" si="53"/>
        <v>26</v>
      </c>
      <c r="CS100" s="19" t="str">
        <f t="shared" si="54"/>
        <v>D</v>
      </c>
      <c r="CT100" s="154">
        <v>9623</v>
      </c>
      <c r="CU100" s="125">
        <v>742</v>
      </c>
      <c r="CV100" s="33">
        <f t="shared" si="63"/>
        <v>8</v>
      </c>
      <c r="CW100" s="83" t="str">
        <f t="shared" si="64"/>
        <v>Konstrukteur 5  / Fachplaner 5 / Gruppenchef 3</v>
      </c>
      <c r="CX100" s="125">
        <v>742</v>
      </c>
      <c r="CY100" s="33">
        <f t="shared" si="48"/>
        <v>8</v>
      </c>
      <c r="CZ100" s="83" t="str">
        <f t="shared" si="49"/>
        <v>Konstrukteur 5  / Fachplaner 5 / Gruppenchef 3</v>
      </c>
      <c r="DA100" s="125">
        <v>742</v>
      </c>
      <c r="DB100" s="33">
        <f t="shared" si="57"/>
        <v>8</v>
      </c>
      <c r="DC100" s="83" t="str">
        <f t="shared" si="58"/>
        <v>Konstrukteur 5  / Fachplaner 5 / Gruppenchef 3</v>
      </c>
      <c r="DD100" s="125">
        <v>742</v>
      </c>
      <c r="DE100" s="33">
        <f t="shared" si="59"/>
        <v>8</v>
      </c>
      <c r="DF100" s="83" t="str">
        <f t="shared" si="60"/>
        <v>Konstrukteur 5  / Fachplaner 5 / Gruppenchef 3</v>
      </c>
      <c r="DG100" s="20"/>
      <c r="DH100" s="125">
        <v>742</v>
      </c>
      <c r="DI100" s="33">
        <f t="shared" si="61"/>
        <v>8</v>
      </c>
      <c r="DJ100" s="83" t="str">
        <f t="shared" si="62"/>
        <v>Konstrukteur 5  / Fachplaner 5 / Gruppenchef 3</v>
      </c>
      <c r="DO100" s="19">
        <f t="shared" si="55"/>
        <v>9623</v>
      </c>
      <c r="DP100" s="153">
        <v>6</v>
      </c>
      <c r="DQ100" s="19">
        <v>0</v>
      </c>
      <c r="DR100" s="19" t="s">
        <v>975</v>
      </c>
    </row>
    <row r="101" spans="1:122" s="19" customFormat="1" x14ac:dyDescent="0.2">
      <c r="A101" s="53">
        <v>0</v>
      </c>
      <c r="B101" s="53"/>
      <c r="C101" s="53">
        <f t="shared" si="50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1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P101" s="19" t="str">
        <f t="shared" si="52"/>
        <v>Heiniger Christoph</v>
      </c>
      <c r="CR101" s="19">
        <f t="shared" si="53"/>
        <v>25</v>
      </c>
      <c r="CS101" s="19" t="str">
        <f t="shared" si="54"/>
        <v>D</v>
      </c>
      <c r="CT101" s="154">
        <v>4346</v>
      </c>
      <c r="CU101" s="125">
        <v>741</v>
      </c>
      <c r="CV101" s="33">
        <f t="shared" si="63"/>
        <v>7</v>
      </c>
      <c r="CW101" s="83" t="str">
        <f t="shared" si="64"/>
        <v>Konstrukteur 4 / Fachplaner 4 / Gruppenchef 2</v>
      </c>
      <c r="CX101" s="125">
        <v>741</v>
      </c>
      <c r="CY101" s="33">
        <f t="shared" si="48"/>
        <v>7</v>
      </c>
      <c r="CZ101" s="83" t="str">
        <f t="shared" si="49"/>
        <v>Konstrukteur 4 / Fachplaner 4 / Gruppenchef 2</v>
      </c>
      <c r="DA101" s="125">
        <v>741</v>
      </c>
      <c r="DB101" s="33">
        <f t="shared" si="57"/>
        <v>7</v>
      </c>
      <c r="DC101" s="83" t="str">
        <f t="shared" si="58"/>
        <v>Konstrukteur 4 / Fachplaner 4 / Gruppenchef 2</v>
      </c>
      <c r="DD101" s="125">
        <v>741</v>
      </c>
      <c r="DE101" s="33">
        <f t="shared" si="59"/>
        <v>7</v>
      </c>
      <c r="DF101" s="83" t="str">
        <f t="shared" si="60"/>
        <v>Konstrukteur 4 / Fachplaner 4 / Gruppenchef 2</v>
      </c>
      <c r="DG101" s="20"/>
      <c r="DH101" s="125">
        <v>742</v>
      </c>
      <c r="DI101" s="33">
        <f t="shared" si="61"/>
        <v>8</v>
      </c>
      <c r="DJ101" s="83" t="str">
        <f t="shared" si="62"/>
        <v>Konstrukteur 5  / Fachplaner 5 / Gruppenchef 3</v>
      </c>
      <c r="DO101" s="19">
        <f t="shared" si="55"/>
        <v>4346</v>
      </c>
      <c r="DP101" s="153">
        <v>6</v>
      </c>
      <c r="DQ101" s="19">
        <v>0</v>
      </c>
      <c r="DR101" s="19" t="s">
        <v>965</v>
      </c>
    </row>
    <row r="102" spans="1:122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154">
        <v>5636</v>
      </c>
      <c r="CU102" s="125">
        <v>741</v>
      </c>
      <c r="CV102" s="33">
        <f>VLOOKUP($CU102,Funktionsbezeichnungen,3,0)</f>
        <v>7</v>
      </c>
      <c r="CW102" s="83" t="str">
        <f>VLOOKUP($CU102,Funktionsbezeichnungen,2,0)</f>
        <v>Konstrukteur 4 / Fachplaner 4 / Gruppenchef 2</v>
      </c>
      <c r="CX102" s="125">
        <v>741</v>
      </c>
      <c r="CY102" s="33">
        <f>VLOOKUP($CX102,Funktionsbezeichnungen,3,0)</f>
        <v>7</v>
      </c>
      <c r="CZ102" s="83" t="str">
        <f>VLOOKUP($CX102,Funktionsbezeichnungen,2,0)</f>
        <v>Konstrukteur 4 / Fachplaner 4 / Gruppenchef 2</v>
      </c>
      <c r="DA102" s="125">
        <v>741</v>
      </c>
      <c r="DB102" s="33">
        <f>VLOOKUP($DA102,Funktionsbezeichnungen,3,0)</f>
        <v>7</v>
      </c>
      <c r="DC102" s="83" t="str">
        <f>VLOOKUP($DA102,Funktionsbezeichnungen,2,0)</f>
        <v>Konstrukteur 4 / Fachplaner 4 / Gruppenchef 2</v>
      </c>
      <c r="DD102" s="125">
        <v>741</v>
      </c>
      <c r="DE102" s="33">
        <f>VLOOKUP($DD102,Funktionsbezeichnungen,3,0)</f>
        <v>7</v>
      </c>
      <c r="DF102" s="83" t="str">
        <f>VLOOKUP($DD102,Funktionsbezeichnungen,2,0)</f>
        <v>Konstrukteur 4 / Fachplaner 4 / Gruppenchef 2</v>
      </c>
      <c r="DG102" s="20"/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4 / Fachplaner 4 / Gruppenchef 2</v>
      </c>
      <c r="DO102" s="19">
        <f>+CT102</f>
        <v>5636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 t="shared" si="50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1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P103" s="19" t="str">
        <f t="shared" si="52"/>
        <v>Humbel Sven</v>
      </c>
      <c r="CR103" s="19">
        <f t="shared" si="53"/>
        <v>20</v>
      </c>
      <c r="CS103" s="19" t="str">
        <f t="shared" si="54"/>
        <v>D</v>
      </c>
      <c r="CT103" s="154">
        <v>9654</v>
      </c>
      <c r="CU103" s="125">
        <v>741</v>
      </c>
      <c r="CV103" s="33">
        <f t="shared" si="63"/>
        <v>7</v>
      </c>
      <c r="CW103" s="83" t="str">
        <f t="shared" si="64"/>
        <v>Konstrukteur 4 / Fachplaner 4 / Gruppenchef 2</v>
      </c>
      <c r="CX103" s="125">
        <v>741</v>
      </c>
      <c r="CY103" s="33">
        <f t="shared" si="48"/>
        <v>7</v>
      </c>
      <c r="CZ103" s="83" t="str">
        <f t="shared" si="49"/>
        <v>Konstrukteur 4 / Fachplaner 4 / Gruppenchef 2</v>
      </c>
      <c r="DA103" s="125">
        <v>741</v>
      </c>
      <c r="DB103" s="33">
        <f t="shared" si="57"/>
        <v>7</v>
      </c>
      <c r="DC103" s="83" t="str">
        <f t="shared" si="58"/>
        <v>Konstrukteur 4 / Fachplaner 4 / Gruppenchef 2</v>
      </c>
      <c r="DD103" s="125">
        <v>741</v>
      </c>
      <c r="DE103" s="33">
        <f t="shared" si="59"/>
        <v>7</v>
      </c>
      <c r="DF103" s="83" t="str">
        <f t="shared" si="60"/>
        <v>Konstrukteur 4 / Fachplaner 4 / Gruppenchef 2</v>
      </c>
      <c r="DG103" s="20"/>
      <c r="DH103" s="125">
        <v>742</v>
      </c>
      <c r="DI103" s="33">
        <f t="shared" si="61"/>
        <v>8</v>
      </c>
      <c r="DJ103" s="83" t="str">
        <f t="shared" si="62"/>
        <v>Konstrukteur 5  / Fachplaner 5 / Gruppenchef 3</v>
      </c>
      <c r="DO103" s="19">
        <f t="shared" si="55"/>
        <v>9654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22">
        <v>7711</v>
      </c>
      <c r="CU104" s="125">
        <v>741</v>
      </c>
      <c r="CV104" s="33">
        <f>VLOOKUP($CU104,Funktionsbezeichnungen,3,0)</f>
        <v>7</v>
      </c>
      <c r="CW104" s="83" t="str">
        <f>VLOOKUP($CU104,Funktionsbezeichnungen,2,0)</f>
        <v>Konstrukteur 4 / Fachplaner 4 / Gruppenchef 2</v>
      </c>
      <c r="CX104" s="125">
        <v>741</v>
      </c>
      <c r="CY104" s="33">
        <f>VLOOKUP($CX104,Funktionsbezeichnungen,3,0)</f>
        <v>7</v>
      </c>
      <c r="CZ104" s="83" t="str">
        <f>VLOOKUP($CX104,Funktionsbezeichnungen,2,0)</f>
        <v>Konstrukteur 4 / Fachplaner 4 / Gruppenchef 2</v>
      </c>
      <c r="DA104" s="125">
        <v>741</v>
      </c>
      <c r="DB104" s="33">
        <f>VLOOKUP($DA104,Funktionsbezeichnungen,3,0)</f>
        <v>7</v>
      </c>
      <c r="DC104" s="83" t="str">
        <f>VLOOKUP($DA104,Funktionsbezeichnungen,2,0)</f>
        <v>Konstrukteur 4 / Fachplaner 4 / Gruppenchef 2</v>
      </c>
      <c r="DD104" s="125">
        <v>741</v>
      </c>
      <c r="DE104" s="33">
        <f>VLOOKUP($DD104,Funktionsbezeichnungen,3,0)</f>
        <v>7</v>
      </c>
      <c r="DF104" s="83" t="str">
        <f>VLOOKUP($DD104,Funktionsbezeichnungen,2,0)</f>
        <v>Konstrukteur 4 / Fachplaner 4 / Gruppenchef 2</v>
      </c>
      <c r="DG104" s="20"/>
      <c r="DH104" s="33">
        <v>742</v>
      </c>
      <c r="DI104" s="33">
        <f>VLOOKUP($DH104,Funktionsbezeichnungen,3,0)</f>
        <v>8</v>
      </c>
      <c r="DJ104" s="83" t="str">
        <f>VLOOKUP($DH104,Funktionsbezeichnungen,2,0)</f>
        <v>Konstrukteur 5  / Fachplaner 5 / Gruppenchef 3</v>
      </c>
      <c r="DO104" s="19">
        <f>+CT104</f>
        <v>7711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0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1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2"/>
        <v>Delmas Marc</v>
      </c>
      <c r="CR105" s="19">
        <f t="shared" si="53"/>
        <v>16</v>
      </c>
      <c r="CS105" s="19" t="str">
        <f t="shared" si="54"/>
        <v>D</v>
      </c>
      <c r="CT105" s="154">
        <v>9660</v>
      </c>
      <c r="CU105" s="125">
        <v>742</v>
      </c>
      <c r="CV105" s="33">
        <f t="shared" si="63"/>
        <v>8</v>
      </c>
      <c r="CW105" s="83" t="str">
        <f t="shared" si="64"/>
        <v>Konstrukteur 5  / Fachplaner 5 / Gruppenchef 3</v>
      </c>
      <c r="CX105" s="125">
        <v>742</v>
      </c>
      <c r="CY105" s="33">
        <f t="shared" si="48"/>
        <v>8</v>
      </c>
      <c r="CZ105" s="83" t="str">
        <f t="shared" si="49"/>
        <v>Konstrukteur 5  / Fachplaner 5 / Gruppenchef 3</v>
      </c>
      <c r="DA105" s="125">
        <v>741</v>
      </c>
      <c r="DB105" s="33">
        <f t="shared" si="57"/>
        <v>7</v>
      </c>
      <c r="DC105" s="83" t="str">
        <f t="shared" si="58"/>
        <v>Konstrukteur 4 / Fachplaner 4 / Gruppenchef 2</v>
      </c>
      <c r="DD105" s="125">
        <v>733</v>
      </c>
      <c r="DE105" s="33">
        <f t="shared" si="59"/>
        <v>6</v>
      </c>
      <c r="DF105" s="83" t="str">
        <f t="shared" si="60"/>
        <v>Konstrukteur 3 / -planer 3 / Gruppenchef 1</v>
      </c>
      <c r="DG105" s="20"/>
      <c r="DH105" s="125">
        <v>733</v>
      </c>
      <c r="DI105" s="125">
        <f t="shared" si="61"/>
        <v>6</v>
      </c>
      <c r="DJ105" s="83" t="str">
        <f t="shared" si="62"/>
        <v>Konstrukteur 3 / -planer 3 / Gruppenchef 1</v>
      </c>
      <c r="DO105" s="19">
        <f t="shared" si="55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16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154">
        <v>9664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9664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154">
        <v>9687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>
        <v>733</v>
      </c>
      <c r="CY108" s="33">
        <f>VLOOKUP($CX108,Funktionsbezeichnungen,3,0)</f>
        <v>6</v>
      </c>
      <c r="CZ108" s="83" t="str">
        <f>VLOOKUP($CX108,Funktionsbezeichnungen,2,0)</f>
        <v>Konstrukteur 3 / -planer 3 / Gruppenchef 1</v>
      </c>
      <c r="DA108" s="125">
        <v>732</v>
      </c>
      <c r="DB108" s="33">
        <f>VLOOKUP($DA108,Funktionsbezeichnungen,3,0)</f>
        <v>5</v>
      </c>
      <c r="DC108" s="83" t="str">
        <f>VLOOKUP($DA108,Funktionsbezeichnungen,2,0)</f>
        <v>Konstrukteur 2 / -planer 2</v>
      </c>
      <c r="DD108" s="125">
        <v>732</v>
      </c>
      <c r="DE108" s="33">
        <f>VLOOKUP($DD108,Funktionsbezeichnungen,3,0)</f>
        <v>5</v>
      </c>
      <c r="DF108" s="83" t="str">
        <f>VLOOKUP($DD108,Funktionsbezeichnungen,2,0)</f>
        <v>Konstrukteur 2 / -planer 2</v>
      </c>
      <c r="DG108" s="20"/>
      <c r="DH108" s="33">
        <v>732</v>
      </c>
      <c r="DI108" s="33">
        <f>VLOOKUP($DH108,Funktionsbezeichnungen,3,0)</f>
        <v>5</v>
      </c>
      <c r="DJ108" s="83" t="str">
        <f>VLOOKUP($DH108,Funktionsbezeichnungen,2,0)</f>
        <v>Konstrukteur 2 / -planer 2</v>
      </c>
      <c r="DO108" s="19">
        <f>+CT108</f>
        <v>9687</v>
      </c>
      <c r="DP108" s="153">
        <v>6</v>
      </c>
      <c r="DQ108" s="19">
        <v>0</v>
      </c>
      <c r="DR108" s="19" t="s">
        <v>964</v>
      </c>
    </row>
    <row r="109" spans="1:122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P109" s="19" t="str">
        <f>+S109</f>
        <v>Grabherr Mathieu</v>
      </c>
      <c r="CR109" s="19">
        <f>+Z109</f>
        <v>9</v>
      </c>
      <c r="CS109" s="19" t="str">
        <f>+AB109</f>
        <v>D</v>
      </c>
      <c r="CT109" s="154">
        <v>5641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/>
      <c r="CY109" s="33"/>
      <c r="CZ109" s="83"/>
      <c r="DA109" s="125"/>
      <c r="DB109" s="33"/>
      <c r="DC109" s="83"/>
      <c r="DD109" s="33"/>
      <c r="DE109" s="33"/>
      <c r="DF109" s="83"/>
      <c r="DH109" s="33"/>
      <c r="DI109" s="33"/>
      <c r="DJ109" s="83"/>
      <c r="DO109" s="19">
        <f>+CT109</f>
        <v>5641</v>
      </c>
      <c r="DP109" s="153">
        <v>6</v>
      </c>
      <c r="DQ109" s="19">
        <v>0</v>
      </c>
      <c r="DR109" s="19" t="s">
        <v>965</v>
      </c>
    </row>
    <row r="110" spans="1:122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154">
        <v>9733</v>
      </c>
      <c r="CU110" s="125">
        <v>732</v>
      </c>
      <c r="CV110" s="33">
        <f>VLOOKUP($CU110,Funktionsbezeichnungen,3,0)</f>
        <v>5</v>
      </c>
      <c r="CW110" s="83" t="str">
        <f>VLOOKUP($CU110,Funktionsbezeichnungen,2,0)</f>
        <v>Konstrukteur 2 / -planer 2</v>
      </c>
      <c r="CX110" s="125">
        <v>731</v>
      </c>
      <c r="CY110" s="33">
        <f>VLOOKUP($CX110,Funktionsbezeichnungen,3,0)</f>
        <v>4</v>
      </c>
      <c r="CZ110" s="83" t="str">
        <f>VLOOKUP($CX110,Funktionsbezeichnungen,2,0)</f>
        <v>Konstrukteur 1 / -planer 1</v>
      </c>
      <c r="DA110" s="125"/>
      <c r="DB110" s="33"/>
      <c r="DC110" s="83"/>
      <c r="DD110" s="125"/>
      <c r="DE110" s="33"/>
      <c r="DF110" s="83"/>
      <c r="DG110" s="20"/>
      <c r="DH110" s="33">
        <v>731</v>
      </c>
      <c r="DI110" s="33">
        <f>VLOOKUP($DH110,Funktionsbezeichnungen,3,0)</f>
        <v>4</v>
      </c>
      <c r="DJ110" s="83" t="str">
        <f>VLOOKUP($DH110,Funktionsbezeichnungen,2,0)</f>
        <v>Konstrukteur 1 / -planer 1</v>
      </c>
      <c r="DO110" s="19">
        <f>+CT110</f>
        <v>9733</v>
      </c>
      <c r="DP110" s="153">
        <v>7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0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1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P111" s="19" t="str">
        <f t="shared" si="52"/>
        <v>Dettwiler Markus</v>
      </c>
      <c r="CR111" s="19">
        <f t="shared" si="53"/>
        <v>30</v>
      </c>
      <c r="CS111" s="19" t="str">
        <f t="shared" si="54"/>
        <v>E</v>
      </c>
      <c r="CT111" s="154">
        <v>5639</v>
      </c>
      <c r="CU111" s="125">
        <v>741</v>
      </c>
      <c r="CV111" s="33">
        <f t="shared" si="63"/>
        <v>7</v>
      </c>
      <c r="CW111" s="83" t="str">
        <f t="shared" si="64"/>
        <v>Konstrukteur 4 / Fachplaner 4 / Gruppenchef 2</v>
      </c>
      <c r="CX111" s="125">
        <v>741</v>
      </c>
      <c r="CY111" s="33">
        <f t="shared" ref="CY111:CY135" si="65">VLOOKUP($CX111,Funktionsbezeichnungen,3,0)</f>
        <v>7</v>
      </c>
      <c r="CZ111" s="83" t="str">
        <f t="shared" ref="CZ111:CZ135" si="66">VLOOKUP($CX111,Funktionsbezeichnungen,2,0)</f>
        <v>Konstrukteur 4 / Fachplaner 4 / Gruppenchef 2</v>
      </c>
      <c r="DA111" s="125">
        <v>741</v>
      </c>
      <c r="DB111" s="33">
        <f t="shared" si="57"/>
        <v>7</v>
      </c>
      <c r="DC111" s="83" t="str">
        <f t="shared" si="58"/>
        <v>Konstrukteur 4 / Fachplaner 4 / Gruppenchef 2</v>
      </c>
      <c r="DD111" s="125">
        <v>741</v>
      </c>
      <c r="DE111" s="33">
        <f t="shared" si="59"/>
        <v>7</v>
      </c>
      <c r="DF111" s="83" t="str">
        <f t="shared" si="60"/>
        <v>Konstrukteur 4 / Fachplaner 4 / Gruppenchef 2</v>
      </c>
      <c r="DG111" s="20"/>
      <c r="DH111" s="125">
        <v>741</v>
      </c>
      <c r="DI111" s="33">
        <f t="shared" si="61"/>
        <v>7</v>
      </c>
      <c r="DJ111" s="83" t="str">
        <f t="shared" si="62"/>
        <v>Konstrukteur 4 / Fachplaner 4 / Gruppenchef 2</v>
      </c>
      <c r="DO111" s="19">
        <f t="shared" si="55"/>
        <v>5639</v>
      </c>
      <c r="DP111" s="153">
        <v>6</v>
      </c>
      <c r="DQ111" s="19">
        <v>0</v>
      </c>
      <c r="DR111" s="19" t="s">
        <v>965</v>
      </c>
    </row>
    <row r="112" spans="1:122" s="19" customFormat="1" x14ac:dyDescent="0.2">
      <c r="A112" s="53">
        <v>0</v>
      </c>
      <c r="B112" s="53"/>
      <c r="C112" s="53">
        <f t="shared" si="50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1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2"/>
        <v>Breiter Michael</v>
      </c>
      <c r="CR112" s="19">
        <f t="shared" si="53"/>
        <v>10</v>
      </c>
      <c r="CS112" s="19" t="str">
        <f t="shared" si="54"/>
        <v>E</v>
      </c>
      <c r="CT112" s="154">
        <v>7702</v>
      </c>
      <c r="CU112" s="125">
        <v>733</v>
      </c>
      <c r="CV112" s="33">
        <f t="shared" si="63"/>
        <v>6</v>
      </c>
      <c r="CW112" s="83" t="str">
        <f t="shared" si="64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ref="DI112:DI132" si="67">VLOOKUP($DH112,Funktionsbezeichnungen,3,0)</f>
        <v>5</v>
      </c>
      <c r="DJ112" s="83" t="str">
        <f t="shared" ref="DJ112:DJ132" si="68">VLOOKUP($DH112,Funktionsbezeichnungen,2,0)</f>
        <v>Konstrukteur 2 / -planer 2</v>
      </c>
      <c r="DO112" s="19">
        <f t="shared" si="55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0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1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2"/>
        <v>Niederberger Benjamin</v>
      </c>
      <c r="CR113" s="19">
        <f t="shared" si="53"/>
        <v>8</v>
      </c>
      <c r="CS113" s="19" t="str">
        <f t="shared" si="54"/>
        <v>E</v>
      </c>
      <c r="CT113" s="154">
        <v>9701</v>
      </c>
      <c r="CU113" s="125">
        <v>733</v>
      </c>
      <c r="CV113" s="33">
        <f t="shared" si="63"/>
        <v>6</v>
      </c>
      <c r="CW113" s="83" t="str">
        <f t="shared" si="64"/>
        <v>Konstrukteur 3 / -planer 3 / Gruppenchef 1</v>
      </c>
      <c r="CX113" s="125">
        <v>732</v>
      </c>
      <c r="CY113" s="33">
        <f t="shared" si="65"/>
        <v>5</v>
      </c>
      <c r="CZ113" s="83" t="str">
        <f t="shared" si="66"/>
        <v>Konstrukteur 2 / -planer 2</v>
      </c>
      <c r="DA113" s="125">
        <v>731</v>
      </c>
      <c r="DB113" s="33">
        <f t="shared" ref="DB113:DB132" si="69">VLOOKUP($DA113,Funktionsbezeichnungen,3,0)</f>
        <v>4</v>
      </c>
      <c r="DC113" s="83" t="str">
        <f t="shared" ref="DC113:DC132" si="70">VLOOKUP($DA113,Funktionsbezeichnungen,2,0)</f>
        <v>Konstrukteur 1 / -planer 1</v>
      </c>
      <c r="DD113" s="125">
        <v>731</v>
      </c>
      <c r="DE113" s="33">
        <f t="shared" si="59"/>
        <v>4</v>
      </c>
      <c r="DF113" s="83" t="str">
        <f t="shared" si="60"/>
        <v>Konstrukteur 1 / -planer 1</v>
      </c>
      <c r="DG113" s="20"/>
      <c r="DH113" s="33">
        <v>731</v>
      </c>
      <c r="DI113" s="33">
        <f t="shared" si="67"/>
        <v>4</v>
      </c>
      <c r="DJ113" s="83" t="str">
        <f t="shared" si="68"/>
        <v>Konstrukteur 1 / -planer 1</v>
      </c>
      <c r="DO113" s="19">
        <f t="shared" si="55"/>
        <v>9701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ref="C114:C115" si="71"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ref="Z114:Z115" si="72">$AD$3-V114</f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P114" s="19" t="str">
        <f t="shared" ref="CP114:CP115" si="73">+S114</f>
        <v>Schär Cedric</v>
      </c>
      <c r="CR114" s="19">
        <f t="shared" ref="CR114:CR115" si="74">+Z114</f>
        <v>5</v>
      </c>
      <c r="CS114" s="19" t="str">
        <f t="shared" ref="CS114:CS115" si="75">+AB114</f>
        <v>F</v>
      </c>
      <c r="CT114" s="154">
        <v>9715</v>
      </c>
      <c r="CU114" s="125">
        <v>732</v>
      </c>
      <c r="CV114" s="33">
        <f t="shared" si="63"/>
        <v>5</v>
      </c>
      <c r="CW114" s="83" t="str">
        <f t="shared" si="64"/>
        <v>Konstrukteur 2 / -planer 2</v>
      </c>
      <c r="CX114" s="125">
        <v>731</v>
      </c>
      <c r="CY114" s="33">
        <f t="shared" si="65"/>
        <v>4</v>
      </c>
      <c r="CZ114" s="83" t="str">
        <f t="shared" si="66"/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 t="shared" si="67"/>
        <v>4</v>
      </c>
      <c r="DJ114" s="83" t="str">
        <f t="shared" si="68"/>
        <v>Konstrukteur 1 / -planer 1</v>
      </c>
      <c r="DO114" s="19">
        <f t="shared" ref="DO114:DO115" si="76">+CT114</f>
        <v>9715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71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72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73"/>
        <v>Boschung Jan</v>
      </c>
      <c r="CR115" s="19">
        <f t="shared" si="74"/>
        <v>2</v>
      </c>
      <c r="CS115" s="19" t="str">
        <f t="shared" si="75"/>
        <v>F</v>
      </c>
      <c r="CT115" s="154">
        <v>9740</v>
      </c>
      <c r="CU115" s="125">
        <v>731</v>
      </c>
      <c r="CV115" s="33">
        <f t="shared" ref="CV115:CV142" si="77">VLOOKUP($CU115,Funktionsbezeichnungen,3,0)</f>
        <v>4</v>
      </c>
      <c r="CW115" s="83" t="str">
        <f t="shared" ref="CW115:CW142" si="78">VLOOKUP($CU115,Funktionsbezeichnungen,2,0)</f>
        <v>Konstrukteur 1 / -planer 1</v>
      </c>
      <c r="CX115" s="125"/>
      <c r="CY115" s="33"/>
      <c r="CZ115" s="83"/>
      <c r="DA115" s="125"/>
      <c r="DB115" s="33"/>
      <c r="DC115" s="83"/>
      <c r="DD115" s="125"/>
      <c r="DE115" s="33"/>
      <c r="DF115" s="83"/>
      <c r="DG115" s="20"/>
      <c r="DH115" s="33"/>
      <c r="DI115" s="33"/>
      <c r="DJ115" s="83"/>
      <c r="DO115" s="19">
        <f t="shared" si="76"/>
        <v>9740</v>
      </c>
      <c r="DP115" s="153">
        <v>8</v>
      </c>
      <c r="DQ115" s="19">
        <v>0</v>
      </c>
      <c r="DR115" s="185" t="s">
        <v>976</v>
      </c>
    </row>
    <row r="116" spans="1:122" s="19" customFormat="1" x14ac:dyDescent="0.2">
      <c r="A116" s="53">
        <v>0</v>
      </c>
      <c r="B116" s="53"/>
      <c r="C116" s="53">
        <f t="shared" si="50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1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52"/>
        <v>Stucki Tizian</v>
      </c>
      <c r="CR116" s="19">
        <f t="shared" si="53"/>
        <v>1</v>
      </c>
      <c r="CS116" s="19" t="str">
        <f t="shared" si="54"/>
        <v>F</v>
      </c>
      <c r="CT116" s="222">
        <v>9743</v>
      </c>
      <c r="CU116" s="125">
        <v>731</v>
      </c>
      <c r="CV116" s="33">
        <f t="shared" si="77"/>
        <v>4</v>
      </c>
      <c r="CW116" s="83" t="str">
        <f t="shared" si="78"/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5"/>
        <v>9743</v>
      </c>
      <c r="DP116" s="153">
        <v>8</v>
      </c>
      <c r="DQ116" s="19">
        <v>0</v>
      </c>
      <c r="DR116" s="185" t="s">
        <v>976</v>
      </c>
    </row>
    <row r="117" spans="1:122" s="19" customFormat="1" ht="40.5" x14ac:dyDescent="0.2">
      <c r="A117" s="53">
        <v>0</v>
      </c>
      <c r="B117" s="53"/>
      <c r="C117" s="53">
        <f t="shared" si="5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8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1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P117" s="19" t="str">
        <f t="shared" si="52"/>
        <v>Kiefer Patrick</v>
      </c>
      <c r="CR117" s="19">
        <f t="shared" si="53"/>
        <v>16</v>
      </c>
      <c r="CS117" s="19" t="str">
        <f t="shared" si="54"/>
        <v>C</v>
      </c>
      <c r="CT117" s="154">
        <v>6753</v>
      </c>
      <c r="CU117" s="125">
        <v>223</v>
      </c>
      <c r="CV117" s="33">
        <f t="shared" si="77"/>
        <v>10</v>
      </c>
      <c r="CW117" s="83" t="str">
        <f t="shared" si="78"/>
        <v>Finanz-Fachspezialist / Controller 3</v>
      </c>
      <c r="CX117" s="125">
        <v>223</v>
      </c>
      <c r="CY117" s="33">
        <f>VLOOKUP($CX117,Funktionsbezeichnungen,3,0)</f>
        <v>10</v>
      </c>
      <c r="CZ117" s="83" t="str">
        <f>VLOOKUP($CX117,Funktionsbezeichnungen,2,0)</f>
        <v>Finanz-Fachspezialist / Controller 3</v>
      </c>
      <c r="DA117" s="125">
        <v>223</v>
      </c>
      <c r="DB117" s="33">
        <f>VLOOKUP($DA117,Funktionsbezeichnungen,3,0)</f>
        <v>10</v>
      </c>
      <c r="DC117" s="83" t="str">
        <f>VLOOKUP($DA117,Funktionsbezeichnungen,2,0)</f>
        <v>Finanz-Fachspezialist / Controller 3</v>
      </c>
      <c r="DD117" s="125">
        <v>223</v>
      </c>
      <c r="DE117" s="33">
        <f>VLOOKUP($DD117,Funktionsbezeichnungen,3,0)</f>
        <v>10</v>
      </c>
      <c r="DF117" s="83" t="str">
        <f>VLOOKUP($DD117,Funktionsbezeichnungen,2,0)</f>
        <v>Finanz-Fachspezialist / Controller 3</v>
      </c>
      <c r="DG117" s="20"/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3</v>
      </c>
      <c r="DO117" s="19">
        <f t="shared" si="55"/>
        <v>6753</v>
      </c>
      <c r="DP117" s="153">
        <v>3</v>
      </c>
      <c r="DQ117" s="19">
        <v>0</v>
      </c>
      <c r="DR117" s="185" t="s">
        <v>972</v>
      </c>
    </row>
    <row r="118" spans="1:122" s="19" customFormat="1" x14ac:dyDescent="0.2">
      <c r="A118" s="53">
        <v>0</v>
      </c>
      <c r="B118" s="53">
        <v>1</v>
      </c>
      <c r="C118" s="53">
        <f t="shared" si="5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1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P118" s="19" t="str">
        <f t="shared" si="52"/>
        <v>Meister Christine</v>
      </c>
      <c r="CR118" s="19">
        <f t="shared" si="53"/>
        <v>47</v>
      </c>
      <c r="CS118" s="19" t="str">
        <f t="shared" si="54"/>
        <v>D</v>
      </c>
      <c r="CT118" s="154">
        <v>4245</v>
      </c>
      <c r="CU118" s="125">
        <v>134</v>
      </c>
      <c r="CV118" s="33">
        <f t="shared" si="77"/>
        <v>7</v>
      </c>
      <c r="CW118" s="83" t="str">
        <f t="shared" si="78"/>
        <v>Kaufmännischer Mitarbeiter 4 / Gruppenchef 2</v>
      </c>
      <c r="CX118" s="125">
        <v>134</v>
      </c>
      <c r="CY118" s="33">
        <f t="shared" si="65"/>
        <v>7</v>
      </c>
      <c r="CZ118" s="83" t="str">
        <f t="shared" si="66"/>
        <v>Kaufmännischer Mitarbeiter 4 / Gruppenchef 2</v>
      </c>
      <c r="DA118" s="125">
        <v>134</v>
      </c>
      <c r="DB118" s="33">
        <f t="shared" si="69"/>
        <v>7</v>
      </c>
      <c r="DC118" s="83" t="str">
        <f t="shared" si="70"/>
        <v>Kaufmännischer Mitarbeiter 4 / Gruppenchef 2</v>
      </c>
      <c r="DD118" s="125">
        <v>134</v>
      </c>
      <c r="DE118" s="33">
        <f t="shared" ref="DE118:DE132" si="79">VLOOKUP($DD118,Funktionsbezeichnungen,3,0)</f>
        <v>7</v>
      </c>
      <c r="DF118" s="83" t="str">
        <f t="shared" ref="DF118:DF132" si="80">VLOOKUP($DD118,Funktionsbezeichnungen,2,0)</f>
        <v>Kaufmännischer Mitarbeiter 4 / Gruppenchef 2</v>
      </c>
      <c r="DG118" s="20"/>
      <c r="DH118" s="125">
        <v>134</v>
      </c>
      <c r="DI118" s="33">
        <f t="shared" si="67"/>
        <v>7</v>
      </c>
      <c r="DJ118" s="83" t="str">
        <f t="shared" si="68"/>
        <v>Kaufmännischer Mitarbeiter 4 / Gruppenchef 2</v>
      </c>
      <c r="DO118" s="19">
        <f t="shared" si="55"/>
        <v>4245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0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1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P119" s="19" t="str">
        <f t="shared" si="52"/>
        <v>Derezynski Françoise</v>
      </c>
      <c r="CR119" s="19">
        <f t="shared" si="53"/>
        <v>47</v>
      </c>
      <c r="CS119" s="19" t="str">
        <f t="shared" si="54"/>
        <v>D</v>
      </c>
      <c r="CT119" s="154">
        <v>4266</v>
      </c>
      <c r="CU119" s="125">
        <v>141</v>
      </c>
      <c r="CV119" s="33">
        <f t="shared" si="77"/>
        <v>8</v>
      </c>
      <c r="CW119" s="83" t="str">
        <f t="shared" si="78"/>
        <v>Kaufmännischer Fachspezialist 1</v>
      </c>
      <c r="CX119" s="125">
        <v>141</v>
      </c>
      <c r="CY119" s="33">
        <f>VLOOKUP($CX119,Funktionsbezeichnungen,3,0)</f>
        <v>8</v>
      </c>
      <c r="CZ119" s="83" t="str">
        <f>VLOOKUP($CX119,Funktionsbezeichnungen,2,0)</f>
        <v>Kaufmännischer Fachspezialist 1</v>
      </c>
      <c r="DA119" s="125">
        <v>134</v>
      </c>
      <c r="DB119" s="33">
        <f>VLOOKUP($DA119,Funktionsbezeichnungen,3,0)</f>
        <v>7</v>
      </c>
      <c r="DC119" s="83" t="str">
        <f>VLOOKUP($DA119,Funktionsbezeichnungen,2,0)</f>
        <v>Kaufmännischer Mitarbeiter 4 / Gruppenchef 2</v>
      </c>
      <c r="DD119" s="125">
        <v>134</v>
      </c>
      <c r="DE119" s="33">
        <f>VLOOKUP($DD119,Funktionsbezeichnungen,3,0)</f>
        <v>7</v>
      </c>
      <c r="DF119" s="83" t="str">
        <f>VLOOKUP($DD119,Funktionsbezeichnungen,2,0)</f>
        <v>Kaufmännischer Mitarbeiter 4 / Gruppenchef 2</v>
      </c>
      <c r="DG119" s="20"/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4 / Gruppenchef 2</v>
      </c>
      <c r="DO119" s="19">
        <f t="shared" si="55"/>
        <v>4266</v>
      </c>
      <c r="DP119" s="153">
        <v>6</v>
      </c>
      <c r="DQ119" s="19">
        <v>0</v>
      </c>
      <c r="DR119" s="185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0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1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P120" s="19" t="str">
        <f t="shared" si="52"/>
        <v>Szirt Madeleine</v>
      </c>
      <c r="CR120" s="19">
        <f t="shared" si="53"/>
        <v>41</v>
      </c>
      <c r="CS120" s="19" t="str">
        <f t="shared" si="54"/>
        <v>D</v>
      </c>
      <c r="CT120" s="154">
        <v>4216</v>
      </c>
      <c r="CU120" s="125">
        <v>162</v>
      </c>
      <c r="CV120" s="33">
        <f t="shared" si="77"/>
        <v>9</v>
      </c>
      <c r="CW120" s="83" t="str">
        <f t="shared" si="78"/>
        <v>Personal-Fachspezialist 2</v>
      </c>
      <c r="CX120" s="125">
        <v>162</v>
      </c>
      <c r="CY120" s="33">
        <f>VLOOKUP($CX120,Funktionsbezeichnungen,3,0)</f>
        <v>9</v>
      </c>
      <c r="CZ120" s="83" t="str">
        <f>VLOOKUP($CX120,Funktionsbezeichnungen,2,0)</f>
        <v>Personal-Fachspezialist 2</v>
      </c>
      <c r="DA120" s="125">
        <v>162</v>
      </c>
      <c r="DB120" s="33">
        <f>VLOOKUP($DA120,Funktionsbezeichnungen,3,0)</f>
        <v>9</v>
      </c>
      <c r="DC120" s="83" t="str">
        <f>VLOOKUP($DA120,Funktionsbezeichnungen,2,0)</f>
        <v>Personal-Fachspezialist 2</v>
      </c>
      <c r="DD120" s="125">
        <v>162</v>
      </c>
      <c r="DE120" s="33">
        <f>VLOOKUP($DD120,Funktionsbezeichnungen,3,0)</f>
        <v>9</v>
      </c>
      <c r="DF120" s="83" t="str">
        <f>VLOOKUP($DD120,Funktionsbezeichnungen,2,0)</f>
        <v>Personal-Fachspezialist 2</v>
      </c>
      <c r="DG120" s="20"/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2</v>
      </c>
      <c r="DO120" s="19">
        <f t="shared" si="55"/>
        <v>4216</v>
      </c>
      <c r="DP120" s="153">
        <v>3</v>
      </c>
      <c r="DQ120" s="19">
        <v>0</v>
      </c>
      <c r="DR120" s="185" t="s">
        <v>971</v>
      </c>
    </row>
    <row r="121" spans="1:122" s="19" customFormat="1" x14ac:dyDescent="0.2">
      <c r="A121" s="53">
        <v>0</v>
      </c>
      <c r="B121" s="53">
        <v>1</v>
      </c>
      <c r="C121" s="53">
        <f t="shared" si="50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1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P121" s="19" t="str">
        <f t="shared" si="52"/>
        <v>Canetti Rosemarie</v>
      </c>
      <c r="CR121" s="19">
        <f t="shared" si="53"/>
        <v>41</v>
      </c>
      <c r="CS121" s="19" t="str">
        <f t="shared" si="54"/>
        <v>D</v>
      </c>
      <c r="CT121" s="154">
        <v>4320</v>
      </c>
      <c r="CU121" s="125">
        <v>134</v>
      </c>
      <c r="CV121" s="33">
        <f t="shared" si="77"/>
        <v>7</v>
      </c>
      <c r="CW121" s="83" t="str">
        <f t="shared" si="78"/>
        <v>Kaufmännischer Mitarbeiter 4 / Gruppenchef 2</v>
      </c>
      <c r="CX121" s="125"/>
      <c r="CY121" s="33"/>
      <c r="CZ121" s="83"/>
      <c r="DA121" s="125">
        <v>134</v>
      </c>
      <c r="DB121" s="33">
        <f t="shared" si="69"/>
        <v>7</v>
      </c>
      <c r="DC121" s="83" t="str">
        <f t="shared" si="70"/>
        <v>Kaufmännischer Mitarbeiter 4 / Gruppenchef 2</v>
      </c>
      <c r="DD121" s="125">
        <v>134</v>
      </c>
      <c r="DE121" s="33">
        <f t="shared" si="79"/>
        <v>7</v>
      </c>
      <c r="DF121" s="83" t="str">
        <f t="shared" si="80"/>
        <v>Kaufmännischer Mitarbeiter 4 / Gruppenchef 2</v>
      </c>
      <c r="DG121" s="20"/>
      <c r="DH121" s="125">
        <v>134</v>
      </c>
      <c r="DI121" s="33">
        <f t="shared" si="67"/>
        <v>7</v>
      </c>
      <c r="DJ121" s="83" t="str">
        <f t="shared" si="68"/>
        <v>Kaufmännischer Mitarbeiter 4 / Gruppenchef 2</v>
      </c>
      <c r="DO121" s="19">
        <f t="shared" si="55"/>
        <v>4320</v>
      </c>
      <c r="DP121" s="153">
        <v>6</v>
      </c>
      <c r="DQ121" s="19">
        <v>0</v>
      </c>
      <c r="DR121" s="19" t="s">
        <v>955</v>
      </c>
    </row>
    <row r="122" spans="1:122" s="19" customFormat="1" x14ac:dyDescent="0.2">
      <c r="A122" s="53">
        <v>0</v>
      </c>
      <c r="B122" s="53">
        <v>1</v>
      </c>
      <c r="C122" s="53">
        <f t="shared" si="50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1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P122" s="19" t="str">
        <f t="shared" si="52"/>
        <v>Peier Doris</v>
      </c>
      <c r="CR122" s="19">
        <f t="shared" si="53"/>
        <v>36</v>
      </c>
      <c r="CS122" s="19" t="str">
        <f t="shared" si="54"/>
        <v>D</v>
      </c>
      <c r="CT122" s="154">
        <v>5581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>
        <v>134</v>
      </c>
      <c r="CY122" s="33">
        <f t="shared" si="65"/>
        <v>7</v>
      </c>
      <c r="CZ122" s="83" t="str">
        <f t="shared" si="66"/>
        <v>Kaufmännischer Mitarbeiter 4 / Gruppenchef 2</v>
      </c>
      <c r="DA122" s="125">
        <v>134</v>
      </c>
      <c r="DB122" s="33">
        <f t="shared" si="69"/>
        <v>7</v>
      </c>
      <c r="DC122" s="83" t="str">
        <f t="shared" si="70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67"/>
        <v>7</v>
      </c>
      <c r="DJ122" s="83" t="str">
        <f t="shared" si="68"/>
        <v>Kaufmännischer Mitarbeiter 4 / Gruppenchef 2</v>
      </c>
      <c r="DO122" s="19">
        <f t="shared" si="55"/>
        <v>5581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0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1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2"/>
        <v>Beuret Agnès</v>
      </c>
      <c r="CR123" s="19">
        <f t="shared" si="53"/>
        <v>33</v>
      </c>
      <c r="CS123" s="19" t="str">
        <f t="shared" si="54"/>
        <v>D</v>
      </c>
      <c r="CT123" s="154">
        <v>4352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65"/>
        <v>7</v>
      </c>
      <c r="CZ123" s="83" t="str">
        <f t="shared" si="66"/>
        <v>Kaufmännischer Mitarbeiter 4 / Gruppenchef 2</v>
      </c>
      <c r="DA123" s="125">
        <v>134</v>
      </c>
      <c r="DB123" s="33">
        <f t="shared" si="69"/>
        <v>7</v>
      </c>
      <c r="DC123" s="83" t="str">
        <f t="shared" si="70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67"/>
        <v>7</v>
      </c>
      <c r="DJ123" s="83" t="str">
        <f t="shared" si="68"/>
        <v>Kaufmännischer Mitarbeiter 4 / Gruppenchef 2</v>
      </c>
      <c r="DO123" s="19">
        <f t="shared" si="55"/>
        <v>4352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0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1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2"/>
        <v>Weider Noelle</v>
      </c>
      <c r="CR124" s="19">
        <f t="shared" si="53"/>
        <v>28</v>
      </c>
      <c r="CS124" s="19" t="str">
        <f t="shared" si="54"/>
        <v>D</v>
      </c>
      <c r="CT124" s="154">
        <v>5604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65"/>
        <v>7</v>
      </c>
      <c r="CZ124" s="83" t="str">
        <f t="shared" si="66"/>
        <v>Kaufmännischer Mitarbeiter 4 / Gruppenchef 2</v>
      </c>
      <c r="DA124" s="125">
        <v>134</v>
      </c>
      <c r="DB124" s="33">
        <f t="shared" si="69"/>
        <v>7</v>
      </c>
      <c r="DC124" s="83" t="str">
        <f t="shared" si="70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67"/>
        <v>7</v>
      </c>
      <c r="DJ124" s="83" t="str">
        <f t="shared" si="68"/>
        <v>Kaufmännischer Mitarbeiter 4 / Gruppenchef 2</v>
      </c>
      <c r="DO124" s="19">
        <f t="shared" si="55"/>
        <v>5604</v>
      </c>
      <c r="DP124" s="153">
        <v>6</v>
      </c>
      <c r="DQ124" s="19">
        <v>0</v>
      </c>
      <c r="DR124" s="19" t="s">
        <v>955</v>
      </c>
    </row>
    <row r="125" spans="1:122" s="19" customFormat="1" ht="27" x14ac:dyDescent="0.2">
      <c r="A125" s="53">
        <v>0</v>
      </c>
      <c r="B125" s="53"/>
      <c r="C125" s="53">
        <f t="shared" si="50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8" t="s">
        <v>243</v>
      </c>
      <c r="V125" s="21">
        <v>2002</v>
      </c>
      <c r="W125" s="25"/>
      <c r="X125" s="21"/>
      <c r="Y125" s="25" t="s">
        <v>327</v>
      </c>
      <c r="Z125" s="21">
        <f t="shared" si="51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P125" s="19" t="str">
        <f t="shared" si="52"/>
        <v>Fischer Michel</v>
      </c>
      <c r="CR125" s="19">
        <f t="shared" si="53"/>
        <v>16</v>
      </c>
      <c r="CS125" s="19" t="str">
        <f t="shared" si="54"/>
        <v>D</v>
      </c>
      <c r="CT125" s="154">
        <v>8655</v>
      </c>
      <c r="CU125" s="125">
        <v>542</v>
      </c>
      <c r="CV125" s="33">
        <f t="shared" si="77"/>
        <v>7</v>
      </c>
      <c r="CW125" s="83" t="str">
        <f t="shared" si="78"/>
        <v>Technischer Sachbearbeiter 2</v>
      </c>
      <c r="CX125" s="125">
        <v>542</v>
      </c>
      <c r="CY125" s="33">
        <f t="shared" si="65"/>
        <v>7</v>
      </c>
      <c r="CZ125" s="83" t="str">
        <f t="shared" si="66"/>
        <v>Technischer Sachbearbeiter 2</v>
      </c>
      <c r="DA125" s="125">
        <v>542</v>
      </c>
      <c r="DB125" s="33">
        <f t="shared" si="69"/>
        <v>7</v>
      </c>
      <c r="DC125" s="83" t="str">
        <f t="shared" si="70"/>
        <v>Technischer Sachbearbeiter 2</v>
      </c>
      <c r="DD125" s="125">
        <v>541</v>
      </c>
      <c r="DE125" s="33">
        <f t="shared" si="79"/>
        <v>6</v>
      </c>
      <c r="DF125" s="83" t="str">
        <f t="shared" si="80"/>
        <v>Technischer Sachbearbeiter 1</v>
      </c>
      <c r="DG125" s="20"/>
      <c r="DH125" s="125">
        <v>351</v>
      </c>
      <c r="DI125" s="33">
        <f t="shared" si="67"/>
        <v>7</v>
      </c>
      <c r="DJ125" s="83" t="str">
        <f t="shared" si="68"/>
        <v>Marketing - / Product - Manager 1</v>
      </c>
      <c r="DO125" s="19">
        <f t="shared" si="55"/>
        <v>8655</v>
      </c>
      <c r="DP125" s="153">
        <v>6</v>
      </c>
      <c r="DQ125" s="19">
        <v>0</v>
      </c>
      <c r="DR125" s="19" t="s">
        <v>967</v>
      </c>
    </row>
    <row r="126" spans="1:122" s="19" customFormat="1" x14ac:dyDescent="0.2">
      <c r="A126" s="53">
        <v>0</v>
      </c>
      <c r="B126" s="53">
        <v>1</v>
      </c>
      <c r="C126" s="53">
        <f t="shared" si="50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1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P126" s="19" t="str">
        <f t="shared" si="52"/>
        <v>Willig Martine</v>
      </c>
      <c r="CR126" s="19">
        <f t="shared" si="53"/>
        <v>42</v>
      </c>
      <c r="CS126" s="19" t="str">
        <f t="shared" si="54"/>
        <v>E</v>
      </c>
      <c r="CT126" s="154">
        <v>5637</v>
      </c>
      <c r="CU126" s="125">
        <v>133</v>
      </c>
      <c r="CV126" s="33">
        <f t="shared" si="77"/>
        <v>6</v>
      </c>
      <c r="CW126" s="83" t="str">
        <f t="shared" si="78"/>
        <v>Kaufmännischer Mitarbeiter 3 / Gruppenchef 1</v>
      </c>
      <c r="CX126" s="125">
        <v>133</v>
      </c>
      <c r="CY126" s="33">
        <f t="shared" si="65"/>
        <v>6</v>
      </c>
      <c r="CZ126" s="83" t="str">
        <f t="shared" si="66"/>
        <v>Kaufmännischer Mitarbeiter 3 / Gruppenchef 1</v>
      </c>
      <c r="DA126" s="125">
        <v>133</v>
      </c>
      <c r="DB126" s="33">
        <f t="shared" si="69"/>
        <v>6</v>
      </c>
      <c r="DC126" s="83" t="str">
        <f t="shared" si="70"/>
        <v>Kaufmännischer Mitarbeiter 3 / Gruppenchef 1</v>
      </c>
      <c r="DD126" s="125">
        <v>133</v>
      </c>
      <c r="DE126" s="33">
        <f t="shared" si="79"/>
        <v>6</v>
      </c>
      <c r="DF126" s="83" t="str">
        <f t="shared" si="80"/>
        <v>Kaufmännischer Mitarbeiter 3 / Gruppenchef 1</v>
      </c>
      <c r="DG126" s="20"/>
      <c r="DH126" s="125">
        <v>133</v>
      </c>
      <c r="DI126" s="33">
        <f t="shared" si="67"/>
        <v>6</v>
      </c>
      <c r="DJ126" s="83" t="str">
        <f t="shared" si="68"/>
        <v>Kaufmännischer Mitarbeiter 3 / Gruppenchef 1</v>
      </c>
      <c r="DO126" s="19">
        <f t="shared" si="55"/>
        <v>5637</v>
      </c>
      <c r="DP126" s="153">
        <v>6</v>
      </c>
      <c r="DQ126" s="19">
        <v>0</v>
      </c>
      <c r="DR126" s="185" t="s">
        <v>973</v>
      </c>
    </row>
    <row r="127" spans="1:122" s="19" customFormat="1" x14ac:dyDescent="0.2">
      <c r="A127" s="53">
        <v>0</v>
      </c>
      <c r="B127" s="53">
        <v>1</v>
      </c>
      <c r="C127" s="53">
        <f t="shared" si="50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1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P127" s="258" t="str">
        <f t="shared" si="52"/>
        <v>Boschung Brigitte</v>
      </c>
      <c r="CQ127" s="259"/>
      <c r="CR127" s="19">
        <f t="shared" si="53"/>
        <v>33</v>
      </c>
      <c r="CS127" s="19" t="str">
        <f t="shared" si="54"/>
        <v>E</v>
      </c>
      <c r="CT127" s="154">
        <v>7703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>VLOOKUP($CX127,Funktionsbezeichnungen,3,0)</f>
        <v>6</v>
      </c>
      <c r="CZ127" s="83" t="str">
        <f>VLOOKUP($CX127,Funktionsbezeichnungen,2,0)</f>
        <v>Kaufmännischer Mitarbeiter 3 / Gruppenchef 1</v>
      </c>
      <c r="DA127" s="125">
        <v>112</v>
      </c>
      <c r="DB127" s="33">
        <f>VLOOKUP($DA127,Funktionsbezeichnungen,3,0)</f>
        <v>5</v>
      </c>
      <c r="DC127" s="83" t="str">
        <f>VLOOKUP($DA127,Funktionsbezeichnungen,2,0)</f>
        <v>Réceptionist / Telefonist / Service-Disponent 2</v>
      </c>
      <c r="DD127" s="125">
        <v>112</v>
      </c>
      <c r="DE127" s="33">
        <f>VLOOKUP($DD127,Funktionsbezeichnungen,3,0)</f>
        <v>5</v>
      </c>
      <c r="DF127" s="83" t="str">
        <f>VLOOKUP($DD127,Funktionsbezeichnungen,2,0)</f>
        <v>Réceptionist / Telefonist / Service-Disponent 2</v>
      </c>
      <c r="DG127" s="20"/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2</v>
      </c>
      <c r="DO127" s="19">
        <f t="shared" si="55"/>
        <v>7703</v>
      </c>
      <c r="DP127" s="153">
        <v>6</v>
      </c>
      <c r="DQ127" s="19">
        <v>0</v>
      </c>
      <c r="DR127" s="19" t="s">
        <v>953</v>
      </c>
    </row>
    <row r="128" spans="1:122" s="19" customFormat="1" x14ac:dyDescent="0.2">
      <c r="A128" s="53">
        <v>0</v>
      </c>
      <c r="B128" s="53">
        <v>1</v>
      </c>
      <c r="C128" s="53">
        <f t="shared" si="50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1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P128" s="19" t="str">
        <f t="shared" si="52"/>
        <v>Meier Jacqueline</v>
      </c>
      <c r="CR128" s="19">
        <f t="shared" si="53"/>
        <v>31</v>
      </c>
      <c r="CS128" s="19" t="str">
        <f t="shared" si="54"/>
        <v>E</v>
      </c>
      <c r="CT128" s="154">
        <v>7700</v>
      </c>
      <c r="CU128" s="125">
        <v>212</v>
      </c>
      <c r="CV128" s="33">
        <f t="shared" si="77"/>
        <v>5</v>
      </c>
      <c r="CW128" s="83" t="str">
        <f t="shared" si="78"/>
        <v>Buchhalter 2</v>
      </c>
      <c r="CX128" s="125">
        <v>212</v>
      </c>
      <c r="CY128" s="33">
        <f t="shared" si="65"/>
        <v>5</v>
      </c>
      <c r="CZ128" s="83" t="str">
        <f t="shared" si="66"/>
        <v>Buchhalter 2</v>
      </c>
      <c r="DA128" s="125">
        <v>212</v>
      </c>
      <c r="DB128" s="33">
        <f t="shared" si="69"/>
        <v>5</v>
      </c>
      <c r="DC128" s="83" t="str">
        <f t="shared" si="70"/>
        <v>Buchhalter 2</v>
      </c>
      <c r="DD128" s="125">
        <v>212</v>
      </c>
      <c r="DE128" s="33">
        <f t="shared" si="79"/>
        <v>5</v>
      </c>
      <c r="DF128" s="83" t="str">
        <f t="shared" si="80"/>
        <v>Buchhalter 2</v>
      </c>
      <c r="DG128" s="20"/>
      <c r="DH128" s="125">
        <v>212</v>
      </c>
      <c r="DI128" s="33">
        <f t="shared" si="67"/>
        <v>5</v>
      </c>
      <c r="DJ128" s="83" t="str">
        <f t="shared" si="68"/>
        <v>Buchhalter 2</v>
      </c>
      <c r="DO128" s="19">
        <f t="shared" si="55"/>
        <v>7700</v>
      </c>
      <c r="DP128" s="153">
        <v>6</v>
      </c>
      <c r="DQ128" s="19">
        <v>0</v>
      </c>
      <c r="DR128" s="19" t="s">
        <v>958</v>
      </c>
    </row>
    <row r="129" spans="1:122" s="19" customFormat="1" x14ac:dyDescent="0.2">
      <c r="A129" s="53">
        <v>0</v>
      </c>
      <c r="B129" s="53">
        <v>1</v>
      </c>
      <c r="C129" s="53">
        <f t="shared" si="50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1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52"/>
        <v>Oruk Makbule</v>
      </c>
      <c r="CR129" s="19">
        <f t="shared" si="53"/>
        <v>13</v>
      </c>
      <c r="CS129" s="19" t="str">
        <f t="shared" si="54"/>
        <v>E</v>
      </c>
      <c r="CT129" s="154">
        <v>6762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65"/>
        <v>5</v>
      </c>
      <c r="CZ129" s="83" t="str">
        <f t="shared" si="66"/>
        <v>Buchhalter 2</v>
      </c>
      <c r="DA129" s="125">
        <v>212</v>
      </c>
      <c r="DB129" s="33">
        <f t="shared" si="69"/>
        <v>5</v>
      </c>
      <c r="DC129" s="83" t="str">
        <f t="shared" si="70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67"/>
        <v>5</v>
      </c>
      <c r="DJ129" s="83" t="str">
        <f t="shared" si="68"/>
        <v>Buchhalter 2</v>
      </c>
      <c r="DO129" s="19">
        <f t="shared" si="55"/>
        <v>6762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/>
      <c r="C130" s="53">
        <f t="shared" si="50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1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P130" s="19" t="str">
        <f t="shared" si="52"/>
        <v>Steg Günther</v>
      </c>
      <c r="CR130" s="19">
        <f t="shared" si="53"/>
        <v>39</v>
      </c>
      <c r="CS130" s="19" t="str">
        <f t="shared" si="54"/>
        <v>C</v>
      </c>
      <c r="CT130" s="154">
        <v>4226</v>
      </c>
      <c r="CU130" s="125">
        <v>413</v>
      </c>
      <c r="CV130" s="33">
        <f t="shared" si="77"/>
        <v>8</v>
      </c>
      <c r="CW130" s="83" t="str">
        <f t="shared" si="78"/>
        <v>Senior System-Controller</v>
      </c>
      <c r="CX130" s="125">
        <v>413</v>
      </c>
      <c r="CY130" s="33">
        <f t="shared" si="65"/>
        <v>8</v>
      </c>
      <c r="CZ130" s="83" t="str">
        <f t="shared" si="66"/>
        <v>Senior System-Controller</v>
      </c>
      <c r="DA130" s="125">
        <v>413</v>
      </c>
      <c r="DB130" s="33">
        <f t="shared" si="69"/>
        <v>8</v>
      </c>
      <c r="DC130" s="83" t="str">
        <f t="shared" si="70"/>
        <v>Senior System-Controller</v>
      </c>
      <c r="DD130" s="125">
        <v>413</v>
      </c>
      <c r="DE130" s="33">
        <f t="shared" si="79"/>
        <v>8</v>
      </c>
      <c r="DF130" s="83" t="str">
        <f t="shared" si="80"/>
        <v>Senior System-Controller</v>
      </c>
      <c r="DG130" s="20"/>
      <c r="DH130" s="125">
        <v>413</v>
      </c>
      <c r="DI130" s="33">
        <f t="shared" si="67"/>
        <v>8</v>
      </c>
      <c r="DJ130" s="83" t="str">
        <f t="shared" si="68"/>
        <v>Senior System-Controller</v>
      </c>
      <c r="DO130" s="19">
        <f t="shared" si="55"/>
        <v>4226</v>
      </c>
      <c r="DP130" s="153">
        <v>6</v>
      </c>
      <c r="DQ130" s="19">
        <v>0</v>
      </c>
      <c r="DR130" s="19" t="s">
        <v>961</v>
      </c>
    </row>
    <row r="131" spans="1:122" s="19" customFormat="1" ht="27" x14ac:dyDescent="0.2">
      <c r="A131" s="53">
        <v>0</v>
      </c>
      <c r="B131" s="53"/>
      <c r="C131" s="53">
        <f t="shared" si="50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1"/>
        <v>26</v>
      </c>
      <c r="AA131" s="25" t="s">
        <v>692</v>
      </c>
      <c r="AB131" s="21" t="s">
        <v>105</v>
      </c>
      <c r="AC131" s="21"/>
      <c r="AE131" s="90" t="s">
        <v>537</v>
      </c>
      <c r="AF131" s="82"/>
      <c r="CP131" s="19" t="str">
        <f t="shared" si="52"/>
        <v>Grimm Stephan</v>
      </c>
      <c r="CR131" s="19">
        <f t="shared" si="53"/>
        <v>26</v>
      </c>
      <c r="CS131" s="19" t="str">
        <f t="shared" si="54"/>
        <v>C</v>
      </c>
      <c r="CT131" s="154">
        <v>3203</v>
      </c>
      <c r="CU131" s="125">
        <v>443</v>
      </c>
      <c r="CV131" s="33">
        <f t="shared" si="77"/>
        <v>9</v>
      </c>
      <c r="CW131" s="83" t="str">
        <f t="shared" si="78"/>
        <v>System-Spezialist 3</v>
      </c>
      <c r="CX131" s="125">
        <v>443</v>
      </c>
      <c r="CY131" s="33">
        <f t="shared" si="65"/>
        <v>9</v>
      </c>
      <c r="CZ131" s="83" t="str">
        <f t="shared" si="66"/>
        <v>System-Spezialist 3</v>
      </c>
      <c r="DA131" s="125">
        <v>443</v>
      </c>
      <c r="DB131" s="33">
        <f t="shared" si="69"/>
        <v>9</v>
      </c>
      <c r="DC131" s="83" t="str">
        <f t="shared" si="70"/>
        <v>System-Spezialist 3</v>
      </c>
      <c r="DD131" s="125">
        <v>443</v>
      </c>
      <c r="DE131" s="33">
        <f t="shared" si="79"/>
        <v>9</v>
      </c>
      <c r="DF131" s="83" t="str">
        <f t="shared" si="80"/>
        <v>System-Spezialist 3</v>
      </c>
      <c r="DG131" s="20"/>
      <c r="DH131" s="125">
        <v>413</v>
      </c>
      <c r="DI131" s="33">
        <f t="shared" si="67"/>
        <v>8</v>
      </c>
      <c r="DJ131" s="83" t="str">
        <f t="shared" si="68"/>
        <v>Senior System-Controller</v>
      </c>
      <c r="DO131" s="19">
        <f t="shared" si="55"/>
        <v>3203</v>
      </c>
      <c r="DP131" s="153">
        <v>3</v>
      </c>
      <c r="DQ131" s="19">
        <v>0</v>
      </c>
      <c r="DR131" s="19" t="s">
        <v>962</v>
      </c>
    </row>
    <row r="132" spans="1:122" s="19" customFormat="1" x14ac:dyDescent="0.2">
      <c r="A132" s="53">
        <v>0</v>
      </c>
      <c r="B132" s="53"/>
      <c r="C132" s="53">
        <f t="shared" si="50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1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P132" s="19" t="str">
        <f t="shared" si="52"/>
        <v>Hänni Alexander</v>
      </c>
      <c r="CR132" s="19">
        <f t="shared" si="53"/>
        <v>19</v>
      </c>
      <c r="CS132" s="19" t="str">
        <f t="shared" si="54"/>
        <v>D</v>
      </c>
      <c r="CT132" s="154">
        <v>6755</v>
      </c>
      <c r="CU132" s="125">
        <v>423</v>
      </c>
      <c r="CV132" s="33">
        <f t="shared" si="77"/>
        <v>7</v>
      </c>
      <c r="CW132" s="83" t="str">
        <f t="shared" si="78"/>
        <v>IC-Berater / -Techniker 3 / LAN-Supporter</v>
      </c>
      <c r="CX132" s="125">
        <v>423</v>
      </c>
      <c r="CY132" s="33">
        <f t="shared" si="65"/>
        <v>7</v>
      </c>
      <c r="CZ132" s="83" t="str">
        <f t="shared" si="66"/>
        <v>IC-Berater / -Techniker 3 / LAN-Supporter</v>
      </c>
      <c r="DA132" s="125">
        <v>423</v>
      </c>
      <c r="DB132" s="33">
        <f t="shared" si="69"/>
        <v>7</v>
      </c>
      <c r="DC132" s="83" t="str">
        <f t="shared" si="70"/>
        <v>IC-Berater / -Techniker 3 / LAN-Supporter</v>
      </c>
      <c r="DD132" s="125">
        <v>422</v>
      </c>
      <c r="DE132" s="33">
        <f t="shared" si="79"/>
        <v>6</v>
      </c>
      <c r="DF132" s="83" t="str">
        <f t="shared" si="80"/>
        <v>IC-Berater / -Techniker 2 / LAN-Grundstufe</v>
      </c>
      <c r="DG132" s="20"/>
      <c r="DH132" s="125">
        <v>422</v>
      </c>
      <c r="DI132" s="33">
        <f t="shared" si="67"/>
        <v>6</v>
      </c>
      <c r="DJ132" s="83" t="str">
        <f t="shared" si="68"/>
        <v>IC-Berater / -Techniker 2 / LAN-Grundstufe</v>
      </c>
      <c r="DO132" s="19">
        <f t="shared" si="55"/>
        <v>6755</v>
      </c>
      <c r="DP132" s="153">
        <v>6</v>
      </c>
      <c r="DQ132" s="19">
        <v>0</v>
      </c>
      <c r="DR132" s="19" t="s">
        <v>960</v>
      </c>
    </row>
    <row r="133" spans="1:122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P133" s="19" t="str">
        <f t="shared" si="52"/>
        <v>Eichenberger Sylvia</v>
      </c>
      <c r="CR133" s="19">
        <f t="shared" si="53"/>
        <v>34</v>
      </c>
      <c r="CS133" s="19" t="str">
        <f t="shared" si="54"/>
        <v>D</v>
      </c>
      <c r="CT133" s="154">
        <v>5626</v>
      </c>
      <c r="CU133" s="125">
        <v>134</v>
      </c>
      <c r="CV133" s="33">
        <f t="shared" si="77"/>
        <v>7</v>
      </c>
      <c r="CW133" s="83" t="str">
        <f t="shared" si="78"/>
        <v>Kaufmännischer Mitarbeiter 4 / Gruppenchef 2</v>
      </c>
      <c r="CX133" s="125">
        <v>134</v>
      </c>
      <c r="CY133" s="33">
        <f t="shared" si="65"/>
        <v>7</v>
      </c>
      <c r="CZ133" s="83" t="str">
        <f t="shared" si="66"/>
        <v>Kaufmännischer Mitarbeiter 4 / Gruppenchef 2</v>
      </c>
      <c r="DA133" s="125">
        <v>134</v>
      </c>
      <c r="DB133" s="33">
        <f t="shared" ref="DB133:DB142" si="81">VLOOKUP($DA133,Funktionsbezeichnungen,3,0)</f>
        <v>7</v>
      </c>
      <c r="DC133" s="83" t="str">
        <f t="shared" ref="DC133:DC142" si="82">VLOOKUP($DA133,Funktionsbezeichnungen,2,0)</f>
        <v>Kaufmännischer Mitarbeiter 4 / Gruppenchef 2</v>
      </c>
      <c r="DD133" s="125">
        <v>134</v>
      </c>
      <c r="DE133" s="33">
        <f t="shared" ref="DE133:DE142" si="83">VLOOKUP($DD133,Funktionsbezeichnungen,3,0)</f>
        <v>7</v>
      </c>
      <c r="DF133" s="83" t="str">
        <f t="shared" ref="DF133:DF142" si="84">VLOOKUP($DD133,Funktionsbezeichnungen,2,0)</f>
        <v>Kaufmännischer Mitarbeiter 4 / Gruppenchef 2</v>
      </c>
      <c r="DG133" s="20"/>
      <c r="DH133" s="125">
        <v>134</v>
      </c>
      <c r="DI133" s="33">
        <f t="shared" ref="DI133:DI142" si="85">VLOOKUP($DH133,Funktionsbezeichnungen,3,0)</f>
        <v>7</v>
      </c>
      <c r="DJ133" s="83" t="str">
        <f t="shared" ref="DJ133:DJ142" si="86">VLOOKUP($DH133,Funktionsbezeichnungen,2,0)</f>
        <v>Kaufmännischer Mitarbeiter 4 / Gruppenchef 2</v>
      </c>
      <c r="DO133" s="19">
        <f t="shared" si="55"/>
        <v>5626</v>
      </c>
      <c r="DP133" s="153">
        <v>6</v>
      </c>
      <c r="DQ133" s="19">
        <v>0</v>
      </c>
      <c r="DR133" s="19" t="s">
        <v>955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358</v>
      </c>
      <c r="P134" s="15" t="s">
        <v>505</v>
      </c>
      <c r="Q134" s="15">
        <v>130</v>
      </c>
      <c r="R134" s="245"/>
      <c r="S134" s="27" t="s">
        <v>396</v>
      </c>
      <c r="T134" s="21">
        <v>1965</v>
      </c>
      <c r="U134" s="28" t="s">
        <v>397</v>
      </c>
      <c r="V134" s="21">
        <v>1985</v>
      </c>
      <c r="W134" s="25"/>
      <c r="X134" s="21"/>
      <c r="Y134" s="25"/>
      <c r="Z134" s="21">
        <f>$AD$3-V134</f>
        <v>33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52"/>
        <v>Ehret-Kreutz Elke</v>
      </c>
      <c r="CR134" s="19">
        <f t="shared" si="53"/>
        <v>33</v>
      </c>
      <c r="CS134" s="19" t="str">
        <f t="shared" si="54"/>
        <v>D</v>
      </c>
      <c r="CT134" s="154">
        <v>5633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>VLOOKUP($CX134,Funktionsbezeichnungen,3,0)</f>
        <v>7</v>
      </c>
      <c r="CZ134" s="83" t="str">
        <f>VLOOKUP($CX134,Funktionsbezeichnungen,2,0)</f>
        <v>Kaufmännischer Mitarbeiter 4 / Gruppenchef 2</v>
      </c>
      <c r="DA134" s="125">
        <v>134</v>
      </c>
      <c r="DB134" s="33">
        <f>VLOOKUP($DA134,Funktionsbezeichnungen,3,0)</f>
        <v>7</v>
      </c>
      <c r="DC134" s="83" t="str">
        <f>VLOOKUP($DA134,Funktionsbezeichnungen,2,0)</f>
        <v>Kaufmännischer Mitarbeiter 4 / Gruppenchef 2</v>
      </c>
      <c r="DD134" s="125">
        <v>134</v>
      </c>
      <c r="DE134" s="33">
        <f>VLOOKUP($DD134,Funktionsbezeichnungen,3,0)</f>
        <v>7</v>
      </c>
      <c r="DF134" s="83" t="str">
        <f>VLOOKUP($DD134,Funktionsbezeichnungen,2,0)</f>
        <v>Kaufmännischer Mitarbeiter 4 / Gruppenchef 2</v>
      </c>
      <c r="DG134" s="20"/>
      <c r="DH134" s="125">
        <v>134</v>
      </c>
      <c r="DI134" s="33">
        <f>VLOOKUP($DH134,Funktionsbezeichnungen,3,0)</f>
        <v>7</v>
      </c>
      <c r="DJ134" s="83" t="str">
        <f>VLOOKUP($DH134,Funktionsbezeichnungen,2,0)</f>
        <v>Kaufmännischer Mitarbeiter 4 / Gruppenchef 2</v>
      </c>
      <c r="DO134" s="19">
        <f t="shared" si="55"/>
        <v>5633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P135" s="19" t="str">
        <f t="shared" si="52"/>
        <v>Gerber Beatrice</v>
      </c>
      <c r="CR135" s="19">
        <f t="shared" si="53"/>
        <v>32</v>
      </c>
      <c r="CS135" s="19" t="str">
        <f t="shared" si="54"/>
        <v>D</v>
      </c>
      <c r="CT135" s="154">
        <v>4289</v>
      </c>
      <c r="CU135" s="125">
        <v>141</v>
      </c>
      <c r="CV135" s="33">
        <f t="shared" si="77"/>
        <v>8</v>
      </c>
      <c r="CW135" s="83" t="str">
        <f t="shared" si="78"/>
        <v>Kaufmännischer Fachspezialist 1</v>
      </c>
      <c r="CX135" s="125">
        <v>141</v>
      </c>
      <c r="CY135" s="33">
        <f t="shared" si="65"/>
        <v>8</v>
      </c>
      <c r="CZ135" s="83" t="str">
        <f t="shared" si="66"/>
        <v>Kaufmännischer Fachspezialist 1</v>
      </c>
      <c r="DA135" s="125">
        <v>141</v>
      </c>
      <c r="DB135" s="33">
        <f t="shared" si="81"/>
        <v>8</v>
      </c>
      <c r="DC135" s="83" t="str">
        <f t="shared" si="82"/>
        <v>Kaufmännischer Fachspezialist 1</v>
      </c>
      <c r="DD135" s="125">
        <v>141</v>
      </c>
      <c r="DE135" s="33">
        <f t="shared" si="83"/>
        <v>8</v>
      </c>
      <c r="DF135" s="83" t="str">
        <f t="shared" si="84"/>
        <v>Kaufmännischer Fachspezialist 1</v>
      </c>
      <c r="DG135" s="20"/>
      <c r="DH135" s="125">
        <v>141</v>
      </c>
      <c r="DI135" s="33">
        <f t="shared" si="85"/>
        <v>8</v>
      </c>
      <c r="DJ135" s="83" t="str">
        <f t="shared" si="86"/>
        <v>Kaufmännischer Fachspezialist 1</v>
      </c>
      <c r="DO135" s="19">
        <f t="shared" si="55"/>
        <v>4289</v>
      </c>
      <c r="DP135" s="153">
        <v>6</v>
      </c>
      <c r="DQ135" s="19">
        <v>0</v>
      </c>
      <c r="DR135" s="19" t="s">
        <v>956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154">
        <v>5605</v>
      </c>
      <c r="CU136" s="125">
        <v>132</v>
      </c>
      <c r="CV136" s="33">
        <f>VLOOKUP($CU136,Funktionsbezeichnungen,3,0)</f>
        <v>5</v>
      </c>
      <c r="CW136" s="83" t="str">
        <f>VLOOKUP($CU136,Funktionsbezeichnungen,2,0)</f>
        <v>Kaufmännischer Mitarbeiter 2</v>
      </c>
      <c r="CX136" s="125">
        <v>132</v>
      </c>
      <c r="CY136" s="33">
        <f>VLOOKUP($CX136,Funktionsbezeichnungen,3,0)</f>
        <v>5</v>
      </c>
      <c r="CZ136" s="83" t="str">
        <f>VLOOKUP($CX136,Funktionsbezeichnungen,2,0)</f>
        <v>Kaufmännischer Mitarbeiter 2</v>
      </c>
      <c r="DA136" s="125">
        <v>132</v>
      </c>
      <c r="DB136" s="33">
        <f>VLOOKUP($DA136,Funktionsbezeichnungen,3,0)</f>
        <v>5</v>
      </c>
      <c r="DC136" s="83" t="str">
        <f>VLOOKUP($DA136,Funktionsbezeichnungen,2,0)</f>
        <v>Kaufmännischer Mitarbeiter 2</v>
      </c>
      <c r="DD136" s="125">
        <v>132</v>
      </c>
      <c r="DE136" s="33">
        <f>VLOOKUP($DD136,Funktionsbezeichnungen,3,0)</f>
        <v>5</v>
      </c>
      <c r="DF136" s="83" t="str">
        <f>VLOOKUP($DD136,Funktionsbezeichnungen,2,0)</f>
        <v>Kaufmännischer Mitarbeiter 2</v>
      </c>
      <c r="DG136" s="20"/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2</v>
      </c>
      <c r="DO136" s="19">
        <f>+CT136</f>
        <v>5605</v>
      </c>
      <c r="DP136" s="153">
        <v>7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 t="shared" ref="C137:C153" si="87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1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P137" s="192" t="str">
        <f t="shared" si="52"/>
        <v>Halbeisen Gisela</v>
      </c>
      <c r="CQ137" s="192"/>
      <c r="CR137" s="192">
        <f t="shared" si="53"/>
        <v>35</v>
      </c>
      <c r="CS137" s="192" t="str">
        <f t="shared" si="54"/>
        <v>E</v>
      </c>
      <c r="CT137" s="222">
        <v>7710</v>
      </c>
      <c r="CU137" s="125">
        <v>112</v>
      </c>
      <c r="CV137" s="33">
        <f t="shared" si="77"/>
        <v>5</v>
      </c>
      <c r="CW137" s="83" t="str">
        <f t="shared" si="78"/>
        <v>Réceptionist / Telefonist / Service-Disponent 2</v>
      </c>
      <c r="CX137" s="125">
        <v>112</v>
      </c>
      <c r="CY137" s="33">
        <f t="shared" ref="CY137:CY142" si="88">VLOOKUP($CX137,Funktionsbezeichnungen,3,0)</f>
        <v>5</v>
      </c>
      <c r="CZ137" s="83" t="str">
        <f t="shared" ref="CZ137:CZ142" si="89">VLOOKUP($CX137,Funktionsbezeichnungen,2,0)</f>
        <v>Réceptionist / Telefonist / Service-Disponent 2</v>
      </c>
      <c r="DA137" s="125">
        <v>112</v>
      </c>
      <c r="DB137" s="33">
        <f t="shared" si="81"/>
        <v>5</v>
      </c>
      <c r="DC137" s="83" t="str">
        <f t="shared" si="82"/>
        <v>Réceptionist / Telefonist / Service-Disponent 2</v>
      </c>
      <c r="DD137" s="125">
        <v>112</v>
      </c>
      <c r="DE137" s="33">
        <f t="shared" si="83"/>
        <v>5</v>
      </c>
      <c r="DF137" s="83" t="str">
        <f t="shared" si="84"/>
        <v>Réceptionist / Telefonist / Service-Disponent 2</v>
      </c>
      <c r="DG137" s="20"/>
      <c r="DH137" s="125">
        <v>112</v>
      </c>
      <c r="DI137" s="33">
        <f t="shared" si="85"/>
        <v>5</v>
      </c>
      <c r="DJ137" s="83" t="str">
        <f t="shared" si="86"/>
        <v>Réceptionist / Telefonist / Service-Disponent 2</v>
      </c>
      <c r="DO137" s="19">
        <f t="shared" si="55"/>
        <v>7710</v>
      </c>
      <c r="DP137" s="153">
        <v>6</v>
      </c>
      <c r="DQ137" s="19">
        <v>0</v>
      </c>
      <c r="DR137" s="19" t="s">
        <v>953</v>
      </c>
    </row>
    <row r="138" spans="1:122" s="19" customFormat="1" x14ac:dyDescent="0.2">
      <c r="A138" s="53">
        <v>0</v>
      </c>
      <c r="B138" s="53">
        <v>1</v>
      </c>
      <c r="C138" s="53">
        <f t="shared" ref="C138:C139" si="90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1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" t="str">
        <f t="shared" ref="CP138:CP139" si="92">+S138</f>
        <v>Wirtz Christine</v>
      </c>
      <c r="CR138" s="19">
        <f t="shared" ref="CR138" si="93">+Z138</f>
        <v>31</v>
      </c>
      <c r="CS138" s="19" t="str">
        <f t="shared" ref="CS138" si="94">+AB138</f>
        <v>E</v>
      </c>
      <c r="CT138" s="154">
        <v>5627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si="88"/>
        <v>5</v>
      </c>
      <c r="CZ138" s="83" t="str">
        <f t="shared" si="89"/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ref="DO138:DO139" si="95">+CT138</f>
        <v>5627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90"/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2" t="str">
        <f t="shared" si="92"/>
        <v>Lazar Sonja</v>
      </c>
      <c r="CQ139" s="192"/>
      <c r="CR139" s="19">
        <f>+Z139</f>
        <v>6</v>
      </c>
      <c r="CS139" s="19" t="str">
        <f>+AB139</f>
        <v>E</v>
      </c>
      <c r="CT139" s="222">
        <v>6767</v>
      </c>
      <c r="CU139" s="125">
        <v>132</v>
      </c>
      <c r="CV139" s="33">
        <f t="shared" si="77"/>
        <v>5</v>
      </c>
      <c r="CW139" s="83" t="str">
        <f t="shared" si="78"/>
        <v>Kaufmännischer Mitarbeiter 2</v>
      </c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125"/>
      <c r="DI139" s="33"/>
      <c r="DJ139" s="83"/>
      <c r="DO139" s="19">
        <f t="shared" si="95"/>
        <v>6767</v>
      </c>
      <c r="DP139" s="153">
        <v>6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P140" s="19" t="str">
        <f t="shared" si="52"/>
        <v>Eilers Brigitte</v>
      </c>
      <c r="CR140" s="19">
        <f>+Z140</f>
        <v>38</v>
      </c>
      <c r="CS140" s="19" t="str">
        <f>+AB140</f>
        <v>E</v>
      </c>
      <c r="CT140" s="154">
        <v>6740</v>
      </c>
      <c r="CU140" s="125">
        <v>133</v>
      </c>
      <c r="CV140" s="33">
        <f t="shared" si="77"/>
        <v>6</v>
      </c>
      <c r="CW140" s="83" t="str">
        <f t="shared" si="78"/>
        <v>Kaufmännischer Mitarbeiter 3 / Gruppenchef 1</v>
      </c>
      <c r="CX140" s="125">
        <v>133</v>
      </c>
      <c r="CY140" s="33">
        <f t="shared" si="88"/>
        <v>6</v>
      </c>
      <c r="CZ140" s="83" t="str">
        <f t="shared" si="89"/>
        <v>Kaufmännischer Mitarbeiter 3 / Gruppenchef 1</v>
      </c>
      <c r="DA140" s="125">
        <v>133</v>
      </c>
      <c r="DB140" s="33">
        <f t="shared" si="81"/>
        <v>6</v>
      </c>
      <c r="DC140" s="83" t="str">
        <f t="shared" si="82"/>
        <v>Kaufmännischer Mitarbeiter 3 / Gruppenchef 1</v>
      </c>
      <c r="DD140" s="125">
        <v>133</v>
      </c>
      <c r="DE140" s="33">
        <f t="shared" si="83"/>
        <v>6</v>
      </c>
      <c r="DF140" s="83" t="str">
        <f t="shared" si="84"/>
        <v>Kaufmännischer Mitarbeiter 3 / Gruppenchef 1</v>
      </c>
      <c r="DG140" s="20"/>
      <c r="DH140" s="125">
        <v>133</v>
      </c>
      <c r="DI140" s="33">
        <f t="shared" si="85"/>
        <v>6</v>
      </c>
      <c r="DJ140" s="83" t="str">
        <f t="shared" si="86"/>
        <v>Kaufmännischer Mitarbeiter 3 / Gruppenchef 1</v>
      </c>
      <c r="DO140" s="19">
        <f t="shared" si="55"/>
        <v>6740</v>
      </c>
      <c r="DP140" s="153">
        <v>6</v>
      </c>
      <c r="DQ140" s="19">
        <v>0</v>
      </c>
      <c r="DR140" s="185" t="s">
        <v>977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ref="CP141:CP153" si="96">+S141</f>
        <v>Barth Sandra</v>
      </c>
      <c r="CR141" s="19">
        <f>+Z141</f>
        <v>30</v>
      </c>
      <c r="CS141" s="19" t="str">
        <f>+AB141</f>
        <v>E</v>
      </c>
      <c r="CT141" s="154">
        <v>7701</v>
      </c>
      <c r="CU141" s="125">
        <v>132</v>
      </c>
      <c r="CV141" s="33">
        <f t="shared" si="77"/>
        <v>5</v>
      </c>
      <c r="CW141" s="83" t="str">
        <f t="shared" si="78"/>
        <v>Kaufmännischer Mitarbeiter 2</v>
      </c>
      <c r="CX141" s="125">
        <v>132</v>
      </c>
      <c r="CY141" s="33">
        <f t="shared" si="88"/>
        <v>5</v>
      </c>
      <c r="CZ141" s="83" t="str">
        <f t="shared" si="89"/>
        <v>Kaufmännischer Mitarbeiter 2</v>
      </c>
      <c r="DA141" s="125">
        <v>132</v>
      </c>
      <c r="DB141" s="33">
        <f t="shared" si="81"/>
        <v>5</v>
      </c>
      <c r="DC141" s="83" t="str">
        <f t="shared" si="82"/>
        <v>Kaufmännischer Mitarbeiter 2</v>
      </c>
      <c r="DD141" s="125">
        <v>132</v>
      </c>
      <c r="DE141" s="33">
        <f t="shared" si="83"/>
        <v>5</v>
      </c>
      <c r="DF141" s="83" t="str">
        <f t="shared" si="84"/>
        <v>Kaufmännischer Mitarbeiter 2</v>
      </c>
      <c r="DG141" s="20"/>
      <c r="DH141" s="125">
        <v>132</v>
      </c>
      <c r="DI141" s="33">
        <f t="shared" si="85"/>
        <v>5</v>
      </c>
      <c r="DJ141" s="83" t="str">
        <f t="shared" si="86"/>
        <v>Kaufmännischer Mitarbeiter 2</v>
      </c>
      <c r="DO141" s="19">
        <f t="shared" ref="DO141:DO142" si="97">+CT141</f>
        <v>7701</v>
      </c>
      <c r="DP141" s="153">
        <v>7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/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P142" s="19" t="str">
        <f t="shared" si="96"/>
        <v>Schurrer Gabriel</v>
      </c>
      <c r="CR142" s="19">
        <f>+Z142</f>
        <v>34</v>
      </c>
      <c r="CS142" s="19" t="str">
        <f>+AB142</f>
        <v>F</v>
      </c>
      <c r="CT142" s="154">
        <v>7654</v>
      </c>
      <c r="CU142" s="125">
        <v>614</v>
      </c>
      <c r="CV142" s="33">
        <f t="shared" si="77"/>
        <v>4</v>
      </c>
      <c r="CW142" s="83" t="str">
        <f t="shared" si="78"/>
        <v>Laborassistenz 2</v>
      </c>
      <c r="CX142" s="125">
        <v>614</v>
      </c>
      <c r="CY142" s="33">
        <f t="shared" si="88"/>
        <v>4</v>
      </c>
      <c r="CZ142" s="83" t="str">
        <f t="shared" si="89"/>
        <v>Laborassistenz 2</v>
      </c>
      <c r="DA142" s="125">
        <v>614</v>
      </c>
      <c r="DB142" s="33">
        <f t="shared" si="81"/>
        <v>4</v>
      </c>
      <c r="DC142" s="83" t="str">
        <f t="shared" si="82"/>
        <v>Laborassistenz 2</v>
      </c>
      <c r="DD142" s="125">
        <v>614</v>
      </c>
      <c r="DE142" s="33">
        <f t="shared" si="83"/>
        <v>4</v>
      </c>
      <c r="DF142" s="83" t="str">
        <f t="shared" si="84"/>
        <v>Laborassistenz 2</v>
      </c>
      <c r="DG142" s="20"/>
      <c r="DH142" s="125">
        <v>614</v>
      </c>
      <c r="DI142" s="33">
        <f t="shared" si="85"/>
        <v>4</v>
      </c>
      <c r="DJ142" s="83" t="str">
        <f t="shared" si="86"/>
        <v>Laborassistenz 2</v>
      </c>
      <c r="DO142" s="19">
        <f t="shared" si="97"/>
        <v>7654</v>
      </c>
      <c r="DP142" s="153">
        <v>7</v>
      </c>
      <c r="DQ142" s="19">
        <v>0</v>
      </c>
      <c r="DR142" s="19" t="s">
        <v>963</v>
      </c>
    </row>
    <row r="143" spans="1:122" x14ac:dyDescent="0.25">
      <c r="A143" s="53">
        <v>0</v>
      </c>
      <c r="B143" s="53"/>
      <c r="C143" s="53">
        <f t="shared" si="87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1301</v>
      </c>
      <c r="P143" s="15" t="s">
        <v>1087</v>
      </c>
      <c r="Q143" s="15">
        <v>139</v>
      </c>
      <c r="R143" s="245" t="s">
        <v>365</v>
      </c>
      <c r="S143" s="27" t="s">
        <v>1088</v>
      </c>
      <c r="T143" s="21">
        <v>1997</v>
      </c>
      <c r="U143" s="28" t="s">
        <v>628</v>
      </c>
      <c r="V143" s="21"/>
      <c r="W143" s="25"/>
      <c r="X143" s="21"/>
      <c r="Y143" s="25" t="s">
        <v>173</v>
      </c>
      <c r="Z143" s="21"/>
      <c r="AA143" s="25" t="s">
        <v>1268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si="96"/>
        <v>Berger Noah</v>
      </c>
      <c r="CQ143" s="19"/>
      <c r="CT143" s="154">
        <v>9740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</row>
    <row r="144" spans="1:122" s="19" customFormat="1" x14ac:dyDescent="0.2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1091</v>
      </c>
      <c r="Q144" s="15">
        <v>140</v>
      </c>
      <c r="R144" s="42"/>
      <c r="S144" s="27" t="s">
        <v>1089</v>
      </c>
      <c r="T144" s="21">
        <v>1998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E144" s="90" t="s">
        <v>381</v>
      </c>
      <c r="AF144" s="82"/>
      <c r="CP144" s="19" t="str">
        <f t="shared" si="96"/>
        <v>Pertoldi Noeh</v>
      </c>
      <c r="CT144" s="154">
        <v>9742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 t="shared" ref="DO144:DO153" si="98">+CT144</f>
        <v>9742</v>
      </c>
      <c r="DP144" s="153">
        <v>8</v>
      </c>
      <c r="DQ144" s="19">
        <v>0</v>
      </c>
      <c r="DR144" s="185" t="s">
        <v>976</v>
      </c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1092</v>
      </c>
      <c r="Q145" s="15">
        <v>141</v>
      </c>
      <c r="R145" s="42"/>
      <c r="S145" s="27" t="s">
        <v>1090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6"/>
        <v>Thahiri Florian</v>
      </c>
      <c r="CT145" s="154">
        <v>9740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9740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 t="shared" si="87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1162</v>
      </c>
      <c r="Q146" s="15">
        <v>142</v>
      </c>
      <c r="R146" s="42"/>
      <c r="S146" s="27" t="s">
        <v>1160</v>
      </c>
      <c r="T146" s="21">
        <v>1999</v>
      </c>
      <c r="U146" s="28" t="s">
        <v>628</v>
      </c>
      <c r="V146" s="21"/>
      <c r="W146" s="25"/>
      <c r="X146" s="21"/>
      <c r="Y146" s="25" t="s">
        <v>176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6"/>
        <v>Hirsbrunner Nico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8"/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1161</v>
      </c>
      <c r="Q147" s="15">
        <v>143</v>
      </c>
      <c r="R147" s="42"/>
      <c r="S147" s="27" t="s">
        <v>1159</v>
      </c>
      <c r="T147" s="21">
        <v>1998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6"/>
        <v>Christ Florian</v>
      </c>
      <c r="CT147" s="154">
        <v>9739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8"/>
        <v>9739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1163</v>
      </c>
      <c r="Q148" s="15">
        <v>144</v>
      </c>
      <c r="R148" s="42"/>
      <c r="S148" s="27" t="s">
        <v>1164</v>
      </c>
      <c r="T148" s="21">
        <v>1997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6"/>
        <v>Sivasundaram Aschveni</v>
      </c>
      <c r="CT148" s="154">
        <v>9751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9751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1208</v>
      </c>
      <c r="Q149" s="15">
        <v>145</v>
      </c>
      <c r="R149" s="42"/>
      <c r="S149" s="27" t="s">
        <v>1205</v>
      </c>
      <c r="T149" s="21">
        <v>1996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>+S149</f>
        <v>Leuch Georges</v>
      </c>
      <c r="CT149" s="154">
        <v>9750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9750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359</v>
      </c>
      <c r="P150" s="15" t="s">
        <v>1209</v>
      </c>
      <c r="Q150" s="15">
        <v>146</v>
      </c>
      <c r="R150" s="42"/>
      <c r="S150" s="27" t="s">
        <v>1206</v>
      </c>
      <c r="T150" s="21">
        <v>2000</v>
      </c>
      <c r="U150" s="28" t="s">
        <v>628</v>
      </c>
      <c r="V150" s="21"/>
      <c r="W150" s="25"/>
      <c r="X150" s="21"/>
      <c r="Y150" s="25" t="s">
        <v>180</v>
      </c>
      <c r="Z150" s="21"/>
      <c r="AA150" s="25" t="s">
        <v>1268</v>
      </c>
      <c r="AB150" s="21" t="s">
        <v>177</v>
      </c>
      <c r="AC150" s="21"/>
      <c r="AE150" s="90" t="s">
        <v>381</v>
      </c>
      <c r="AF150" s="82"/>
      <c r="CP150" s="19" t="str">
        <f t="shared" ref="CP150:CP151" si="99">+S150</f>
        <v>Boser Florian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ref="DO150:DO151" si="100"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1303</v>
      </c>
      <c r="P151" s="15" t="s">
        <v>1210</v>
      </c>
      <c r="Q151" s="15">
        <v>147</v>
      </c>
      <c r="R151" s="42"/>
      <c r="S151" s="27" t="s">
        <v>1207</v>
      </c>
      <c r="T151" s="21">
        <v>1999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si="99"/>
        <v>Kaupp Nicolas</v>
      </c>
      <c r="CT151" s="154">
        <v>9752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si="100"/>
        <v>9752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361</v>
      </c>
      <c r="P152" s="15" t="s">
        <v>1266</v>
      </c>
      <c r="Q152" s="15">
        <v>148</v>
      </c>
      <c r="R152" s="42"/>
      <c r="S152" s="27" t="s">
        <v>1264</v>
      </c>
      <c r="T152" s="21">
        <v>2000</v>
      </c>
      <c r="U152" s="28" t="s">
        <v>628</v>
      </c>
      <c r="V152" s="21"/>
      <c r="W152" s="25"/>
      <c r="X152" s="21"/>
      <c r="Y152" s="25" t="s">
        <v>182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2" t="str">
        <f t="shared" si="96"/>
        <v>Tesan Laila</v>
      </c>
      <c r="CQ152" s="192"/>
      <c r="CR152" s="192"/>
      <c r="CS152" s="192"/>
      <c r="CT152" s="222">
        <v>9776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8"/>
        <v>9776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1267</v>
      </c>
      <c r="Q153" s="15">
        <v>149</v>
      </c>
      <c r="R153" s="42"/>
      <c r="S153" s="27" t="s">
        <v>1265</v>
      </c>
      <c r="T153" s="21">
        <v>2001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6"/>
        <v>Davet Kilian</v>
      </c>
      <c r="CQ153" s="192"/>
      <c r="CR153" s="192"/>
      <c r="CS153" s="192"/>
      <c r="CT153" s="222">
        <v>9775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8"/>
        <v>9775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5">
      <c r="A154" s="66"/>
      <c r="B154" s="66"/>
      <c r="C154" s="66"/>
      <c r="D154" s="66"/>
      <c r="E154" s="66"/>
      <c r="F154" s="60"/>
      <c r="G154" s="60"/>
      <c r="H154" s="60"/>
      <c r="I154" s="60"/>
      <c r="J154" s="60"/>
      <c r="K154" s="60"/>
      <c r="L154" s="60"/>
      <c r="M154" s="60"/>
      <c r="N154" s="60"/>
      <c r="O154" s="67"/>
      <c r="P154" s="68"/>
      <c r="Q154" s="68"/>
      <c r="R154" s="44"/>
      <c r="S154" s="30" t="s">
        <v>183</v>
      </c>
      <c r="T154" s="31">
        <f>+Q153</f>
        <v>149</v>
      </c>
      <c r="U154" s="65" t="s">
        <v>700</v>
      </c>
      <c r="V154" s="32"/>
      <c r="W154" s="34"/>
      <c r="X154" s="32"/>
      <c r="Y154" s="40"/>
      <c r="Z154" s="33"/>
      <c r="AA154" s="34"/>
      <c r="AB154" s="33"/>
      <c r="AC154" s="35"/>
      <c r="AE154" s="84"/>
      <c r="AF154" s="83"/>
      <c r="CT154" s="126"/>
      <c r="CU154" s="141"/>
      <c r="CV154" s="141"/>
      <c r="CW154" s="126"/>
      <c r="CX154" s="141"/>
      <c r="CY154" s="141"/>
      <c r="CZ154" s="126"/>
      <c r="DA154" s="141"/>
      <c r="DB154" s="141"/>
      <c r="DC154" s="126"/>
      <c r="DD154" s="141"/>
      <c r="DE154" s="141"/>
      <c r="DF154" s="126"/>
      <c r="DG154" s="126"/>
      <c r="DH154" s="138"/>
      <c r="DI154" s="138"/>
      <c r="EK154"/>
    </row>
    <row r="155" spans="1:141" customFormat="1" x14ac:dyDescent="0.25">
      <c r="A155" s="48">
        <f t="shared" ref="A155:N155" si="101">SUM(A5:A153)</f>
        <v>8</v>
      </c>
      <c r="B155" s="48">
        <f t="shared" si="101"/>
        <v>37</v>
      </c>
      <c r="C155" s="48">
        <f t="shared" si="101"/>
        <v>107</v>
      </c>
      <c r="D155" s="48">
        <f t="shared" si="101"/>
        <v>30</v>
      </c>
      <c r="E155" s="48">
        <f t="shared" si="101"/>
        <v>46</v>
      </c>
      <c r="F155" s="48">
        <f t="shared" si="101"/>
        <v>4</v>
      </c>
      <c r="G155" s="48">
        <f t="shared" si="101"/>
        <v>4</v>
      </c>
      <c r="H155" s="48">
        <f t="shared" si="101"/>
        <v>33</v>
      </c>
      <c r="I155" s="48">
        <f t="shared" si="101"/>
        <v>32</v>
      </c>
      <c r="J155" s="48">
        <f t="shared" si="101"/>
        <v>12</v>
      </c>
      <c r="K155" s="48">
        <f t="shared" si="101"/>
        <v>11</v>
      </c>
      <c r="L155" s="48">
        <f t="shared" si="101"/>
        <v>20</v>
      </c>
      <c r="M155" s="48">
        <f t="shared" si="101"/>
        <v>6</v>
      </c>
      <c r="N155" s="48">
        <f t="shared" si="101"/>
        <v>0</v>
      </c>
      <c r="O155" s="64">
        <f>SUM(D155+E155+F155+I155+K155+L155+M155)</f>
        <v>149</v>
      </c>
      <c r="P155" s="12"/>
      <c r="Q155" s="12" t="s">
        <v>224</v>
      </c>
      <c r="R155" s="45" t="s">
        <v>342</v>
      </c>
      <c r="S155" s="11" t="s">
        <v>88</v>
      </c>
      <c r="T155" s="13"/>
      <c r="U155" s="37"/>
      <c r="V155" s="13"/>
      <c r="W155" s="123"/>
      <c r="X155" s="13"/>
      <c r="Y155" s="37"/>
      <c r="Z155" s="13"/>
      <c r="AA155" s="14" t="s">
        <v>1036</v>
      </c>
      <c r="AB155" s="13"/>
      <c r="AC155" s="13"/>
      <c r="AD155" s="11"/>
      <c r="AE155" s="87" t="s">
        <v>382</v>
      </c>
      <c r="AF155" s="88" t="s">
        <v>385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9"/>
      <c r="CO155" s="19"/>
      <c r="CP155" s="11"/>
      <c r="CQ155" s="11"/>
      <c r="CR155" s="11"/>
      <c r="CS155" s="11"/>
      <c r="CT155" s="11"/>
      <c r="CU155" s="49"/>
      <c r="CV155" s="49"/>
      <c r="CW155" s="11"/>
      <c r="CX155" s="49"/>
      <c r="CY155" s="49"/>
      <c r="CZ155" s="11"/>
      <c r="DA155" s="49"/>
      <c r="DB155" s="49"/>
      <c r="DC155" s="11"/>
      <c r="DD155" s="49"/>
      <c r="DE155" s="49"/>
      <c r="DF155" s="11"/>
      <c r="DG155" s="115"/>
      <c r="DH155" s="13"/>
      <c r="DI155" s="13"/>
      <c r="DJ155" s="11"/>
      <c r="DM155" s="11"/>
      <c r="DN155" s="11"/>
      <c r="DO155" s="11"/>
      <c r="DV155" s="19"/>
    </row>
    <row r="156" spans="1:141" customFormat="1" x14ac:dyDescent="0.25">
      <c r="A156" s="11">
        <f t="shared" ref="A156:N156" si="102">SUBTOTAL(9,A5:A153)</f>
        <v>8</v>
      </c>
      <c r="B156" s="11">
        <f t="shared" si="102"/>
        <v>37</v>
      </c>
      <c r="C156" s="11">
        <f t="shared" si="102"/>
        <v>107</v>
      </c>
      <c r="D156" s="11">
        <f t="shared" si="102"/>
        <v>30</v>
      </c>
      <c r="E156" s="11">
        <f t="shared" si="102"/>
        <v>46</v>
      </c>
      <c r="F156" s="11">
        <f t="shared" si="102"/>
        <v>4</v>
      </c>
      <c r="G156" s="11">
        <f t="shared" si="102"/>
        <v>4</v>
      </c>
      <c r="H156" s="11">
        <f t="shared" si="102"/>
        <v>33</v>
      </c>
      <c r="I156" s="11">
        <f t="shared" si="102"/>
        <v>32</v>
      </c>
      <c r="J156" s="11">
        <f t="shared" si="102"/>
        <v>12</v>
      </c>
      <c r="K156" s="11">
        <f t="shared" si="102"/>
        <v>11</v>
      </c>
      <c r="L156" s="11">
        <f t="shared" si="102"/>
        <v>20</v>
      </c>
      <c r="M156" s="11">
        <f t="shared" si="102"/>
        <v>6</v>
      </c>
      <c r="N156" s="11">
        <f t="shared" si="102"/>
        <v>0</v>
      </c>
      <c r="O156" s="64">
        <f>SUM(D156+E156+F156+I156+K156+L156+M156)</f>
        <v>149</v>
      </c>
      <c r="P156" s="12"/>
      <c r="Q156" s="12" t="s">
        <v>224</v>
      </c>
      <c r="R156" s="45" t="s">
        <v>370</v>
      </c>
      <c r="S156" s="11" t="s">
        <v>371</v>
      </c>
      <c r="T156" s="13"/>
      <c r="U156" s="37"/>
      <c r="V156" s="13"/>
      <c r="W156" s="123"/>
      <c r="X156" s="13"/>
      <c r="Y156" s="37"/>
      <c r="Z156" s="13" t="s">
        <v>185</v>
      </c>
      <c r="AA156" s="14" t="s">
        <v>886</v>
      </c>
      <c r="AB156" s="13"/>
      <c r="AC156" s="13"/>
      <c r="AD156" s="11"/>
      <c r="AE156" s="87" t="s">
        <v>373</v>
      </c>
      <c r="AF156" s="88" t="s">
        <v>97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P156" s="45" t="s">
        <v>980</v>
      </c>
      <c r="DV156" s="19"/>
    </row>
    <row r="157" spans="1:141" customFormat="1" x14ac:dyDescent="0.25">
      <c r="A157" s="11"/>
      <c r="B157" s="11"/>
      <c r="C157" s="11"/>
      <c r="D157" s="49"/>
      <c r="E157" s="49"/>
      <c r="F157" s="50"/>
      <c r="G157" s="51"/>
      <c r="H157" s="51"/>
      <c r="I157" s="50"/>
      <c r="J157" s="51"/>
      <c r="K157" s="50"/>
      <c r="L157" s="50"/>
      <c r="M157" s="50"/>
      <c r="N157" s="50"/>
      <c r="O157" s="48"/>
      <c r="P157" s="12"/>
      <c r="Q157" s="12"/>
      <c r="R157" s="45" t="s">
        <v>369</v>
      </c>
      <c r="S157" s="11" t="s">
        <v>150</v>
      </c>
      <c r="T157" s="13"/>
      <c r="U157" s="37"/>
      <c r="V157" s="13"/>
      <c r="W157" s="123"/>
      <c r="X157" s="13"/>
      <c r="Y157" s="37"/>
      <c r="Z157" s="13" t="s">
        <v>186</v>
      </c>
      <c r="AA157" s="14" t="s">
        <v>1226</v>
      </c>
      <c r="AB157" s="13"/>
      <c r="AC157" s="13"/>
      <c r="AD157" s="11"/>
      <c r="AE157" s="87" t="s">
        <v>375</v>
      </c>
      <c r="AF157" s="88" t="s">
        <v>386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11" t="s">
        <v>986</v>
      </c>
      <c r="DV157" s="19"/>
      <c r="EK157" s="11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11"/>
      <c r="K158" s="50"/>
      <c r="L158" s="50"/>
      <c r="M158" s="50"/>
      <c r="N158" s="50"/>
      <c r="O158" s="48"/>
      <c r="P158" s="69" t="s">
        <v>366</v>
      </c>
      <c r="Q158" s="69" t="s">
        <v>366</v>
      </c>
      <c r="R158" s="45" t="s">
        <v>341</v>
      </c>
      <c r="S158" s="11" t="s">
        <v>158</v>
      </c>
      <c r="T158" s="13"/>
      <c r="U158" s="37"/>
      <c r="V158" s="13"/>
      <c r="W158" s="123"/>
      <c r="X158" s="13"/>
      <c r="Y158" s="37"/>
      <c r="Z158" s="13" t="s">
        <v>189</v>
      </c>
      <c r="AA158" s="14" t="s">
        <v>888</v>
      </c>
      <c r="AB158" s="13"/>
      <c r="AC158" s="13"/>
      <c r="AD158" s="11"/>
      <c r="AE158" s="87" t="s">
        <v>376</v>
      </c>
      <c r="AF158" s="88" t="s">
        <v>110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987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12"/>
      <c r="Q159" s="12"/>
      <c r="R159" s="45" t="s">
        <v>368</v>
      </c>
      <c r="S159" s="11" t="s">
        <v>161</v>
      </c>
      <c r="T159" s="13"/>
      <c r="U159" s="37"/>
      <c r="V159" s="13"/>
      <c r="W159" s="123"/>
      <c r="X159" s="13"/>
      <c r="Y159" s="37"/>
      <c r="Z159" s="13" t="s">
        <v>876</v>
      </c>
      <c r="AA159" s="14" t="s">
        <v>1227</v>
      </c>
      <c r="AB159" s="13"/>
      <c r="AC159" s="13"/>
      <c r="AD159" s="11"/>
      <c r="AE159" s="87" t="s">
        <v>379</v>
      </c>
      <c r="AF159" s="88" t="s">
        <v>387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988</v>
      </c>
      <c r="DV159" s="19"/>
      <c r="EK159" s="11"/>
    </row>
    <row r="160" spans="1:141" x14ac:dyDescent="0.25">
      <c r="R160" s="45" t="s">
        <v>367</v>
      </c>
      <c r="S160" s="11" t="s">
        <v>166</v>
      </c>
      <c r="Z160" s="13" t="s">
        <v>887</v>
      </c>
      <c r="AA160" s="14" t="s">
        <v>1288</v>
      </c>
      <c r="AE160" s="87" t="s">
        <v>394</v>
      </c>
      <c r="AF160" s="88" t="s">
        <v>395</v>
      </c>
      <c r="CN160" s="19"/>
      <c r="CO160" s="19"/>
      <c r="DP160" s="11" t="s">
        <v>981</v>
      </c>
      <c r="DV160" s="19"/>
    </row>
    <row r="161" spans="15:126" x14ac:dyDescent="0.25">
      <c r="R161" s="45" t="s">
        <v>365</v>
      </c>
      <c r="S161" s="11" t="s">
        <v>249</v>
      </c>
      <c r="Z161" s="223" t="s">
        <v>1228</v>
      </c>
      <c r="AA161" s="14" t="s">
        <v>1229</v>
      </c>
      <c r="AE161" s="87" t="s">
        <v>383</v>
      </c>
      <c r="AF161" s="88" t="s">
        <v>388</v>
      </c>
      <c r="CN161" s="19"/>
      <c r="CO161" s="19"/>
      <c r="DP161" s="11" t="s">
        <v>982</v>
      </c>
      <c r="DV161" s="19"/>
    </row>
    <row r="162" spans="15:126" x14ac:dyDescent="0.25">
      <c r="AE162" s="91" t="s">
        <v>365</v>
      </c>
      <c r="AF162" s="89" t="s">
        <v>249</v>
      </c>
      <c r="CN162" s="19"/>
      <c r="CO162" s="19"/>
      <c r="DP162" s="11" t="s">
        <v>989</v>
      </c>
      <c r="DV162" s="19"/>
    </row>
    <row r="163" spans="15:126" x14ac:dyDescent="0.25">
      <c r="AE163" s="80"/>
      <c r="DP163" s="11" t="s">
        <v>990</v>
      </c>
    </row>
    <row r="164" spans="15:126" x14ac:dyDescent="0.25">
      <c r="AE164" s="80" t="s">
        <v>408</v>
      </c>
      <c r="DP164" s="11" t="s">
        <v>991</v>
      </c>
    </row>
    <row r="165" spans="15:126" x14ac:dyDescent="0.25">
      <c r="O165" s="109"/>
      <c r="P165" s="110"/>
      <c r="Q165" s="111"/>
      <c r="R165" s="112"/>
      <c r="S165" s="113"/>
      <c r="AE165" s="80" t="s">
        <v>410</v>
      </c>
      <c r="DP165" s="11" t="s">
        <v>983</v>
      </c>
    </row>
    <row r="166" spans="15:126" x14ac:dyDescent="0.25">
      <c r="O166" s="109"/>
      <c r="P166" s="110"/>
      <c r="Q166" s="111"/>
      <c r="R166" s="112"/>
      <c r="S166" s="113"/>
      <c r="AE166" s="80" t="s">
        <v>409</v>
      </c>
      <c r="DP166" s="11" t="s">
        <v>984</v>
      </c>
    </row>
    <row r="167" spans="15:126" x14ac:dyDescent="0.25">
      <c r="O167" s="109"/>
      <c r="P167" s="110"/>
      <c r="Q167" s="111"/>
      <c r="R167" s="112"/>
      <c r="S167" s="113"/>
      <c r="AE167" s="80"/>
      <c r="DP167" s="11" t="s">
        <v>992</v>
      </c>
    </row>
    <row r="168" spans="15:126" x14ac:dyDescent="0.25">
      <c r="O168" s="114"/>
      <c r="P168" s="111"/>
      <c r="Q168" s="111"/>
      <c r="R168" s="112"/>
      <c r="S168" s="115"/>
      <c r="AE168" s="80" t="s">
        <v>411</v>
      </c>
      <c r="DP168" s="11" t="s">
        <v>985</v>
      </c>
    </row>
    <row r="169" spans="15:126" x14ac:dyDescent="0.25">
      <c r="AE169" s="80" t="s">
        <v>413</v>
      </c>
    </row>
    <row r="170" spans="15:126" x14ac:dyDescent="0.25">
      <c r="AE170" s="80" t="s">
        <v>412</v>
      </c>
      <c r="DQ170" s="45" t="s">
        <v>993</v>
      </c>
    </row>
    <row r="171" spans="15:126" x14ac:dyDescent="0.25">
      <c r="AE171" s="80"/>
      <c r="DQ171" s="11" t="s">
        <v>994</v>
      </c>
    </row>
    <row r="172" spans="15:126" x14ac:dyDescent="0.25">
      <c r="AE172" s="80"/>
      <c r="DQ172" s="11" t="s">
        <v>995</v>
      </c>
    </row>
    <row r="173" spans="15:126" x14ac:dyDescent="0.25">
      <c r="AE173" s="80"/>
      <c r="DQ173" s="11" t="s">
        <v>996</v>
      </c>
    </row>
    <row r="174" spans="15:126" x14ac:dyDescent="0.25">
      <c r="AE174" s="80"/>
      <c r="DQ174" s="11" t="s">
        <v>997</v>
      </c>
    </row>
    <row r="175" spans="15:126" x14ac:dyDescent="0.25">
      <c r="AE175" s="80"/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  <c r="DT179" s="11" t="s">
        <v>998</v>
      </c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M182" s="889" t="s">
        <v>78</v>
      </c>
      <c r="DN182" s="890"/>
      <c r="DO182" s="891"/>
      <c r="DP182" s="173" t="s">
        <v>950</v>
      </c>
    </row>
    <row r="183" spans="31:124" x14ac:dyDescent="0.25">
      <c r="AE183" s="80"/>
      <c r="DM183" s="174" t="s">
        <v>76</v>
      </c>
      <c r="DN183" s="175" t="s">
        <v>77</v>
      </c>
      <c r="DO183" s="176" t="s">
        <v>701</v>
      </c>
      <c r="DP183" s="171"/>
    </row>
    <row r="184" spans="31:124" x14ac:dyDescent="0.25">
      <c r="AE184" s="80"/>
      <c r="DM184" s="177">
        <v>101</v>
      </c>
      <c r="DN184" s="178" t="s">
        <v>712</v>
      </c>
      <c r="DO184" s="179">
        <v>2</v>
      </c>
      <c r="DP184" s="171"/>
    </row>
    <row r="185" spans="31:124" x14ac:dyDescent="0.25">
      <c r="AE185" s="80"/>
      <c r="DM185" s="177">
        <v>102</v>
      </c>
      <c r="DN185" s="178" t="s">
        <v>713</v>
      </c>
      <c r="DO185" s="179">
        <v>3</v>
      </c>
      <c r="DP185" s="171"/>
    </row>
    <row r="186" spans="31:124" x14ac:dyDescent="0.25">
      <c r="AE186" s="80"/>
      <c r="DM186" s="177">
        <v>103</v>
      </c>
      <c r="DN186" s="178" t="s">
        <v>714</v>
      </c>
      <c r="DO186" s="179">
        <v>4</v>
      </c>
      <c r="DP186" s="171"/>
    </row>
    <row r="187" spans="31:124" x14ac:dyDescent="0.25">
      <c r="AE187" s="80"/>
      <c r="DM187" s="177">
        <v>104</v>
      </c>
      <c r="DN187" s="178" t="s">
        <v>715</v>
      </c>
      <c r="DO187" s="179">
        <v>5</v>
      </c>
      <c r="DP187" s="171"/>
    </row>
    <row r="188" spans="31:124" x14ac:dyDescent="0.25">
      <c r="AE188" s="80"/>
      <c r="DM188" s="177">
        <v>111</v>
      </c>
      <c r="DN188" s="178" t="s">
        <v>716</v>
      </c>
      <c r="DO188" s="179">
        <v>4</v>
      </c>
      <c r="DP188" s="171" t="s">
        <v>953</v>
      </c>
    </row>
    <row r="189" spans="31:124" x14ac:dyDescent="0.25">
      <c r="AE189" s="80"/>
      <c r="DM189" s="177">
        <v>112</v>
      </c>
      <c r="DN189" s="178" t="s">
        <v>717</v>
      </c>
      <c r="DO189" s="179">
        <v>5</v>
      </c>
      <c r="DP189" s="171" t="s">
        <v>953</v>
      </c>
    </row>
    <row r="190" spans="31:124" x14ac:dyDescent="0.25">
      <c r="AE190" s="80"/>
      <c r="DM190" s="177">
        <v>121</v>
      </c>
      <c r="DN190" s="178" t="s">
        <v>718</v>
      </c>
      <c r="DO190" s="179">
        <v>4</v>
      </c>
      <c r="DP190" s="171" t="s">
        <v>954</v>
      </c>
    </row>
    <row r="191" spans="31:124" x14ac:dyDescent="0.25">
      <c r="AE191" s="80"/>
      <c r="DM191" s="177">
        <v>122</v>
      </c>
      <c r="DN191" s="178" t="s">
        <v>719</v>
      </c>
      <c r="DO191" s="179">
        <v>5</v>
      </c>
      <c r="DP191" s="171" t="s">
        <v>954</v>
      </c>
    </row>
    <row r="192" spans="31:124" x14ac:dyDescent="0.25">
      <c r="DM192" s="177">
        <v>123</v>
      </c>
      <c r="DN192" s="178" t="s">
        <v>720</v>
      </c>
      <c r="DO192" s="179">
        <v>6</v>
      </c>
      <c r="DP192" s="171" t="s">
        <v>954</v>
      </c>
    </row>
    <row r="193" spans="117:120" x14ac:dyDescent="0.25">
      <c r="DM193" s="177">
        <v>124</v>
      </c>
      <c r="DN193" s="178" t="s">
        <v>721</v>
      </c>
      <c r="DO193" s="179">
        <v>7</v>
      </c>
      <c r="DP193" s="171" t="s">
        <v>954</v>
      </c>
    </row>
    <row r="194" spans="117:120" x14ac:dyDescent="0.25">
      <c r="DM194" s="177">
        <v>131</v>
      </c>
      <c r="DN194" s="178" t="s">
        <v>722</v>
      </c>
      <c r="DO194" s="179">
        <v>4</v>
      </c>
      <c r="DP194" s="171" t="s">
        <v>955</v>
      </c>
    </row>
    <row r="195" spans="117:120" x14ac:dyDescent="0.25">
      <c r="DM195" s="177">
        <v>132</v>
      </c>
      <c r="DN195" s="178" t="s">
        <v>723</v>
      </c>
      <c r="DO195" s="179">
        <v>5</v>
      </c>
      <c r="DP195" s="171" t="s">
        <v>955</v>
      </c>
    </row>
    <row r="196" spans="117:120" x14ac:dyDescent="0.25">
      <c r="DM196" s="177">
        <v>133</v>
      </c>
      <c r="DN196" s="178" t="s">
        <v>724</v>
      </c>
      <c r="DO196" s="179">
        <v>6</v>
      </c>
      <c r="DP196" s="171" t="s">
        <v>955</v>
      </c>
    </row>
    <row r="197" spans="117:120" x14ac:dyDescent="0.25">
      <c r="DM197" s="177">
        <v>134</v>
      </c>
      <c r="DN197" s="178" t="s">
        <v>725</v>
      </c>
      <c r="DO197" s="179">
        <v>7</v>
      </c>
      <c r="DP197" s="171" t="s">
        <v>955</v>
      </c>
    </row>
    <row r="198" spans="117:120" x14ac:dyDescent="0.25">
      <c r="DM198" s="177">
        <v>138</v>
      </c>
      <c r="DN198" s="178" t="s">
        <v>726</v>
      </c>
      <c r="DO198" s="179">
        <v>6</v>
      </c>
      <c r="DP198" s="171"/>
    </row>
    <row r="199" spans="117:120" x14ac:dyDescent="0.25">
      <c r="DM199" s="177">
        <v>139</v>
      </c>
      <c r="DN199" s="178" t="s">
        <v>727</v>
      </c>
      <c r="DO199" s="179">
        <v>7</v>
      </c>
      <c r="DP199" s="171"/>
    </row>
    <row r="200" spans="117:120" x14ac:dyDescent="0.25">
      <c r="DM200" s="177">
        <v>141</v>
      </c>
      <c r="DN200" s="178" t="s">
        <v>728</v>
      </c>
      <c r="DO200" s="179">
        <v>8</v>
      </c>
      <c r="DP200" s="171" t="s">
        <v>956</v>
      </c>
    </row>
    <row r="201" spans="117:120" x14ac:dyDescent="0.25">
      <c r="DM201" s="177">
        <v>142</v>
      </c>
      <c r="DN201" s="178" t="s">
        <v>729</v>
      </c>
      <c r="DO201" s="179">
        <v>9</v>
      </c>
      <c r="DP201" s="171" t="s">
        <v>956</v>
      </c>
    </row>
    <row r="202" spans="117:120" x14ac:dyDescent="0.25">
      <c r="DM202" s="177">
        <v>143</v>
      </c>
      <c r="DN202" s="178" t="s">
        <v>730</v>
      </c>
      <c r="DO202" s="179">
        <v>10</v>
      </c>
      <c r="DP202" s="171" t="s">
        <v>956</v>
      </c>
    </row>
    <row r="203" spans="117:120" x14ac:dyDescent="0.25">
      <c r="DM203" s="177">
        <v>144</v>
      </c>
      <c r="DN203" s="178" t="s">
        <v>731</v>
      </c>
      <c r="DO203" s="179">
        <v>11</v>
      </c>
      <c r="DP203" s="171" t="s">
        <v>956</v>
      </c>
    </row>
    <row r="204" spans="117:120" x14ac:dyDescent="0.25">
      <c r="DM204" s="177">
        <v>150</v>
      </c>
      <c r="DN204" s="178" t="s">
        <v>732</v>
      </c>
      <c r="DO204" s="179">
        <v>8</v>
      </c>
      <c r="DP204" s="171"/>
    </row>
    <row r="205" spans="117:120" x14ac:dyDescent="0.25">
      <c r="DM205" s="177">
        <v>151</v>
      </c>
      <c r="DN205" s="178" t="s">
        <v>733</v>
      </c>
      <c r="DO205" s="179">
        <v>9</v>
      </c>
      <c r="DP205" s="171"/>
    </row>
    <row r="206" spans="117:120" x14ac:dyDescent="0.25">
      <c r="DM206" s="177">
        <v>152</v>
      </c>
      <c r="DN206" s="178" t="s">
        <v>734</v>
      </c>
      <c r="DO206" s="179">
        <v>10</v>
      </c>
      <c r="DP206" s="171"/>
    </row>
    <row r="207" spans="117:120" x14ac:dyDescent="0.25">
      <c r="DM207" s="177">
        <v>153</v>
      </c>
      <c r="DN207" s="178" t="s">
        <v>735</v>
      </c>
      <c r="DO207" s="179">
        <v>11</v>
      </c>
      <c r="DP207" s="171"/>
    </row>
    <row r="208" spans="117:120" x14ac:dyDescent="0.25">
      <c r="DM208" s="177">
        <v>154</v>
      </c>
      <c r="DN208" s="178" t="s">
        <v>736</v>
      </c>
      <c r="DO208" s="179">
        <v>12</v>
      </c>
      <c r="DP208" s="171"/>
    </row>
    <row r="209" spans="117:120" x14ac:dyDescent="0.25">
      <c r="DM209" s="177">
        <v>161</v>
      </c>
      <c r="DN209" s="178" t="s">
        <v>737</v>
      </c>
      <c r="DO209" s="179">
        <v>8</v>
      </c>
      <c r="DP209" s="171" t="s">
        <v>957</v>
      </c>
    </row>
    <row r="210" spans="117:120" x14ac:dyDescent="0.25">
      <c r="DM210" s="177">
        <v>162</v>
      </c>
      <c r="DN210" s="178" t="s">
        <v>738</v>
      </c>
      <c r="DO210" s="179">
        <v>9</v>
      </c>
      <c r="DP210" s="171" t="s">
        <v>957</v>
      </c>
    </row>
    <row r="211" spans="117:120" x14ac:dyDescent="0.25">
      <c r="DM211" s="177">
        <v>163</v>
      </c>
      <c r="DN211" s="178" t="s">
        <v>739</v>
      </c>
      <c r="DO211" s="179">
        <v>10</v>
      </c>
      <c r="DP211" s="171"/>
    </row>
    <row r="212" spans="117:120" x14ac:dyDescent="0.25">
      <c r="DM212" s="177">
        <v>164</v>
      </c>
      <c r="DN212" s="178" t="s">
        <v>740</v>
      </c>
      <c r="DO212" s="179">
        <v>11</v>
      </c>
      <c r="DP212" s="171"/>
    </row>
    <row r="213" spans="117:120" x14ac:dyDescent="0.25">
      <c r="DM213" s="177">
        <v>171</v>
      </c>
      <c r="DN213" s="178" t="s">
        <v>741</v>
      </c>
      <c r="DO213" s="179">
        <v>9</v>
      </c>
      <c r="DP213" s="171"/>
    </row>
    <row r="214" spans="117:120" x14ac:dyDescent="0.25">
      <c r="DM214" s="177">
        <v>172</v>
      </c>
      <c r="DN214" s="178" t="s">
        <v>742</v>
      </c>
      <c r="DO214" s="179">
        <v>10</v>
      </c>
      <c r="DP214" s="171"/>
    </row>
    <row r="215" spans="117:120" x14ac:dyDescent="0.25">
      <c r="DM215" s="177">
        <v>173</v>
      </c>
      <c r="DN215" s="178" t="s">
        <v>743</v>
      </c>
      <c r="DO215" s="179">
        <v>11</v>
      </c>
      <c r="DP215" s="171"/>
    </row>
    <row r="216" spans="117:120" x14ac:dyDescent="0.25">
      <c r="DM216" s="177">
        <v>174</v>
      </c>
      <c r="DN216" s="178" t="s">
        <v>744</v>
      </c>
      <c r="DO216" s="179">
        <v>12</v>
      </c>
      <c r="DP216" s="171"/>
    </row>
    <row r="217" spans="117:120" x14ac:dyDescent="0.25">
      <c r="DM217" s="177">
        <v>181</v>
      </c>
      <c r="DN217" s="178" t="s">
        <v>745</v>
      </c>
      <c r="DO217" s="179">
        <v>10</v>
      </c>
      <c r="DP217" s="171"/>
    </row>
    <row r="218" spans="117:120" x14ac:dyDescent="0.25">
      <c r="DM218" s="177">
        <v>183</v>
      </c>
      <c r="DN218" s="178" t="s">
        <v>746</v>
      </c>
      <c r="DO218" s="179">
        <v>12</v>
      </c>
      <c r="DP218" s="171"/>
    </row>
    <row r="219" spans="117:120" x14ac:dyDescent="0.25">
      <c r="DM219" s="177">
        <v>191</v>
      </c>
      <c r="DN219" s="178" t="s">
        <v>747</v>
      </c>
      <c r="DO219" s="179">
        <v>7</v>
      </c>
      <c r="DP219" s="171"/>
    </row>
    <row r="220" spans="117:120" x14ac:dyDescent="0.25">
      <c r="DM220" s="177">
        <v>192</v>
      </c>
      <c r="DN220" s="178" t="s">
        <v>748</v>
      </c>
      <c r="DO220" s="179">
        <v>8</v>
      </c>
      <c r="DP220" s="171"/>
    </row>
    <row r="221" spans="117:120" x14ac:dyDescent="0.25">
      <c r="DM221" s="177">
        <v>193</v>
      </c>
      <c r="DN221" s="178" t="s">
        <v>749</v>
      </c>
      <c r="DO221" s="179">
        <v>9</v>
      </c>
      <c r="DP221" s="171"/>
    </row>
    <row r="222" spans="117:120" x14ac:dyDescent="0.25">
      <c r="DM222" s="177">
        <v>201</v>
      </c>
      <c r="DN222" s="178" t="s">
        <v>750</v>
      </c>
      <c r="DO222" s="179">
        <v>2</v>
      </c>
      <c r="DP222" s="171"/>
    </row>
    <row r="223" spans="117:120" x14ac:dyDescent="0.25">
      <c r="DM223" s="177">
        <v>202</v>
      </c>
      <c r="DN223" s="178" t="s">
        <v>751</v>
      </c>
      <c r="DO223" s="179">
        <v>3</v>
      </c>
      <c r="DP223" s="171"/>
    </row>
    <row r="224" spans="117:120" x14ac:dyDescent="0.25">
      <c r="DM224" s="177">
        <v>211</v>
      </c>
      <c r="DN224" s="178" t="s">
        <v>752</v>
      </c>
      <c r="DO224" s="179">
        <v>4</v>
      </c>
      <c r="DP224" s="171" t="s">
        <v>958</v>
      </c>
    </row>
    <row r="225" spans="117:120" x14ac:dyDescent="0.25">
      <c r="DM225" s="177">
        <v>212</v>
      </c>
      <c r="DN225" s="178" t="s">
        <v>753</v>
      </c>
      <c r="DO225" s="179">
        <v>5</v>
      </c>
      <c r="DP225" s="171" t="s">
        <v>958</v>
      </c>
    </row>
    <row r="226" spans="117:120" x14ac:dyDescent="0.25">
      <c r="DM226" s="177">
        <v>213</v>
      </c>
      <c r="DN226" s="178" t="s">
        <v>754</v>
      </c>
      <c r="DO226" s="179">
        <v>6</v>
      </c>
      <c r="DP226" s="171" t="s">
        <v>958</v>
      </c>
    </row>
    <row r="227" spans="117:120" x14ac:dyDescent="0.25">
      <c r="DM227" s="177">
        <v>214</v>
      </c>
      <c r="DN227" s="178" t="s">
        <v>755</v>
      </c>
      <c r="DO227" s="179">
        <v>7</v>
      </c>
      <c r="DP227" s="171" t="s">
        <v>958</v>
      </c>
    </row>
    <row r="228" spans="117:120" x14ac:dyDescent="0.25">
      <c r="DM228" s="177">
        <v>221</v>
      </c>
      <c r="DN228" s="178" t="s">
        <v>756</v>
      </c>
      <c r="DO228" s="179">
        <v>8</v>
      </c>
      <c r="DP228" s="171" t="s">
        <v>959</v>
      </c>
    </row>
    <row r="229" spans="117:120" x14ac:dyDescent="0.25">
      <c r="DM229" s="177">
        <v>222</v>
      </c>
      <c r="DN229" s="178" t="s">
        <v>757</v>
      </c>
      <c r="DO229" s="179">
        <v>9</v>
      </c>
      <c r="DP229" s="171" t="s">
        <v>959</v>
      </c>
    </row>
    <row r="230" spans="117:120" x14ac:dyDescent="0.25">
      <c r="DM230" s="177">
        <v>223</v>
      </c>
      <c r="DN230" s="178" t="s">
        <v>758</v>
      </c>
      <c r="DO230" s="179">
        <v>10</v>
      </c>
      <c r="DP230" s="171" t="s">
        <v>959</v>
      </c>
    </row>
    <row r="231" spans="117:120" x14ac:dyDescent="0.25">
      <c r="DM231" s="177">
        <v>224</v>
      </c>
      <c r="DN231" s="178" t="s">
        <v>759</v>
      </c>
      <c r="DO231" s="179">
        <v>11</v>
      </c>
      <c r="DP231" s="171" t="s">
        <v>959</v>
      </c>
    </row>
    <row r="232" spans="117:120" x14ac:dyDescent="0.25">
      <c r="DM232" s="177">
        <v>241</v>
      </c>
      <c r="DN232" s="178" t="s">
        <v>760</v>
      </c>
      <c r="DO232" s="179">
        <v>8</v>
      </c>
      <c r="DP232" s="171"/>
    </row>
    <row r="233" spans="117:120" x14ac:dyDescent="0.25">
      <c r="DM233" s="177">
        <v>242</v>
      </c>
      <c r="DN233" s="178" t="s">
        <v>761</v>
      </c>
      <c r="DO233" s="179">
        <v>9</v>
      </c>
      <c r="DP233" s="171"/>
    </row>
    <row r="234" spans="117:120" x14ac:dyDescent="0.25">
      <c r="DM234" s="177">
        <v>243</v>
      </c>
      <c r="DN234" s="178" t="s">
        <v>762</v>
      </c>
      <c r="DO234" s="179">
        <v>10</v>
      </c>
      <c r="DP234" s="171"/>
    </row>
    <row r="235" spans="117:120" x14ac:dyDescent="0.25">
      <c r="DM235" s="177">
        <v>244</v>
      </c>
      <c r="DN235" s="178" t="s">
        <v>763</v>
      </c>
      <c r="DO235" s="179">
        <v>11</v>
      </c>
      <c r="DP235" s="171"/>
    </row>
    <row r="236" spans="117:120" x14ac:dyDescent="0.25">
      <c r="DM236" s="177">
        <v>250</v>
      </c>
      <c r="DN236" s="178" t="s">
        <v>764</v>
      </c>
      <c r="DO236" s="179">
        <v>8</v>
      </c>
      <c r="DP236" s="171"/>
    </row>
    <row r="237" spans="117:120" x14ac:dyDescent="0.25">
      <c r="DM237" s="177">
        <v>251</v>
      </c>
      <c r="DN237" s="178" t="s">
        <v>765</v>
      </c>
      <c r="DO237" s="179">
        <v>9</v>
      </c>
      <c r="DP237" s="171"/>
    </row>
    <row r="238" spans="117:120" x14ac:dyDescent="0.25">
      <c r="DM238" s="177">
        <v>252</v>
      </c>
      <c r="DN238" s="178" t="s">
        <v>766</v>
      </c>
      <c r="DO238" s="179">
        <v>10</v>
      </c>
      <c r="DP238" s="171"/>
    </row>
    <row r="239" spans="117:120" x14ac:dyDescent="0.25">
      <c r="DM239" s="177">
        <v>253</v>
      </c>
      <c r="DN239" s="178" t="s">
        <v>767</v>
      </c>
      <c r="DO239" s="179">
        <v>11</v>
      </c>
      <c r="DP239" s="171"/>
    </row>
    <row r="240" spans="117:120" x14ac:dyDescent="0.25">
      <c r="DM240" s="177">
        <v>254</v>
      </c>
      <c r="DN240" s="178" t="s">
        <v>768</v>
      </c>
      <c r="DO240" s="179">
        <v>12</v>
      </c>
      <c r="DP240" s="171"/>
    </row>
    <row r="241" spans="117:120" x14ac:dyDescent="0.25">
      <c r="DM241" s="177">
        <v>351</v>
      </c>
      <c r="DN241" s="178" t="s">
        <v>769</v>
      </c>
      <c r="DO241" s="179">
        <v>7</v>
      </c>
      <c r="DP241" s="171"/>
    </row>
    <row r="242" spans="117:120" x14ac:dyDescent="0.25">
      <c r="DM242" s="177">
        <v>352</v>
      </c>
      <c r="DN242" s="178" t="s">
        <v>770</v>
      </c>
      <c r="DO242" s="179">
        <v>8</v>
      </c>
      <c r="DP242" s="171"/>
    </row>
    <row r="243" spans="117:120" x14ac:dyDescent="0.25">
      <c r="DM243" s="177">
        <v>353</v>
      </c>
      <c r="DN243" s="178" t="s">
        <v>771</v>
      </c>
      <c r="DO243" s="179">
        <v>9</v>
      </c>
      <c r="DP243" s="171"/>
    </row>
    <row r="244" spans="117:120" x14ac:dyDescent="0.25">
      <c r="DM244" s="177">
        <v>354</v>
      </c>
      <c r="DN244" s="178" t="s">
        <v>772</v>
      </c>
      <c r="DO244" s="179">
        <v>10</v>
      </c>
      <c r="DP244" s="171"/>
    </row>
    <row r="245" spans="117:120" x14ac:dyDescent="0.25">
      <c r="DM245" s="177">
        <v>355</v>
      </c>
      <c r="DN245" s="178" t="s">
        <v>773</v>
      </c>
      <c r="DO245" s="179">
        <v>11</v>
      </c>
      <c r="DP245" s="171"/>
    </row>
    <row r="246" spans="117:120" x14ac:dyDescent="0.25">
      <c r="DM246" s="177">
        <v>356</v>
      </c>
      <c r="DN246" s="178" t="s">
        <v>774</v>
      </c>
      <c r="DO246" s="179">
        <v>12</v>
      </c>
      <c r="DP246" s="171"/>
    </row>
    <row r="247" spans="117:120" x14ac:dyDescent="0.25">
      <c r="DM247" s="177">
        <v>361</v>
      </c>
      <c r="DN247" s="178" t="s">
        <v>775</v>
      </c>
      <c r="DO247" s="179">
        <v>6</v>
      </c>
      <c r="DP247" s="171"/>
    </row>
    <row r="248" spans="117:120" x14ac:dyDescent="0.25">
      <c r="DM248" s="177">
        <v>362</v>
      </c>
      <c r="DN248" s="178" t="s">
        <v>776</v>
      </c>
      <c r="DO248" s="179">
        <v>7</v>
      </c>
      <c r="DP248" s="171"/>
    </row>
    <row r="249" spans="117:120" x14ac:dyDescent="0.25">
      <c r="DM249" s="177">
        <v>363</v>
      </c>
      <c r="DN249" s="178" t="s">
        <v>777</v>
      </c>
      <c r="DO249" s="179">
        <v>8</v>
      </c>
      <c r="DP249" s="171"/>
    </row>
    <row r="250" spans="117:120" x14ac:dyDescent="0.25">
      <c r="DM250" s="177">
        <v>364</v>
      </c>
      <c r="DN250" s="178" t="s">
        <v>778</v>
      </c>
      <c r="DO250" s="179">
        <v>9</v>
      </c>
      <c r="DP250" s="171"/>
    </row>
    <row r="251" spans="117:120" x14ac:dyDescent="0.25">
      <c r="DM251" s="177">
        <v>366</v>
      </c>
      <c r="DN251" s="178" t="s">
        <v>779</v>
      </c>
      <c r="DO251" s="179">
        <v>8</v>
      </c>
      <c r="DP251" s="171"/>
    </row>
    <row r="252" spans="117:120" x14ac:dyDescent="0.25">
      <c r="DM252" s="177">
        <v>367</v>
      </c>
      <c r="DN252" s="178" t="s">
        <v>780</v>
      </c>
      <c r="DO252" s="179">
        <v>9</v>
      </c>
      <c r="DP252" s="171"/>
    </row>
    <row r="253" spans="117:120" x14ac:dyDescent="0.25">
      <c r="DM253" s="177">
        <v>368</v>
      </c>
      <c r="DN253" s="178" t="s">
        <v>781</v>
      </c>
      <c r="DO253" s="179">
        <v>10</v>
      </c>
      <c r="DP253" s="171"/>
    </row>
    <row r="254" spans="117:120" x14ac:dyDescent="0.25">
      <c r="DM254" s="177">
        <v>371</v>
      </c>
      <c r="DN254" s="178" t="s">
        <v>782</v>
      </c>
      <c r="DO254" s="179">
        <v>7</v>
      </c>
      <c r="DP254" s="171"/>
    </row>
    <row r="255" spans="117:120" x14ac:dyDescent="0.25">
      <c r="DM255" s="177">
        <v>372</v>
      </c>
      <c r="DN255" s="178" t="s">
        <v>783</v>
      </c>
      <c r="DO255" s="179">
        <v>8</v>
      </c>
      <c r="DP255" s="171"/>
    </row>
    <row r="256" spans="117:120" x14ac:dyDescent="0.25">
      <c r="DM256" s="177">
        <v>373</v>
      </c>
      <c r="DN256" s="178" t="s">
        <v>784</v>
      </c>
      <c r="DO256" s="179">
        <v>9</v>
      </c>
      <c r="DP256" s="171"/>
    </row>
    <row r="257" spans="117:120" x14ac:dyDescent="0.25">
      <c r="DM257" s="177">
        <v>374</v>
      </c>
      <c r="DN257" s="178" t="s">
        <v>785</v>
      </c>
      <c r="DO257" s="179">
        <v>10</v>
      </c>
      <c r="DP257" s="171"/>
    </row>
    <row r="258" spans="117:120" x14ac:dyDescent="0.25">
      <c r="DM258" s="177">
        <v>375</v>
      </c>
      <c r="DN258" s="178" t="s">
        <v>786</v>
      </c>
      <c r="DO258" s="179">
        <v>11</v>
      </c>
      <c r="DP258" s="171"/>
    </row>
    <row r="259" spans="117:120" x14ac:dyDescent="0.25">
      <c r="DM259" s="177">
        <v>376</v>
      </c>
      <c r="DN259" s="178" t="s">
        <v>787</v>
      </c>
      <c r="DO259" s="179">
        <v>8</v>
      </c>
      <c r="DP259" s="171"/>
    </row>
    <row r="260" spans="117:120" x14ac:dyDescent="0.25">
      <c r="DM260" s="177">
        <v>377</v>
      </c>
      <c r="DN260" s="178" t="s">
        <v>788</v>
      </c>
      <c r="DO260" s="179">
        <v>9</v>
      </c>
      <c r="DP260" s="171"/>
    </row>
    <row r="261" spans="117:120" x14ac:dyDescent="0.25">
      <c r="DM261" s="177">
        <v>378</v>
      </c>
      <c r="DN261" s="178" t="s">
        <v>789</v>
      </c>
      <c r="DO261" s="179">
        <v>11</v>
      </c>
      <c r="DP261" s="171"/>
    </row>
    <row r="262" spans="117:120" x14ac:dyDescent="0.25">
      <c r="DM262" s="177">
        <v>381</v>
      </c>
      <c r="DN262" s="178" t="s">
        <v>732</v>
      </c>
      <c r="DO262" s="179">
        <v>10</v>
      </c>
      <c r="DP262" s="171"/>
    </row>
    <row r="263" spans="117:120" x14ac:dyDescent="0.25">
      <c r="DM263" s="177">
        <v>382</v>
      </c>
      <c r="DN263" s="178" t="s">
        <v>733</v>
      </c>
      <c r="DO263" s="179">
        <v>11</v>
      </c>
      <c r="DP263" s="171"/>
    </row>
    <row r="264" spans="117:120" x14ac:dyDescent="0.25">
      <c r="DM264" s="177">
        <v>383</v>
      </c>
      <c r="DN264" s="178" t="s">
        <v>734</v>
      </c>
      <c r="DO264" s="179">
        <v>12</v>
      </c>
      <c r="DP264" s="171"/>
    </row>
    <row r="265" spans="117:120" x14ac:dyDescent="0.25">
      <c r="DM265" s="177">
        <v>410</v>
      </c>
      <c r="DN265" s="178" t="s">
        <v>790</v>
      </c>
      <c r="DO265" s="179">
        <v>5</v>
      </c>
      <c r="DP265" s="171"/>
    </row>
    <row r="266" spans="117:120" x14ac:dyDescent="0.25">
      <c r="DM266" s="177">
        <v>411</v>
      </c>
      <c r="DN266" s="178" t="s">
        <v>791</v>
      </c>
      <c r="DO266" s="179">
        <v>6</v>
      </c>
      <c r="DP266" s="171" t="s">
        <v>961</v>
      </c>
    </row>
    <row r="267" spans="117:120" x14ac:dyDescent="0.25">
      <c r="DM267" s="177">
        <v>412</v>
      </c>
      <c r="DN267" s="178" t="s">
        <v>792</v>
      </c>
      <c r="DO267" s="179">
        <v>7</v>
      </c>
      <c r="DP267" s="171" t="s">
        <v>961</v>
      </c>
    </row>
    <row r="268" spans="117:120" x14ac:dyDescent="0.25">
      <c r="DM268" s="177">
        <v>413</v>
      </c>
      <c r="DN268" s="178" t="s">
        <v>793</v>
      </c>
      <c r="DO268" s="179">
        <v>8</v>
      </c>
      <c r="DP268" s="171" t="s">
        <v>961</v>
      </c>
    </row>
    <row r="269" spans="117:120" x14ac:dyDescent="0.25">
      <c r="DM269" s="177">
        <v>420</v>
      </c>
      <c r="DN269" s="178" t="s">
        <v>794</v>
      </c>
      <c r="DO269" s="179">
        <v>4</v>
      </c>
      <c r="DP269" s="171" t="s">
        <v>960</v>
      </c>
    </row>
    <row r="270" spans="117:120" x14ac:dyDescent="0.25">
      <c r="DM270" s="177">
        <v>421</v>
      </c>
      <c r="DN270" s="178" t="s">
        <v>795</v>
      </c>
      <c r="DO270" s="179">
        <v>5</v>
      </c>
      <c r="DP270" s="171" t="s">
        <v>960</v>
      </c>
    </row>
    <row r="271" spans="117:120" x14ac:dyDescent="0.25">
      <c r="DM271" s="177">
        <v>422</v>
      </c>
      <c r="DN271" s="178" t="s">
        <v>796</v>
      </c>
      <c r="DO271" s="179">
        <v>6</v>
      </c>
      <c r="DP271" s="171" t="s">
        <v>960</v>
      </c>
    </row>
    <row r="272" spans="117:120" x14ac:dyDescent="0.25">
      <c r="DM272" s="177">
        <v>423</v>
      </c>
      <c r="DN272" s="178" t="s">
        <v>797</v>
      </c>
      <c r="DO272" s="179">
        <v>7</v>
      </c>
      <c r="DP272" s="171" t="s">
        <v>960</v>
      </c>
    </row>
    <row r="273" spans="117:120" x14ac:dyDescent="0.25">
      <c r="DM273" s="177">
        <v>424</v>
      </c>
      <c r="DN273" s="178" t="s">
        <v>798</v>
      </c>
      <c r="DO273" s="179">
        <v>8</v>
      </c>
      <c r="DP273" s="171" t="s">
        <v>960</v>
      </c>
    </row>
    <row r="274" spans="117:120" x14ac:dyDescent="0.25">
      <c r="DM274" s="177">
        <v>430</v>
      </c>
      <c r="DN274" s="178" t="s">
        <v>799</v>
      </c>
      <c r="DO274" s="179">
        <v>6</v>
      </c>
      <c r="DP274" s="171"/>
    </row>
    <row r="275" spans="117:120" x14ac:dyDescent="0.25">
      <c r="DM275" s="177">
        <v>431</v>
      </c>
      <c r="DN275" s="178" t="s">
        <v>800</v>
      </c>
      <c r="DO275" s="179">
        <v>7</v>
      </c>
      <c r="DP275" s="171"/>
    </row>
    <row r="276" spans="117:120" x14ac:dyDescent="0.25">
      <c r="DM276" s="177">
        <v>432</v>
      </c>
      <c r="DN276" s="178" t="s">
        <v>801</v>
      </c>
      <c r="DO276" s="179">
        <v>8</v>
      </c>
      <c r="DP276" s="171"/>
    </row>
    <row r="277" spans="117:120" x14ac:dyDescent="0.25">
      <c r="DM277" s="177">
        <v>433</v>
      </c>
      <c r="DN277" s="178" t="s">
        <v>802</v>
      </c>
      <c r="DO277" s="179">
        <v>9</v>
      </c>
      <c r="DP277" s="171"/>
    </row>
    <row r="278" spans="117:120" x14ac:dyDescent="0.25">
      <c r="DM278" s="177">
        <v>434</v>
      </c>
      <c r="DN278" s="178" t="s">
        <v>803</v>
      </c>
      <c r="DO278" s="179">
        <v>10</v>
      </c>
      <c r="DP278" s="171"/>
    </row>
    <row r="279" spans="117:120" x14ac:dyDescent="0.25">
      <c r="DM279" s="177">
        <v>441</v>
      </c>
      <c r="DN279" s="178" t="s">
        <v>804</v>
      </c>
      <c r="DO279" s="179">
        <v>7</v>
      </c>
      <c r="DP279" s="171" t="s">
        <v>962</v>
      </c>
    </row>
    <row r="280" spans="117:120" x14ac:dyDescent="0.25">
      <c r="DM280" s="177">
        <v>442</v>
      </c>
      <c r="DN280" s="178" t="s">
        <v>805</v>
      </c>
      <c r="DO280" s="179">
        <v>8</v>
      </c>
      <c r="DP280" s="171" t="s">
        <v>962</v>
      </c>
    </row>
    <row r="281" spans="117:120" x14ac:dyDescent="0.25">
      <c r="DM281" s="177">
        <v>443</v>
      </c>
      <c r="DN281" s="178" t="s">
        <v>806</v>
      </c>
      <c r="DO281" s="179">
        <v>9</v>
      </c>
      <c r="DP281" s="171" t="s">
        <v>962</v>
      </c>
    </row>
    <row r="282" spans="117:120" x14ac:dyDescent="0.25">
      <c r="DM282" s="177">
        <v>444</v>
      </c>
      <c r="DN282" s="178" t="s">
        <v>807</v>
      </c>
      <c r="DO282" s="179">
        <v>10</v>
      </c>
      <c r="DP282" s="171" t="s">
        <v>962</v>
      </c>
    </row>
    <row r="283" spans="117:120" x14ac:dyDescent="0.25">
      <c r="DM283" s="177">
        <v>451</v>
      </c>
      <c r="DN283" s="178" t="s">
        <v>808</v>
      </c>
      <c r="DO283" s="179">
        <v>7</v>
      </c>
      <c r="DP283" s="171"/>
    </row>
    <row r="284" spans="117:120" x14ac:dyDescent="0.25">
      <c r="DM284" s="177">
        <v>452</v>
      </c>
      <c r="DN284" s="178" t="s">
        <v>809</v>
      </c>
      <c r="DO284" s="179">
        <v>8</v>
      </c>
      <c r="DP284" s="171"/>
    </row>
    <row r="285" spans="117:120" x14ac:dyDescent="0.25">
      <c r="DM285" s="177">
        <v>453</v>
      </c>
      <c r="DN285" s="178" t="s">
        <v>810</v>
      </c>
      <c r="DO285" s="179">
        <v>9</v>
      </c>
      <c r="DP285" s="171"/>
    </row>
    <row r="286" spans="117:120" x14ac:dyDescent="0.25">
      <c r="DM286" s="177">
        <v>454</v>
      </c>
      <c r="DN286" s="178" t="s">
        <v>811</v>
      </c>
      <c r="DO286" s="179">
        <v>10</v>
      </c>
      <c r="DP286" s="171"/>
    </row>
    <row r="287" spans="117:120" x14ac:dyDescent="0.25">
      <c r="DM287" s="177">
        <v>460</v>
      </c>
      <c r="DN287" s="178" t="s">
        <v>812</v>
      </c>
      <c r="DO287" s="179">
        <v>6</v>
      </c>
      <c r="DP287" s="171"/>
    </row>
    <row r="288" spans="117:120" x14ac:dyDescent="0.25">
      <c r="DM288" s="177">
        <v>461</v>
      </c>
      <c r="DN288" s="178" t="s">
        <v>813</v>
      </c>
      <c r="DO288" s="179">
        <v>7</v>
      </c>
      <c r="DP288" s="171"/>
    </row>
    <row r="289" spans="117:120" x14ac:dyDescent="0.25">
      <c r="DM289" s="177">
        <v>462</v>
      </c>
      <c r="DN289" s="178" t="s">
        <v>814</v>
      </c>
      <c r="DO289" s="179">
        <v>8</v>
      </c>
      <c r="DP289" s="171"/>
    </row>
    <row r="290" spans="117:120" x14ac:dyDescent="0.25">
      <c r="DM290" s="177">
        <v>463</v>
      </c>
      <c r="DN290" s="178" t="s">
        <v>815</v>
      </c>
      <c r="DO290" s="179">
        <v>9</v>
      </c>
      <c r="DP290" s="171"/>
    </row>
    <row r="291" spans="117:120" x14ac:dyDescent="0.25">
      <c r="DM291" s="177">
        <v>464</v>
      </c>
      <c r="DN291" s="178" t="s">
        <v>816</v>
      </c>
      <c r="DO291" s="179">
        <v>10</v>
      </c>
      <c r="DP291" s="171"/>
    </row>
    <row r="292" spans="117:120" x14ac:dyDescent="0.25">
      <c r="DM292" s="177">
        <v>490</v>
      </c>
      <c r="DN292" s="178" t="s">
        <v>732</v>
      </c>
      <c r="DO292" s="179">
        <v>8</v>
      </c>
      <c r="DP292" s="171"/>
    </row>
    <row r="293" spans="117:120" x14ac:dyDescent="0.25">
      <c r="DM293" s="177">
        <v>491</v>
      </c>
      <c r="DN293" s="178" t="s">
        <v>733</v>
      </c>
      <c r="DO293" s="179">
        <v>9</v>
      </c>
      <c r="DP293" s="171"/>
    </row>
    <row r="294" spans="117:120" x14ac:dyDescent="0.25">
      <c r="DM294" s="177">
        <v>492</v>
      </c>
      <c r="DN294" s="178" t="s">
        <v>734</v>
      </c>
      <c r="DO294" s="179">
        <v>10</v>
      </c>
      <c r="DP294" s="171"/>
    </row>
    <row r="295" spans="117:120" x14ac:dyDescent="0.25">
      <c r="DM295" s="177">
        <v>493</v>
      </c>
      <c r="DN295" s="178" t="s">
        <v>817</v>
      </c>
      <c r="DO295" s="179">
        <v>11</v>
      </c>
      <c r="DP295" s="171"/>
    </row>
    <row r="296" spans="117:120" x14ac:dyDescent="0.25">
      <c r="DM296" s="177">
        <v>494</v>
      </c>
      <c r="DN296" s="178" t="s">
        <v>736</v>
      </c>
      <c r="DO296" s="179">
        <v>12</v>
      </c>
      <c r="DP296" s="171"/>
    </row>
    <row r="297" spans="117:120" x14ac:dyDescent="0.25">
      <c r="DM297" s="177">
        <v>501</v>
      </c>
      <c r="DN297" s="178" t="s">
        <v>818</v>
      </c>
      <c r="DO297" s="179">
        <v>1</v>
      </c>
      <c r="DP297" s="171"/>
    </row>
    <row r="298" spans="117:120" x14ac:dyDescent="0.25">
      <c r="DM298" s="177">
        <v>502</v>
      </c>
      <c r="DN298" s="178" t="s">
        <v>819</v>
      </c>
      <c r="DO298" s="179">
        <v>2</v>
      </c>
      <c r="DP298" s="171"/>
    </row>
    <row r="299" spans="117:120" x14ac:dyDescent="0.25">
      <c r="DM299" s="177">
        <v>504</v>
      </c>
      <c r="DN299" s="178" t="s">
        <v>821</v>
      </c>
      <c r="DO299" s="179">
        <v>4</v>
      </c>
      <c r="DP299" s="171"/>
    </row>
    <row r="300" spans="117:120" x14ac:dyDescent="0.25">
      <c r="DM300" s="177">
        <v>506</v>
      </c>
      <c r="DN300" s="178" t="s">
        <v>822</v>
      </c>
      <c r="DO300" s="179">
        <v>3</v>
      </c>
      <c r="DP300" s="171"/>
    </row>
    <row r="301" spans="117:120" x14ac:dyDescent="0.25">
      <c r="DM301" s="177">
        <v>507</v>
      </c>
      <c r="DN301" s="178" t="s">
        <v>823</v>
      </c>
      <c r="DO301" s="179">
        <v>4</v>
      </c>
      <c r="DP301" s="171"/>
    </row>
    <row r="302" spans="117:120" x14ac:dyDescent="0.25">
      <c r="DM302" s="177">
        <v>503</v>
      </c>
      <c r="DN302" s="178" t="s">
        <v>820</v>
      </c>
      <c r="DO302" s="179">
        <v>3</v>
      </c>
      <c r="DP302" s="171"/>
    </row>
    <row r="303" spans="117:120" x14ac:dyDescent="0.25">
      <c r="DM303" s="177">
        <v>508</v>
      </c>
      <c r="DN303" s="178" t="s">
        <v>824</v>
      </c>
      <c r="DO303" s="179">
        <v>5</v>
      </c>
      <c r="DP303" s="171"/>
    </row>
    <row r="304" spans="117:120" x14ac:dyDescent="0.25">
      <c r="DM304" s="177">
        <v>509</v>
      </c>
      <c r="DN304" s="178" t="s">
        <v>825</v>
      </c>
      <c r="DO304" s="179">
        <v>6</v>
      </c>
      <c r="DP304" s="171"/>
    </row>
    <row r="305" spans="117:120" x14ac:dyDescent="0.25">
      <c r="DM305" s="177">
        <v>511</v>
      </c>
      <c r="DN305" s="178" t="s">
        <v>826</v>
      </c>
      <c r="DO305" s="179">
        <v>4</v>
      </c>
      <c r="DP305" s="171"/>
    </row>
    <row r="306" spans="117:120" x14ac:dyDescent="0.25">
      <c r="DM306" s="177">
        <v>512</v>
      </c>
      <c r="DN306" s="178" t="s">
        <v>827</v>
      </c>
      <c r="DO306" s="179">
        <v>5</v>
      </c>
      <c r="DP306" s="171"/>
    </row>
    <row r="307" spans="117:120" x14ac:dyDescent="0.25">
      <c r="DM307" s="177">
        <v>513</v>
      </c>
      <c r="DN307" s="178" t="s">
        <v>828</v>
      </c>
      <c r="DO307" s="179">
        <v>6</v>
      </c>
      <c r="DP307" s="171"/>
    </row>
    <row r="308" spans="117:120" x14ac:dyDescent="0.25">
      <c r="DM308" s="177">
        <v>514</v>
      </c>
      <c r="DN308" s="178" t="s">
        <v>829</v>
      </c>
      <c r="DO308" s="179">
        <v>7</v>
      </c>
      <c r="DP308" s="171"/>
    </row>
    <row r="309" spans="117:120" x14ac:dyDescent="0.25">
      <c r="DM309" s="177">
        <v>516</v>
      </c>
      <c r="DN309" s="178" t="s">
        <v>830</v>
      </c>
      <c r="DO309" s="179">
        <v>4</v>
      </c>
      <c r="DP309" s="171"/>
    </row>
    <row r="310" spans="117:120" x14ac:dyDescent="0.25">
      <c r="DM310" s="177">
        <v>517</v>
      </c>
      <c r="DN310" s="178" t="s">
        <v>831</v>
      </c>
      <c r="DO310" s="179">
        <v>5</v>
      </c>
      <c r="DP310" s="171"/>
    </row>
    <row r="311" spans="117:120" x14ac:dyDescent="0.25">
      <c r="DM311" s="177">
        <v>518</v>
      </c>
      <c r="DN311" s="178" t="s">
        <v>832</v>
      </c>
      <c r="DO311" s="179">
        <v>6</v>
      </c>
      <c r="DP311" s="171"/>
    </row>
    <row r="312" spans="117:120" x14ac:dyDescent="0.25">
      <c r="DM312" s="177">
        <v>521</v>
      </c>
      <c r="DN312" s="178" t="s">
        <v>833</v>
      </c>
      <c r="DO312" s="179">
        <v>4</v>
      </c>
      <c r="DP312" s="171"/>
    </row>
    <row r="313" spans="117:120" x14ac:dyDescent="0.25">
      <c r="DM313" s="177">
        <v>522</v>
      </c>
      <c r="DN313" s="178" t="s">
        <v>834</v>
      </c>
      <c r="DO313" s="179">
        <v>5</v>
      </c>
      <c r="DP313" s="171"/>
    </row>
    <row r="314" spans="117:120" x14ac:dyDescent="0.25">
      <c r="DM314" s="177">
        <v>523</v>
      </c>
      <c r="DN314" s="178" t="s">
        <v>835</v>
      </c>
      <c r="DO314" s="179">
        <v>6</v>
      </c>
      <c r="DP314" s="171"/>
    </row>
    <row r="315" spans="117:120" x14ac:dyDescent="0.25">
      <c r="DM315" s="177">
        <v>524</v>
      </c>
      <c r="DN315" s="178" t="s">
        <v>836</v>
      </c>
      <c r="DO315" s="179">
        <v>7</v>
      </c>
      <c r="DP315" s="171"/>
    </row>
    <row r="316" spans="117:120" x14ac:dyDescent="0.25">
      <c r="DM316" s="177">
        <v>531</v>
      </c>
      <c r="DN316" s="178" t="s">
        <v>837</v>
      </c>
      <c r="DO316" s="179">
        <v>5</v>
      </c>
      <c r="DP316" s="171"/>
    </row>
    <row r="317" spans="117:120" x14ac:dyDescent="0.25">
      <c r="DM317" s="177">
        <v>532</v>
      </c>
      <c r="DN317" s="178" t="s">
        <v>838</v>
      </c>
      <c r="DO317" s="179">
        <v>6</v>
      </c>
      <c r="DP317" s="171"/>
    </row>
    <row r="318" spans="117:120" x14ac:dyDescent="0.25">
      <c r="DM318" s="177">
        <v>533</v>
      </c>
      <c r="DN318" s="178" t="s">
        <v>839</v>
      </c>
      <c r="DO318" s="179">
        <v>6</v>
      </c>
      <c r="DP318" s="171"/>
    </row>
    <row r="319" spans="117:120" x14ac:dyDescent="0.25">
      <c r="DM319" s="177">
        <v>534</v>
      </c>
      <c r="DN319" s="178" t="s">
        <v>840</v>
      </c>
      <c r="DO319" s="179">
        <v>7</v>
      </c>
      <c r="DP319" s="171"/>
    </row>
    <row r="320" spans="117:120" x14ac:dyDescent="0.25">
      <c r="DM320" s="177">
        <v>541</v>
      </c>
      <c r="DN320" s="178" t="s">
        <v>841</v>
      </c>
      <c r="DO320" s="179">
        <v>6</v>
      </c>
      <c r="DP320" s="171"/>
    </row>
    <row r="321" spans="117:120" x14ac:dyDescent="0.25">
      <c r="DM321" s="177">
        <v>542</v>
      </c>
      <c r="DN321" s="178" t="s">
        <v>842</v>
      </c>
      <c r="DO321" s="179">
        <v>7</v>
      </c>
      <c r="DP321" s="171" t="s">
        <v>967</v>
      </c>
    </row>
    <row r="322" spans="117:120" x14ac:dyDescent="0.25">
      <c r="DM322" s="177">
        <v>543</v>
      </c>
      <c r="DN322" s="178" t="s">
        <v>843</v>
      </c>
      <c r="DO322" s="179">
        <v>8</v>
      </c>
      <c r="DP322" s="171"/>
    </row>
    <row r="323" spans="117:120" x14ac:dyDescent="0.25">
      <c r="DM323" s="177">
        <v>544</v>
      </c>
      <c r="DN323" s="178" t="s">
        <v>844</v>
      </c>
      <c r="DO323" s="179">
        <v>9</v>
      </c>
      <c r="DP323" s="171"/>
    </row>
    <row r="324" spans="117:120" x14ac:dyDescent="0.25">
      <c r="DM324" s="177">
        <v>545</v>
      </c>
      <c r="DN324" s="178" t="s">
        <v>845</v>
      </c>
      <c r="DO324" s="179">
        <v>10</v>
      </c>
      <c r="DP324" s="171"/>
    </row>
    <row r="325" spans="117:120" x14ac:dyDescent="0.25">
      <c r="DM325" s="177">
        <v>550</v>
      </c>
      <c r="DN325" s="178" t="s">
        <v>846</v>
      </c>
      <c r="DO325" s="179">
        <v>7</v>
      </c>
      <c r="DP325" s="171"/>
    </row>
    <row r="326" spans="117:120" x14ac:dyDescent="0.25">
      <c r="DM326" s="177">
        <v>551</v>
      </c>
      <c r="DN326" s="178" t="s">
        <v>732</v>
      </c>
      <c r="DO326" s="179">
        <v>8</v>
      </c>
      <c r="DP326" s="171"/>
    </row>
    <row r="327" spans="117:120" x14ac:dyDescent="0.25">
      <c r="DM327" s="177">
        <v>552</v>
      </c>
      <c r="DN327" s="178" t="s">
        <v>733</v>
      </c>
      <c r="DO327" s="179">
        <v>9</v>
      </c>
      <c r="DP327" s="171"/>
    </row>
    <row r="328" spans="117:120" x14ac:dyDescent="0.25">
      <c r="DM328" s="177">
        <v>553</v>
      </c>
      <c r="DN328" s="178" t="s">
        <v>734</v>
      </c>
      <c r="DO328" s="179">
        <v>10</v>
      </c>
      <c r="DP328" s="171"/>
    </row>
    <row r="329" spans="117:120" x14ac:dyDescent="0.25">
      <c r="DM329" s="177">
        <v>554</v>
      </c>
      <c r="DN329" s="178" t="s">
        <v>817</v>
      </c>
      <c r="DO329" s="179">
        <v>11</v>
      </c>
      <c r="DP329" s="171"/>
    </row>
    <row r="330" spans="117:120" x14ac:dyDescent="0.25">
      <c r="DM330" s="177">
        <v>555</v>
      </c>
      <c r="DN330" s="180" t="s">
        <v>736</v>
      </c>
      <c r="DO330" s="179">
        <v>12</v>
      </c>
      <c r="DP330" s="171"/>
    </row>
    <row r="331" spans="117:120" x14ac:dyDescent="0.25">
      <c r="DM331" s="177">
        <v>561</v>
      </c>
      <c r="DN331" s="178" t="s">
        <v>847</v>
      </c>
      <c r="DO331" s="179">
        <v>3</v>
      </c>
      <c r="DP331" s="171"/>
    </row>
    <row r="332" spans="117:120" x14ac:dyDescent="0.25">
      <c r="DM332" s="177">
        <v>562</v>
      </c>
      <c r="DN332" s="178" t="s">
        <v>848</v>
      </c>
      <c r="DO332" s="179">
        <v>4</v>
      </c>
      <c r="DP332" s="171"/>
    </row>
    <row r="333" spans="117:120" x14ac:dyDescent="0.25">
      <c r="DM333" s="177">
        <v>563</v>
      </c>
      <c r="DN333" s="178" t="s">
        <v>849</v>
      </c>
      <c r="DO333" s="179">
        <v>5</v>
      </c>
      <c r="DP333" s="171"/>
    </row>
    <row r="334" spans="117:120" x14ac:dyDescent="0.25">
      <c r="DM334" s="177">
        <v>564</v>
      </c>
      <c r="DN334" s="178" t="s">
        <v>850</v>
      </c>
      <c r="DO334" s="179">
        <v>6</v>
      </c>
      <c r="DP334" s="171"/>
    </row>
    <row r="335" spans="117:120" x14ac:dyDescent="0.25">
      <c r="DM335" s="177">
        <v>565</v>
      </c>
      <c r="DN335" s="178" t="s">
        <v>851</v>
      </c>
      <c r="DO335" s="179">
        <v>7</v>
      </c>
      <c r="DP335" s="171"/>
    </row>
    <row r="336" spans="117:120" x14ac:dyDescent="0.25">
      <c r="DM336" s="177">
        <v>566</v>
      </c>
      <c r="DN336" s="178" t="s">
        <v>0</v>
      </c>
      <c r="DO336" s="179">
        <v>8</v>
      </c>
      <c r="DP336" s="171"/>
    </row>
    <row r="337" spans="117:120" x14ac:dyDescent="0.25">
      <c r="DM337" s="177">
        <v>571</v>
      </c>
      <c r="DN337" s="178" t="s">
        <v>1</v>
      </c>
      <c r="DO337" s="179">
        <v>3</v>
      </c>
      <c r="DP337" s="171"/>
    </row>
    <row r="338" spans="117:120" x14ac:dyDescent="0.25">
      <c r="DM338" s="177">
        <v>572</v>
      </c>
      <c r="DN338" s="178" t="s">
        <v>2</v>
      </c>
      <c r="DO338" s="179">
        <v>4</v>
      </c>
      <c r="DP338" s="171"/>
    </row>
    <row r="339" spans="117:120" x14ac:dyDescent="0.25">
      <c r="DM339" s="177">
        <v>573</v>
      </c>
      <c r="DN339" s="178" t="s">
        <v>3</v>
      </c>
      <c r="DO339" s="179">
        <v>5</v>
      </c>
      <c r="DP339" s="171"/>
    </row>
    <row r="340" spans="117:120" x14ac:dyDescent="0.25">
      <c r="DM340" s="177">
        <v>574</v>
      </c>
      <c r="DN340" s="178" t="s">
        <v>4</v>
      </c>
      <c r="DO340" s="179">
        <v>6</v>
      </c>
      <c r="DP340" s="171"/>
    </row>
    <row r="341" spans="117:120" x14ac:dyDescent="0.25">
      <c r="DM341" s="177">
        <v>575</v>
      </c>
      <c r="DN341" s="178" t="s">
        <v>5</v>
      </c>
      <c r="DO341" s="179">
        <v>7</v>
      </c>
      <c r="DP341" s="171"/>
    </row>
    <row r="342" spans="117:120" x14ac:dyDescent="0.25">
      <c r="DM342" s="177">
        <v>576</v>
      </c>
      <c r="DN342" s="178" t="s">
        <v>6</v>
      </c>
      <c r="DO342" s="179">
        <v>8</v>
      </c>
      <c r="DP342" s="171"/>
    </row>
    <row r="343" spans="117:120" x14ac:dyDescent="0.25">
      <c r="DM343" s="177">
        <v>577</v>
      </c>
      <c r="DN343" s="178" t="s">
        <v>7</v>
      </c>
      <c r="DO343" s="181"/>
      <c r="DP343" s="171"/>
    </row>
    <row r="344" spans="117:120" x14ac:dyDescent="0.25">
      <c r="DM344" s="177">
        <v>578</v>
      </c>
      <c r="DN344" s="178" t="s">
        <v>8</v>
      </c>
      <c r="DO344" s="179">
        <v>7</v>
      </c>
      <c r="DP344" s="171"/>
    </row>
    <row r="345" spans="117:120" x14ac:dyDescent="0.25">
      <c r="DM345" s="177">
        <v>580</v>
      </c>
      <c r="DN345" s="178" t="s">
        <v>9</v>
      </c>
      <c r="DO345" s="179">
        <v>2</v>
      </c>
      <c r="DP345" s="171"/>
    </row>
    <row r="346" spans="117:120" x14ac:dyDescent="0.25">
      <c r="DM346" s="177">
        <v>581</v>
      </c>
      <c r="DN346" s="178" t="s">
        <v>10</v>
      </c>
      <c r="DO346" s="179">
        <v>3</v>
      </c>
      <c r="DP346" s="171"/>
    </row>
    <row r="347" spans="117:120" x14ac:dyDescent="0.25">
      <c r="DM347" s="177">
        <v>582</v>
      </c>
      <c r="DN347" s="178" t="s">
        <v>11</v>
      </c>
      <c r="DO347" s="179">
        <v>4</v>
      </c>
      <c r="DP347" s="171"/>
    </row>
    <row r="348" spans="117:120" x14ac:dyDescent="0.25">
      <c r="DM348" s="177">
        <v>583</v>
      </c>
      <c r="DN348" s="178" t="s">
        <v>12</v>
      </c>
      <c r="DO348" s="179">
        <v>4</v>
      </c>
      <c r="DP348" s="171"/>
    </row>
    <row r="349" spans="117:120" x14ac:dyDescent="0.25">
      <c r="DM349" s="177">
        <v>584</v>
      </c>
      <c r="DN349" s="178" t="s">
        <v>13</v>
      </c>
      <c r="DO349" s="179">
        <v>5</v>
      </c>
      <c r="DP349" s="171"/>
    </row>
    <row r="350" spans="117:120" x14ac:dyDescent="0.25">
      <c r="DM350" s="177">
        <v>585</v>
      </c>
      <c r="DN350" s="178" t="s">
        <v>14</v>
      </c>
      <c r="DO350" s="179">
        <v>6</v>
      </c>
      <c r="DP350" s="171"/>
    </row>
    <row r="351" spans="117:120" x14ac:dyDescent="0.25">
      <c r="DM351" s="177">
        <v>586</v>
      </c>
      <c r="DN351" s="178" t="s">
        <v>15</v>
      </c>
      <c r="DO351" s="179">
        <v>7</v>
      </c>
      <c r="DP351" s="171"/>
    </row>
    <row r="352" spans="117:120" x14ac:dyDescent="0.25">
      <c r="DM352" s="177">
        <v>587</v>
      </c>
      <c r="DN352" s="178" t="s">
        <v>16</v>
      </c>
      <c r="DO352" s="179">
        <v>8</v>
      </c>
      <c r="DP352" s="171"/>
    </row>
    <row r="353" spans="117:120" x14ac:dyDescent="0.25">
      <c r="DM353" s="177">
        <v>590</v>
      </c>
      <c r="DN353" s="178" t="s">
        <v>846</v>
      </c>
      <c r="DO353" s="179">
        <v>7</v>
      </c>
      <c r="DP353" s="171"/>
    </row>
    <row r="354" spans="117:120" x14ac:dyDescent="0.25">
      <c r="DM354" s="177">
        <v>591</v>
      </c>
      <c r="DN354" s="178" t="s">
        <v>17</v>
      </c>
      <c r="DO354" s="179">
        <v>8</v>
      </c>
      <c r="DP354" s="171"/>
    </row>
    <row r="355" spans="117:120" x14ac:dyDescent="0.25">
      <c r="DM355" s="177">
        <v>592</v>
      </c>
      <c r="DN355" s="178" t="s">
        <v>18</v>
      </c>
      <c r="DO355" s="179">
        <v>9</v>
      </c>
      <c r="DP355" s="171"/>
    </row>
    <row r="356" spans="117:120" x14ac:dyDescent="0.25">
      <c r="DM356" s="177">
        <v>593</v>
      </c>
      <c r="DN356" s="178" t="s">
        <v>19</v>
      </c>
      <c r="DO356" s="179">
        <v>10</v>
      </c>
      <c r="DP356" s="171"/>
    </row>
    <row r="357" spans="117:120" x14ac:dyDescent="0.25">
      <c r="DM357" s="177">
        <v>594</v>
      </c>
      <c r="DN357" s="178" t="s">
        <v>20</v>
      </c>
      <c r="DO357" s="179">
        <v>11</v>
      </c>
      <c r="DP357" s="171"/>
    </row>
    <row r="358" spans="117:120" x14ac:dyDescent="0.25">
      <c r="DM358" s="177">
        <v>601</v>
      </c>
      <c r="DN358" s="178" t="s">
        <v>21</v>
      </c>
      <c r="DO358" s="179">
        <v>4</v>
      </c>
      <c r="DP358" s="171"/>
    </row>
    <row r="359" spans="117:120" x14ac:dyDescent="0.25">
      <c r="DM359" s="177">
        <v>602</v>
      </c>
      <c r="DN359" s="178" t="s">
        <v>22</v>
      </c>
      <c r="DO359" s="179">
        <v>5</v>
      </c>
      <c r="DP359" s="171"/>
    </row>
    <row r="360" spans="117:120" x14ac:dyDescent="0.25">
      <c r="DM360" s="177">
        <v>603</v>
      </c>
      <c r="DN360" s="178" t="s">
        <v>23</v>
      </c>
      <c r="DO360" s="179">
        <v>6</v>
      </c>
      <c r="DP360" s="171"/>
    </row>
    <row r="361" spans="117:120" x14ac:dyDescent="0.25">
      <c r="DM361" s="177">
        <v>604</v>
      </c>
      <c r="DN361" s="178" t="s">
        <v>24</v>
      </c>
      <c r="DO361" s="179">
        <v>7</v>
      </c>
      <c r="DP361" s="171"/>
    </row>
    <row r="362" spans="117:120" x14ac:dyDescent="0.25">
      <c r="DM362" s="177">
        <v>611</v>
      </c>
      <c r="DN362" s="178" t="s">
        <v>25</v>
      </c>
      <c r="DO362" s="179">
        <v>1</v>
      </c>
      <c r="DP362" s="171"/>
    </row>
    <row r="363" spans="117:120" x14ac:dyDescent="0.25">
      <c r="DM363" s="177">
        <v>612</v>
      </c>
      <c r="DN363" s="178" t="s">
        <v>26</v>
      </c>
      <c r="DO363" s="179">
        <v>2</v>
      </c>
      <c r="DP363" s="171"/>
    </row>
    <row r="364" spans="117:120" x14ac:dyDescent="0.25">
      <c r="DM364" s="177">
        <v>613</v>
      </c>
      <c r="DN364" s="178" t="s">
        <v>27</v>
      </c>
      <c r="DO364" s="179">
        <v>3</v>
      </c>
      <c r="DP364" s="171" t="s">
        <v>963</v>
      </c>
    </row>
    <row r="365" spans="117:120" x14ac:dyDescent="0.25">
      <c r="DM365" s="177">
        <v>614</v>
      </c>
      <c r="DN365" s="178" t="s">
        <v>28</v>
      </c>
      <c r="DO365" s="179">
        <v>4</v>
      </c>
      <c r="DP365" s="171" t="s">
        <v>963</v>
      </c>
    </row>
    <row r="366" spans="117:120" x14ac:dyDescent="0.25">
      <c r="DM366" s="177">
        <v>631</v>
      </c>
      <c r="DN366" s="178" t="s">
        <v>29</v>
      </c>
      <c r="DO366" s="179">
        <v>8</v>
      </c>
      <c r="DP366" s="171"/>
    </row>
    <row r="367" spans="117:120" x14ac:dyDescent="0.25">
      <c r="DM367" s="177">
        <v>632</v>
      </c>
      <c r="DN367" s="178" t="s">
        <v>30</v>
      </c>
      <c r="DO367" s="179">
        <v>9</v>
      </c>
      <c r="DP367" s="171"/>
    </row>
    <row r="368" spans="117:120" x14ac:dyDescent="0.25">
      <c r="DM368" s="177">
        <v>633</v>
      </c>
      <c r="DN368" s="178" t="s">
        <v>31</v>
      </c>
      <c r="DO368" s="179">
        <v>10</v>
      </c>
      <c r="DP368" s="171"/>
    </row>
    <row r="369" spans="117:120" x14ac:dyDescent="0.25">
      <c r="DM369" s="177">
        <v>634</v>
      </c>
      <c r="DN369" s="178" t="s">
        <v>32</v>
      </c>
      <c r="DO369" s="179">
        <v>11</v>
      </c>
      <c r="DP369" s="171"/>
    </row>
    <row r="370" spans="117:120" x14ac:dyDescent="0.25">
      <c r="DM370" s="177">
        <v>690</v>
      </c>
      <c r="DN370" s="178" t="s">
        <v>732</v>
      </c>
      <c r="DO370" s="179">
        <v>8</v>
      </c>
      <c r="DP370" s="171"/>
    </row>
    <row r="371" spans="117:120" x14ac:dyDescent="0.25">
      <c r="DM371" s="177">
        <v>691</v>
      </c>
      <c r="DN371" s="178" t="s">
        <v>733</v>
      </c>
      <c r="DO371" s="179">
        <v>9</v>
      </c>
      <c r="DP371" s="171"/>
    </row>
    <row r="372" spans="117:120" x14ac:dyDescent="0.25">
      <c r="DM372" s="177">
        <v>692</v>
      </c>
      <c r="DN372" s="178" t="s">
        <v>734</v>
      </c>
      <c r="DO372" s="179">
        <v>10</v>
      </c>
      <c r="DP372" s="171"/>
    </row>
    <row r="373" spans="117:120" x14ac:dyDescent="0.25">
      <c r="DM373" s="177">
        <v>693</v>
      </c>
      <c r="DN373" s="178" t="s">
        <v>817</v>
      </c>
      <c r="DO373" s="179">
        <v>11</v>
      </c>
      <c r="DP373" s="171"/>
    </row>
    <row r="374" spans="117:120" x14ac:dyDescent="0.25">
      <c r="DM374" s="177">
        <v>694</v>
      </c>
      <c r="DN374" s="178" t="s">
        <v>736</v>
      </c>
      <c r="DO374" s="179">
        <v>12</v>
      </c>
      <c r="DP374" s="171"/>
    </row>
    <row r="375" spans="117:120" x14ac:dyDescent="0.25">
      <c r="DM375" s="177">
        <v>706</v>
      </c>
      <c r="DN375" s="178" t="s">
        <v>33</v>
      </c>
      <c r="DO375" s="179">
        <v>4</v>
      </c>
      <c r="DP375" s="171"/>
    </row>
    <row r="376" spans="117:120" x14ac:dyDescent="0.25">
      <c r="DM376" s="177">
        <v>707</v>
      </c>
      <c r="DN376" s="178" t="s">
        <v>34</v>
      </c>
      <c r="DO376" s="179">
        <v>5</v>
      </c>
      <c r="DP376" s="171"/>
    </row>
    <row r="377" spans="117:120" x14ac:dyDescent="0.25">
      <c r="DM377" s="177">
        <v>708</v>
      </c>
      <c r="DN377" s="178" t="s">
        <v>35</v>
      </c>
      <c r="DO377" s="179">
        <v>6</v>
      </c>
      <c r="DP377" s="171"/>
    </row>
    <row r="378" spans="117:120" x14ac:dyDescent="0.25">
      <c r="DM378" s="177">
        <v>709</v>
      </c>
      <c r="DN378" s="178" t="s">
        <v>36</v>
      </c>
      <c r="DO378" s="179">
        <v>7</v>
      </c>
      <c r="DP378" s="171"/>
    </row>
    <row r="379" spans="117:120" x14ac:dyDescent="0.25">
      <c r="DM379" s="177">
        <v>710</v>
      </c>
      <c r="DN379" s="178" t="s">
        <v>37</v>
      </c>
      <c r="DO379" s="179">
        <v>6</v>
      </c>
      <c r="DP379" s="171"/>
    </row>
    <row r="380" spans="117:120" x14ac:dyDescent="0.25">
      <c r="DM380" s="177">
        <v>711</v>
      </c>
      <c r="DN380" s="178" t="s">
        <v>38</v>
      </c>
      <c r="DO380" s="179">
        <v>7</v>
      </c>
      <c r="DP380" s="171"/>
    </row>
    <row r="381" spans="117:120" x14ac:dyDescent="0.25">
      <c r="DM381" s="177">
        <v>712</v>
      </c>
      <c r="DN381" s="178" t="s">
        <v>39</v>
      </c>
      <c r="DO381" s="179">
        <v>8</v>
      </c>
      <c r="DP381" s="171"/>
    </row>
    <row r="382" spans="117:120" x14ac:dyDescent="0.25">
      <c r="DM382" s="177">
        <v>713</v>
      </c>
      <c r="DN382" s="178" t="s">
        <v>40</v>
      </c>
      <c r="DO382" s="179">
        <v>9</v>
      </c>
      <c r="DP382" s="171"/>
    </row>
    <row r="383" spans="117:120" x14ac:dyDescent="0.25">
      <c r="DM383" s="177">
        <v>714</v>
      </c>
      <c r="DN383" s="178" t="s">
        <v>41</v>
      </c>
      <c r="DO383" s="179">
        <v>10</v>
      </c>
      <c r="DP383" s="171"/>
    </row>
    <row r="384" spans="117:120" x14ac:dyDescent="0.25">
      <c r="DM384" s="177">
        <v>720</v>
      </c>
      <c r="DN384" s="178" t="s">
        <v>42</v>
      </c>
      <c r="DO384" s="179">
        <v>6</v>
      </c>
      <c r="DP384" s="171"/>
    </row>
    <row r="385" spans="117:120" x14ac:dyDescent="0.25">
      <c r="DM385" s="177">
        <v>721</v>
      </c>
      <c r="DN385" s="178" t="s">
        <v>43</v>
      </c>
      <c r="DO385" s="179">
        <v>7</v>
      </c>
      <c r="DP385" s="171"/>
    </row>
    <row r="386" spans="117:120" x14ac:dyDescent="0.25">
      <c r="DM386" s="177">
        <v>722</v>
      </c>
      <c r="DN386" s="178" t="s">
        <v>44</v>
      </c>
      <c r="DO386" s="179">
        <v>8</v>
      </c>
      <c r="DP386" s="171"/>
    </row>
    <row r="387" spans="117:120" x14ac:dyDescent="0.25">
      <c r="DM387" s="177">
        <v>723</v>
      </c>
      <c r="DN387" s="178" t="s">
        <v>45</v>
      </c>
      <c r="DO387" s="179">
        <v>9</v>
      </c>
      <c r="DP387" s="171"/>
    </row>
    <row r="388" spans="117:120" x14ac:dyDescent="0.25">
      <c r="DM388" s="177">
        <v>724</v>
      </c>
      <c r="DN388" s="178" t="s">
        <v>46</v>
      </c>
      <c r="DO388" s="179">
        <v>10</v>
      </c>
      <c r="DP388" s="171"/>
    </row>
    <row r="389" spans="117:120" x14ac:dyDescent="0.25">
      <c r="DM389" s="177">
        <v>731</v>
      </c>
      <c r="DN389" s="178" t="s">
        <v>47</v>
      </c>
      <c r="DO389" s="179">
        <v>4</v>
      </c>
      <c r="DP389" s="171" t="s">
        <v>964</v>
      </c>
    </row>
    <row r="390" spans="117:120" x14ac:dyDescent="0.25">
      <c r="DM390" s="177">
        <v>732</v>
      </c>
      <c r="DN390" s="178" t="s">
        <v>48</v>
      </c>
      <c r="DO390" s="179">
        <v>5</v>
      </c>
      <c r="DP390" s="171" t="s">
        <v>964</v>
      </c>
    </row>
    <row r="391" spans="117:120" x14ac:dyDescent="0.25">
      <c r="DM391" s="177">
        <v>733</v>
      </c>
      <c r="DN391" s="178" t="s">
        <v>49</v>
      </c>
      <c r="DO391" s="179">
        <v>6</v>
      </c>
      <c r="DP391" s="171" t="s">
        <v>964</v>
      </c>
    </row>
    <row r="392" spans="117:120" x14ac:dyDescent="0.25">
      <c r="DM392" s="177">
        <v>741</v>
      </c>
      <c r="DN392" s="178" t="s">
        <v>50</v>
      </c>
      <c r="DO392" s="179">
        <v>7</v>
      </c>
      <c r="DP392" s="171" t="s">
        <v>965</v>
      </c>
    </row>
    <row r="393" spans="117:120" x14ac:dyDescent="0.25">
      <c r="DM393" s="177">
        <v>742</v>
      </c>
      <c r="DN393" s="178" t="s">
        <v>51</v>
      </c>
      <c r="DO393" s="179">
        <v>8</v>
      </c>
      <c r="DP393" s="171" t="s">
        <v>966</v>
      </c>
    </row>
    <row r="394" spans="117:120" x14ac:dyDescent="0.25">
      <c r="DM394" s="177">
        <v>743</v>
      </c>
      <c r="DN394" s="178" t="s">
        <v>52</v>
      </c>
      <c r="DO394" s="179">
        <v>9</v>
      </c>
      <c r="DP394" s="171"/>
    </row>
    <row r="395" spans="117:120" x14ac:dyDescent="0.25">
      <c r="DM395" s="177">
        <v>750</v>
      </c>
      <c r="DN395" s="178" t="s">
        <v>732</v>
      </c>
      <c r="DO395" s="179">
        <v>9</v>
      </c>
      <c r="DP395" s="171" t="s">
        <v>951</v>
      </c>
    </row>
    <row r="396" spans="117:120" x14ac:dyDescent="0.25">
      <c r="DM396" s="177">
        <v>751</v>
      </c>
      <c r="DN396" s="178" t="s">
        <v>733</v>
      </c>
      <c r="DO396" s="179">
        <v>10</v>
      </c>
      <c r="DP396" s="171" t="s">
        <v>951</v>
      </c>
    </row>
    <row r="397" spans="117:120" x14ac:dyDescent="0.25">
      <c r="DM397" s="177">
        <v>752</v>
      </c>
      <c r="DN397" s="178" t="s">
        <v>734</v>
      </c>
      <c r="DO397" s="179">
        <v>11</v>
      </c>
      <c r="DP397" s="171" t="s">
        <v>951</v>
      </c>
    </row>
    <row r="398" spans="117:120" x14ac:dyDescent="0.25">
      <c r="DM398" s="177">
        <v>753</v>
      </c>
      <c r="DN398" s="178" t="s">
        <v>735</v>
      </c>
      <c r="DO398" s="179">
        <v>12</v>
      </c>
      <c r="DP398" s="171" t="s">
        <v>951</v>
      </c>
    </row>
    <row r="399" spans="117:120" x14ac:dyDescent="0.25">
      <c r="DM399" s="177">
        <v>760</v>
      </c>
      <c r="DN399" s="178" t="s">
        <v>53</v>
      </c>
      <c r="DO399" s="179">
        <v>6</v>
      </c>
      <c r="DP399" s="171"/>
    </row>
    <row r="400" spans="117:120" x14ac:dyDescent="0.25">
      <c r="DM400" s="177">
        <v>761</v>
      </c>
      <c r="DN400" s="178" t="s">
        <v>54</v>
      </c>
      <c r="DO400" s="179">
        <v>7</v>
      </c>
      <c r="DP400" s="171"/>
    </row>
    <row r="401" spans="117:120" x14ac:dyDescent="0.25">
      <c r="DM401" s="177">
        <v>762</v>
      </c>
      <c r="DN401" s="178" t="s">
        <v>55</v>
      </c>
      <c r="DO401" s="179">
        <v>8</v>
      </c>
      <c r="DP401" s="171"/>
    </row>
    <row r="402" spans="117:120" x14ac:dyDescent="0.25">
      <c r="DM402" s="177">
        <v>763</v>
      </c>
      <c r="DN402" s="178" t="s">
        <v>56</v>
      </c>
      <c r="DO402" s="179">
        <v>9</v>
      </c>
      <c r="DP402" s="171"/>
    </row>
    <row r="403" spans="117:120" x14ac:dyDescent="0.25">
      <c r="DM403" s="177">
        <v>764</v>
      </c>
      <c r="DN403" s="178" t="s">
        <v>57</v>
      </c>
      <c r="DO403" s="179">
        <v>10</v>
      </c>
      <c r="DP403" s="171"/>
    </row>
    <row r="404" spans="117:120" x14ac:dyDescent="0.25">
      <c r="DM404" s="177">
        <v>770</v>
      </c>
      <c r="DN404" s="178" t="s">
        <v>53</v>
      </c>
      <c r="DO404" s="179">
        <v>6</v>
      </c>
      <c r="DP404" s="171"/>
    </row>
    <row r="405" spans="117:120" x14ac:dyDescent="0.25">
      <c r="DM405" s="177">
        <v>771</v>
      </c>
      <c r="DN405" s="178" t="s">
        <v>54</v>
      </c>
      <c r="DO405" s="179">
        <v>7</v>
      </c>
      <c r="DP405" s="171" t="s">
        <v>951</v>
      </c>
    </row>
    <row r="406" spans="117:120" x14ac:dyDescent="0.25">
      <c r="DM406" s="177">
        <v>772</v>
      </c>
      <c r="DN406" s="178" t="s">
        <v>55</v>
      </c>
      <c r="DO406" s="179">
        <v>8</v>
      </c>
      <c r="DP406" s="171" t="s">
        <v>951</v>
      </c>
    </row>
    <row r="407" spans="117:120" x14ac:dyDescent="0.25">
      <c r="DM407" s="177">
        <v>773</v>
      </c>
      <c r="DN407" s="178" t="s">
        <v>56</v>
      </c>
      <c r="DO407" s="179">
        <v>9</v>
      </c>
      <c r="DP407" s="171" t="s">
        <v>951</v>
      </c>
    </row>
    <row r="408" spans="117:120" x14ac:dyDescent="0.25">
      <c r="DM408" s="177">
        <v>774</v>
      </c>
      <c r="DN408" s="178" t="s">
        <v>57</v>
      </c>
      <c r="DO408" s="179">
        <v>10</v>
      </c>
      <c r="DP408" s="171" t="s">
        <v>951</v>
      </c>
    </row>
    <row r="409" spans="117:120" x14ac:dyDescent="0.25">
      <c r="DM409" s="177">
        <v>780</v>
      </c>
      <c r="DN409" s="178" t="s">
        <v>53</v>
      </c>
      <c r="DO409" s="179">
        <v>6</v>
      </c>
      <c r="DP409" s="171"/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781</v>
      </c>
      <c r="DN411" s="178" t="s">
        <v>54</v>
      </c>
      <c r="DO411" s="179">
        <v>7</v>
      </c>
      <c r="DP411" s="171" t="s">
        <v>952</v>
      </c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782</v>
      </c>
      <c r="DN413" s="178" t="s">
        <v>55</v>
      </c>
      <c r="DO413" s="179">
        <v>8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783</v>
      </c>
      <c r="DN415" s="178" t="s">
        <v>56</v>
      </c>
      <c r="DO415" s="179">
        <v>9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784</v>
      </c>
      <c r="DN417" s="178" t="s">
        <v>57</v>
      </c>
      <c r="DO417" s="179">
        <v>10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811</v>
      </c>
      <c r="DN419" s="178" t="s">
        <v>58</v>
      </c>
      <c r="DO419" s="179">
        <v>4</v>
      </c>
      <c r="DP419" s="171"/>
    </row>
    <row r="420" spans="117:120" x14ac:dyDescent="0.25">
      <c r="DM420" s="177">
        <v>812</v>
      </c>
      <c r="DN420" s="178" t="s">
        <v>59</v>
      </c>
      <c r="DO420" s="179">
        <v>5</v>
      </c>
      <c r="DP420" s="171"/>
    </row>
    <row r="421" spans="117:120" x14ac:dyDescent="0.25">
      <c r="DM421" s="177">
        <v>813</v>
      </c>
      <c r="DN421" s="178" t="s">
        <v>60</v>
      </c>
      <c r="DO421" s="179">
        <v>6</v>
      </c>
      <c r="DP421" s="171"/>
    </row>
    <row r="422" spans="117:120" x14ac:dyDescent="0.25">
      <c r="DM422" s="177">
        <v>814</v>
      </c>
      <c r="DN422" s="178" t="s">
        <v>61</v>
      </c>
      <c r="DO422" s="179">
        <v>7</v>
      </c>
      <c r="DP422" s="171"/>
    </row>
    <row r="423" spans="117:120" x14ac:dyDescent="0.25">
      <c r="DM423" s="177">
        <v>821</v>
      </c>
      <c r="DN423" s="178" t="s">
        <v>62</v>
      </c>
      <c r="DO423" s="179">
        <v>7</v>
      </c>
      <c r="DP423" s="171"/>
    </row>
    <row r="424" spans="117:120" x14ac:dyDescent="0.25">
      <c r="DM424" s="177">
        <v>822</v>
      </c>
      <c r="DN424" s="178" t="s">
        <v>63</v>
      </c>
      <c r="DO424" s="179">
        <v>8</v>
      </c>
      <c r="DP424" s="171"/>
    </row>
    <row r="425" spans="117:120" x14ac:dyDescent="0.25">
      <c r="DM425" s="177">
        <v>823</v>
      </c>
      <c r="DN425" s="178" t="s">
        <v>64</v>
      </c>
      <c r="DO425" s="179">
        <v>9</v>
      </c>
      <c r="DP425" s="171"/>
    </row>
    <row r="426" spans="117:120" x14ac:dyDescent="0.25">
      <c r="DM426" s="177">
        <v>824</v>
      </c>
      <c r="DN426" s="178" t="s">
        <v>65</v>
      </c>
      <c r="DO426" s="179">
        <v>10</v>
      </c>
      <c r="DP426" s="171"/>
    </row>
    <row r="427" spans="117:120" x14ac:dyDescent="0.25">
      <c r="DM427" s="177">
        <v>850</v>
      </c>
      <c r="DN427" s="178" t="s">
        <v>732</v>
      </c>
      <c r="DO427" s="179">
        <v>8</v>
      </c>
      <c r="DP427" s="171"/>
    </row>
    <row r="428" spans="117:120" x14ac:dyDescent="0.25">
      <c r="DM428" s="177">
        <v>851</v>
      </c>
      <c r="DN428" s="178" t="s">
        <v>733</v>
      </c>
      <c r="DO428" s="179">
        <v>9</v>
      </c>
      <c r="DP428" s="171"/>
    </row>
    <row r="429" spans="117:120" x14ac:dyDescent="0.25">
      <c r="DM429" s="177">
        <v>852</v>
      </c>
      <c r="DN429" s="178" t="s">
        <v>734</v>
      </c>
      <c r="DO429" s="179">
        <v>10</v>
      </c>
      <c r="DP429" s="171"/>
    </row>
    <row r="430" spans="117:120" x14ac:dyDescent="0.25">
      <c r="DM430" s="177">
        <v>853</v>
      </c>
      <c r="DN430" s="178" t="s">
        <v>735</v>
      </c>
      <c r="DO430" s="179">
        <v>11</v>
      </c>
      <c r="DP430" s="171"/>
    </row>
    <row r="431" spans="117:120" x14ac:dyDescent="0.25">
      <c r="DM431" s="177">
        <v>951</v>
      </c>
      <c r="DN431" s="178" t="s">
        <v>66</v>
      </c>
      <c r="DO431" s="179">
        <v>6</v>
      </c>
      <c r="DP431" s="171"/>
    </row>
    <row r="432" spans="117:120" x14ac:dyDescent="0.25">
      <c r="DM432" s="177">
        <v>952</v>
      </c>
      <c r="DN432" s="178" t="s">
        <v>67</v>
      </c>
      <c r="DO432" s="179">
        <v>7</v>
      </c>
      <c r="DP432" s="171"/>
    </row>
    <row r="433" spans="117:120" x14ac:dyDescent="0.25">
      <c r="DM433" s="177">
        <v>953</v>
      </c>
      <c r="DN433" s="178" t="s">
        <v>68</v>
      </c>
      <c r="DO433" s="179">
        <v>8</v>
      </c>
      <c r="DP433" s="171"/>
    </row>
    <row r="434" spans="117:120" x14ac:dyDescent="0.25">
      <c r="DM434" s="177">
        <v>954</v>
      </c>
      <c r="DN434" s="178" t="s">
        <v>69</v>
      </c>
      <c r="DO434" s="179">
        <v>8</v>
      </c>
      <c r="DP434" s="171"/>
    </row>
    <row r="435" spans="117:120" x14ac:dyDescent="0.25">
      <c r="DM435" s="177">
        <v>955</v>
      </c>
      <c r="DN435" s="178" t="s">
        <v>70</v>
      </c>
      <c r="DO435" s="179">
        <v>9</v>
      </c>
      <c r="DP435" s="171"/>
    </row>
    <row r="436" spans="117:120" x14ac:dyDescent="0.25">
      <c r="DM436" s="177">
        <v>961</v>
      </c>
      <c r="DN436" s="178" t="s">
        <v>71</v>
      </c>
      <c r="DO436" s="179">
        <v>6</v>
      </c>
      <c r="DP436" s="171"/>
    </row>
    <row r="437" spans="117:120" x14ac:dyDescent="0.25">
      <c r="DM437" s="177">
        <v>962</v>
      </c>
      <c r="DN437" s="178" t="s">
        <v>72</v>
      </c>
      <c r="DO437" s="179">
        <v>7</v>
      </c>
      <c r="DP437" s="171"/>
    </row>
    <row r="438" spans="117:120" x14ac:dyDescent="0.25">
      <c r="DM438" s="177">
        <v>963</v>
      </c>
      <c r="DN438" s="178" t="s">
        <v>73</v>
      </c>
      <c r="DO438" s="179">
        <v>8</v>
      </c>
      <c r="DP438" s="171"/>
    </row>
    <row r="439" spans="117:120" x14ac:dyDescent="0.25">
      <c r="DM439" s="177">
        <v>971</v>
      </c>
      <c r="DN439" s="178" t="s">
        <v>74</v>
      </c>
      <c r="DO439" s="179">
        <v>6</v>
      </c>
      <c r="DP439" s="171"/>
    </row>
    <row r="440" spans="117:120" x14ac:dyDescent="0.25">
      <c r="DM440" s="182">
        <v>972</v>
      </c>
      <c r="DN440" s="183" t="s">
        <v>75</v>
      </c>
      <c r="DO440" s="184">
        <v>7</v>
      </c>
      <c r="DP440" s="172"/>
    </row>
  </sheetData>
  <autoFilter ref="A4:EL162"/>
  <mergeCells count="18">
    <mergeCell ref="F3:F4"/>
    <mergeCell ref="A3:A4"/>
    <mergeCell ref="B3:B4"/>
    <mergeCell ref="C3:C4"/>
    <mergeCell ref="D3:D4"/>
    <mergeCell ref="E3:E4"/>
    <mergeCell ref="DM182:DO182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4 DD134 DD120 DD122:DD124 DD74 DA146:DA148 DD144:DD148 DD117 DA116 DD76:DD78 DD152:DD153 DA152:DA153 DD84:DD85 DA24 DD61:DD67 DD126:DD132 DD20:DD33 DD8:DD10 DD12:DD17 DD113:DD114 DD56:DD59 DD69:DD71 DD36:DD54 DD110:DD111 DD87:DD108 DD136:DD142">
    <cfRule type="cellIs" dxfId="996" priority="138" stopIfTrue="1" operator="notEqual">
      <formula>$DH8</formula>
    </cfRule>
  </conditionalFormatting>
  <conditionalFormatting sqref="DA14:DA17 DA134 DA120 DA122:DA124 DA117 DA74 DA76:DA78 DA20:DA23 DA84:DA85 DA61:DA67 DA126:DA132 DA25:DA33 DA8:DA10 DA56:DA59 DA69:DA71 DA35:DA54 DA87:DA114 DA136:DA142">
    <cfRule type="cellIs" dxfId="995" priority="139" stopIfTrue="1" operator="notEqual">
      <formula>$DD8</formula>
    </cfRule>
  </conditionalFormatting>
  <conditionalFormatting sqref="DD34">
    <cfRule type="cellIs" dxfId="994" priority="132" stopIfTrue="1" operator="notEqual">
      <formula>$DH34</formula>
    </cfRule>
  </conditionalFormatting>
  <conditionalFormatting sqref="DA34">
    <cfRule type="cellIs" dxfId="993" priority="133" stopIfTrue="1" operator="notEqual">
      <formula>$DD34</formula>
    </cfRule>
  </conditionalFormatting>
  <conditionalFormatting sqref="DD68">
    <cfRule type="cellIs" dxfId="992" priority="130" stopIfTrue="1" operator="notEqual">
      <formula>$DH68</formula>
    </cfRule>
  </conditionalFormatting>
  <conditionalFormatting sqref="DA68">
    <cfRule type="cellIs" dxfId="991" priority="131" stopIfTrue="1" operator="notEqual">
      <formula>$DD68</formula>
    </cfRule>
  </conditionalFormatting>
  <conditionalFormatting sqref="DA13">
    <cfRule type="cellIs" dxfId="990" priority="125" stopIfTrue="1" operator="notEqual">
      <formula>$DH13</formula>
    </cfRule>
  </conditionalFormatting>
  <conditionalFormatting sqref="CX120:CX124 CX74:CX78 CX81:CX85 CX126 CX6:CX17 CX56:CX59 CX61:CX71 CX19:CX54 CX87:CX118 CX128:CX142">
    <cfRule type="cellIs" dxfId="989" priority="127" operator="notEqual">
      <formula>$CX6</formula>
    </cfRule>
  </conditionalFormatting>
  <conditionalFormatting sqref="CX144 CX146:CX148 CU146:CU148 CU152:CU153 CX152:CX153">
    <cfRule type="cellIs" dxfId="988" priority="126" stopIfTrue="1" operator="notEqual">
      <formula>$DA144</formula>
    </cfRule>
  </conditionalFormatting>
  <conditionalFormatting sqref="DD75">
    <cfRule type="cellIs" dxfId="987" priority="123" stopIfTrue="1" operator="notEqual">
      <formula>$DH75</formula>
    </cfRule>
  </conditionalFormatting>
  <conditionalFormatting sqref="DA75">
    <cfRule type="cellIs" dxfId="986" priority="124" stopIfTrue="1" operator="notEqual">
      <formula>$DD75</formula>
    </cfRule>
  </conditionalFormatting>
  <conditionalFormatting sqref="DA147">
    <cfRule type="cellIs" dxfId="985" priority="122" stopIfTrue="1" operator="notEqual">
      <formula>$DH147</formula>
    </cfRule>
  </conditionalFormatting>
  <conditionalFormatting sqref="DD115">
    <cfRule type="cellIs" dxfId="984" priority="120" stopIfTrue="1" operator="notEqual">
      <formula>$DH115</formula>
    </cfRule>
  </conditionalFormatting>
  <conditionalFormatting sqref="DA115">
    <cfRule type="cellIs" dxfId="983" priority="121" stopIfTrue="1" operator="notEqual">
      <formula>$DD115</formula>
    </cfRule>
  </conditionalFormatting>
  <conditionalFormatting sqref="DD143">
    <cfRule type="cellIs" dxfId="982" priority="119" stopIfTrue="1" operator="notEqual">
      <formula>$DH143</formula>
    </cfRule>
  </conditionalFormatting>
  <conditionalFormatting sqref="DA143">
    <cfRule type="cellIs" dxfId="981" priority="118" stopIfTrue="1" operator="notEqual">
      <formula>$DH143</formula>
    </cfRule>
  </conditionalFormatting>
  <conditionalFormatting sqref="CX143">
    <cfRule type="cellIs" dxfId="980" priority="117" stopIfTrue="1" operator="notEqual">
      <formula>$DA143</formula>
    </cfRule>
  </conditionalFormatting>
  <conditionalFormatting sqref="DD83">
    <cfRule type="cellIs" dxfId="979" priority="115" stopIfTrue="1" operator="notEqual">
      <formula>$DH83</formula>
    </cfRule>
  </conditionalFormatting>
  <conditionalFormatting sqref="DA83">
    <cfRule type="cellIs" dxfId="978" priority="116" stopIfTrue="1" operator="notEqual">
      <formula>$DD83</formula>
    </cfRule>
  </conditionalFormatting>
  <conditionalFormatting sqref="DD82">
    <cfRule type="cellIs" dxfId="977" priority="113" stopIfTrue="1" operator="notEqual">
      <formula>$DH82</formula>
    </cfRule>
  </conditionalFormatting>
  <conditionalFormatting sqref="DA82">
    <cfRule type="cellIs" dxfId="976" priority="114" stopIfTrue="1" operator="notEqual">
      <formula>$DD82</formula>
    </cfRule>
  </conditionalFormatting>
  <conditionalFormatting sqref="DD74">
    <cfRule type="cellIs" dxfId="975" priority="111" stopIfTrue="1" operator="notEqual">
      <formula>$DH74</formula>
    </cfRule>
  </conditionalFormatting>
  <conditionalFormatting sqref="DA74">
    <cfRule type="cellIs" dxfId="974" priority="112" stopIfTrue="1" operator="notEqual">
      <formula>$DD74</formula>
    </cfRule>
  </conditionalFormatting>
  <conditionalFormatting sqref="DD75">
    <cfRule type="cellIs" dxfId="973" priority="109" stopIfTrue="1" operator="notEqual">
      <formula>$DH75</formula>
    </cfRule>
  </conditionalFormatting>
  <conditionalFormatting sqref="DA75">
    <cfRule type="cellIs" dxfId="972" priority="110" stopIfTrue="1" operator="notEqual">
      <formula>$DD75</formula>
    </cfRule>
  </conditionalFormatting>
  <conditionalFormatting sqref="DD116">
    <cfRule type="cellIs" dxfId="971" priority="108" stopIfTrue="1" operator="notEqual">
      <formula>$DH116</formula>
    </cfRule>
  </conditionalFormatting>
  <conditionalFormatting sqref="DD121">
    <cfRule type="cellIs" dxfId="970" priority="106" stopIfTrue="1" operator="notEqual">
      <formula>$DH121</formula>
    </cfRule>
  </conditionalFormatting>
  <conditionalFormatting sqref="DA121">
    <cfRule type="cellIs" dxfId="969" priority="107" stopIfTrue="1" operator="notEqual">
      <formula>$DD121</formula>
    </cfRule>
  </conditionalFormatting>
  <conditionalFormatting sqref="DA145">
    <cfRule type="cellIs" dxfId="968" priority="105" stopIfTrue="1" operator="notEqual">
      <formula>$DH145</formula>
    </cfRule>
  </conditionalFormatting>
  <conditionalFormatting sqref="CX145">
    <cfRule type="cellIs" dxfId="967" priority="104" stopIfTrue="1" operator="notEqual">
      <formula>$DA145</formula>
    </cfRule>
  </conditionalFormatting>
  <conditionalFormatting sqref="DD135">
    <cfRule type="cellIs" dxfId="966" priority="102" stopIfTrue="1" operator="notEqual">
      <formula>$DH135</formula>
    </cfRule>
  </conditionalFormatting>
  <conditionalFormatting sqref="DA135">
    <cfRule type="cellIs" dxfId="965" priority="103" stopIfTrue="1" operator="notEqual">
      <formula>$DD135</formula>
    </cfRule>
  </conditionalFormatting>
  <conditionalFormatting sqref="DD133">
    <cfRule type="cellIs" dxfId="964" priority="100" stopIfTrue="1" operator="notEqual">
      <formula>$DH133</formula>
    </cfRule>
  </conditionalFormatting>
  <conditionalFormatting sqref="DA133">
    <cfRule type="cellIs" dxfId="963" priority="101" stopIfTrue="1" operator="notEqual">
      <formula>$DD133</formula>
    </cfRule>
  </conditionalFormatting>
  <conditionalFormatting sqref="DD77:DD78">
    <cfRule type="cellIs" dxfId="962" priority="98" stopIfTrue="1" operator="notEqual">
      <formula>$DH77</formula>
    </cfRule>
  </conditionalFormatting>
  <conditionalFormatting sqref="DA77:DA78">
    <cfRule type="cellIs" dxfId="961" priority="99" stopIfTrue="1" operator="notEqual">
      <formula>$DD77</formula>
    </cfRule>
  </conditionalFormatting>
  <conditionalFormatting sqref="DD77:DD78">
    <cfRule type="cellIs" dxfId="960" priority="96" stopIfTrue="1" operator="notEqual">
      <formula>$DH77</formula>
    </cfRule>
  </conditionalFormatting>
  <conditionalFormatting sqref="DA77:DA78">
    <cfRule type="cellIs" dxfId="959" priority="97" stopIfTrue="1" operator="notEqual">
      <formula>$DD77</formula>
    </cfRule>
  </conditionalFormatting>
  <conditionalFormatting sqref="DD81">
    <cfRule type="cellIs" dxfId="958" priority="94" stopIfTrue="1" operator="notEqual">
      <formula>$DH81</formula>
    </cfRule>
  </conditionalFormatting>
  <conditionalFormatting sqref="DA81">
    <cfRule type="cellIs" dxfId="957" priority="95" stopIfTrue="1" operator="notEqual">
      <formula>$DD81</formula>
    </cfRule>
  </conditionalFormatting>
  <conditionalFormatting sqref="DD118">
    <cfRule type="cellIs" dxfId="956" priority="90" stopIfTrue="1" operator="notEqual">
      <formula>$DH118</formula>
    </cfRule>
  </conditionalFormatting>
  <conditionalFormatting sqref="DA118">
    <cfRule type="cellIs" dxfId="955" priority="91" stopIfTrue="1" operator="notEqual">
      <formula>$DD118</formula>
    </cfRule>
  </conditionalFormatting>
  <conditionalFormatting sqref="DD19">
    <cfRule type="cellIs" dxfId="954" priority="88" stopIfTrue="1" operator="notEqual">
      <formula>$DH19</formula>
    </cfRule>
  </conditionalFormatting>
  <conditionalFormatting sqref="DA19">
    <cfRule type="cellIs" dxfId="953" priority="89" stopIfTrue="1" operator="notEqual">
      <formula>$DD19</formula>
    </cfRule>
  </conditionalFormatting>
  <conditionalFormatting sqref="CU144">
    <cfRule type="cellIs" dxfId="952" priority="87" stopIfTrue="1" operator="notEqual">
      <formula>$DA144</formula>
    </cfRule>
  </conditionalFormatting>
  <conditionalFormatting sqref="CU143">
    <cfRule type="cellIs" dxfId="951" priority="86" stopIfTrue="1" operator="notEqual">
      <formula>$DA143</formula>
    </cfRule>
  </conditionalFormatting>
  <conditionalFormatting sqref="CU145">
    <cfRule type="cellIs" dxfId="950" priority="85" stopIfTrue="1" operator="notEqual">
      <formula>$DA145</formula>
    </cfRule>
  </conditionalFormatting>
  <conditionalFormatting sqref="CU120:CU124 CU74:CU78 CU81:CU85 CU6:CU17 CU56:CU59 CU61:CU71 CU19:CU54 CU87:CU118 CU126:CU142">
    <cfRule type="expression" dxfId="949" priority="83" stopIfTrue="1">
      <formula>$CX6=""</formula>
    </cfRule>
    <cfRule type="cellIs" dxfId="948" priority="84" stopIfTrue="1" operator="notEqual">
      <formula>$CX6</formula>
    </cfRule>
  </conditionalFormatting>
  <conditionalFormatting sqref="CU5">
    <cfRule type="expression" dxfId="947" priority="80" stopIfTrue="1">
      <formula>$CX5=""</formula>
    </cfRule>
    <cfRule type="cellIs" dxfId="946" priority="81" stopIfTrue="1" operator="notEqual">
      <formula>$CX5</formula>
    </cfRule>
  </conditionalFormatting>
  <conditionalFormatting sqref="CX5">
    <cfRule type="cellIs" dxfId="945" priority="82" operator="notEqual">
      <formula>$CX5</formula>
    </cfRule>
  </conditionalFormatting>
  <conditionalFormatting sqref="DD72">
    <cfRule type="cellIs" dxfId="944" priority="73" stopIfTrue="1" operator="notEqual">
      <formula>$DH72</formula>
    </cfRule>
  </conditionalFormatting>
  <conditionalFormatting sqref="DA72">
    <cfRule type="cellIs" dxfId="943" priority="74" stopIfTrue="1" operator="notEqual">
      <formula>$DD72</formula>
    </cfRule>
  </conditionalFormatting>
  <conditionalFormatting sqref="CX72">
    <cfRule type="cellIs" dxfId="942" priority="72" operator="notEqual">
      <formula>$CX72</formula>
    </cfRule>
  </conditionalFormatting>
  <conditionalFormatting sqref="CU72">
    <cfRule type="expression" dxfId="941" priority="70" stopIfTrue="1">
      <formula>$CX72=""</formula>
    </cfRule>
    <cfRule type="cellIs" dxfId="940" priority="71" stopIfTrue="1" operator="notEqual">
      <formula>$CX72</formula>
    </cfRule>
  </conditionalFormatting>
  <conditionalFormatting sqref="DD73">
    <cfRule type="cellIs" dxfId="939" priority="68" stopIfTrue="1" operator="notEqual">
      <formula>$DH73</formula>
    </cfRule>
  </conditionalFormatting>
  <conditionalFormatting sqref="DA73">
    <cfRule type="cellIs" dxfId="938" priority="69" stopIfTrue="1" operator="notEqual">
      <formula>$DD73</formula>
    </cfRule>
  </conditionalFormatting>
  <conditionalFormatting sqref="CX73">
    <cfRule type="cellIs" dxfId="937" priority="67" operator="notEqual">
      <formula>$CX73</formula>
    </cfRule>
  </conditionalFormatting>
  <conditionalFormatting sqref="CU73">
    <cfRule type="expression" dxfId="936" priority="65" stopIfTrue="1">
      <formula>$CX73=""</formula>
    </cfRule>
    <cfRule type="cellIs" dxfId="935" priority="66" stopIfTrue="1" operator="notEqual">
      <formula>$CX73</formula>
    </cfRule>
  </conditionalFormatting>
  <conditionalFormatting sqref="DD60">
    <cfRule type="cellIs" dxfId="934" priority="58" stopIfTrue="1" operator="notEqual">
      <formula>$DH60</formula>
    </cfRule>
  </conditionalFormatting>
  <conditionalFormatting sqref="DA60">
    <cfRule type="cellIs" dxfId="933" priority="59" stopIfTrue="1" operator="notEqual">
      <formula>$DD60</formula>
    </cfRule>
  </conditionalFormatting>
  <conditionalFormatting sqref="CX60">
    <cfRule type="cellIs" dxfId="932" priority="57" operator="notEqual">
      <formula>$CX60</formula>
    </cfRule>
  </conditionalFormatting>
  <conditionalFormatting sqref="CU60">
    <cfRule type="expression" dxfId="931" priority="55" stopIfTrue="1">
      <formula>$CX60=""</formula>
    </cfRule>
    <cfRule type="cellIs" dxfId="930" priority="56" stopIfTrue="1" operator="notEqual">
      <formula>$CX60</formula>
    </cfRule>
  </conditionalFormatting>
  <conditionalFormatting sqref="DD119">
    <cfRule type="cellIs" dxfId="929" priority="53" stopIfTrue="1" operator="notEqual">
      <formula>$DH119</formula>
    </cfRule>
  </conditionalFormatting>
  <conditionalFormatting sqref="DA119">
    <cfRule type="cellIs" dxfId="928" priority="54" stopIfTrue="1" operator="notEqual">
      <formula>$DD119</formula>
    </cfRule>
  </conditionalFormatting>
  <conditionalFormatting sqref="CX119">
    <cfRule type="cellIs" dxfId="927" priority="52" operator="notEqual">
      <formula>$CX119</formula>
    </cfRule>
  </conditionalFormatting>
  <conditionalFormatting sqref="CU119">
    <cfRule type="expression" dxfId="926" priority="50" stopIfTrue="1">
      <formula>$CX119=""</formula>
    </cfRule>
    <cfRule type="cellIs" dxfId="925" priority="51" stopIfTrue="1" operator="notEqual">
      <formula>$CX119</formula>
    </cfRule>
  </conditionalFormatting>
  <conditionalFormatting sqref="DD125">
    <cfRule type="cellIs" dxfId="924" priority="48" stopIfTrue="1" operator="notEqual">
      <formula>$DH125</formula>
    </cfRule>
  </conditionalFormatting>
  <conditionalFormatting sqref="DA125">
    <cfRule type="cellIs" dxfId="923" priority="49" stopIfTrue="1" operator="notEqual">
      <formula>$DD125</formula>
    </cfRule>
  </conditionalFormatting>
  <conditionalFormatting sqref="CX125">
    <cfRule type="cellIs" dxfId="922" priority="47" operator="notEqual">
      <formula>$CX125</formula>
    </cfRule>
  </conditionalFormatting>
  <conditionalFormatting sqref="CU125">
    <cfRule type="expression" dxfId="921" priority="45" stopIfTrue="1">
      <formula>$CX125=""</formula>
    </cfRule>
    <cfRule type="cellIs" dxfId="920" priority="46" stopIfTrue="1" operator="notEqual">
      <formula>$CX125</formula>
    </cfRule>
  </conditionalFormatting>
  <conditionalFormatting sqref="CX79">
    <cfRule type="cellIs" dxfId="919" priority="44" operator="notEqual">
      <formula>$CX79</formula>
    </cfRule>
  </conditionalFormatting>
  <conditionalFormatting sqref="DD79">
    <cfRule type="cellIs" dxfId="918" priority="42" stopIfTrue="1" operator="notEqual">
      <formula>$DH79</formula>
    </cfRule>
  </conditionalFormatting>
  <conditionalFormatting sqref="DA79">
    <cfRule type="cellIs" dxfId="917" priority="43" stopIfTrue="1" operator="notEqual">
      <formula>$DD79</formula>
    </cfRule>
  </conditionalFormatting>
  <conditionalFormatting sqref="CU79">
    <cfRule type="expression" dxfId="916" priority="40" stopIfTrue="1">
      <formula>$CX79=""</formula>
    </cfRule>
    <cfRule type="cellIs" dxfId="915" priority="41" stopIfTrue="1" operator="notEqual">
      <formula>$CX79</formula>
    </cfRule>
  </conditionalFormatting>
  <conditionalFormatting sqref="DD86">
    <cfRule type="cellIs" dxfId="914" priority="38" stopIfTrue="1" operator="notEqual">
      <formula>$DH86</formula>
    </cfRule>
  </conditionalFormatting>
  <conditionalFormatting sqref="DA86">
    <cfRule type="cellIs" dxfId="913" priority="39" stopIfTrue="1" operator="notEqual">
      <formula>$DD86</formula>
    </cfRule>
  </conditionalFormatting>
  <conditionalFormatting sqref="CX86">
    <cfRule type="cellIs" dxfId="912" priority="37" operator="notEqual">
      <formula>$CX86</formula>
    </cfRule>
  </conditionalFormatting>
  <conditionalFormatting sqref="CU86">
    <cfRule type="expression" dxfId="911" priority="35" stopIfTrue="1">
      <formula>$CX86=""</formula>
    </cfRule>
    <cfRule type="cellIs" dxfId="910" priority="36" stopIfTrue="1" operator="notEqual">
      <formula>$CX86</formula>
    </cfRule>
  </conditionalFormatting>
  <conditionalFormatting sqref="DA115">
    <cfRule type="cellIs" dxfId="909" priority="34" stopIfTrue="1" operator="notEqual">
      <formula>$DH115</formula>
    </cfRule>
  </conditionalFormatting>
  <conditionalFormatting sqref="DD114">
    <cfRule type="cellIs" dxfId="908" priority="32" stopIfTrue="1" operator="notEqual">
      <formula>$DH114</formula>
    </cfRule>
  </conditionalFormatting>
  <conditionalFormatting sqref="DA114">
    <cfRule type="cellIs" dxfId="907" priority="33" stopIfTrue="1" operator="notEqual">
      <formula>$DD114</formula>
    </cfRule>
  </conditionalFormatting>
  <conditionalFormatting sqref="DD115">
    <cfRule type="cellIs" dxfId="906" priority="31" stopIfTrue="1" operator="notEqual">
      <formula>$DH115</formula>
    </cfRule>
  </conditionalFormatting>
  <conditionalFormatting sqref="DD150:DD151 DA150:DA151">
    <cfRule type="cellIs" dxfId="905" priority="30" stopIfTrue="1" operator="notEqual">
      <formula>$DH150</formula>
    </cfRule>
  </conditionalFormatting>
  <conditionalFormatting sqref="CU150:CU151 CX150:CX151">
    <cfRule type="cellIs" dxfId="904" priority="29" stopIfTrue="1" operator="notEqual">
      <formula>$DA150</formula>
    </cfRule>
  </conditionalFormatting>
  <conditionalFormatting sqref="DD149 DA149">
    <cfRule type="cellIs" dxfId="903" priority="28" stopIfTrue="1" operator="notEqual">
      <formula>$DH149</formula>
    </cfRule>
  </conditionalFormatting>
  <conditionalFormatting sqref="CU149 CX149">
    <cfRule type="cellIs" dxfId="902" priority="27" stopIfTrue="1" operator="notEqual">
      <formula>$DA149</formula>
    </cfRule>
  </conditionalFormatting>
  <conditionalFormatting sqref="CX79">
    <cfRule type="cellIs" dxfId="901" priority="26" operator="notEqual">
      <formula>$CX79</formula>
    </cfRule>
  </conditionalFormatting>
  <conditionalFormatting sqref="DD79">
    <cfRule type="cellIs" dxfId="900" priority="24" stopIfTrue="1" operator="notEqual">
      <formula>$DH79</formula>
    </cfRule>
  </conditionalFormatting>
  <conditionalFormatting sqref="DA79">
    <cfRule type="cellIs" dxfId="899" priority="25" stopIfTrue="1" operator="notEqual">
      <formula>$DD79</formula>
    </cfRule>
  </conditionalFormatting>
  <conditionalFormatting sqref="CU79">
    <cfRule type="expression" dxfId="898" priority="22" stopIfTrue="1">
      <formula>$CX79=""</formula>
    </cfRule>
    <cfRule type="cellIs" dxfId="897" priority="23" stopIfTrue="1" operator="notEqual">
      <formula>$CX79</formula>
    </cfRule>
  </conditionalFormatting>
  <conditionalFormatting sqref="CX78">
    <cfRule type="cellIs" dxfId="896" priority="21" operator="notEqual">
      <formula>$CX78</formula>
    </cfRule>
  </conditionalFormatting>
  <conditionalFormatting sqref="DD78">
    <cfRule type="cellIs" dxfId="895" priority="19" stopIfTrue="1" operator="notEqual">
      <formula>$DH78</formula>
    </cfRule>
  </conditionalFormatting>
  <conditionalFormatting sqref="DA78">
    <cfRule type="cellIs" dxfId="894" priority="20" stopIfTrue="1" operator="notEqual">
      <formula>$DD78</formula>
    </cfRule>
  </conditionalFormatting>
  <conditionalFormatting sqref="CU78">
    <cfRule type="expression" dxfId="893" priority="17" stopIfTrue="1">
      <formula>$CX78=""</formula>
    </cfRule>
    <cfRule type="cellIs" dxfId="892" priority="18" stopIfTrue="1" operator="notEqual">
      <formula>$CX78</formula>
    </cfRule>
  </conditionalFormatting>
  <conditionalFormatting sqref="CX80">
    <cfRule type="cellIs" dxfId="891" priority="16" operator="notEqual">
      <formula>$CX80</formula>
    </cfRule>
  </conditionalFormatting>
  <conditionalFormatting sqref="DD80">
    <cfRule type="cellIs" dxfId="890" priority="14" stopIfTrue="1" operator="notEqual">
      <formula>$DH80</formula>
    </cfRule>
  </conditionalFormatting>
  <conditionalFormatting sqref="DA80">
    <cfRule type="cellIs" dxfId="889" priority="15" stopIfTrue="1" operator="notEqual">
      <formula>$DD80</formula>
    </cfRule>
  </conditionalFormatting>
  <conditionalFormatting sqref="CU80">
    <cfRule type="expression" dxfId="888" priority="12" stopIfTrue="1">
      <formula>$CX80=""</formula>
    </cfRule>
    <cfRule type="cellIs" dxfId="887" priority="13" stopIfTrue="1" operator="notEqual">
      <formula>$CX80</formula>
    </cfRule>
  </conditionalFormatting>
  <conditionalFormatting sqref="DD55">
    <cfRule type="cellIs" dxfId="886" priority="10" stopIfTrue="1" operator="notEqual">
      <formula>$DH55</formula>
    </cfRule>
  </conditionalFormatting>
  <conditionalFormatting sqref="DA55">
    <cfRule type="cellIs" dxfId="885" priority="11" stopIfTrue="1" operator="notEqual">
      <formula>$DD55</formula>
    </cfRule>
  </conditionalFormatting>
  <conditionalFormatting sqref="CX55">
    <cfRule type="cellIs" dxfId="884" priority="9" operator="notEqual">
      <formula>$CX55</formula>
    </cfRule>
  </conditionalFormatting>
  <conditionalFormatting sqref="CU55">
    <cfRule type="expression" dxfId="883" priority="7" stopIfTrue="1">
      <formula>$CX55=""</formula>
    </cfRule>
    <cfRule type="cellIs" dxfId="882" priority="8" stopIfTrue="1" operator="notEqual">
      <formula>$CX55</formula>
    </cfRule>
  </conditionalFormatting>
  <conditionalFormatting sqref="DD18">
    <cfRule type="cellIs" dxfId="881" priority="5" stopIfTrue="1" operator="notEqual">
      <formula>$DH18</formula>
    </cfRule>
  </conditionalFormatting>
  <conditionalFormatting sqref="DA18">
    <cfRule type="cellIs" dxfId="880" priority="6" stopIfTrue="1" operator="notEqual">
      <formula>$DD18</formula>
    </cfRule>
  </conditionalFormatting>
  <conditionalFormatting sqref="CX18">
    <cfRule type="cellIs" dxfId="879" priority="4" operator="notEqual">
      <formula>$CX18</formula>
    </cfRule>
  </conditionalFormatting>
  <conditionalFormatting sqref="CU18">
    <cfRule type="expression" dxfId="878" priority="2" stopIfTrue="1">
      <formula>$CX18=""</formula>
    </cfRule>
    <cfRule type="cellIs" dxfId="877" priority="3" stopIfTrue="1" operator="notEqual">
      <formula>$CX18</formula>
    </cfRule>
  </conditionalFormatting>
  <conditionalFormatting sqref="CX127">
    <cfRule type="cellIs" dxfId="876" priority="1" operator="notEqual">
      <formula>$CX127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78.0 / Gültig ab: 01.01.18 / Seite &amp;P (&amp;N)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3"/>
  <sheetViews>
    <sheetView zoomScaleNormal="100" zoomScaleSheetLayoutView="75" workbookViewId="0">
      <selection activeCell="K26" sqref="K2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1270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35</v>
      </c>
      <c r="CS5" s="19" t="str">
        <f t="shared" ref="CS5:CS73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:DO73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34</v>
      </c>
      <c r="CS6" s="19" t="str">
        <f t="shared" si="4"/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2"/>
        <v>Rentsch Lucas</v>
      </c>
      <c r="CR7" s="19">
        <f t="shared" si="3"/>
        <v>30</v>
      </c>
      <c r="CS7" s="19" t="str">
        <f t="shared" si="4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2"/>
        <v>Zenners Guy</v>
      </c>
      <c r="CR8" s="19">
        <f t="shared" si="3"/>
        <v>30</v>
      </c>
      <c r="CS8" s="19" t="str">
        <f t="shared" si="4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2"/>
        <v>Suter Thomas</v>
      </c>
      <c r="CR9" s="19">
        <f t="shared" si="3"/>
        <v>25</v>
      </c>
      <c r="CS9" s="19" t="str">
        <f t="shared" si="4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3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2"/>
        <v>Kalak Josef</v>
      </c>
      <c r="CR10" s="19">
        <f t="shared" si="3"/>
        <v>48</v>
      </c>
      <c r="CS10" s="19" t="str">
        <f t="shared" si="4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3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2"/>
        <v>Hausammann Erich</v>
      </c>
      <c r="CR11" s="19">
        <f t="shared" si="3"/>
        <v>43</v>
      </c>
      <c r="CS11" s="19" t="str">
        <f t="shared" si="4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8" si="14">VLOOKUP($DD11,Funktionsbezeichnungen,3,0)</f>
        <v>10</v>
      </c>
      <c r="DF11" s="83" t="str">
        <f t="shared" ref="DF11:DF28" si="15">VLOOKUP($DD11,Funktionsbezeichnungen,2,0)</f>
        <v>Senior Projektingenieur</v>
      </c>
      <c r="DG11" s="20"/>
      <c r="DH11" s="125">
        <v>773</v>
      </c>
      <c r="DI11" s="33">
        <f t="shared" ref="DI11:DI28" si="16">VLOOKUP($DH11,Funktionsbezeichnungen,3,0)</f>
        <v>9</v>
      </c>
      <c r="DJ11" s="83" t="str">
        <f t="shared" ref="DJ11:DJ28" si="17">VLOOKUP($DH11,Funktionsbezeichnungen,2,0)</f>
        <v>Projektingenieur 3</v>
      </c>
      <c r="DO11" s="19">
        <f t="shared" si="13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2"/>
        <v>Bosshard Heinz</v>
      </c>
      <c r="CR12" s="19">
        <f t="shared" si="3"/>
        <v>39</v>
      </c>
      <c r="CS12" s="19" t="str">
        <f t="shared" si="4"/>
        <v>B</v>
      </c>
      <c r="CT12" s="154">
        <v>3205</v>
      </c>
      <c r="CU12" s="125">
        <v>773</v>
      </c>
      <c r="CV12" s="33">
        <f t="shared" ref="CV12:CV28" si="18">VLOOKUP($CU12,Funktionsbezeichnungen,3,0)</f>
        <v>9</v>
      </c>
      <c r="CW12" s="83" t="str">
        <f t="shared" ref="CW12:CW28" si="19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8" si="20">VLOOKUP($DA12,Funktionsbezeichnungen,3,0)</f>
        <v>9</v>
      </c>
      <c r="DC12" s="83" t="str">
        <f t="shared" ref="DC12:DC28" si="21">VLOOKUP($DA12,Funktionsbezeichnungen,2,0)</f>
        <v>Projektingenieur 3</v>
      </c>
      <c r="DD12" s="125">
        <v>773</v>
      </c>
      <c r="DE12" s="33">
        <f t="shared" si="14"/>
        <v>9</v>
      </c>
      <c r="DF12" s="83" t="str">
        <f t="shared" si="15"/>
        <v>Projektingenieur 3</v>
      </c>
      <c r="DG12" s="20"/>
      <c r="DH12" s="33">
        <v>772</v>
      </c>
      <c r="DI12" s="33">
        <f t="shared" si="16"/>
        <v>8</v>
      </c>
      <c r="DJ12" s="83" t="str">
        <f t="shared" si="17"/>
        <v>Projektingenieur 2</v>
      </c>
      <c r="DO12" s="19">
        <f t="shared" si="13"/>
        <v>3205</v>
      </c>
      <c r="DP12" s="153">
        <v>1</v>
      </c>
      <c r="DQ12" s="19">
        <v>2</v>
      </c>
      <c r="DR12" s="19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"/>
        <v>36</v>
      </c>
      <c r="AA13" s="25" t="s">
        <v>1253</v>
      </c>
      <c r="AB13" s="21" t="s">
        <v>95</v>
      </c>
      <c r="AC13" s="21"/>
      <c r="AE13" s="90" t="s">
        <v>402</v>
      </c>
      <c r="AF13" s="82"/>
      <c r="CP13" s="19" t="str">
        <f t="shared" si="2"/>
        <v>Schär Robert</v>
      </c>
      <c r="CR13" s="19">
        <f t="shared" si="3"/>
        <v>36</v>
      </c>
      <c r="CS13" s="19" t="str">
        <f t="shared" si="4"/>
        <v>B</v>
      </c>
      <c r="CT13" s="154">
        <v>5557</v>
      </c>
      <c r="CU13" s="125">
        <v>773</v>
      </c>
      <c r="CV13" s="33">
        <f t="shared" si="18"/>
        <v>9</v>
      </c>
      <c r="CW13" s="83" t="str">
        <f t="shared" si="19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0"/>
        <v>9</v>
      </c>
      <c r="DC13" s="83" t="str">
        <f t="shared" si="21"/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773</v>
      </c>
      <c r="DI13" s="33">
        <f t="shared" si="16"/>
        <v>9</v>
      </c>
      <c r="DJ13" s="83" t="str">
        <f t="shared" si="17"/>
        <v>Projektingenieur 3</v>
      </c>
      <c r="DO13" s="19">
        <f t="shared" si="13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2"/>
        <v xml:space="preserve">Spieler Daniel </v>
      </c>
      <c r="CR14" s="19">
        <f t="shared" si="3"/>
        <v>33</v>
      </c>
      <c r="CS14" s="19" t="str">
        <f t="shared" si="4"/>
        <v>B</v>
      </c>
      <c r="CT14" s="154">
        <v>4209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0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2"/>
        <v>Gysin Daniel</v>
      </c>
      <c r="CR15" s="19">
        <f t="shared" si="3"/>
        <v>32</v>
      </c>
      <c r="CS15" s="19" t="str">
        <f t="shared" si="4"/>
        <v>B</v>
      </c>
      <c r="CT15" s="154">
        <v>5625</v>
      </c>
      <c r="CU15" s="125">
        <v>784</v>
      </c>
      <c r="CV15" s="33">
        <f t="shared" si="18"/>
        <v>10</v>
      </c>
      <c r="CW15" s="83" t="str">
        <f t="shared" si="19"/>
        <v>Senior Projektingenieur</v>
      </c>
      <c r="CX15" s="125">
        <v>784</v>
      </c>
      <c r="CY15" s="33">
        <f t="shared" ref="CY15:CY24" si="22">VLOOKUP($CX15,Funktionsbezeichnungen,3,0)</f>
        <v>10</v>
      </c>
      <c r="CZ15" s="83" t="str">
        <f t="shared" ref="CZ15:CZ24" si="23">VLOOKUP($CX15,Funktionsbezeichnungen,2,0)</f>
        <v>Senior Projektingenieur</v>
      </c>
      <c r="DA15" s="125">
        <v>784</v>
      </c>
      <c r="DB15" s="33">
        <f t="shared" si="20"/>
        <v>10</v>
      </c>
      <c r="DC15" s="83" t="str">
        <f t="shared" si="21"/>
        <v>Senior Projektingenieur</v>
      </c>
      <c r="DD15" s="125">
        <v>784</v>
      </c>
      <c r="DE15" s="33">
        <f t="shared" si="14"/>
        <v>10</v>
      </c>
      <c r="DF15" s="83" t="str">
        <f t="shared" si="15"/>
        <v>Senior Projektingenieur</v>
      </c>
      <c r="DG15" s="20"/>
      <c r="DH15" s="33">
        <v>783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 t="shared" ref="C16" si="24">IF(Z16&gt;=10,1,0)</f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360</v>
      </c>
      <c r="P16" s="15" t="s">
        <v>1281</v>
      </c>
      <c r="Q16" s="15">
        <v>12</v>
      </c>
      <c r="R16" s="16"/>
      <c r="S16" s="20" t="s">
        <v>1282</v>
      </c>
      <c r="T16" s="21">
        <v>1959</v>
      </c>
      <c r="U16" s="28" t="s">
        <v>194</v>
      </c>
      <c r="V16" s="21">
        <v>1985</v>
      </c>
      <c r="W16" s="25"/>
      <c r="X16" s="21"/>
      <c r="Y16" s="28" t="s">
        <v>1284</v>
      </c>
      <c r="Z16" s="118">
        <f t="shared" ref="Z16" si="25">$AD$3-V16</f>
        <v>32</v>
      </c>
      <c r="AA16" s="25" t="s">
        <v>1283</v>
      </c>
      <c r="AB16" s="21" t="s">
        <v>95</v>
      </c>
      <c r="AC16" s="21"/>
      <c r="AE16" s="90" t="s">
        <v>373</v>
      </c>
      <c r="AF16" s="82"/>
      <c r="CP16" s="192" t="str">
        <f t="shared" ref="CP16" si="26">+S16</f>
        <v>Koch Urs-Martin</v>
      </c>
      <c r="CQ16" s="192"/>
      <c r="CR16" s="192">
        <f t="shared" ref="CR16" si="27">+Z16</f>
        <v>32</v>
      </c>
      <c r="CS16" s="192" t="str">
        <f t="shared" ref="CS16" si="28">+AB16</f>
        <v>B</v>
      </c>
      <c r="CT16" s="222">
        <v>3218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si="22"/>
        <v>10</v>
      </c>
      <c r="CZ16" s="83" t="str">
        <f t="shared" si="23"/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ref="DO16" si="29">+CT16</f>
        <v>3218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1140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31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31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30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30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30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30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29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29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29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29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230" customFormat="1" x14ac:dyDescent="0.2">
      <c r="A22" s="218">
        <v>0</v>
      </c>
      <c r="C22" s="218">
        <f t="shared" si="0"/>
        <v>1</v>
      </c>
      <c r="D22" s="231"/>
      <c r="E22" s="231"/>
      <c r="F22" s="220">
        <v>1</v>
      </c>
      <c r="G22" s="221">
        <v>1</v>
      </c>
      <c r="H22" s="215"/>
      <c r="I22" s="232"/>
      <c r="J22" s="215"/>
      <c r="K22" s="232"/>
      <c r="L22" s="232"/>
      <c r="M22" s="232"/>
      <c r="N22" s="233"/>
      <c r="O22" s="234" t="s">
        <v>1140</v>
      </c>
      <c r="P22" s="235" t="s">
        <v>1241</v>
      </c>
      <c r="Q22" s="15">
        <v>18</v>
      </c>
      <c r="R22" s="168"/>
      <c r="S22" s="216" t="s">
        <v>1242</v>
      </c>
      <c r="T22" s="118">
        <v>1951</v>
      </c>
      <c r="U22" s="120" t="s">
        <v>1252</v>
      </c>
      <c r="V22" s="118">
        <v>1993</v>
      </c>
      <c r="W22" s="120" t="s">
        <v>1251</v>
      </c>
      <c r="X22" s="118">
        <v>1999</v>
      </c>
      <c r="Y22" s="236"/>
      <c r="Z22" s="228">
        <f t="shared" si="1"/>
        <v>24</v>
      </c>
      <c r="AA22" s="120" t="s">
        <v>1243</v>
      </c>
      <c r="AB22" s="118" t="s">
        <v>95</v>
      </c>
      <c r="AC22" s="119"/>
      <c r="AE22" s="237" t="s">
        <v>1078</v>
      </c>
      <c r="AF22" s="216"/>
      <c r="CP22" s="243" t="str">
        <f t="shared" si="2"/>
        <v>Gmür Peter</v>
      </c>
      <c r="CR22" s="230">
        <f t="shared" si="3"/>
        <v>24</v>
      </c>
      <c r="CS22" s="230" t="str">
        <f t="shared" si="4"/>
        <v>B</v>
      </c>
      <c r="CT22" s="244">
        <v>4323</v>
      </c>
      <c r="CU22" s="229" t="s">
        <v>711</v>
      </c>
      <c r="CV22" s="239"/>
      <c r="CW22" s="239"/>
      <c r="CX22" s="238"/>
      <c r="CY22" s="239"/>
      <c r="CZ22" s="239"/>
      <c r="DA22" s="238"/>
      <c r="DB22" s="239"/>
      <c r="DC22" s="239"/>
      <c r="DD22" s="238"/>
      <c r="DE22" s="239"/>
      <c r="DF22" s="239"/>
      <c r="DG22" s="216"/>
      <c r="DH22" s="238"/>
      <c r="DI22" s="239"/>
      <c r="DJ22" s="239"/>
      <c r="DO22" s="230">
        <f t="shared" si="13"/>
        <v>4323</v>
      </c>
      <c r="DP22" s="240">
        <v>2</v>
      </c>
      <c r="DQ22" s="230">
        <v>3</v>
      </c>
      <c r="DR22" s="241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461</v>
      </c>
      <c r="Q23" s="15">
        <v>19</v>
      </c>
      <c r="R23" s="42"/>
      <c r="S23" s="20" t="s">
        <v>234</v>
      </c>
      <c r="T23" s="21">
        <v>1972</v>
      </c>
      <c r="U23" s="28" t="s">
        <v>195</v>
      </c>
      <c r="V23" s="21">
        <v>1996</v>
      </c>
      <c r="W23" s="25" t="s">
        <v>314</v>
      </c>
      <c r="X23" s="21">
        <v>2002</v>
      </c>
      <c r="Y23" s="28" t="s">
        <v>547</v>
      </c>
      <c r="Z23" s="118">
        <f t="shared" si="1"/>
        <v>21</v>
      </c>
      <c r="AA23" s="25" t="s">
        <v>676</v>
      </c>
      <c r="AB23" s="21" t="s">
        <v>95</v>
      </c>
      <c r="AC23" s="21"/>
      <c r="AE23" s="90" t="s">
        <v>373</v>
      </c>
      <c r="AF23" s="82"/>
      <c r="CP23" s="19" t="str">
        <f t="shared" si="2"/>
        <v>Müller Thomas</v>
      </c>
      <c r="CR23" s="19">
        <f t="shared" si="3"/>
        <v>21</v>
      </c>
      <c r="CS23" s="19" t="str">
        <f t="shared" si="4"/>
        <v>B</v>
      </c>
      <c r="CT23" s="154">
        <v>4276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4276</v>
      </c>
      <c r="DP23" s="153">
        <v>2</v>
      </c>
      <c r="DQ23" s="19">
        <v>3</v>
      </c>
      <c r="DR23" s="19" t="s">
        <v>951</v>
      </c>
    </row>
    <row r="24" spans="1:122" s="19" customFormat="1" ht="27" x14ac:dyDescent="0.2">
      <c r="A24" s="53">
        <v>1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207" t="s">
        <v>1140</v>
      </c>
      <c r="P24" s="52" t="s">
        <v>467</v>
      </c>
      <c r="Q24" s="15">
        <v>20</v>
      </c>
      <c r="R24" s="16"/>
      <c r="S24" s="20" t="s">
        <v>124</v>
      </c>
      <c r="T24" s="21">
        <v>1971</v>
      </c>
      <c r="U24" s="28" t="s">
        <v>197</v>
      </c>
      <c r="V24" s="21">
        <v>1997</v>
      </c>
      <c r="W24" s="25" t="s">
        <v>324</v>
      </c>
      <c r="X24" s="21">
        <v>2007</v>
      </c>
      <c r="Y24" s="28" t="s">
        <v>317</v>
      </c>
      <c r="Z24" s="170">
        <f t="shared" si="1"/>
        <v>20</v>
      </c>
      <c r="AA24" s="25" t="s">
        <v>705</v>
      </c>
      <c r="AB24" s="21" t="s">
        <v>95</v>
      </c>
      <c r="AC24" s="21"/>
      <c r="AE24" s="90" t="s">
        <v>373</v>
      </c>
      <c r="AF24" s="82" t="s">
        <v>1083</v>
      </c>
      <c r="CP24" s="19" t="str">
        <f t="shared" si="2"/>
        <v>Brunkhorst Marc</v>
      </c>
      <c r="CR24" s="19">
        <f t="shared" si="3"/>
        <v>20</v>
      </c>
      <c r="CS24" s="19" t="str">
        <f t="shared" si="4"/>
        <v>B</v>
      </c>
      <c r="CT24" s="154">
        <v>7679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774</v>
      </c>
      <c r="CY24" s="33">
        <f t="shared" si="22"/>
        <v>10</v>
      </c>
      <c r="CZ24" s="83" t="str">
        <f t="shared" si="23"/>
        <v>Senior Projektingenieur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7679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0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118">
        <f t="shared" si="1"/>
        <v>20</v>
      </c>
      <c r="AA25" s="25" t="s">
        <v>677</v>
      </c>
      <c r="AB25" s="21" t="s">
        <v>95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20</v>
      </c>
      <c r="CS25" s="19" t="str">
        <f t="shared" si="4"/>
        <v>B</v>
      </c>
      <c r="CT25" s="154">
        <v>4254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4254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0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1021</v>
      </c>
      <c r="Z26" s="118">
        <f t="shared" si="1"/>
        <v>20</v>
      </c>
      <c r="AA26" s="25" t="s">
        <v>1132</v>
      </c>
      <c r="AB26" s="21" t="s">
        <v>95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20</v>
      </c>
      <c r="CS26" s="19" t="str">
        <f t="shared" si="4"/>
        <v>B</v>
      </c>
      <c r="CT26" s="154">
        <v>4258</v>
      </c>
      <c r="CU26" s="125">
        <v>774</v>
      </c>
      <c r="CV26" s="33">
        <f t="shared" si="18"/>
        <v>10</v>
      </c>
      <c r="CW26" s="83" t="str">
        <f t="shared" si="19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0"/>
        <v>9</v>
      </c>
      <c r="DC26" s="83" t="str">
        <f t="shared" si="21"/>
        <v>Projektingenieur 3</v>
      </c>
      <c r="DD26" s="125">
        <v>773</v>
      </c>
      <c r="DE26" s="33">
        <f t="shared" si="14"/>
        <v>9</v>
      </c>
      <c r="DF26" s="83" t="str">
        <f t="shared" si="15"/>
        <v>Projektingenieur 3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4258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19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19</v>
      </c>
      <c r="CS27" s="19" t="str">
        <f t="shared" si="4"/>
        <v>B</v>
      </c>
      <c r="CT27" s="154">
        <v>4288</v>
      </c>
      <c r="CU27" s="125">
        <v>784</v>
      </c>
      <c r="CV27" s="33">
        <f t="shared" si="18"/>
        <v>10</v>
      </c>
      <c r="CW27" s="83" t="str">
        <f t="shared" si="19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0"/>
        <v>8</v>
      </c>
      <c r="DC27" s="83" t="str">
        <f t="shared" si="21"/>
        <v>Projektingenieur 2</v>
      </c>
      <c r="DD27" s="125">
        <v>772</v>
      </c>
      <c r="DE27" s="33">
        <f t="shared" si="14"/>
        <v>8</v>
      </c>
      <c r="DF27" s="83" t="str">
        <f t="shared" si="15"/>
        <v>Projektingenieur 2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19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19</v>
      </c>
      <c r="CS28" s="19" t="str">
        <f t="shared" si="4"/>
        <v>B</v>
      </c>
      <c r="CT28" s="154">
        <v>4263</v>
      </c>
      <c r="CU28" s="125">
        <v>774</v>
      </c>
      <c r="CV28" s="33">
        <f t="shared" si="18"/>
        <v>10</v>
      </c>
      <c r="CW28" s="83" t="str">
        <f t="shared" si="19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0"/>
        <v>9</v>
      </c>
      <c r="DC28" s="83" t="str">
        <f t="shared" si="21"/>
        <v>Projektingenieur 3</v>
      </c>
      <c r="DD28" s="125">
        <v>773</v>
      </c>
      <c r="DE28" s="33">
        <f t="shared" si="14"/>
        <v>9</v>
      </c>
      <c r="DF28" s="83" t="str">
        <f t="shared" si="15"/>
        <v>Projektingenieur 3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16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16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16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16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16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16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16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16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17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17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46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46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3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358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41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41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:CV46" si="30">VLOOKUP($CU35,Funktionsbezeichnungen,3,0)</f>
        <v>10</v>
      </c>
      <c r="CW35" s="83" t="str">
        <f t="shared" ref="CW35:CW46" si="31">VLOOKUP($CU35,Funktionsbezeichnungen,2,0)</f>
        <v>Vorgesetzter  -  2. Stufe</v>
      </c>
      <c r="CX35" s="125">
        <v>751</v>
      </c>
      <c r="CY35" s="33">
        <f t="shared" ref="CY35:CY46" si="32">VLOOKUP($CX35,Funktionsbezeichnungen,3,0)</f>
        <v>10</v>
      </c>
      <c r="CZ35" s="83" t="str">
        <f t="shared" ref="CZ35:CZ46" si="33">VLOOKUP($CX35,Funktionsbezeichnungen,2,0)</f>
        <v>Vorgesetzter  -  2. Stufe</v>
      </c>
      <c r="DA35" s="125">
        <v>751</v>
      </c>
      <c r="DB35" s="33">
        <f t="shared" ref="DB35:DB46" si="34">VLOOKUP($DA35,Funktionsbezeichnungen,3,0)</f>
        <v>10</v>
      </c>
      <c r="DC35" s="83" t="str">
        <f t="shared" ref="DC35:DC46" si="35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:DI46" si="36">VLOOKUP($DH35,Funktionsbezeichnungen,3,0)</f>
        <v>10</v>
      </c>
      <c r="DJ35" s="83" t="str">
        <f t="shared" ref="DJ35:DJ46" si="37">VLOOKUP($DH35,Funktionsbezeichnungen,2,0)</f>
        <v>Vorgesetzter  -  2. Stufe</v>
      </c>
      <c r="DO35" s="19">
        <f t="shared" si="13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>$AD$3-V36</f>
        <v>36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>+S36</f>
        <v>Bergmann Georg</v>
      </c>
      <c r="CR36" s="19">
        <f>+Z36</f>
        <v>36</v>
      </c>
      <c r="CS36" s="19" t="str">
        <f>+AB36</f>
        <v xml:space="preserve"> C/B 2)</v>
      </c>
      <c r="CT36" s="154">
        <v>4185</v>
      </c>
      <c r="CU36" s="125">
        <v>772</v>
      </c>
      <c r="CV36" s="33">
        <f>VLOOKUP($CU36,Funktionsbezeichnungen,3,0)</f>
        <v>8</v>
      </c>
      <c r="CW36" s="83" t="str">
        <f>VLOOKUP($CU36,Funktionsbezeichnungen,2,0)</f>
        <v>Projektingenieur 2</v>
      </c>
      <c r="CX36" s="125">
        <v>772</v>
      </c>
      <c r="CY36" s="33">
        <f>VLOOKUP($CX36,Funktionsbezeichnungen,3,0)</f>
        <v>8</v>
      </c>
      <c r="CZ36" s="83" t="str">
        <f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27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207" t="s">
        <v>1140</v>
      </c>
      <c r="P37" s="15" t="s">
        <v>873</v>
      </c>
      <c r="Q37" s="15">
        <v>33</v>
      </c>
      <c r="R37" s="16"/>
      <c r="S37" s="20" t="s">
        <v>874</v>
      </c>
      <c r="T37" s="21">
        <v>1959</v>
      </c>
      <c r="U37" s="26" t="s">
        <v>1070</v>
      </c>
      <c r="V37" s="21">
        <v>1990</v>
      </c>
      <c r="W37" s="25"/>
      <c r="X37" s="21"/>
      <c r="Y37" s="28" t="s">
        <v>1141</v>
      </c>
      <c r="Z37" s="21">
        <f>$AD$3-V37</f>
        <v>27</v>
      </c>
      <c r="AA37" s="25" t="s">
        <v>1142</v>
      </c>
      <c r="AB37" s="162" t="s">
        <v>1043</v>
      </c>
      <c r="AC37" s="21"/>
      <c r="AE37" s="90" t="s">
        <v>389</v>
      </c>
      <c r="AF37" s="82" t="s">
        <v>1083</v>
      </c>
      <c r="CP37" s="19" t="str">
        <f>+S37</f>
        <v>Wick Bernd</v>
      </c>
      <c r="CR37" s="19">
        <f>+Z37</f>
        <v>27</v>
      </c>
      <c r="CS37" s="19" t="str">
        <f>+AB37</f>
        <v xml:space="preserve"> C/B 2)</v>
      </c>
      <c r="CT37" s="154">
        <v>3208</v>
      </c>
      <c r="CU37" s="125">
        <v>772</v>
      </c>
      <c r="CV37" s="33">
        <f>VLOOKUP($CU37,Funktionsbezeichnungen,3,0)</f>
        <v>8</v>
      </c>
      <c r="CW37" s="83" t="str">
        <f>VLOOKUP($CU37,Funktionsbezeichnungen,2,0)</f>
        <v>Projektingenieur 2</v>
      </c>
      <c r="CX37" s="125">
        <v>772</v>
      </c>
      <c r="CY37" s="33">
        <f>VLOOKUP($CX37,Funktionsbezeichnungen,3,0)</f>
        <v>8</v>
      </c>
      <c r="CZ37" s="83" t="str">
        <f>VLOOKUP($CX37,Funktionsbezeichnungen,2,0)</f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/>
      <c r="DE37" s="33"/>
      <c r="DF37" s="83"/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>+CT37</f>
        <v>3208</v>
      </c>
      <c r="DP37" s="153">
        <v>2</v>
      </c>
      <c r="DQ37" s="19">
        <v>3</v>
      </c>
      <c r="DR37" s="19" t="s">
        <v>951</v>
      </c>
    </row>
    <row r="38" spans="1:122" s="19" customFormat="1" ht="15.75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359</v>
      </c>
      <c r="P38" s="15" t="s">
        <v>450</v>
      </c>
      <c r="Q38" s="15">
        <v>34</v>
      </c>
      <c r="R38" s="16"/>
      <c r="S38" s="20" t="s">
        <v>214</v>
      </c>
      <c r="T38" s="21">
        <v>1960</v>
      </c>
      <c r="U38" s="28" t="s">
        <v>237</v>
      </c>
      <c r="V38" s="21">
        <v>1986</v>
      </c>
      <c r="W38" s="25"/>
      <c r="X38" s="21"/>
      <c r="Y38" s="28" t="s">
        <v>228</v>
      </c>
      <c r="Z38" s="21">
        <f t="shared" si="1"/>
        <v>31</v>
      </c>
      <c r="AA38" s="25" t="s">
        <v>672</v>
      </c>
      <c r="AB38" s="162" t="s">
        <v>1043</v>
      </c>
      <c r="AC38" s="21"/>
      <c r="AE38" s="90" t="s">
        <v>1213</v>
      </c>
      <c r="AF38" s="82"/>
      <c r="CP38" s="19" t="str">
        <f t="shared" si="2"/>
        <v>Beck Peter</v>
      </c>
      <c r="CR38" s="19">
        <f t="shared" si="3"/>
        <v>31</v>
      </c>
      <c r="CS38" s="19" t="str">
        <f t="shared" si="4"/>
        <v xml:space="preserve"> C/B 2)</v>
      </c>
      <c r="CT38" s="154">
        <v>4269</v>
      </c>
      <c r="CU38" s="125">
        <v>773</v>
      </c>
      <c r="CV38" s="33">
        <f t="shared" si="30"/>
        <v>9</v>
      </c>
      <c r="CW38" s="83" t="str">
        <f t="shared" si="31"/>
        <v>Projektingenieur 3</v>
      </c>
      <c r="CX38" s="125">
        <v>773</v>
      </c>
      <c r="CY38" s="33">
        <f t="shared" ref="CY38:CY40" si="38">VLOOKUP($CX38,Funktionsbezeichnungen,3,0)</f>
        <v>9</v>
      </c>
      <c r="CZ38" s="83" t="str">
        <f t="shared" ref="CZ38:CZ40" si="39">VLOOKUP($CX38,Funktionsbezeichnungen,2,0)</f>
        <v>Projektingenieur 3</v>
      </c>
      <c r="DA38" s="125">
        <v>773</v>
      </c>
      <c r="DB38" s="33">
        <f>VLOOKUP($DA38,Funktionsbezeichnungen,3,0)</f>
        <v>9</v>
      </c>
      <c r="DC38" s="83" t="str">
        <f>VLOOKUP($DA38,Funktionsbezeichnungen,2,0)</f>
        <v>Projektingenieur 3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3"/>
        <v>4269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1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52" t="s">
        <v>359</v>
      </c>
      <c r="P39" s="15" t="s">
        <v>452</v>
      </c>
      <c r="Q39" s="15">
        <v>35</v>
      </c>
      <c r="R39" s="42"/>
      <c r="S39" s="27" t="s">
        <v>122</v>
      </c>
      <c r="T39" s="21">
        <v>1968</v>
      </c>
      <c r="U39" s="28" t="s">
        <v>201</v>
      </c>
      <c r="V39" s="21">
        <v>1994</v>
      </c>
      <c r="W39" s="25"/>
      <c r="X39" s="21"/>
      <c r="Y39" s="26" t="s">
        <v>123</v>
      </c>
      <c r="Z39" s="21">
        <f t="shared" si="1"/>
        <v>23</v>
      </c>
      <c r="AA39" s="25" t="s">
        <v>673</v>
      </c>
      <c r="AB39" s="162" t="s">
        <v>1043</v>
      </c>
      <c r="AC39" s="21"/>
      <c r="AE39" s="90" t="s">
        <v>1213</v>
      </c>
      <c r="AF39" s="82"/>
      <c r="CP39" s="19" t="str">
        <f t="shared" si="2"/>
        <v>Kern Etienne</v>
      </c>
      <c r="CR39" s="19">
        <f t="shared" si="3"/>
        <v>23</v>
      </c>
      <c r="CS39" s="19" t="str">
        <f t="shared" si="4"/>
        <v xml:space="preserve"> C/B 2)</v>
      </c>
      <c r="CT39" s="154">
        <v>4246</v>
      </c>
      <c r="CU39" s="125">
        <v>772</v>
      </c>
      <c r="CV39" s="33">
        <f t="shared" si="30"/>
        <v>8</v>
      </c>
      <c r="CW39" s="83" t="str">
        <f t="shared" si="31"/>
        <v>Projektingenieur 2</v>
      </c>
      <c r="CX39" s="125">
        <v>772</v>
      </c>
      <c r="CY39" s="33">
        <f t="shared" si="38"/>
        <v>8</v>
      </c>
      <c r="CZ39" s="83" t="str">
        <f t="shared" si="39"/>
        <v>Projektingenieur 2</v>
      </c>
      <c r="DA39" s="125">
        <v>772</v>
      </c>
      <c r="DB39" s="33">
        <f>VLOOKUP($DA39,Funktionsbezeichnungen,3,0)</f>
        <v>8</v>
      </c>
      <c r="DC39" s="83" t="str">
        <f>VLOOKUP($DA39,Funktionsbezeichnungen,2,0)</f>
        <v>Projektingenieur 2</v>
      </c>
      <c r="DD39" s="125">
        <v>772</v>
      </c>
      <c r="DE39" s="33">
        <f>VLOOKUP($DD39,Funktionsbezeichnungen,3,0)</f>
        <v>8</v>
      </c>
      <c r="DF39" s="83" t="str">
        <f>VLOOKUP($DD39,Funktionsbezeichnungen,2,0)</f>
        <v>Projektingenieur 2</v>
      </c>
      <c r="DG39" s="20"/>
      <c r="DH39" s="33">
        <v>772</v>
      </c>
      <c r="DI39" s="33">
        <f>VLOOKUP($DH39,Funktionsbezeichnungen,3,0)</f>
        <v>8</v>
      </c>
      <c r="DJ39" s="83" t="str">
        <f>VLOOKUP($DH39,Funktionsbezeichnungen,2,0)</f>
        <v>Projektingenieur 2</v>
      </c>
      <c r="DO39" s="19">
        <f t="shared" si="13"/>
        <v>4246</v>
      </c>
      <c r="DP39" s="153">
        <v>1</v>
      </c>
      <c r="DQ39" s="19">
        <v>2</v>
      </c>
      <c r="DR39" s="19" t="s">
        <v>951</v>
      </c>
    </row>
    <row r="40" spans="1:122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/>
      <c r="F40" s="56">
        <v>1</v>
      </c>
      <c r="G40" s="54"/>
      <c r="H40" s="54"/>
      <c r="I40" s="56"/>
      <c r="J40" s="54"/>
      <c r="K40" s="56"/>
      <c r="L40" s="56"/>
      <c r="M40" s="56"/>
      <c r="N40" s="58"/>
      <c r="O40" s="166" t="s">
        <v>359</v>
      </c>
      <c r="P40" s="167" t="s">
        <v>460</v>
      </c>
      <c r="Q40" s="15">
        <v>36</v>
      </c>
      <c r="R40" s="168"/>
      <c r="S40" s="20" t="s">
        <v>231</v>
      </c>
      <c r="T40" s="21">
        <v>1967</v>
      </c>
      <c r="U40" s="28" t="s">
        <v>1065</v>
      </c>
      <c r="V40" s="21">
        <v>1996</v>
      </c>
      <c r="W40" s="25" t="s">
        <v>1254</v>
      </c>
      <c r="X40" s="21">
        <v>2002</v>
      </c>
      <c r="Y40" s="28" t="s">
        <v>233</v>
      </c>
      <c r="Z40" s="118">
        <f t="shared" si="1"/>
        <v>21</v>
      </c>
      <c r="AA40" s="25" t="s">
        <v>675</v>
      </c>
      <c r="AB40" s="162" t="s">
        <v>1043</v>
      </c>
      <c r="AC40" s="21"/>
      <c r="AE40" s="90" t="s">
        <v>1213</v>
      </c>
      <c r="AF40" s="82"/>
      <c r="CP40" s="19" t="str">
        <f t="shared" si="2"/>
        <v>Ruff Ute</v>
      </c>
      <c r="CR40" s="19">
        <f t="shared" si="3"/>
        <v>21</v>
      </c>
      <c r="CS40" s="19" t="str">
        <f t="shared" si="4"/>
        <v xml:space="preserve"> C/B 2)</v>
      </c>
      <c r="CT40" s="154">
        <v>4277</v>
      </c>
      <c r="CU40" s="125">
        <v>783</v>
      </c>
      <c r="CV40" s="33">
        <f t="shared" si="30"/>
        <v>9</v>
      </c>
      <c r="CW40" s="83" t="str">
        <f t="shared" si="31"/>
        <v>Projektingenieur 3</v>
      </c>
      <c r="CX40" s="125">
        <v>782</v>
      </c>
      <c r="CY40" s="33">
        <f t="shared" si="38"/>
        <v>8</v>
      </c>
      <c r="CZ40" s="83" t="str">
        <f t="shared" si="39"/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3"/>
        <v>4277</v>
      </c>
      <c r="DP40" s="153">
        <v>3</v>
      </c>
      <c r="DQ40" s="19">
        <v>2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1120</v>
      </c>
      <c r="Q41" s="15">
        <v>37</v>
      </c>
      <c r="R41" s="42"/>
      <c r="S41" s="20" t="s">
        <v>1118</v>
      </c>
      <c r="T41" s="21">
        <v>1976</v>
      </c>
      <c r="U41" s="28" t="s">
        <v>1119</v>
      </c>
      <c r="V41" s="21">
        <v>2005</v>
      </c>
      <c r="W41" s="25"/>
      <c r="X41" s="21"/>
      <c r="Y41" s="28"/>
      <c r="Z41" s="118">
        <f>$AD$3-V41</f>
        <v>12</v>
      </c>
      <c r="AA41" s="169" t="s">
        <v>1144</v>
      </c>
      <c r="AB41" s="162" t="s">
        <v>1043</v>
      </c>
      <c r="AC41" s="21"/>
      <c r="AE41" s="90" t="s">
        <v>373</v>
      </c>
      <c r="AF41" s="82"/>
      <c r="CP41" s="19" t="str">
        <f>+S41</f>
        <v>Dick David</v>
      </c>
      <c r="CR41" s="19">
        <f>+Z41</f>
        <v>12</v>
      </c>
      <c r="CS41" s="19" t="str">
        <f>+AB41</f>
        <v xml:space="preserve"> C/B 2)</v>
      </c>
      <c r="CT41" s="154">
        <v>4909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4909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207" t="s">
        <v>1140</v>
      </c>
      <c r="P42" s="15" t="s">
        <v>1223</v>
      </c>
      <c r="Q42" s="15">
        <v>38</v>
      </c>
      <c r="R42" s="42"/>
      <c r="S42" s="20" t="s">
        <v>1218</v>
      </c>
      <c r="T42" s="21">
        <v>1976</v>
      </c>
      <c r="U42" s="28" t="s">
        <v>1219</v>
      </c>
      <c r="V42" s="21">
        <v>2001</v>
      </c>
      <c r="W42" s="25"/>
      <c r="X42" s="21"/>
      <c r="Y42" s="28"/>
      <c r="Z42" s="118">
        <f>$AD$3-V42</f>
        <v>16</v>
      </c>
      <c r="AA42" s="169"/>
      <c r="AB42" s="162" t="s">
        <v>1043</v>
      </c>
      <c r="AC42" s="21"/>
      <c r="AE42" s="90" t="s">
        <v>373</v>
      </c>
      <c r="AF42" s="82"/>
      <c r="CP42" s="19" t="str">
        <f>+S42</f>
        <v>Igual Lorenzo</v>
      </c>
      <c r="CR42" s="19">
        <f>+Z42</f>
        <v>16</v>
      </c>
      <c r="CS42" s="19" t="str">
        <f>+AB42</f>
        <v xml:space="preserve"> C/B 2)</v>
      </c>
      <c r="CT42" s="154">
        <v>3215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/>
      <c r="CY42" s="33"/>
      <c r="CZ42" s="83"/>
      <c r="DA42" s="125"/>
      <c r="DB42" s="33"/>
      <c r="DC42" s="83"/>
      <c r="DD42" s="125"/>
      <c r="DE42" s="33"/>
      <c r="DF42" s="83"/>
      <c r="DG42" s="20"/>
      <c r="DH42" s="33"/>
      <c r="DI42" s="33"/>
      <c r="DJ42" s="83"/>
      <c r="DO42" s="19">
        <f>+CT42</f>
        <v>3215</v>
      </c>
      <c r="DP42" s="153">
        <v>2</v>
      </c>
      <c r="DQ42" s="19">
        <v>3</v>
      </c>
      <c r="DR42" s="19" t="s">
        <v>952</v>
      </c>
    </row>
    <row r="43" spans="1:122" s="19" customFormat="1" ht="15.7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358</v>
      </c>
      <c r="P43" s="15" t="s">
        <v>852</v>
      </c>
      <c r="Q43" s="15">
        <v>39</v>
      </c>
      <c r="R43" s="42"/>
      <c r="S43" s="20" t="s">
        <v>870</v>
      </c>
      <c r="T43" s="21">
        <v>1978</v>
      </c>
      <c r="U43" s="28" t="s">
        <v>198</v>
      </c>
      <c r="V43" s="21">
        <v>2004</v>
      </c>
      <c r="W43" s="25"/>
      <c r="X43" s="21"/>
      <c r="Y43" s="28" t="s">
        <v>853</v>
      </c>
      <c r="Z43" s="21">
        <f>$AD$3-V43</f>
        <v>13</v>
      </c>
      <c r="AA43" s="25" t="s">
        <v>671</v>
      </c>
      <c r="AB43" s="162" t="s">
        <v>1043</v>
      </c>
      <c r="AC43" s="21"/>
      <c r="AE43" s="90" t="s">
        <v>373</v>
      </c>
      <c r="AF43" s="82"/>
      <c r="CP43" s="19" t="str">
        <f>+S43</f>
        <v>Hausammann Cédric</v>
      </c>
      <c r="CR43" s="19">
        <f>+Z43</f>
        <v>13</v>
      </c>
      <c r="CS43" s="19" t="str">
        <f>+AB43</f>
        <v xml:space="preserve"> C/B 2)</v>
      </c>
      <c r="CT43" s="154">
        <v>9648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>+CT43</f>
        <v>9648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/>
      <c r="C44" s="53">
        <f>IF(Z44&gt;=10,1,0)</f>
        <v>1</v>
      </c>
      <c r="D44" s="55"/>
      <c r="E44" s="55">
        <v>1</v>
      </c>
      <c r="F44" s="56"/>
      <c r="G44" s="54"/>
      <c r="H44" s="54">
        <v>1</v>
      </c>
      <c r="I44" s="56"/>
      <c r="J44" s="54"/>
      <c r="K44" s="56"/>
      <c r="L44" s="56"/>
      <c r="M44" s="56"/>
      <c r="N44" s="58"/>
      <c r="O44" s="52" t="s">
        <v>361</v>
      </c>
      <c r="P44" s="15" t="s">
        <v>447</v>
      </c>
      <c r="Q44" s="15">
        <v>40</v>
      </c>
      <c r="R44" s="16"/>
      <c r="S44" s="20" t="s">
        <v>111</v>
      </c>
      <c r="T44" s="21">
        <v>1954</v>
      </c>
      <c r="U44" s="28" t="s">
        <v>195</v>
      </c>
      <c r="V44" s="21">
        <v>1976</v>
      </c>
      <c r="W44" s="25"/>
      <c r="X44" s="21"/>
      <c r="Y44" s="28" t="s">
        <v>547</v>
      </c>
      <c r="Z44" s="21">
        <f>$AD$3-V44</f>
        <v>41</v>
      </c>
      <c r="AA44" s="25" t="s">
        <v>671</v>
      </c>
      <c r="AB44" s="21" t="s">
        <v>105</v>
      </c>
      <c r="AC44" s="21"/>
      <c r="AE44" s="90" t="s">
        <v>415</v>
      </c>
      <c r="AF44" s="82"/>
      <c r="CP44" s="19" t="str">
        <f>+S44</f>
        <v>Buser Edi</v>
      </c>
      <c r="CR44" s="19">
        <f>+Z44</f>
        <v>41</v>
      </c>
      <c r="CS44" s="19" t="str">
        <f>+AB44</f>
        <v>C</v>
      </c>
      <c r="CT44" s="154">
        <v>3160</v>
      </c>
      <c r="CU44" s="125">
        <v>772</v>
      </c>
      <c r="CV44" s="33">
        <f>VLOOKUP($CU44,Funktionsbezeichnungen,3,0)</f>
        <v>8</v>
      </c>
      <c r="CW44" s="83" t="str">
        <f>VLOOKUP($CU44,Funktionsbezeichnungen,2,0)</f>
        <v>Projektingenieur 2</v>
      </c>
      <c r="CX44" s="125">
        <v>772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>
        <v>772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772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772</v>
      </c>
      <c r="DI44" s="33">
        <f>VLOOKUP($DH44,Funktionsbezeichnungen,3,0)</f>
        <v>8</v>
      </c>
      <c r="DJ44" s="83" t="str">
        <f>VLOOKUP($DH44,Funktionsbezeichnungen,2,0)</f>
        <v>Projektingenieur 2</v>
      </c>
      <c r="DO44" s="19">
        <f>+CT44</f>
        <v>3160</v>
      </c>
      <c r="DP44" s="153">
        <v>2</v>
      </c>
      <c r="DQ44" s="19">
        <v>3</v>
      </c>
      <c r="DR44" s="19" t="s">
        <v>951</v>
      </c>
    </row>
    <row r="45" spans="1:122" s="19" customForma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0" t="s">
        <v>919</v>
      </c>
      <c r="T45" s="21">
        <v>1962</v>
      </c>
      <c r="U45" s="28" t="s">
        <v>1058</v>
      </c>
      <c r="V45" s="21">
        <v>1992</v>
      </c>
      <c r="W45" s="25" t="s">
        <v>921</v>
      </c>
      <c r="X45" s="21">
        <v>2002</v>
      </c>
      <c r="Y45" s="28" t="s">
        <v>922</v>
      </c>
      <c r="Z45" s="118">
        <f t="shared" si="1"/>
        <v>25</v>
      </c>
      <c r="AA45" s="169" t="s">
        <v>1190</v>
      </c>
      <c r="AB45" s="118" t="s">
        <v>105</v>
      </c>
      <c r="AC45" s="21"/>
      <c r="AE45" s="90" t="s">
        <v>373</v>
      </c>
      <c r="AF45" s="82"/>
      <c r="CP45" s="19" t="str">
        <f t="shared" si="2"/>
        <v>Niedermeyer Friederike</v>
      </c>
      <c r="CR45" s="19">
        <f t="shared" si="3"/>
        <v>25</v>
      </c>
      <c r="CS45" s="19" t="str">
        <f t="shared" si="4"/>
        <v>C</v>
      </c>
      <c r="CT45" s="154">
        <v>4307</v>
      </c>
      <c r="CU45" s="125">
        <v>782</v>
      </c>
      <c r="CV45" s="33">
        <f t="shared" si="30"/>
        <v>8</v>
      </c>
      <c r="CW45" s="83" t="str">
        <f t="shared" si="31"/>
        <v>Projektingenieur 2</v>
      </c>
      <c r="CX45" s="125">
        <v>782</v>
      </c>
      <c r="CY45" s="33">
        <f>VLOOKUP($CX45,Funktionsbezeichnungen,3,0)</f>
        <v>8</v>
      </c>
      <c r="CZ45" s="83" t="str">
        <f>VLOOKUP($CX45,Funktionsbezeichnungen,2,0)</f>
        <v>Projektingenieur 2</v>
      </c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3"/>
        <v>4307</v>
      </c>
      <c r="DP45" s="153">
        <v>1</v>
      </c>
      <c r="DQ45" s="19">
        <v>2</v>
      </c>
      <c r="DR45" s="19" t="s">
        <v>952</v>
      </c>
    </row>
    <row r="46" spans="1:122" s="19" customFormat="1" x14ac:dyDescent="0.2">
      <c r="A46" s="53">
        <v>0</v>
      </c>
      <c r="B46" s="53"/>
      <c r="C46" s="53">
        <f t="shared" si="0"/>
        <v>1</v>
      </c>
      <c r="D46" s="55">
        <v>1</v>
      </c>
      <c r="E46" s="55"/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360</v>
      </c>
      <c r="P46" s="15" t="s">
        <v>458</v>
      </c>
      <c r="Q46" s="15">
        <v>42</v>
      </c>
      <c r="R46" s="16"/>
      <c r="S46" s="20" t="s">
        <v>275</v>
      </c>
      <c r="T46" s="21">
        <v>1969</v>
      </c>
      <c r="U46" s="28" t="s">
        <v>299</v>
      </c>
      <c r="V46" s="21">
        <v>1996</v>
      </c>
      <c r="W46" s="25"/>
      <c r="X46" s="21"/>
      <c r="Y46" s="25" t="s">
        <v>276</v>
      </c>
      <c r="Z46" s="21">
        <f t="shared" si="1"/>
        <v>21</v>
      </c>
      <c r="AA46" s="25" t="s">
        <v>110</v>
      </c>
      <c r="AB46" s="21" t="s">
        <v>105</v>
      </c>
      <c r="AC46" s="21"/>
      <c r="AE46" s="90" t="s">
        <v>376</v>
      </c>
      <c r="AF46" s="82"/>
      <c r="CP46" s="19" t="str">
        <f t="shared" si="2"/>
        <v>Knoll Bernd</v>
      </c>
      <c r="CR46" s="19">
        <f t="shared" si="3"/>
        <v>21</v>
      </c>
      <c r="CS46" s="19" t="str">
        <f t="shared" si="4"/>
        <v>C</v>
      </c>
      <c r="CT46" s="154">
        <v>4291</v>
      </c>
      <c r="CU46" s="125">
        <v>772</v>
      </c>
      <c r="CV46" s="33">
        <f t="shared" si="30"/>
        <v>8</v>
      </c>
      <c r="CW46" s="83" t="str">
        <f t="shared" si="31"/>
        <v>Projektingenieur 2</v>
      </c>
      <c r="CX46" s="125">
        <v>772</v>
      </c>
      <c r="CY46" s="33">
        <f t="shared" si="32"/>
        <v>8</v>
      </c>
      <c r="CZ46" s="83" t="str">
        <f t="shared" si="33"/>
        <v>Projektingenieur 2</v>
      </c>
      <c r="DA46" s="125">
        <v>772</v>
      </c>
      <c r="DB46" s="33">
        <f t="shared" si="34"/>
        <v>8</v>
      </c>
      <c r="DC46" s="83" t="str">
        <f t="shared" si="35"/>
        <v>Projektingenieur 2</v>
      </c>
      <c r="DD46" s="125">
        <v>772</v>
      </c>
      <c r="DE46" s="33">
        <f t="shared" ref="DE46:DE49" si="40">VLOOKUP($DD46,Funktionsbezeichnungen,3,0)</f>
        <v>8</v>
      </c>
      <c r="DF46" s="83" t="str">
        <f t="shared" ref="DF46:DF49" si="41">VLOOKUP($DD46,Funktionsbezeichnungen,2,0)</f>
        <v>Projektingenieur 2</v>
      </c>
      <c r="DG46" s="20"/>
      <c r="DH46" s="33">
        <v>772</v>
      </c>
      <c r="DI46" s="33">
        <f t="shared" si="36"/>
        <v>8</v>
      </c>
      <c r="DJ46" s="83" t="str">
        <f t="shared" si="37"/>
        <v>Projektingenieur 2</v>
      </c>
      <c r="DO46" s="19">
        <f t="shared" si="13"/>
        <v>4291</v>
      </c>
      <c r="DP46" s="153">
        <v>1</v>
      </c>
      <c r="DQ46" s="19">
        <v>2</v>
      </c>
      <c r="DR46" s="185" t="s">
        <v>968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1047</v>
      </c>
      <c r="X47" s="21">
        <v>2011</v>
      </c>
      <c r="Y47" s="28" t="s">
        <v>944</v>
      </c>
      <c r="Z47" s="21">
        <f>$AD$3-V47</f>
        <v>18</v>
      </c>
      <c r="AA47" s="25" t="s">
        <v>565</v>
      </c>
      <c r="AB47" s="21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359</v>
      </c>
      <c r="P48" s="15" t="s">
        <v>466</v>
      </c>
      <c r="Q48" s="15">
        <v>44</v>
      </c>
      <c r="R48" s="42"/>
      <c r="S48" s="20" t="s">
        <v>246</v>
      </c>
      <c r="T48" s="21">
        <v>1972</v>
      </c>
      <c r="U48" s="28" t="s">
        <v>1064</v>
      </c>
      <c r="V48" s="21">
        <v>1998</v>
      </c>
      <c r="W48" s="25"/>
      <c r="X48" s="21"/>
      <c r="Y48" s="28" t="s">
        <v>247</v>
      </c>
      <c r="Z48" s="21">
        <f>$AD$3-V48</f>
        <v>19</v>
      </c>
      <c r="AA48" s="25" t="s">
        <v>392</v>
      </c>
      <c r="AB48" s="21" t="s">
        <v>105</v>
      </c>
      <c r="AC48" s="21"/>
      <c r="AE48" s="90" t="s">
        <v>404</v>
      </c>
      <c r="AF48" s="82"/>
      <c r="CP48" s="19" t="str">
        <f>+S48</f>
        <v>Martin Dirk</v>
      </c>
      <c r="CR48" s="19">
        <f>+Z48</f>
        <v>19</v>
      </c>
      <c r="CS48" s="19" t="str">
        <f>+AB48</f>
        <v>C</v>
      </c>
      <c r="CT48" s="154">
        <v>7696</v>
      </c>
      <c r="CU48" s="125">
        <v>772</v>
      </c>
      <c r="CV48" s="33">
        <f>VLOOKUP($CU48,Funktionsbezeichnungen,3,0)</f>
        <v>8</v>
      </c>
      <c r="CW48" s="83" t="str">
        <f>VLOOKUP($CU48,Funktionsbezeichnungen,2,0)</f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772</v>
      </c>
      <c r="DI48" s="33">
        <f>VLOOKUP($DH48,Funktionsbezeichnungen,3,0)</f>
        <v>8</v>
      </c>
      <c r="DJ48" s="83" t="str">
        <f>VLOOKUP($DH48,Funktionsbezeichnungen,2,0)</f>
        <v>Projektingenieur 2</v>
      </c>
      <c r="DO48" s="19">
        <f>+CT48</f>
        <v>7696</v>
      </c>
      <c r="DP48" s="153">
        <v>2</v>
      </c>
      <c r="DQ48" s="19">
        <v>3</v>
      </c>
      <c r="DR48" s="19" t="s">
        <v>951</v>
      </c>
    </row>
    <row r="49" spans="1:122" s="19" customFormat="1" ht="27" x14ac:dyDescent="0.2">
      <c r="A49" s="53">
        <v>0</v>
      </c>
      <c r="B49" s="53"/>
      <c r="C49" s="53">
        <f>IF(Z49&gt;=10,1,0)</f>
        <v>1</v>
      </c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52" t="s">
        <v>566</v>
      </c>
      <c r="Q49" s="15">
        <v>45</v>
      </c>
      <c r="R49" s="42"/>
      <c r="S49" s="16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13</v>
      </c>
      <c r="AA49" s="169" t="s">
        <v>565</v>
      </c>
      <c r="AB49" s="21" t="s">
        <v>105</v>
      </c>
      <c r="AC49" s="21"/>
      <c r="AE49" s="90" t="s">
        <v>1084</v>
      </c>
      <c r="AF49" s="82"/>
      <c r="CP49" s="19" t="str">
        <f t="shared" si="2"/>
        <v>That Pueng</v>
      </c>
      <c r="CR49" s="19">
        <f t="shared" si="3"/>
        <v>13</v>
      </c>
      <c r="CS49" s="19" t="str">
        <f t="shared" si="4"/>
        <v>C</v>
      </c>
      <c r="CT49" s="154">
        <v>4345</v>
      </c>
      <c r="CU49" s="125" t="s">
        <v>711</v>
      </c>
      <c r="CV49" s="33"/>
      <c r="CW49" s="83"/>
      <c r="CX49" s="125">
        <v>782</v>
      </c>
      <c r="CY49" s="33">
        <f>VLOOKUP($CX49,Funktionsbezeichnungen,3,0)</f>
        <v>8</v>
      </c>
      <c r="CZ49" s="83" t="str">
        <f>VLOOKUP($CX49,Funktionsbezeichnungen,2,0)</f>
        <v>Projektingenieur 2</v>
      </c>
      <c r="DA49" s="125">
        <v>782</v>
      </c>
      <c r="DB49" s="33">
        <f>VLOOKUP($DA49,Funktionsbezeichnungen,3,0)</f>
        <v>8</v>
      </c>
      <c r="DC49" s="83" t="str">
        <f>VLOOKUP($DA49,Funktionsbezeichnungen,2,0)</f>
        <v>Projektingenieur 2</v>
      </c>
      <c r="DD49" s="125">
        <v>782</v>
      </c>
      <c r="DE49" s="33">
        <f t="shared" si="40"/>
        <v>8</v>
      </c>
      <c r="DF49" s="83" t="str">
        <f t="shared" si="41"/>
        <v>Projektingenieur 2</v>
      </c>
      <c r="DG49" s="20"/>
      <c r="DH49" s="33">
        <v>781</v>
      </c>
      <c r="DI49" s="33">
        <f>VLOOKUP($DH49,Funktionsbezeichnungen,3,0)</f>
        <v>7</v>
      </c>
      <c r="DJ49" s="83" t="str">
        <f>VLOOKUP($DH49,Funktionsbezeichnungen,2,0)</f>
        <v>Projektingenieur 1</v>
      </c>
      <c r="DO49" s="19">
        <f t="shared" si="13"/>
        <v>4345</v>
      </c>
      <c r="DP49" s="153">
        <v>1</v>
      </c>
      <c r="DQ49" s="19">
        <v>2</v>
      </c>
      <c r="DR49" s="19" t="s">
        <v>952</v>
      </c>
    </row>
    <row r="50" spans="1:122" s="19" customFormat="1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 t="shared" si="1"/>
        <v>13</v>
      </c>
      <c r="AA50" s="25" t="s">
        <v>698</v>
      </c>
      <c r="AB50" s="118" t="s">
        <v>105</v>
      </c>
      <c r="AC50" s="21"/>
      <c r="AE50" s="90" t="s">
        <v>375</v>
      </c>
      <c r="AF50" s="82"/>
      <c r="CP50" s="19" t="str">
        <f t="shared" si="2"/>
        <v>Titz Markus</v>
      </c>
      <c r="CR50" s="153">
        <f t="shared" si="3"/>
        <v>13</v>
      </c>
      <c r="CS50" s="19" t="str">
        <f t="shared" si="4"/>
        <v>C</v>
      </c>
      <c r="CT50" s="154">
        <v>4912</v>
      </c>
      <c r="CU50" s="125">
        <v>772</v>
      </c>
      <c r="CV50" s="33">
        <f t="shared" ref="CV50:CV83" si="42">VLOOKUP($CU50,Funktionsbezeichnungen,3,0)</f>
        <v>8</v>
      </c>
      <c r="CW50" s="83" t="str">
        <f t="shared" ref="CW50:CW83" si="43">VLOOKUP($CU50,Funktionsbezeichnungen,2,0)</f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4912</v>
      </c>
      <c r="DP50" s="153">
        <v>2</v>
      </c>
      <c r="DQ50" s="19">
        <v>3</v>
      </c>
      <c r="DR50" s="19" t="s">
        <v>951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12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12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ref="CY51:CY52" si="44">VLOOKUP($CX51,Funktionsbezeichnungen,3,0)</f>
        <v>8</v>
      </c>
      <c r="CZ51" s="83" t="str">
        <f t="shared" ref="CZ51:CZ52" si="45">VLOOKUP($CX51,Funktionsbezeichnungen,2,0)</f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11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11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1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10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10</v>
      </c>
      <c r="CS53" s="19" t="str">
        <f t="shared" si="4"/>
        <v>C</v>
      </c>
      <c r="CT53" s="154">
        <v>4312</v>
      </c>
      <c r="CU53" s="125">
        <v>772</v>
      </c>
      <c r="CV53" s="33">
        <f t="shared" ref="CV53:CV66" si="46">VLOOKUP($CU53,Funktionsbezeichnungen,3,0)</f>
        <v>8</v>
      </c>
      <c r="CW53" s="83" t="str">
        <f t="shared" ref="CW53:CW66" si="47">VLOOKUP($CU53,Funktionsbezeichnungen,2,0)</f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ref="C54" si="48">IF(Z54&gt;=10,1,0)</f>
        <v>0</v>
      </c>
      <c r="D54" s="55">
        <v>1</v>
      </c>
      <c r="E54" s="55"/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1279</v>
      </c>
      <c r="Q54" s="15">
        <v>50</v>
      </c>
      <c r="R54" s="42"/>
      <c r="S54" s="20" t="s">
        <v>1280</v>
      </c>
      <c r="T54" s="21">
        <v>1983</v>
      </c>
      <c r="U54" s="28" t="s">
        <v>1230</v>
      </c>
      <c r="V54" s="21">
        <v>2008</v>
      </c>
      <c r="W54" s="25"/>
      <c r="X54" s="21"/>
      <c r="Y54" s="28"/>
      <c r="Z54" s="21">
        <f t="shared" ref="Z54" si="49">$AD$3-V54</f>
        <v>9</v>
      </c>
      <c r="AA54" s="25" t="s">
        <v>698</v>
      </c>
      <c r="AB54" s="118" t="s">
        <v>105</v>
      </c>
      <c r="AC54" s="21"/>
      <c r="AE54" s="90" t="s">
        <v>895</v>
      </c>
      <c r="AF54" s="82"/>
      <c r="CP54" s="192" t="str">
        <f t="shared" ref="CP54" si="50">+S54</f>
        <v>Lamoth Béla</v>
      </c>
      <c r="CQ54" s="192"/>
      <c r="CR54" s="242">
        <f t="shared" ref="CR54" si="51">+Z54</f>
        <v>9</v>
      </c>
      <c r="CS54" s="192" t="str">
        <f t="shared" ref="CS54" si="52">+AB54</f>
        <v>C</v>
      </c>
      <c r="CT54" s="222">
        <v>4329</v>
      </c>
      <c r="CU54" s="125">
        <v>772</v>
      </c>
      <c r="CV54" s="33">
        <f t="shared" si="46"/>
        <v>8</v>
      </c>
      <c r="CW54" s="83" t="str">
        <f t="shared" si="47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/>
      <c r="DB54" s="33"/>
      <c r="DC54" s="83"/>
      <c r="DD54" s="125"/>
      <c r="DE54" s="33"/>
      <c r="DF54" s="83"/>
      <c r="DG54" s="20"/>
      <c r="DH54" s="33"/>
      <c r="DI54" s="33"/>
      <c r="DJ54" s="83"/>
      <c r="DO54" s="19">
        <f t="shared" ref="DO54" si="53">+CT54</f>
        <v>4329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>
        <v>1</v>
      </c>
      <c r="C55" s="53">
        <f t="shared" si="0"/>
        <v>0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1003</v>
      </c>
      <c r="Q55" s="15">
        <v>51</v>
      </c>
      <c r="R55" s="42"/>
      <c r="S55" s="20" t="s">
        <v>1004</v>
      </c>
      <c r="T55" s="21">
        <v>1984</v>
      </c>
      <c r="U55" s="28" t="s">
        <v>1230</v>
      </c>
      <c r="V55" s="21">
        <v>2009</v>
      </c>
      <c r="W55" s="25"/>
      <c r="X55" s="21"/>
      <c r="Y55" s="28" t="s">
        <v>91</v>
      </c>
      <c r="Z55" s="21">
        <f t="shared" si="1"/>
        <v>8</v>
      </c>
      <c r="AA55" s="25" t="s">
        <v>269</v>
      </c>
      <c r="AB55" s="118" t="s">
        <v>105</v>
      </c>
      <c r="AC55" s="21"/>
      <c r="AE55" s="90" t="s">
        <v>895</v>
      </c>
      <c r="AF55" s="82"/>
      <c r="CP55" s="19" t="str">
        <f t="shared" si="2"/>
        <v>Vecchi Sandra</v>
      </c>
      <c r="CR55" s="153">
        <f t="shared" si="3"/>
        <v>8</v>
      </c>
      <c r="CS55" s="19" t="str">
        <f t="shared" si="4"/>
        <v>C</v>
      </c>
      <c r="CT55" s="154">
        <v>4906</v>
      </c>
      <c r="CU55" s="125">
        <v>772</v>
      </c>
      <c r="CV55" s="33">
        <f t="shared" si="46"/>
        <v>8</v>
      </c>
      <c r="CW55" s="83" t="str">
        <f t="shared" si="47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3"/>
        <v>4906</v>
      </c>
      <c r="DP55" s="153">
        <v>2</v>
      </c>
      <c r="DQ55" s="19">
        <v>1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9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9</v>
      </c>
      <c r="CS56" s="19" t="str">
        <f t="shared" si="4"/>
        <v>C</v>
      </c>
      <c r="CT56" s="154">
        <v>9698</v>
      </c>
      <c r="CU56" s="125">
        <v>772</v>
      </c>
      <c r="CV56" s="33">
        <f t="shared" si="46"/>
        <v>8</v>
      </c>
      <c r="CW56" s="83" t="str">
        <f t="shared" si="47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3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9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9</v>
      </c>
      <c r="CS57" s="153" t="str">
        <f t="shared" si="4"/>
        <v>C</v>
      </c>
      <c r="CT57" s="154">
        <v>4322</v>
      </c>
      <c r="CU57" s="125">
        <v>772</v>
      </c>
      <c r="CV57" s="33">
        <f t="shared" si="46"/>
        <v>8</v>
      </c>
      <c r="CW57" s="83" t="str">
        <f t="shared" si="47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3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9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9</v>
      </c>
      <c r="CS58" s="19" t="str">
        <f t="shared" si="4"/>
        <v>C</v>
      </c>
      <c r="CT58" s="154">
        <v>9677</v>
      </c>
      <c r="CU58" s="125">
        <v>772</v>
      </c>
      <c r="CV58" s="33">
        <f t="shared" si="46"/>
        <v>8</v>
      </c>
      <c r="CW58" s="83" t="str">
        <f t="shared" si="47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8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8</v>
      </c>
      <c r="CS59" s="19" t="str">
        <f t="shared" si="4"/>
        <v>C</v>
      </c>
      <c r="CT59" s="154">
        <v>4311</v>
      </c>
      <c r="CU59" s="125">
        <v>782</v>
      </c>
      <c r="CV59" s="33">
        <f t="shared" si="46"/>
        <v>8</v>
      </c>
      <c r="CW59" s="83" t="str">
        <f t="shared" si="47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8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8</v>
      </c>
      <c r="CS60" s="19" t="str">
        <f t="shared" si="4"/>
        <v>C</v>
      </c>
      <c r="CT60" s="154">
        <v>8565</v>
      </c>
      <c r="CU60" s="125">
        <v>772</v>
      </c>
      <c r="CV60" s="33">
        <f t="shared" si="46"/>
        <v>8</v>
      </c>
      <c r="CW60" s="83" t="str">
        <f t="shared" si="47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3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8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8</v>
      </c>
      <c r="CS61" s="19" t="str">
        <f t="shared" si="4"/>
        <v>C</v>
      </c>
      <c r="CT61" s="154">
        <v>8569</v>
      </c>
      <c r="CU61" s="125">
        <v>772</v>
      </c>
      <c r="CV61" s="33">
        <f t="shared" si="46"/>
        <v>8</v>
      </c>
      <c r="CW61" s="83" t="str">
        <f t="shared" si="47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7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7</v>
      </c>
      <c r="CS62" s="153" t="str">
        <f t="shared" si="4"/>
        <v>C</v>
      </c>
      <c r="CT62" s="154">
        <v>4911</v>
      </c>
      <c r="CU62" s="125">
        <v>772</v>
      </c>
      <c r="CV62" s="33">
        <f t="shared" si="46"/>
        <v>8</v>
      </c>
      <c r="CW62" s="83" t="str">
        <f t="shared" si="47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3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7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7</v>
      </c>
      <c r="CS63" s="153" t="str">
        <f t="shared" si="4"/>
        <v>C</v>
      </c>
      <c r="CT63" s="154">
        <v>7706</v>
      </c>
      <c r="CU63" s="125">
        <v>772</v>
      </c>
      <c r="CV63" s="33">
        <f t="shared" si="46"/>
        <v>8</v>
      </c>
      <c r="CW63" s="83" t="str">
        <f t="shared" si="47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7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7</v>
      </c>
      <c r="CS64" s="153" t="str">
        <f t="shared" si="4"/>
        <v>C</v>
      </c>
      <c r="CT64" s="154">
        <v>4910</v>
      </c>
      <c r="CU64" s="125">
        <v>772</v>
      </c>
      <c r="CV64" s="33">
        <f t="shared" si="46"/>
        <v>8</v>
      </c>
      <c r="CW64" s="83" t="str">
        <f t="shared" si="47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3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7</v>
      </c>
      <c r="CS65" s="153" t="str">
        <f t="shared" si="4"/>
        <v>C</v>
      </c>
      <c r="CT65" s="154">
        <v>4901</v>
      </c>
      <c r="CU65" s="125">
        <v>772</v>
      </c>
      <c r="CV65" s="33">
        <f t="shared" si="46"/>
        <v>8</v>
      </c>
      <c r="CW65" s="83" t="str">
        <f t="shared" si="47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3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6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6</v>
      </c>
      <c r="CS66" s="153" t="str">
        <f t="shared" si="4"/>
        <v>C</v>
      </c>
      <c r="CT66" s="154">
        <v>4356</v>
      </c>
      <c r="CU66" s="125">
        <v>772</v>
      </c>
      <c r="CV66" s="33">
        <f t="shared" si="46"/>
        <v>8</v>
      </c>
      <c r="CW66" s="83" t="str">
        <f t="shared" si="47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6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6</v>
      </c>
      <c r="CS67" s="153" t="str">
        <f t="shared" si="4"/>
        <v>C</v>
      </c>
      <c r="CT67" s="154">
        <v>4907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ref="CY67:CY105" si="54">VLOOKUP($CX67,Funktionsbezeichnungen,3,0)</f>
        <v>7</v>
      </c>
      <c r="CZ67" s="83" t="str">
        <f t="shared" ref="CZ67:CZ105" si="55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>
        <v>1</v>
      </c>
      <c r="C68" s="53">
        <f t="shared" si="0"/>
        <v>1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1262</v>
      </c>
      <c r="Q68" s="15">
        <v>64</v>
      </c>
      <c r="R68" s="42"/>
      <c r="S68" s="20" t="s">
        <v>1263</v>
      </c>
      <c r="T68" s="21">
        <v>1981</v>
      </c>
      <c r="U68" s="28" t="s">
        <v>1063</v>
      </c>
      <c r="V68" s="21">
        <v>2005</v>
      </c>
      <c r="W68" s="25"/>
      <c r="X68" s="21"/>
      <c r="Y68" s="28"/>
      <c r="Z68" s="118">
        <f t="shared" si="1"/>
        <v>12</v>
      </c>
      <c r="AA68" s="25" t="s">
        <v>916</v>
      </c>
      <c r="AB68" s="118" t="s">
        <v>105</v>
      </c>
      <c r="AC68" s="21"/>
      <c r="AE68" s="90" t="s">
        <v>375</v>
      </c>
      <c r="AF68" s="82"/>
      <c r="CP68" s="192" t="str">
        <f t="shared" si="2"/>
        <v>Mendoza Maria</v>
      </c>
      <c r="CR68" s="153">
        <f t="shared" si="3"/>
        <v>12</v>
      </c>
      <c r="CS68" s="153" t="str">
        <f t="shared" si="4"/>
        <v>C</v>
      </c>
      <c r="CT68" s="222">
        <v>4326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>
        <v>771</v>
      </c>
      <c r="DB68" s="33">
        <f>VLOOKUP($DA68,Funktionsbezeichnungen,3,0)</f>
        <v>7</v>
      </c>
      <c r="DC68" s="83" t="str">
        <f>VLOOKUP($DA68,Funktionsbezeichnungen,2,0)</f>
        <v>Projektingenieur 1</v>
      </c>
      <c r="DD68" s="125">
        <v>770</v>
      </c>
      <c r="DE68" s="33">
        <f>VLOOKUP($DD68,Funktionsbezeichnungen,3,0)</f>
        <v>6</v>
      </c>
      <c r="DF68" s="83" t="str">
        <f>VLOOKUP($DD68,Funktionsbezeichnungen,2,0)</f>
        <v>Vorstufe Projektingenieur</v>
      </c>
      <c r="DG68" s="20"/>
      <c r="DH68" s="33">
        <v>771</v>
      </c>
      <c r="DI68" s="33">
        <f>VLOOKUP($DH68,Funktionsbezeichnungen,3,0)</f>
        <v>7</v>
      </c>
      <c r="DJ68" s="83" t="str">
        <f>VLOOKUP($DH68,Funktionsbezeichnungen,2,0)</f>
        <v>Projektingenieur 1</v>
      </c>
      <c r="DO68" s="19">
        <f t="shared" si="13"/>
        <v>4326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si="0"/>
        <v>1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1248</v>
      </c>
      <c r="Q69" s="15">
        <v>65</v>
      </c>
      <c r="R69" s="42"/>
      <c r="S69" s="20" t="s">
        <v>1249</v>
      </c>
      <c r="T69" s="21">
        <v>1967</v>
      </c>
      <c r="U69" s="28" t="s">
        <v>1252</v>
      </c>
      <c r="V69" s="21">
        <v>2002</v>
      </c>
      <c r="W69" s="25"/>
      <c r="X69" s="21"/>
      <c r="Y69" s="28"/>
      <c r="Z69" s="118">
        <f t="shared" si="1"/>
        <v>15</v>
      </c>
      <c r="AA69" s="25" t="s">
        <v>1250</v>
      </c>
      <c r="AB69" s="118" t="s">
        <v>121</v>
      </c>
      <c r="AC69" s="21"/>
      <c r="AE69" s="90" t="s">
        <v>375</v>
      </c>
      <c r="AF69" s="82"/>
      <c r="CP69" s="192" t="str">
        <f t="shared" si="2"/>
        <v>Gustin Patrick</v>
      </c>
      <c r="CQ69" s="192"/>
      <c r="CR69" s="242">
        <f t="shared" si="3"/>
        <v>15</v>
      </c>
      <c r="CS69" s="242" t="str">
        <f t="shared" si="4"/>
        <v>D</v>
      </c>
      <c r="CT69" s="222">
        <v>4338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13"/>
        <v>4338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0"/>
        <v>0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1244</v>
      </c>
      <c r="Q70" s="15">
        <v>66</v>
      </c>
      <c r="R70" s="42"/>
      <c r="S70" s="20" t="s">
        <v>1245</v>
      </c>
      <c r="T70" s="21">
        <v>1976</v>
      </c>
      <c r="U70" s="28" t="s">
        <v>1252</v>
      </c>
      <c r="V70" s="21">
        <v>2012</v>
      </c>
      <c r="W70" s="25"/>
      <c r="X70" s="21"/>
      <c r="Y70" s="28"/>
      <c r="Z70" s="118">
        <f t="shared" si="1"/>
        <v>5</v>
      </c>
      <c r="AA70" s="25" t="s">
        <v>1246</v>
      </c>
      <c r="AB70" s="118" t="s">
        <v>121</v>
      </c>
      <c r="AC70" s="21"/>
      <c r="AE70" s="90" t="s">
        <v>1247</v>
      </c>
      <c r="AF70" s="82"/>
      <c r="CP70" s="192" t="str">
        <f t="shared" si="2"/>
        <v>Armando Martin</v>
      </c>
      <c r="CQ70" s="192"/>
      <c r="CR70" s="242">
        <f t="shared" si="3"/>
        <v>5</v>
      </c>
      <c r="CS70" s="242" t="str">
        <f t="shared" si="4"/>
        <v>D</v>
      </c>
      <c r="CT70" s="222">
        <v>4324</v>
      </c>
      <c r="CU70" s="125">
        <v>772</v>
      </c>
      <c r="CV70" s="33">
        <f t="shared" si="42"/>
        <v>8</v>
      </c>
      <c r="CW70" s="83" t="str">
        <f t="shared" si="43"/>
        <v>Projektingenieur 2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13"/>
        <v>4324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909</v>
      </c>
      <c r="Q71" s="15">
        <v>67</v>
      </c>
      <c r="R71" s="42"/>
      <c r="S71" s="20" t="s">
        <v>910</v>
      </c>
      <c r="T71" s="21">
        <v>1987</v>
      </c>
      <c r="U71" s="28" t="s">
        <v>1006</v>
      </c>
      <c r="V71" s="206">
        <v>2012</v>
      </c>
      <c r="W71" s="25"/>
      <c r="X71" s="21"/>
      <c r="Y71" s="28"/>
      <c r="Z71" s="118">
        <f t="shared" si="1"/>
        <v>5</v>
      </c>
      <c r="AA71" s="25" t="s">
        <v>698</v>
      </c>
      <c r="AB71" s="206" t="s">
        <v>121</v>
      </c>
      <c r="AC71" s="21"/>
      <c r="AE71" s="90" t="s">
        <v>375</v>
      </c>
      <c r="AF71" s="82"/>
      <c r="CP71" s="19" t="str">
        <f t="shared" si="2"/>
        <v>Frei Lukas</v>
      </c>
      <c r="CR71" s="153">
        <f t="shared" si="3"/>
        <v>5</v>
      </c>
      <c r="CS71" s="153" t="str">
        <f t="shared" si="4"/>
        <v>D</v>
      </c>
      <c r="CT71" s="154">
        <v>4308</v>
      </c>
      <c r="CU71" s="125">
        <v>772</v>
      </c>
      <c r="CV71" s="33">
        <f t="shared" si="42"/>
        <v>8</v>
      </c>
      <c r="CW71" s="83" t="str">
        <f t="shared" si="43"/>
        <v>Projektingenieur 2</v>
      </c>
      <c r="CX71" s="125">
        <v>771</v>
      </c>
      <c r="CY71" s="33">
        <f t="shared" si="54"/>
        <v>7</v>
      </c>
      <c r="CZ71" s="83" t="str">
        <f t="shared" si="55"/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3"/>
        <v>4308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360</v>
      </c>
      <c r="P72" s="15" t="s">
        <v>912</v>
      </c>
      <c r="Q72" s="15">
        <v>68</v>
      </c>
      <c r="R72" s="42"/>
      <c r="S72" s="20" t="s">
        <v>913</v>
      </c>
      <c r="T72" s="21">
        <v>1987</v>
      </c>
      <c r="U72" s="28" t="s">
        <v>1006</v>
      </c>
      <c r="V72" s="21">
        <v>2012</v>
      </c>
      <c r="W72" s="25" t="s">
        <v>1182</v>
      </c>
      <c r="X72" s="21">
        <v>2015</v>
      </c>
      <c r="Y72" s="28" t="s">
        <v>91</v>
      </c>
      <c r="Z72" s="118">
        <f t="shared" si="1"/>
        <v>5</v>
      </c>
      <c r="AA72" s="25" t="s">
        <v>108</v>
      </c>
      <c r="AB72" s="21" t="s">
        <v>121</v>
      </c>
      <c r="AC72" s="21"/>
      <c r="AE72" s="90" t="s">
        <v>375</v>
      </c>
      <c r="AF72" s="82"/>
      <c r="CP72" s="19" t="str">
        <f t="shared" si="2"/>
        <v>D'Arco Marcel</v>
      </c>
      <c r="CR72" s="153">
        <f t="shared" si="3"/>
        <v>5</v>
      </c>
      <c r="CS72" s="153" t="str">
        <f t="shared" si="4"/>
        <v>D</v>
      </c>
      <c r="CT72" s="154">
        <v>4310</v>
      </c>
      <c r="CU72" s="125">
        <v>772</v>
      </c>
      <c r="CV72" s="33">
        <f t="shared" si="42"/>
        <v>8</v>
      </c>
      <c r="CW72" s="83" t="str">
        <f t="shared" si="43"/>
        <v>Projektingenieur 2</v>
      </c>
      <c r="CX72" s="125">
        <v>771</v>
      </c>
      <c r="CY72" s="33">
        <f t="shared" si="54"/>
        <v>7</v>
      </c>
      <c r="CZ72" s="83" t="str">
        <f t="shared" si="55"/>
        <v>Projektingenieur 1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3"/>
        <v>4310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358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4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4</v>
      </c>
      <c r="CS73" s="153" t="str">
        <f t="shared" si="4"/>
        <v>D</v>
      </c>
      <c r="CT73" s="154">
        <v>8579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>
        <v>770</v>
      </c>
      <c r="CY73" s="33">
        <f t="shared" si="54"/>
        <v>6</v>
      </c>
      <c r="CZ73" s="83" t="str">
        <f t="shared" si="55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3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5" si="56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358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1269</v>
      </c>
      <c r="V74" s="21">
        <v>2013</v>
      </c>
      <c r="W74" s="25"/>
      <c r="X74" s="21"/>
      <c r="Y74" s="28"/>
      <c r="Z74" s="118">
        <f t="shared" ref="Z74:Z141" si="57">$AD$3-V74</f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3" si="58">+S74</f>
        <v>Meisch Raoul</v>
      </c>
      <c r="CR74" s="153">
        <f t="shared" ref="CR74:CR141" si="59">+Z74</f>
        <v>4</v>
      </c>
      <c r="CS74" s="153" t="str">
        <f t="shared" ref="CS74:CS141" si="60">+AB74</f>
        <v>D</v>
      </c>
      <c r="CT74" s="154">
        <v>4315</v>
      </c>
      <c r="CU74" s="125">
        <v>771</v>
      </c>
      <c r="CV74" s="33">
        <f t="shared" si="42"/>
        <v>7</v>
      </c>
      <c r="CW74" s="83" t="str">
        <f t="shared" si="43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3" si="61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6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7"/>
        <v>4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8"/>
        <v>Stöhr Jessica</v>
      </c>
      <c r="CR75" s="153">
        <f t="shared" si="59"/>
        <v>4</v>
      </c>
      <c r="CS75" s="153" t="str">
        <f t="shared" si="60"/>
        <v>D</v>
      </c>
      <c r="CT75" s="154">
        <v>4313</v>
      </c>
      <c r="CU75" s="125">
        <v>771</v>
      </c>
      <c r="CV75" s="33">
        <f t="shared" si="42"/>
        <v>7</v>
      </c>
      <c r="CW75" s="83" t="str">
        <f t="shared" si="43"/>
        <v>Projektingenieur 1</v>
      </c>
      <c r="CX75" s="125">
        <v>770</v>
      </c>
      <c r="CY75" s="33">
        <f t="shared" si="54"/>
        <v>6</v>
      </c>
      <c r="CZ75" s="83" t="str">
        <f t="shared" si="55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61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6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7"/>
        <v>3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8"/>
        <v>Vitt Bernhard</v>
      </c>
      <c r="CR76" s="153">
        <f t="shared" si="59"/>
        <v>3</v>
      </c>
      <c r="CS76" s="153" t="str">
        <f t="shared" si="60"/>
        <v>D</v>
      </c>
      <c r="CT76" s="154">
        <v>4318</v>
      </c>
      <c r="CU76" s="125">
        <v>770</v>
      </c>
      <c r="CV76" s="33">
        <f t="shared" si="42"/>
        <v>6</v>
      </c>
      <c r="CW76" s="83" t="str">
        <f t="shared" si="43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61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7"/>
        <v>2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8"/>
        <v>Völlmin Daniel</v>
      </c>
      <c r="CR77" s="153">
        <f t="shared" si="59"/>
        <v>2</v>
      </c>
      <c r="CS77" s="153" t="str">
        <f t="shared" si="60"/>
        <v>D</v>
      </c>
      <c r="CT77" s="154">
        <v>4319</v>
      </c>
      <c r="CU77" s="125">
        <v>771</v>
      </c>
      <c r="CV77" s="33">
        <f t="shared" si="42"/>
        <v>7</v>
      </c>
      <c r="CW77" s="83" t="str">
        <f t="shared" si="43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61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62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360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7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8"/>
        <v>Burger Stefan</v>
      </c>
      <c r="CR78" s="19">
        <f t="shared" si="59"/>
        <v>1</v>
      </c>
      <c r="CS78" s="19" t="str">
        <f t="shared" si="60"/>
        <v>D</v>
      </c>
      <c r="CT78" s="154">
        <v>9748</v>
      </c>
      <c r="CU78" s="125">
        <v>771</v>
      </c>
      <c r="CV78" s="33">
        <f t="shared" si="42"/>
        <v>7</v>
      </c>
      <c r="CW78" s="83" t="str">
        <f t="shared" si="43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61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62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360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7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8"/>
        <v>Aleinikov Dimitri</v>
      </c>
      <c r="CR79" s="19">
        <f t="shared" si="59"/>
        <v>1</v>
      </c>
      <c r="CS79" s="19" t="str">
        <f t="shared" si="60"/>
        <v>D</v>
      </c>
      <c r="CT79" s="222">
        <v>4327</v>
      </c>
      <c r="CU79" s="125">
        <v>771</v>
      </c>
      <c r="CV79" s="33">
        <f t="shared" si="42"/>
        <v>7</v>
      </c>
      <c r="CW79" s="83" t="str">
        <f t="shared" si="43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61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62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ref="Z80" si="63">$AD$3-V80</f>
        <v>0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ref="CP80" si="64">+S80</f>
        <v>Lüthi Tobias</v>
      </c>
      <c r="CR80" s="19">
        <f t="shared" ref="CR80" si="65">+Z80</f>
        <v>0</v>
      </c>
      <c r="CS80" s="19" t="str">
        <f t="shared" ref="CS80" si="66">+AB80</f>
        <v>D</v>
      </c>
      <c r="CT80" s="222">
        <v>8580</v>
      </c>
      <c r="CU80" s="125">
        <v>771</v>
      </c>
      <c r="CV80" s="33">
        <f t="shared" si="42"/>
        <v>7</v>
      </c>
      <c r="CW80" s="83" t="str">
        <f t="shared" si="43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ref="DO80" si="67">+CT80</f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6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7"/>
        <v>0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8"/>
        <v>Schilliger Raphaela</v>
      </c>
      <c r="CR81" s="19">
        <f t="shared" si="59"/>
        <v>0</v>
      </c>
      <c r="CS81" s="19" t="str">
        <f t="shared" si="60"/>
        <v>D</v>
      </c>
      <c r="CT81" s="222">
        <v>4325</v>
      </c>
      <c r="CU81" s="125">
        <v>771</v>
      </c>
      <c r="CV81" s="33">
        <f t="shared" si="42"/>
        <v>7</v>
      </c>
      <c r="CW81" s="83" t="str">
        <f t="shared" si="43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61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6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7"/>
        <v>44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8"/>
        <v>Reber Erich</v>
      </c>
      <c r="CR82" s="19">
        <f t="shared" si="59"/>
        <v>44</v>
      </c>
      <c r="CS82" s="19" t="str">
        <f t="shared" si="60"/>
        <v>C</v>
      </c>
      <c r="CT82" s="154">
        <v>3211</v>
      </c>
      <c r="CU82" s="125">
        <v>772</v>
      </c>
      <c r="CV82" s="33">
        <f t="shared" si="42"/>
        <v>8</v>
      </c>
      <c r="CW82" s="83" t="str">
        <f t="shared" si="43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61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41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8"/>
        <v>Aebi Roger</v>
      </c>
      <c r="CR83" s="19">
        <f t="shared" si="59"/>
        <v>41</v>
      </c>
      <c r="CS83" s="19" t="str">
        <f t="shared" si="60"/>
        <v>C</v>
      </c>
      <c r="CT83" s="154">
        <v>6622</v>
      </c>
      <c r="CU83" s="125">
        <v>772</v>
      </c>
      <c r="CV83" s="33">
        <f t="shared" si="42"/>
        <v>8</v>
      </c>
      <c r="CW83" s="83" t="str">
        <f t="shared" si="43"/>
        <v>Projektingenieur 2</v>
      </c>
      <c r="CX83" s="125">
        <v>772</v>
      </c>
      <c r="CY83" s="33">
        <f t="shared" si="54"/>
        <v>8</v>
      </c>
      <c r="CZ83" s="83" t="str">
        <f t="shared" si="55"/>
        <v>Projektingenieur 2</v>
      </c>
      <c r="DA83" s="125">
        <v>772</v>
      </c>
      <c r="DB83" s="33">
        <f t="shared" ref="DB83:DB108" si="68">VLOOKUP($DA83,Funktionsbezeichnungen,3,0)</f>
        <v>8</v>
      </c>
      <c r="DC83" s="83" t="str">
        <f t="shared" ref="DC83:DC108" si="69">VLOOKUP($DA83,Funktionsbezeichnungen,2,0)</f>
        <v>Projektingenieur 2</v>
      </c>
      <c r="DD83" s="125">
        <v>772</v>
      </c>
      <c r="DE83" s="33">
        <f t="shared" ref="DE83:DE113" si="70">VLOOKUP($DD83,Funktionsbezeichnungen,3,0)</f>
        <v>8</v>
      </c>
      <c r="DF83" s="83" t="str">
        <f t="shared" ref="DF83:DF113" si="71">VLOOKUP($DD83,Funktionsbezeichnungen,2,0)</f>
        <v>Projektingenieur 2</v>
      </c>
      <c r="DG83" s="20"/>
      <c r="DH83" s="33">
        <v>772</v>
      </c>
      <c r="DI83" s="33">
        <f t="shared" ref="DI83:DI108" si="72">VLOOKUP($DH83,Funktionsbezeichnungen,3,0)</f>
        <v>8</v>
      </c>
      <c r="DJ83" s="83" t="str">
        <f t="shared" ref="DJ83:DJ108" si="73">VLOOKUP($DH83,Funktionsbezeichnungen,2,0)</f>
        <v>Projektingenieur 2</v>
      </c>
      <c r="DO83" s="19">
        <f t="shared" si="61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7"/>
        <v>32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8"/>
        <v>Oehen Beat</v>
      </c>
      <c r="CR84" s="19">
        <f t="shared" si="59"/>
        <v>32</v>
      </c>
      <c r="CS84" s="19" t="str">
        <f t="shared" si="60"/>
        <v>C</v>
      </c>
      <c r="CT84" s="154">
        <v>7622</v>
      </c>
      <c r="CU84" s="125">
        <v>772</v>
      </c>
      <c r="CV84" s="33">
        <f t="shared" ref="CV84:CV115" si="74">VLOOKUP($CU84,Funktionsbezeichnungen,3,0)</f>
        <v>8</v>
      </c>
      <c r="CW84" s="83" t="str">
        <f t="shared" ref="CW84:CW115" si="75">VLOOKUP($CU84,Funktionsbezeichnungen,2,0)</f>
        <v>Projektingenieur 2</v>
      </c>
      <c r="CX84" s="125">
        <v>772</v>
      </c>
      <c r="CY84" s="33">
        <f t="shared" si="54"/>
        <v>8</v>
      </c>
      <c r="CZ84" s="83" t="str">
        <f t="shared" si="55"/>
        <v>Projektingenieur 2</v>
      </c>
      <c r="DA84" s="125">
        <v>772</v>
      </c>
      <c r="DB84" s="33">
        <f t="shared" si="68"/>
        <v>8</v>
      </c>
      <c r="DC84" s="83" t="str">
        <f t="shared" si="69"/>
        <v>Projektingenieur 2</v>
      </c>
      <c r="DD84" s="125">
        <v>772</v>
      </c>
      <c r="DE84" s="33">
        <f t="shared" si="70"/>
        <v>8</v>
      </c>
      <c r="DF84" s="83" t="str">
        <f t="shared" si="71"/>
        <v>Projektingenieur 2</v>
      </c>
      <c r="DG84" s="20"/>
      <c r="DH84" s="125">
        <v>772</v>
      </c>
      <c r="DI84" s="33">
        <f t="shared" si="72"/>
        <v>8</v>
      </c>
      <c r="DJ84" s="83" t="str">
        <f t="shared" si="73"/>
        <v>Projektingenieur 2</v>
      </c>
      <c r="DO84" s="19">
        <f t="shared" si="61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16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8"/>
        <v>Thalmann Patric</v>
      </c>
      <c r="CR85" s="19">
        <f t="shared" si="59"/>
        <v>16</v>
      </c>
      <c r="CS85" s="19" t="str">
        <f t="shared" si="60"/>
        <v>C</v>
      </c>
      <c r="CT85" s="154">
        <v>9658</v>
      </c>
      <c r="CU85" s="125">
        <v>772</v>
      </c>
      <c r="CV85" s="33">
        <f t="shared" si="74"/>
        <v>8</v>
      </c>
      <c r="CW85" s="83" t="str">
        <f t="shared" si="75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61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358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8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8"/>
        <v>Hagmann Andreas</v>
      </c>
      <c r="CR86" s="226">
        <f t="shared" si="59"/>
        <v>8</v>
      </c>
      <c r="CS86" s="226" t="str">
        <f t="shared" si="60"/>
        <v>C</v>
      </c>
      <c r="CT86" s="257">
        <v>3216</v>
      </c>
      <c r="CU86" s="250">
        <v>772</v>
      </c>
      <c r="CV86" s="251">
        <f t="shared" si="74"/>
        <v>8</v>
      </c>
      <c r="CW86" s="252" t="str">
        <f t="shared" si="75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61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7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8"/>
        <v>Imesch Robert</v>
      </c>
      <c r="CR87" s="19">
        <f t="shared" si="59"/>
        <v>43</v>
      </c>
      <c r="CS87" s="19" t="str">
        <f t="shared" si="60"/>
        <v xml:space="preserve"> D/C 2)</v>
      </c>
      <c r="CT87" s="154">
        <v>4249</v>
      </c>
      <c r="CU87" s="125">
        <v>772</v>
      </c>
      <c r="CV87" s="33">
        <f t="shared" si="74"/>
        <v>8</v>
      </c>
      <c r="CW87" s="83" t="str">
        <f t="shared" si="75"/>
        <v>Projektingenieur 2</v>
      </c>
      <c r="CX87" s="125">
        <v>772</v>
      </c>
      <c r="CY87" s="33">
        <f t="shared" si="54"/>
        <v>8</v>
      </c>
      <c r="CZ87" s="83" t="str">
        <f t="shared" si="55"/>
        <v>Projektingenieur 2</v>
      </c>
      <c r="DA87" s="125">
        <v>772</v>
      </c>
      <c r="DB87" s="33">
        <f t="shared" si="68"/>
        <v>8</v>
      </c>
      <c r="DC87" s="83" t="str">
        <f t="shared" si="69"/>
        <v>Projektingenieur 2</v>
      </c>
      <c r="DD87" s="125">
        <v>772</v>
      </c>
      <c r="DE87" s="33">
        <f t="shared" si="70"/>
        <v>8</v>
      </c>
      <c r="DF87" s="83" t="str">
        <f t="shared" si="71"/>
        <v>Projektingenieur 2</v>
      </c>
      <c r="DG87" s="20"/>
      <c r="DH87" s="33">
        <v>772</v>
      </c>
      <c r="DI87" s="33">
        <f t="shared" si="72"/>
        <v>8</v>
      </c>
      <c r="DJ87" s="83" t="str">
        <f t="shared" si="73"/>
        <v>Projektingenieur 2</v>
      </c>
      <c r="DO87" s="19">
        <f t="shared" si="61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7"/>
        <v>42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8"/>
        <v>Flückiger Hans Peter</v>
      </c>
      <c r="CR88" s="19">
        <f t="shared" si="59"/>
        <v>42</v>
      </c>
      <c r="CS88" s="19" t="str">
        <f t="shared" si="60"/>
        <v xml:space="preserve"> D/C 2)</v>
      </c>
      <c r="CT88" s="154">
        <v>4250</v>
      </c>
      <c r="CU88" s="125">
        <v>772</v>
      </c>
      <c r="CV88" s="33">
        <f t="shared" si="74"/>
        <v>8</v>
      </c>
      <c r="CW88" s="83" t="str">
        <f t="shared" si="75"/>
        <v>Projektingenieur 2</v>
      </c>
      <c r="CX88" s="125">
        <v>772</v>
      </c>
      <c r="CY88" s="33">
        <f t="shared" si="54"/>
        <v>8</v>
      </c>
      <c r="CZ88" s="83" t="str">
        <f t="shared" si="55"/>
        <v>Projektingenieur 2</v>
      </c>
      <c r="DA88" s="125">
        <v>772</v>
      </c>
      <c r="DB88" s="33">
        <f t="shared" si="68"/>
        <v>8</v>
      </c>
      <c r="DC88" s="83" t="str">
        <f t="shared" si="69"/>
        <v>Projektingenieur 2</v>
      </c>
      <c r="DD88" s="125">
        <v>772</v>
      </c>
      <c r="DE88" s="33">
        <f t="shared" si="70"/>
        <v>8</v>
      </c>
      <c r="DF88" s="83" t="str">
        <f t="shared" si="71"/>
        <v>Projektingenieur 2</v>
      </c>
      <c r="DG88" s="20"/>
      <c r="DH88" s="33">
        <v>772</v>
      </c>
      <c r="DI88" s="33">
        <f t="shared" si="72"/>
        <v>8</v>
      </c>
      <c r="DJ88" s="83" t="str">
        <f t="shared" si="73"/>
        <v>Projektingenieur 2</v>
      </c>
      <c r="DO88" s="19">
        <f t="shared" si="61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20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11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8"/>
        <v>Zeltner Viktor</v>
      </c>
      <c r="CR89" s="19">
        <f t="shared" si="59"/>
        <v>11</v>
      </c>
      <c r="CS89" s="19" t="str">
        <f t="shared" si="60"/>
        <v>D</v>
      </c>
      <c r="CT89" s="154">
        <v>6765</v>
      </c>
      <c r="CU89" s="125">
        <v>771</v>
      </c>
      <c r="CV89" s="33">
        <f t="shared" si="74"/>
        <v>7</v>
      </c>
      <c r="CW89" s="83" t="str">
        <f t="shared" si="75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61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7"/>
        <v>44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8"/>
        <v>Allemann  Bertrand</v>
      </c>
      <c r="CR90" s="19">
        <f t="shared" si="59"/>
        <v>44</v>
      </c>
      <c r="CS90" s="19" t="str">
        <f t="shared" si="60"/>
        <v>D</v>
      </c>
      <c r="CT90" s="154">
        <v>5631</v>
      </c>
      <c r="CU90" s="125">
        <v>741</v>
      </c>
      <c r="CV90" s="33">
        <f t="shared" si="74"/>
        <v>7</v>
      </c>
      <c r="CW90" s="83" t="str">
        <f t="shared" si="75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8"/>
        <v>7</v>
      </c>
      <c r="DC90" s="83" t="str">
        <f t="shared" si="69"/>
        <v>Konstrukteur 4 / Fachplaner 4 / Gruppenchef 2</v>
      </c>
      <c r="DD90" s="125">
        <v>741</v>
      </c>
      <c r="DE90" s="33">
        <f t="shared" si="70"/>
        <v>7</v>
      </c>
      <c r="DF90" s="83" t="str">
        <f t="shared" si="71"/>
        <v>Konstrukteur 4 / Fachplaner 4 / Gruppenchef 2</v>
      </c>
      <c r="DG90" s="20"/>
      <c r="DH90" s="33">
        <v>742</v>
      </c>
      <c r="DI90" s="33">
        <f t="shared" si="72"/>
        <v>8</v>
      </c>
      <c r="DJ90" s="83" t="str">
        <f t="shared" si="73"/>
        <v>Konstrukteur 5  / Fachplaner 5 / Gruppenchef 3</v>
      </c>
      <c r="DO90" s="19">
        <f t="shared" si="61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44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44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7"/>
        <v>40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Lenherr Paul</v>
      </c>
      <c r="CR92" s="19">
        <f t="shared" si="59"/>
        <v>40</v>
      </c>
      <c r="CS92" s="19" t="str">
        <f t="shared" si="60"/>
        <v>D</v>
      </c>
      <c r="CT92" s="154">
        <v>6628</v>
      </c>
      <c r="CU92" s="125">
        <v>741</v>
      </c>
      <c r="CV92" s="33">
        <f t="shared" si="74"/>
        <v>7</v>
      </c>
      <c r="CW92" s="83" t="str">
        <f t="shared" si="75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8"/>
        <v>7</v>
      </c>
      <c r="DC92" s="83" t="str">
        <f t="shared" si="69"/>
        <v>Konstrukteur 4 / Fachplaner 4 / Gruppenchef 2</v>
      </c>
      <c r="DD92" s="125">
        <v>741</v>
      </c>
      <c r="DE92" s="33">
        <f t="shared" si="70"/>
        <v>7</v>
      </c>
      <c r="DF92" s="83" t="str">
        <f t="shared" si="71"/>
        <v>Konstrukteur 4 / Fachplaner 4 / Gruppenchef 2</v>
      </c>
      <c r="DG92" s="20"/>
      <c r="DH92" s="33">
        <v>742</v>
      </c>
      <c r="DI92" s="33">
        <f t="shared" si="72"/>
        <v>8</v>
      </c>
      <c r="DJ92" s="83" t="str">
        <f t="shared" si="73"/>
        <v>Konstrukteur 5  / Fachplaner 5 / Gruppenchef 3</v>
      </c>
      <c r="DO92" s="19">
        <f t="shared" si="61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6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7"/>
        <v>39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8"/>
        <v>von Schallen Urs</v>
      </c>
      <c r="CR93" s="19">
        <f t="shared" si="59"/>
        <v>39</v>
      </c>
      <c r="CS93" s="19" t="str">
        <f t="shared" si="60"/>
        <v>D</v>
      </c>
      <c r="CT93" s="154">
        <v>6659</v>
      </c>
      <c r="CU93" s="125">
        <v>742</v>
      </c>
      <c r="CV93" s="33">
        <f t="shared" si="74"/>
        <v>8</v>
      </c>
      <c r="CW93" s="83" t="str">
        <f t="shared" si="75"/>
        <v>Konstrukteur 5  / Fachplaner 5 / Gruppenchef 3</v>
      </c>
      <c r="CX93" s="125">
        <v>742</v>
      </c>
      <c r="CY93" s="33">
        <f t="shared" si="54"/>
        <v>8</v>
      </c>
      <c r="CZ93" s="83" t="str">
        <f t="shared" si="55"/>
        <v>Konstrukteur 5  / Fachplaner 5 / Gruppenchef 3</v>
      </c>
      <c r="DA93" s="125">
        <v>742</v>
      </c>
      <c r="DB93" s="33">
        <f t="shared" si="68"/>
        <v>8</v>
      </c>
      <c r="DC93" s="83" t="str">
        <f t="shared" si="69"/>
        <v>Konstrukteur 5  / Fachplaner 5 / Gruppenchef 3</v>
      </c>
      <c r="DD93" s="125">
        <v>742</v>
      </c>
      <c r="DE93" s="33">
        <f t="shared" si="70"/>
        <v>8</v>
      </c>
      <c r="DF93" s="83" t="str">
        <f t="shared" si="71"/>
        <v>Konstrukteur 5  / Fachplaner 5 / Gruppenchef 3</v>
      </c>
      <c r="DG93" s="20"/>
      <c r="DH93" s="33">
        <v>742</v>
      </c>
      <c r="DI93" s="33">
        <f t="shared" si="72"/>
        <v>8</v>
      </c>
      <c r="DJ93" s="83" t="str">
        <f t="shared" si="73"/>
        <v>Konstrukteur 5  / Fachplaner 5 / Gruppenchef 3</v>
      </c>
      <c r="DO93" s="19">
        <f t="shared" si="61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7"/>
        <v>37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8"/>
        <v>Schneider Martin</v>
      </c>
      <c r="CR94" s="19">
        <f t="shared" si="59"/>
        <v>37</v>
      </c>
      <c r="CS94" s="19" t="str">
        <f t="shared" si="60"/>
        <v>D</v>
      </c>
      <c r="CT94" s="154">
        <v>4354</v>
      </c>
      <c r="CU94" s="125">
        <v>741</v>
      </c>
      <c r="CV94" s="33">
        <f t="shared" si="74"/>
        <v>7</v>
      </c>
      <c r="CW94" s="83" t="str">
        <f t="shared" si="75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8"/>
        <v>7</v>
      </c>
      <c r="DC94" s="83" t="str">
        <f t="shared" si="69"/>
        <v>Konstrukteur 4 / Fachplaner 4 / Gruppenchef 2</v>
      </c>
      <c r="DD94" s="125">
        <v>741</v>
      </c>
      <c r="DE94" s="33">
        <f t="shared" si="70"/>
        <v>7</v>
      </c>
      <c r="DF94" s="83" t="str">
        <f t="shared" si="71"/>
        <v>Konstrukteur 4 / Fachplaner 4 / Gruppenchef 2</v>
      </c>
      <c r="DG94" s="20"/>
      <c r="DH94" s="33">
        <v>742</v>
      </c>
      <c r="DI94" s="33">
        <f t="shared" si="72"/>
        <v>8</v>
      </c>
      <c r="DJ94" s="83" t="str">
        <f t="shared" si="73"/>
        <v>Konstrukteur 5  / Fachplaner 5 / Gruppenchef 3</v>
      </c>
      <c r="DO94" s="19">
        <f t="shared" si="61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7"/>
        <v>36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8"/>
        <v>Ortlieb Hans-Rudi</v>
      </c>
      <c r="CR95" s="19">
        <f t="shared" si="59"/>
        <v>36</v>
      </c>
      <c r="CS95" s="19" t="str">
        <f t="shared" si="60"/>
        <v>D</v>
      </c>
      <c r="CT95" s="154">
        <v>5630</v>
      </c>
      <c r="CU95" s="125">
        <v>771</v>
      </c>
      <c r="CV95" s="33">
        <f t="shared" si="74"/>
        <v>7</v>
      </c>
      <c r="CW95" s="83" t="str">
        <f t="shared" si="75"/>
        <v>Projektingenieur 1</v>
      </c>
      <c r="CX95" s="125">
        <v>771</v>
      </c>
      <c r="CY95" s="33">
        <f t="shared" si="54"/>
        <v>7</v>
      </c>
      <c r="CZ95" s="83" t="str">
        <f t="shared" si="55"/>
        <v>Projektingenieur 1</v>
      </c>
      <c r="DA95" s="125">
        <v>771</v>
      </c>
      <c r="DB95" s="33">
        <f t="shared" si="68"/>
        <v>7</v>
      </c>
      <c r="DC95" s="83" t="str">
        <f t="shared" si="69"/>
        <v>Projektingenieur 1</v>
      </c>
      <c r="DD95" s="125">
        <v>741</v>
      </c>
      <c r="DE95" s="33">
        <f t="shared" si="70"/>
        <v>7</v>
      </c>
      <c r="DF95" s="83" t="str">
        <f t="shared" si="71"/>
        <v>Konstrukteur 4 / Fachplaner 4 / Gruppenchef 2</v>
      </c>
      <c r="DG95" s="20"/>
      <c r="DH95" s="33">
        <v>742</v>
      </c>
      <c r="DI95" s="33">
        <f t="shared" si="72"/>
        <v>8</v>
      </c>
      <c r="DJ95" s="83" t="str">
        <f t="shared" si="73"/>
        <v>Konstrukteur 5  / Fachplaner 5 / Gruppenchef 3</v>
      </c>
      <c r="DO95" s="19">
        <f t="shared" si="61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76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360</v>
      </c>
      <c r="P96" s="15" t="s">
        <v>1274</v>
      </c>
      <c r="Q96" s="15">
        <v>92</v>
      </c>
      <c r="R96" s="16"/>
      <c r="S96" s="20" t="s">
        <v>1275</v>
      </c>
      <c r="T96" s="21">
        <v>1960</v>
      </c>
      <c r="U96" s="28" t="s">
        <v>1276</v>
      </c>
      <c r="V96" s="21">
        <v>2001</v>
      </c>
      <c r="W96" s="25"/>
      <c r="X96" s="21"/>
      <c r="Y96" s="28"/>
      <c r="Z96" s="21">
        <f t="shared" ref="Z96" si="77">$AD$3-V96</f>
        <v>16</v>
      </c>
      <c r="AA96" s="25" t="s">
        <v>139</v>
      </c>
      <c r="AB96" s="21" t="s">
        <v>121</v>
      </c>
      <c r="AC96" s="21"/>
      <c r="AE96" s="90" t="s">
        <v>377</v>
      </c>
      <c r="AF96" s="82"/>
      <c r="CP96" s="192" t="str">
        <f t="shared" ref="CP96" si="78">+S96</f>
        <v>Widrig Daniel</v>
      </c>
      <c r="CQ96" s="192"/>
      <c r="CR96" s="192">
        <f t="shared" ref="CR96" si="79">+Z96</f>
        <v>16</v>
      </c>
      <c r="CS96" s="192" t="str">
        <f t="shared" ref="CS96" si="80">+AB96</f>
        <v>D</v>
      </c>
      <c r="CT96" s="222">
        <v>7711</v>
      </c>
      <c r="CU96" s="125">
        <v>741</v>
      </c>
      <c r="CV96" s="33">
        <f>VLOOKUP($CU96,Funktionsbezeichnungen,3,0)</f>
        <v>7</v>
      </c>
      <c r="CW96" s="83" t="str">
        <f>VLOOKUP($CU96,Funktionsbezeichnungen,2,0)</f>
        <v>Konstrukteur 4 / Fachplaner 4 / Gruppenchef 2</v>
      </c>
      <c r="CX96" s="125">
        <v>741</v>
      </c>
      <c r="CY96" s="33">
        <f>VLOOKUP($CX96,Funktionsbezeichnungen,3,0)</f>
        <v>7</v>
      </c>
      <c r="CZ96" s="83" t="str">
        <f>VLOOKUP($CX96,Funktionsbezeichnungen,2,0)</f>
        <v>Konstrukteur 4 / Fachplaner 4 / Gruppenchef 2</v>
      </c>
      <c r="DA96" s="125">
        <v>741</v>
      </c>
      <c r="DB96" s="33">
        <f>VLOOKUP($DA96,Funktionsbezeichnungen,3,0)</f>
        <v>7</v>
      </c>
      <c r="DC96" s="83" t="str">
        <f>VLOOKUP($DA96,Funktionsbezeichnungen,2,0)</f>
        <v>Konstrukteur 4 / Fachplaner 4 / Gruppenchef 2</v>
      </c>
      <c r="DD96" s="125">
        <v>741</v>
      </c>
      <c r="DE96" s="33">
        <f>VLOOKUP($DD96,Funktionsbezeichnungen,3,0)</f>
        <v>7</v>
      </c>
      <c r="DF96" s="83" t="str">
        <f>VLOOKUP($DD96,Funktionsbezeichnungen,2,0)</f>
        <v>Konstrukteur 4 / Fachplaner 4 / Gruppenchef 2</v>
      </c>
      <c r="DG96" s="20"/>
      <c r="DH96" s="33">
        <v>742</v>
      </c>
      <c r="DI96" s="33">
        <f>VLOOKUP($DH96,Funktionsbezeichnungen,3,0)</f>
        <v>8</v>
      </c>
      <c r="DJ96" s="83" t="str">
        <f>VLOOKUP($DH96,Funktionsbezeichnungen,2,0)</f>
        <v>Konstrukteur 5  / Fachplaner 5 / Gruppenchef 3</v>
      </c>
      <c r="DO96" s="19">
        <f t="shared" ref="DO96" si="81">+CT96</f>
        <v>7711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6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360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57"/>
        <v>29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58"/>
        <v>Bucher Oliver</v>
      </c>
      <c r="CR97" s="19">
        <f t="shared" si="59"/>
        <v>29</v>
      </c>
      <c r="CS97" s="19" t="str">
        <f t="shared" si="60"/>
        <v>D</v>
      </c>
      <c r="CT97" s="154">
        <v>7641</v>
      </c>
      <c r="CU97" s="125">
        <v>741</v>
      </c>
      <c r="CV97" s="33">
        <f t="shared" si="74"/>
        <v>7</v>
      </c>
      <c r="CW97" s="83" t="str">
        <f t="shared" si="75"/>
        <v>Konstrukteur 4 / Fachplaner 4 / Gruppenchef 2</v>
      </c>
      <c r="CX97" s="125">
        <v>741</v>
      </c>
      <c r="CY97" s="33">
        <f t="shared" si="54"/>
        <v>7</v>
      </c>
      <c r="CZ97" s="83" t="str">
        <f t="shared" si="55"/>
        <v>Konstrukteur 4 / Fachplaner 4 / Gruppenchef 2</v>
      </c>
      <c r="DA97" s="125">
        <v>741</v>
      </c>
      <c r="DB97" s="33">
        <f t="shared" si="68"/>
        <v>7</v>
      </c>
      <c r="DC97" s="83" t="str">
        <f t="shared" si="69"/>
        <v>Konstrukteur 4 / Fachplaner 4 / Gruppenchef 2</v>
      </c>
      <c r="DD97" s="125">
        <v>741</v>
      </c>
      <c r="DE97" s="33">
        <f t="shared" si="70"/>
        <v>7</v>
      </c>
      <c r="DF97" s="83" t="str">
        <f t="shared" si="71"/>
        <v>Konstrukteur 4 / Fachplaner 4 / Gruppenchef 2</v>
      </c>
      <c r="DG97" s="20"/>
      <c r="DH97" s="125">
        <v>742</v>
      </c>
      <c r="DI97" s="33">
        <f t="shared" si="72"/>
        <v>8</v>
      </c>
      <c r="DJ97" s="83" t="str">
        <f t="shared" si="73"/>
        <v>Konstrukteur 5  / Fachplaner 5 / Gruppenchef 3</v>
      </c>
      <c r="DO97" s="19">
        <f t="shared" si="61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57"/>
        <v>28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58"/>
        <v>Hagen Stefan</v>
      </c>
      <c r="CR98" s="19">
        <f t="shared" si="59"/>
        <v>28</v>
      </c>
      <c r="CS98" s="19" t="str">
        <f t="shared" si="60"/>
        <v>D</v>
      </c>
      <c r="CT98" s="154">
        <v>6741</v>
      </c>
      <c r="CU98" s="125">
        <v>741</v>
      </c>
      <c r="CV98" s="33">
        <f t="shared" si="74"/>
        <v>7</v>
      </c>
      <c r="CW98" s="83" t="str">
        <f t="shared" si="75"/>
        <v>Konstrukteur 4 / Fachplaner 4 / Gruppenchef 2</v>
      </c>
      <c r="CX98" s="125">
        <v>741</v>
      </c>
      <c r="CY98" s="33">
        <f t="shared" si="54"/>
        <v>7</v>
      </c>
      <c r="CZ98" s="83" t="str">
        <f t="shared" si="55"/>
        <v>Konstrukteur 4 / Fachplaner 4 / Gruppenchef 2</v>
      </c>
      <c r="DA98" s="125">
        <v>741</v>
      </c>
      <c r="DB98" s="33">
        <f t="shared" si="68"/>
        <v>7</v>
      </c>
      <c r="DC98" s="83" t="str">
        <f t="shared" si="69"/>
        <v>Konstrukteur 4 / Fachplaner 4 / Gruppenchef 2</v>
      </c>
      <c r="DD98" s="125">
        <v>741</v>
      </c>
      <c r="DE98" s="33">
        <f t="shared" si="70"/>
        <v>7</v>
      </c>
      <c r="DF98" s="83" t="str">
        <f t="shared" si="71"/>
        <v>Konstrukteur 4 / Fachplaner 4 / Gruppenchef 2</v>
      </c>
      <c r="DG98" s="20"/>
      <c r="DH98" s="125">
        <v>742</v>
      </c>
      <c r="DI98" s="33">
        <f t="shared" si="72"/>
        <v>8</v>
      </c>
      <c r="DJ98" s="83" t="str">
        <f t="shared" si="73"/>
        <v>Konstrukteur 5  / Fachplaner 5 / Gruppenchef 3</v>
      </c>
      <c r="DO98" s="19">
        <f t="shared" si="61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28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28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57"/>
        <v>26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58"/>
        <v>Hardmeyer Christian</v>
      </c>
      <c r="CR100" s="19">
        <f t="shared" si="59"/>
        <v>26</v>
      </c>
      <c r="CS100" s="19" t="str">
        <f t="shared" si="60"/>
        <v>D</v>
      </c>
      <c r="CT100" s="154">
        <v>9618</v>
      </c>
      <c r="CU100" s="125">
        <v>741</v>
      </c>
      <c r="CV100" s="33">
        <f t="shared" si="74"/>
        <v>7</v>
      </c>
      <c r="CW100" s="83" t="str">
        <f t="shared" si="75"/>
        <v>Konstrukteur 4 / Fachplaner 4 / Gruppenchef 2</v>
      </c>
      <c r="CX100" s="125">
        <v>741</v>
      </c>
      <c r="CY100" s="33">
        <f t="shared" si="54"/>
        <v>7</v>
      </c>
      <c r="CZ100" s="83" t="str">
        <f t="shared" si="55"/>
        <v>Konstrukteur 4 / Fachplaner 4 / Gruppenchef 2</v>
      </c>
      <c r="DA100" s="125">
        <v>741</v>
      </c>
      <c r="DB100" s="33">
        <f t="shared" si="68"/>
        <v>7</v>
      </c>
      <c r="DC100" s="83" t="str">
        <f t="shared" si="69"/>
        <v>Konstrukteur 4 / Fachplaner 4 / Gruppenchef 2</v>
      </c>
      <c r="DD100" s="125">
        <v>741</v>
      </c>
      <c r="DE100" s="33">
        <f t="shared" si="70"/>
        <v>7</v>
      </c>
      <c r="DF100" s="83" t="str">
        <f t="shared" si="71"/>
        <v>Konstrukteur 4 / Fachplaner 4 / Gruppenchef 2</v>
      </c>
      <c r="DG100" s="20"/>
      <c r="DH100" s="125">
        <v>742</v>
      </c>
      <c r="DI100" s="33">
        <f t="shared" si="72"/>
        <v>8</v>
      </c>
      <c r="DJ100" s="83" t="str">
        <f t="shared" si="73"/>
        <v>Konstrukteur 5  / Fachplaner 5 / Gruppenchef 3</v>
      </c>
      <c r="DO100" s="19">
        <f t="shared" si="61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360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57"/>
        <v>25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58"/>
        <v>Wira Stephane</v>
      </c>
      <c r="CR101" s="19">
        <f t="shared" si="59"/>
        <v>25</v>
      </c>
      <c r="CS101" s="19" t="str">
        <f t="shared" si="60"/>
        <v>D</v>
      </c>
      <c r="CT101" s="154">
        <v>9623</v>
      </c>
      <c r="CU101" s="125">
        <v>742</v>
      </c>
      <c r="CV101" s="33">
        <f t="shared" si="74"/>
        <v>8</v>
      </c>
      <c r="CW101" s="83" t="str">
        <f t="shared" si="75"/>
        <v>Konstrukteur 5  / Fachplaner 5 / Gruppenchef 3</v>
      </c>
      <c r="CX101" s="125">
        <v>742</v>
      </c>
      <c r="CY101" s="33">
        <f t="shared" si="54"/>
        <v>8</v>
      </c>
      <c r="CZ101" s="83" t="str">
        <f t="shared" si="55"/>
        <v>Konstrukteur 5  / Fachplaner 5 / Gruppenchef 3</v>
      </c>
      <c r="DA101" s="125">
        <v>742</v>
      </c>
      <c r="DB101" s="33">
        <f t="shared" si="68"/>
        <v>8</v>
      </c>
      <c r="DC101" s="83" t="str">
        <f t="shared" si="69"/>
        <v>Konstrukteur 5  / Fachplaner 5 / Gruppenchef 3</v>
      </c>
      <c r="DD101" s="125">
        <v>742</v>
      </c>
      <c r="DE101" s="33">
        <f t="shared" si="70"/>
        <v>8</v>
      </c>
      <c r="DF101" s="83" t="str">
        <f t="shared" si="71"/>
        <v>Konstrukteur 5  / Fachplaner 5 / Gruppenchef 3</v>
      </c>
      <c r="DG101" s="20"/>
      <c r="DH101" s="125">
        <v>742</v>
      </c>
      <c r="DI101" s="33">
        <f t="shared" si="72"/>
        <v>8</v>
      </c>
      <c r="DJ101" s="83" t="str">
        <f t="shared" si="73"/>
        <v>Konstrukteur 5  / Fachplaner 5 / Gruppenchef 3</v>
      </c>
      <c r="DO101" s="19">
        <f t="shared" si="61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56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360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57"/>
        <v>24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58"/>
        <v>Heiniger Christoph</v>
      </c>
      <c r="CR102" s="19">
        <f t="shared" si="59"/>
        <v>24</v>
      </c>
      <c r="CS102" s="19" t="str">
        <f t="shared" si="60"/>
        <v>D</v>
      </c>
      <c r="CT102" s="154">
        <v>4346</v>
      </c>
      <c r="CU102" s="125">
        <v>741</v>
      </c>
      <c r="CV102" s="33">
        <f t="shared" si="74"/>
        <v>7</v>
      </c>
      <c r="CW102" s="83" t="str">
        <f t="shared" si="75"/>
        <v>Konstrukteur 4 / Fachplaner 4 / Gruppenchef 2</v>
      </c>
      <c r="CX102" s="125">
        <v>741</v>
      </c>
      <c r="CY102" s="33">
        <f t="shared" si="54"/>
        <v>7</v>
      </c>
      <c r="CZ102" s="83" t="str">
        <f t="shared" si="55"/>
        <v>Konstrukteur 4 / Fachplaner 4 / Gruppenchef 2</v>
      </c>
      <c r="DA102" s="125">
        <v>741</v>
      </c>
      <c r="DB102" s="33">
        <f t="shared" si="68"/>
        <v>7</v>
      </c>
      <c r="DC102" s="83" t="str">
        <f t="shared" si="69"/>
        <v>Konstrukteur 4 / Fachplaner 4 / Gruppenchef 2</v>
      </c>
      <c r="DD102" s="125">
        <v>741</v>
      </c>
      <c r="DE102" s="33">
        <f t="shared" si="70"/>
        <v>7</v>
      </c>
      <c r="DF102" s="83" t="str">
        <f t="shared" si="71"/>
        <v>Konstrukteur 4 / Fachplaner 4 / Gruppenchef 2</v>
      </c>
      <c r="DG102" s="20"/>
      <c r="DH102" s="125">
        <v>742</v>
      </c>
      <c r="DI102" s="33">
        <f t="shared" si="72"/>
        <v>8</v>
      </c>
      <c r="DJ102" s="83" t="str">
        <f t="shared" si="73"/>
        <v>Konstrukteur 5  / Fachplaner 5 / Gruppenchef 3</v>
      </c>
      <c r="DO102" s="19">
        <f t="shared" si="61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23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23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56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360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57"/>
        <v>19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58"/>
        <v>Humbel Sven</v>
      </c>
      <c r="CR104" s="19">
        <f t="shared" si="59"/>
        <v>19</v>
      </c>
      <c r="CS104" s="19" t="str">
        <f t="shared" si="60"/>
        <v>D</v>
      </c>
      <c r="CT104" s="154">
        <v>9654</v>
      </c>
      <c r="CU104" s="125">
        <v>741</v>
      </c>
      <c r="CV104" s="33">
        <f t="shared" si="74"/>
        <v>7</v>
      </c>
      <c r="CW104" s="83" t="str">
        <f t="shared" si="75"/>
        <v>Konstrukteur 4 / Fachplaner 4 / Gruppenchef 2</v>
      </c>
      <c r="CX104" s="125">
        <v>741</v>
      </c>
      <c r="CY104" s="33">
        <f t="shared" si="54"/>
        <v>7</v>
      </c>
      <c r="CZ104" s="83" t="str">
        <f t="shared" si="55"/>
        <v>Konstrukteur 4 / Fachplaner 4 / Gruppenchef 2</v>
      </c>
      <c r="DA104" s="125">
        <v>741</v>
      </c>
      <c r="DB104" s="33">
        <f t="shared" si="68"/>
        <v>7</v>
      </c>
      <c r="DC104" s="83" t="str">
        <f t="shared" si="69"/>
        <v>Konstrukteur 4 / Fachplaner 4 / Gruppenchef 2</v>
      </c>
      <c r="DD104" s="125">
        <v>741</v>
      </c>
      <c r="DE104" s="33">
        <f t="shared" si="70"/>
        <v>7</v>
      </c>
      <c r="DF104" s="83" t="str">
        <f t="shared" si="71"/>
        <v>Konstrukteur 4 / Fachplaner 4 / Gruppenchef 2</v>
      </c>
      <c r="DG104" s="20"/>
      <c r="DH104" s="125">
        <v>742</v>
      </c>
      <c r="DI104" s="33">
        <f t="shared" si="72"/>
        <v>8</v>
      </c>
      <c r="DJ104" s="83" t="str">
        <f t="shared" si="73"/>
        <v>Konstrukteur 5  / Fachplaner 5 / Gruppenchef 3</v>
      </c>
      <c r="DO104" s="19">
        <f t="shared" si="61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6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7"/>
        <v>15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8"/>
        <v>Delmas Marc</v>
      </c>
      <c r="CR105" s="19">
        <f t="shared" si="59"/>
        <v>15</v>
      </c>
      <c r="CS105" s="19" t="str">
        <f t="shared" si="60"/>
        <v>D</v>
      </c>
      <c r="CT105" s="154">
        <v>9660</v>
      </c>
      <c r="CU105" s="125">
        <v>742</v>
      </c>
      <c r="CV105" s="33">
        <f t="shared" si="74"/>
        <v>8</v>
      </c>
      <c r="CW105" s="83" t="str">
        <f t="shared" si="75"/>
        <v>Konstrukteur 5  / Fachplaner 5 / Gruppenchef 3</v>
      </c>
      <c r="CX105" s="125">
        <v>742</v>
      </c>
      <c r="CY105" s="33">
        <f t="shared" si="54"/>
        <v>8</v>
      </c>
      <c r="CZ105" s="83" t="str">
        <f t="shared" si="55"/>
        <v>Konstrukteur 5  / Fachplaner 5 / Gruppenchef 3</v>
      </c>
      <c r="DA105" s="125">
        <v>741</v>
      </c>
      <c r="DB105" s="33">
        <f t="shared" si="68"/>
        <v>7</v>
      </c>
      <c r="DC105" s="83" t="str">
        <f t="shared" si="69"/>
        <v>Konstrukteur 4 / Fachplaner 4 / Gruppenchef 2</v>
      </c>
      <c r="DD105" s="125">
        <v>733</v>
      </c>
      <c r="DE105" s="33">
        <f t="shared" si="70"/>
        <v>6</v>
      </c>
      <c r="DF105" s="83" t="str">
        <f t="shared" si="71"/>
        <v>Konstrukteur 3 / -planer 3 / Gruppenchef 1</v>
      </c>
      <c r="DG105" s="20"/>
      <c r="DH105" s="125">
        <v>733</v>
      </c>
      <c r="DI105" s="125">
        <f t="shared" si="72"/>
        <v>6</v>
      </c>
      <c r="DJ105" s="83" t="str">
        <f t="shared" si="73"/>
        <v>Konstrukteur 3 / -planer 3 / Gruppenchef 1</v>
      </c>
      <c r="DO105" s="19">
        <f t="shared" si="61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15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15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ht="27" x14ac:dyDescent="0.2">
      <c r="A107" s="218">
        <v>0</v>
      </c>
      <c r="B107" s="218"/>
      <c r="C107" s="218">
        <f>IF(Z107&gt;=10,1,0)</f>
        <v>0</v>
      </c>
      <c r="D107" s="219"/>
      <c r="E107" s="219">
        <v>1</v>
      </c>
      <c r="F107" s="220"/>
      <c r="G107" s="221"/>
      <c r="H107" s="221"/>
      <c r="I107" s="220"/>
      <c r="J107" s="221">
        <v>1</v>
      </c>
      <c r="K107" s="220"/>
      <c r="L107" s="220"/>
      <c r="M107" s="220"/>
      <c r="N107" s="211"/>
      <c r="O107" s="215" t="s">
        <v>358</v>
      </c>
      <c r="P107" s="212" t="s">
        <v>1200</v>
      </c>
      <c r="Q107" s="15">
        <v>103</v>
      </c>
      <c r="R107" s="213"/>
      <c r="S107" s="20" t="s">
        <v>1201</v>
      </c>
      <c r="T107" s="118">
        <v>1985</v>
      </c>
      <c r="U107" s="120" t="s">
        <v>1202</v>
      </c>
      <c r="V107" s="118">
        <v>2009</v>
      </c>
      <c r="W107" s="214"/>
      <c r="X107" s="118"/>
      <c r="Y107" s="214"/>
      <c r="Z107" s="118">
        <f>$AD$3-V107</f>
        <v>8</v>
      </c>
      <c r="AA107" s="120" t="s">
        <v>129</v>
      </c>
      <c r="AB107" s="118" t="s">
        <v>121</v>
      </c>
      <c r="AC107" s="118"/>
      <c r="AD107" s="210"/>
      <c r="AE107" s="217" t="s">
        <v>377</v>
      </c>
      <c r="AF107" s="82"/>
      <c r="CP107" s="19" t="str">
        <f>+S107</f>
        <v>Grabherr Mathieu</v>
      </c>
      <c r="CR107" s="19">
        <f>+Z107</f>
        <v>8</v>
      </c>
      <c r="CS107" s="19" t="str">
        <f>+AB107</f>
        <v>D</v>
      </c>
      <c r="CT107" s="154">
        <v>5641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33"/>
      <c r="DE107" s="33"/>
      <c r="DF107" s="83"/>
      <c r="DH107" s="33"/>
      <c r="DI107" s="33"/>
      <c r="DJ107" s="83"/>
      <c r="DO107" s="19">
        <f>+CT107</f>
        <v>5641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 t="shared" si="56"/>
        <v>1</v>
      </c>
      <c r="D108" s="55"/>
      <c r="E108" s="55"/>
      <c r="F108" s="56"/>
      <c r="G108" s="54"/>
      <c r="H108" s="54"/>
      <c r="I108" s="56">
        <v>1</v>
      </c>
      <c r="J108" s="54"/>
      <c r="K108" s="56"/>
      <c r="L108" s="56"/>
      <c r="M108" s="56"/>
      <c r="N108" s="58"/>
      <c r="O108" s="52" t="s">
        <v>358</v>
      </c>
      <c r="P108" s="15" t="s">
        <v>652</v>
      </c>
      <c r="Q108" s="15">
        <v>104</v>
      </c>
      <c r="R108" s="16"/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21"/>
      <c r="Y108" s="28"/>
      <c r="Z108" s="21">
        <f t="shared" si="57"/>
        <v>29</v>
      </c>
      <c r="AA108" s="25" t="s">
        <v>653</v>
      </c>
      <c r="AB108" s="21" t="s">
        <v>142</v>
      </c>
      <c r="AC108" s="21"/>
      <c r="AE108" s="187" t="s">
        <v>378</v>
      </c>
      <c r="AF108" s="82"/>
      <c r="CP108" s="19" t="str">
        <f t="shared" si="58"/>
        <v>Dettwiler Markus</v>
      </c>
      <c r="CR108" s="19">
        <f t="shared" si="59"/>
        <v>29</v>
      </c>
      <c r="CS108" s="19" t="str">
        <f t="shared" si="60"/>
        <v>E</v>
      </c>
      <c r="CT108" s="154">
        <v>5639</v>
      </c>
      <c r="CU108" s="125">
        <v>741</v>
      </c>
      <c r="CV108" s="33">
        <f t="shared" si="74"/>
        <v>7</v>
      </c>
      <c r="CW108" s="83" t="str">
        <f t="shared" si="75"/>
        <v>Konstrukteur 4 / Fachplaner 4 / Gruppenchef 2</v>
      </c>
      <c r="CX108" s="125">
        <v>741</v>
      </c>
      <c r="CY108" s="33">
        <f t="shared" ref="CY108:CY138" si="82">VLOOKUP($CX108,Funktionsbezeichnungen,3,0)</f>
        <v>7</v>
      </c>
      <c r="CZ108" s="83" t="str">
        <f t="shared" ref="CZ108:CZ138" si="83">VLOOKUP($CX108,Funktionsbezeichnungen,2,0)</f>
        <v>Konstrukteur 4 / Fachplaner 4 / Gruppenchef 2</v>
      </c>
      <c r="DA108" s="125">
        <v>741</v>
      </c>
      <c r="DB108" s="33">
        <f t="shared" si="68"/>
        <v>7</v>
      </c>
      <c r="DC108" s="83" t="str">
        <f t="shared" si="69"/>
        <v>Konstrukteur 4 / Fachplaner 4 / Gruppenchef 2</v>
      </c>
      <c r="DD108" s="125">
        <v>741</v>
      </c>
      <c r="DE108" s="33">
        <f t="shared" si="70"/>
        <v>7</v>
      </c>
      <c r="DF108" s="83" t="str">
        <f t="shared" si="71"/>
        <v>Konstrukteur 4 / Fachplaner 4 / Gruppenchef 2</v>
      </c>
      <c r="DG108" s="20"/>
      <c r="DH108" s="125">
        <v>741</v>
      </c>
      <c r="DI108" s="33">
        <f t="shared" si="72"/>
        <v>7</v>
      </c>
      <c r="DJ108" s="83" t="str">
        <f t="shared" si="73"/>
        <v>Konstrukteur 4 / Fachplaner 4 / Gruppenchef 2</v>
      </c>
      <c r="DO108" s="19">
        <f t="shared" si="61"/>
        <v>5639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>
        <v>1</v>
      </c>
      <c r="C109" s="53">
        <f>IF(Z109&gt;=10,1,0)</f>
        <v>1</v>
      </c>
      <c r="D109" s="55"/>
      <c r="E109" s="55">
        <v>1</v>
      </c>
      <c r="F109" s="56"/>
      <c r="G109" s="54"/>
      <c r="H109" s="54"/>
      <c r="I109" s="56"/>
      <c r="J109" s="54"/>
      <c r="K109" s="56"/>
      <c r="L109" s="56"/>
      <c r="M109" s="56"/>
      <c r="N109" s="58"/>
      <c r="O109" s="52" t="s">
        <v>359</v>
      </c>
      <c r="P109" s="15" t="s">
        <v>1183</v>
      </c>
      <c r="Q109" s="15">
        <v>105</v>
      </c>
      <c r="R109" s="16"/>
      <c r="S109" s="20" t="s">
        <v>1184</v>
      </c>
      <c r="T109" s="21">
        <v>1982</v>
      </c>
      <c r="U109" s="28" t="s">
        <v>239</v>
      </c>
      <c r="V109" s="21">
        <v>2007</v>
      </c>
      <c r="W109" s="25" t="s">
        <v>1185</v>
      </c>
      <c r="X109" s="21">
        <v>2012</v>
      </c>
      <c r="Y109" s="28"/>
      <c r="Z109" s="21">
        <f>$AD$3-V109</f>
        <v>10</v>
      </c>
      <c r="AA109" s="25" t="s">
        <v>1186</v>
      </c>
      <c r="AB109" s="21" t="s">
        <v>142</v>
      </c>
      <c r="AC109" s="21"/>
      <c r="AE109" s="187" t="s">
        <v>378</v>
      </c>
      <c r="AF109" s="82"/>
      <c r="CP109" s="19" t="str">
        <f t="shared" si="58"/>
        <v>Schaub Anja</v>
      </c>
      <c r="CR109" s="19">
        <f t="shared" si="59"/>
        <v>10</v>
      </c>
      <c r="CS109" s="19" t="str">
        <f t="shared" si="60"/>
        <v>E</v>
      </c>
      <c r="CT109" s="154">
        <v>9664</v>
      </c>
      <c r="CU109" s="125">
        <v>733</v>
      </c>
      <c r="CV109" s="33">
        <f t="shared" si="74"/>
        <v>6</v>
      </c>
      <c r="CW109" s="83" t="str">
        <f t="shared" si="75"/>
        <v>Konstrukteur 3 / -planer 3 / Gruppenchef 1</v>
      </c>
      <c r="CX109" s="125"/>
      <c r="CY109" s="33"/>
      <c r="CZ109" s="83"/>
      <c r="DA109" s="125"/>
      <c r="DB109" s="33"/>
      <c r="DC109" s="83"/>
      <c r="DD109" s="125"/>
      <c r="DE109" s="33"/>
      <c r="DF109" s="83"/>
      <c r="DG109" s="20"/>
      <c r="DH109" s="125"/>
      <c r="DI109" s="33"/>
      <c r="DJ109" s="83"/>
      <c r="DO109" s="19">
        <f t="shared" si="61"/>
        <v>9664</v>
      </c>
      <c r="DP109" s="153">
        <v>6</v>
      </c>
      <c r="DQ109" s="19">
        <v>0</v>
      </c>
      <c r="DR109" s="19" t="s">
        <v>965</v>
      </c>
    </row>
    <row r="110" spans="1:122" s="19" customFormat="1" x14ac:dyDescent="0.2">
      <c r="A110" s="53">
        <v>0</v>
      </c>
      <c r="B110" s="53"/>
      <c r="C110" s="53">
        <f t="shared" si="56"/>
        <v>1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498</v>
      </c>
      <c r="Q110" s="15">
        <v>106</v>
      </c>
      <c r="R110" s="42"/>
      <c r="S110" s="20" t="s">
        <v>251</v>
      </c>
      <c r="T110" s="21">
        <v>1988</v>
      </c>
      <c r="U110" s="28" t="s">
        <v>235</v>
      </c>
      <c r="V110" s="21">
        <v>2007</v>
      </c>
      <c r="W110" s="25"/>
      <c r="X110" s="21"/>
      <c r="Y110" s="25"/>
      <c r="Z110" s="21">
        <f t="shared" si="57"/>
        <v>10</v>
      </c>
      <c r="AA110" s="25" t="s">
        <v>235</v>
      </c>
      <c r="AB110" s="21" t="s">
        <v>142</v>
      </c>
      <c r="AC110" s="21"/>
      <c r="AE110" s="187" t="s">
        <v>1101</v>
      </c>
      <c r="AF110" s="82"/>
      <c r="CP110" s="19" t="str">
        <f t="shared" si="58"/>
        <v>Will Cédric</v>
      </c>
      <c r="CR110" s="19">
        <f t="shared" si="59"/>
        <v>10</v>
      </c>
      <c r="CS110" s="19" t="str">
        <f t="shared" si="60"/>
        <v>E</v>
      </c>
      <c r="CT110" s="154">
        <v>9688</v>
      </c>
      <c r="CU110" s="125">
        <v>733</v>
      </c>
      <c r="CV110" s="33">
        <f t="shared" si="74"/>
        <v>6</v>
      </c>
      <c r="CW110" s="83" t="str">
        <f t="shared" si="75"/>
        <v>Konstrukteur 3 / -planer 3 / Gruppenchef 1</v>
      </c>
      <c r="CX110" s="125">
        <v>733</v>
      </c>
      <c r="CY110" s="33">
        <f t="shared" si="82"/>
        <v>6</v>
      </c>
      <c r="CZ110" s="83" t="str">
        <f t="shared" si="83"/>
        <v>Konstrukteur 3 / -planer 3 / Gruppenchef 1</v>
      </c>
      <c r="DA110" s="125">
        <v>732</v>
      </c>
      <c r="DB110" s="33">
        <f t="shared" ref="DB110:DB134" si="84">VLOOKUP($DA110,Funktionsbezeichnungen,3,0)</f>
        <v>5</v>
      </c>
      <c r="DC110" s="83" t="str">
        <f t="shared" ref="DC110:DC134" si="85">VLOOKUP($DA110,Funktionsbezeichnungen,2,0)</f>
        <v>Konstrukteur 2 / -planer 2</v>
      </c>
      <c r="DD110" s="125">
        <v>732</v>
      </c>
      <c r="DE110" s="33">
        <f t="shared" si="70"/>
        <v>5</v>
      </c>
      <c r="DF110" s="83" t="str">
        <f t="shared" si="71"/>
        <v>Konstrukteur 2 / -planer 2</v>
      </c>
      <c r="DG110" s="20"/>
      <c r="DH110" s="33">
        <v>732</v>
      </c>
      <c r="DI110" s="33">
        <f t="shared" ref="DI110:DI134" si="86">VLOOKUP($DH110,Funktionsbezeichnungen,3,0)</f>
        <v>5</v>
      </c>
      <c r="DJ110" s="83" t="str">
        <f t="shared" ref="DJ110:DJ134" si="87">VLOOKUP($DH110,Funktionsbezeichnungen,2,0)</f>
        <v>Konstrukteur 2 / -planer 2</v>
      </c>
      <c r="DO110" s="19">
        <f t="shared" si="61"/>
        <v>9688</v>
      </c>
      <c r="DP110" s="153">
        <v>6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6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499</v>
      </c>
      <c r="Q111" s="15">
        <v>107</v>
      </c>
      <c r="R111" s="42"/>
      <c r="S111" s="20" t="s">
        <v>250</v>
      </c>
      <c r="T111" s="21">
        <v>1987</v>
      </c>
      <c r="U111" s="28" t="s">
        <v>235</v>
      </c>
      <c r="V111" s="21">
        <v>2007</v>
      </c>
      <c r="W111" s="25"/>
      <c r="X111" s="21"/>
      <c r="Y111" s="25"/>
      <c r="Z111" s="21">
        <f t="shared" si="57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P111" s="19" t="str">
        <f t="shared" si="58"/>
        <v>Wernli Sebastian</v>
      </c>
      <c r="CR111" s="19">
        <f t="shared" si="59"/>
        <v>10</v>
      </c>
      <c r="CS111" s="19" t="str">
        <f t="shared" si="60"/>
        <v>E</v>
      </c>
      <c r="CT111" s="154">
        <v>9687</v>
      </c>
      <c r="CU111" s="125">
        <v>733</v>
      </c>
      <c r="CV111" s="33">
        <f t="shared" si="74"/>
        <v>6</v>
      </c>
      <c r="CW111" s="83" t="str">
        <f t="shared" si="75"/>
        <v>Konstrukteur 3 / -planer 3 / Gruppenchef 1</v>
      </c>
      <c r="CX111" s="125">
        <v>733</v>
      </c>
      <c r="CY111" s="33">
        <f t="shared" si="82"/>
        <v>6</v>
      </c>
      <c r="CZ111" s="83" t="str">
        <f t="shared" si="83"/>
        <v>Konstrukteur 3 / -planer 3 / Gruppenchef 1</v>
      </c>
      <c r="DA111" s="125">
        <v>732</v>
      </c>
      <c r="DB111" s="33">
        <f t="shared" si="84"/>
        <v>5</v>
      </c>
      <c r="DC111" s="83" t="str">
        <f t="shared" si="85"/>
        <v>Konstrukteur 2 / -planer 2</v>
      </c>
      <c r="DD111" s="125">
        <v>732</v>
      </c>
      <c r="DE111" s="33">
        <f t="shared" si="70"/>
        <v>5</v>
      </c>
      <c r="DF111" s="83" t="str">
        <f t="shared" si="71"/>
        <v>Konstrukteur 2 / -planer 2</v>
      </c>
      <c r="DG111" s="20"/>
      <c r="DH111" s="33">
        <v>732</v>
      </c>
      <c r="DI111" s="33">
        <f t="shared" si="86"/>
        <v>5</v>
      </c>
      <c r="DJ111" s="83" t="str">
        <f t="shared" si="87"/>
        <v>Konstrukteur 2 / -planer 2</v>
      </c>
      <c r="DO111" s="19">
        <f t="shared" si="61"/>
        <v>9687</v>
      </c>
      <c r="DP111" s="153">
        <v>6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56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7"/>
        <v>9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8"/>
        <v>Breiter Michael</v>
      </c>
      <c r="CR112" s="19">
        <f t="shared" si="59"/>
        <v>9</v>
      </c>
      <c r="CS112" s="19" t="str">
        <f t="shared" si="60"/>
        <v>E</v>
      </c>
      <c r="CT112" s="154">
        <v>7702</v>
      </c>
      <c r="CU112" s="125">
        <v>733</v>
      </c>
      <c r="CV112" s="33">
        <f t="shared" si="74"/>
        <v>6</v>
      </c>
      <c r="CW112" s="83" t="str">
        <f t="shared" si="75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si="86"/>
        <v>5</v>
      </c>
      <c r="DJ112" s="83" t="str">
        <f t="shared" si="87"/>
        <v>Konstrukteur 2 / -planer 2</v>
      </c>
      <c r="DO112" s="19">
        <f t="shared" si="61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6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360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7"/>
        <v>7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8"/>
        <v>Niederberger Benjamin</v>
      </c>
      <c r="CR113" s="19">
        <f t="shared" si="59"/>
        <v>7</v>
      </c>
      <c r="CS113" s="19" t="str">
        <f t="shared" si="60"/>
        <v>E</v>
      </c>
      <c r="CT113" s="154">
        <v>9701</v>
      </c>
      <c r="CU113" s="125">
        <v>733</v>
      </c>
      <c r="CV113" s="33">
        <f t="shared" si="74"/>
        <v>6</v>
      </c>
      <c r="CW113" s="83" t="str">
        <f t="shared" si="75"/>
        <v>Konstrukteur 3 / -planer 3 / Gruppenchef 1</v>
      </c>
      <c r="CX113" s="125">
        <v>732</v>
      </c>
      <c r="CY113" s="33">
        <f t="shared" si="82"/>
        <v>5</v>
      </c>
      <c r="CZ113" s="83" t="str">
        <f t="shared" si="83"/>
        <v>Konstrukteur 2 / -planer 2</v>
      </c>
      <c r="DA113" s="125">
        <v>731</v>
      </c>
      <c r="DB113" s="33">
        <f t="shared" si="84"/>
        <v>4</v>
      </c>
      <c r="DC113" s="83" t="str">
        <f t="shared" si="85"/>
        <v>Konstrukteur 1 / -planer 1</v>
      </c>
      <c r="DD113" s="125">
        <v>731</v>
      </c>
      <c r="DE113" s="33">
        <f t="shared" si="70"/>
        <v>4</v>
      </c>
      <c r="DF113" s="83" t="str">
        <f t="shared" si="71"/>
        <v>Konstrukteur 1 / -planer 1</v>
      </c>
      <c r="DG113" s="20"/>
      <c r="DH113" s="33">
        <v>731</v>
      </c>
      <c r="DI113" s="33">
        <f t="shared" si="86"/>
        <v>4</v>
      </c>
      <c r="DJ113" s="83" t="str">
        <f t="shared" si="87"/>
        <v>Konstrukteur 1 / -planer 1</v>
      </c>
      <c r="DO113" s="19">
        <f t="shared" si="61"/>
        <v>9701</v>
      </c>
      <c r="DP113" s="153">
        <v>6</v>
      </c>
      <c r="DQ113" s="19">
        <v>0</v>
      </c>
      <c r="DR113" s="19" t="s">
        <v>964</v>
      </c>
    </row>
    <row r="114" spans="1:122" s="19" customFormat="1" ht="15.75" x14ac:dyDescent="0.2">
      <c r="A114" s="53">
        <v>0</v>
      </c>
      <c r="B114" s="53">
        <v>1</v>
      </c>
      <c r="C114" s="53">
        <f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358</v>
      </c>
      <c r="P114" s="15" t="s">
        <v>905</v>
      </c>
      <c r="Q114" s="15">
        <v>110</v>
      </c>
      <c r="R114" s="42"/>
      <c r="S114" s="20" t="s">
        <v>906</v>
      </c>
      <c r="T114" s="21">
        <v>1990</v>
      </c>
      <c r="U114" s="28" t="s">
        <v>239</v>
      </c>
      <c r="V114" s="21">
        <v>2012</v>
      </c>
      <c r="W114" s="25" t="s">
        <v>1235</v>
      </c>
      <c r="X114" s="21">
        <v>2016</v>
      </c>
      <c r="Y114" s="25"/>
      <c r="Z114" s="21">
        <f>$AD$3-V114</f>
        <v>5</v>
      </c>
      <c r="AA114" s="25" t="s">
        <v>1225</v>
      </c>
      <c r="AB114" s="21" t="s">
        <v>1236</v>
      </c>
      <c r="AC114" s="21"/>
      <c r="AE114" s="90" t="s">
        <v>1211</v>
      </c>
      <c r="AF114" s="82"/>
      <c r="CP114" s="19" t="str">
        <f>+S114</f>
        <v>Zymeri Shaha</v>
      </c>
      <c r="CR114" s="19">
        <f>+Z114</f>
        <v>5</v>
      </c>
      <c r="CS114" s="19" t="str">
        <f>+AB114</f>
        <v xml:space="preserve"> F/D 4)</v>
      </c>
      <c r="CT114" s="154">
        <v>9733</v>
      </c>
      <c r="CU114" s="125">
        <v>732</v>
      </c>
      <c r="CV114" s="33">
        <f>VLOOKUP($CU114,Funktionsbezeichnungen,3,0)</f>
        <v>5</v>
      </c>
      <c r="CW114" s="83" t="str">
        <f>VLOOKUP($CU114,Funktionsbezeichnungen,2,0)</f>
        <v>Konstrukteur 2 / -planer 2</v>
      </c>
      <c r="CX114" s="125">
        <v>731</v>
      </c>
      <c r="CY114" s="33">
        <f>VLOOKUP($CX114,Funktionsbezeichnungen,3,0)</f>
        <v>4</v>
      </c>
      <c r="CZ114" s="83" t="str">
        <f>VLOOKUP($CX114,Funktionsbezeichnungen,2,0)</f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>VLOOKUP($DH114,Funktionsbezeichnungen,3,0)</f>
        <v>4</v>
      </c>
      <c r="DJ114" s="83" t="str">
        <f>VLOOKUP($DH114,Funktionsbezeichnungen,2,0)</f>
        <v>Konstrukteur 1 / -planer 1</v>
      </c>
      <c r="DO114" s="19">
        <f>+CT114</f>
        <v>9733</v>
      </c>
      <c r="DP114" s="153">
        <v>7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ref="C115:C116" si="88">IF(Z115&gt;=10,1,0)</f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ref="Z115:Z116" si="89">$AD$3-V115</f>
        <v>4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ref="CP115:CP116" si="90">+S115</f>
        <v>Schär Cedric</v>
      </c>
      <c r="CR115" s="19">
        <f t="shared" ref="CR115:CR116" si="91">+Z115</f>
        <v>4</v>
      </c>
      <c r="CS115" s="19" t="str">
        <f t="shared" ref="CS115:CS116" si="92">+AB115</f>
        <v>F</v>
      </c>
      <c r="CT115" s="154">
        <v>9715</v>
      </c>
      <c r="CU115" s="125">
        <v>732</v>
      </c>
      <c r="CV115" s="33">
        <f t="shared" si="74"/>
        <v>5</v>
      </c>
      <c r="CW115" s="83" t="str">
        <f t="shared" si="75"/>
        <v>Konstrukteur 2 / -planer 2</v>
      </c>
      <c r="CX115" s="125">
        <v>731</v>
      </c>
      <c r="CY115" s="33">
        <f t="shared" si="82"/>
        <v>4</v>
      </c>
      <c r="CZ115" s="83" t="str">
        <f t="shared" si="83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86"/>
        <v>4</v>
      </c>
      <c r="DJ115" s="83" t="str">
        <f t="shared" si="87"/>
        <v>Konstrukteur 1 / -planer 1</v>
      </c>
      <c r="DO115" s="19">
        <f t="shared" ref="DO115:DO116" si="93">+CT115</f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8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8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90"/>
        <v>Boschung Jan</v>
      </c>
      <c r="CR116" s="19">
        <f t="shared" si="91"/>
        <v>1</v>
      </c>
      <c r="CS116" s="19" t="str">
        <f t="shared" si="92"/>
        <v>F</v>
      </c>
      <c r="CT116" s="154">
        <v>9740</v>
      </c>
      <c r="CU116" s="125">
        <v>731</v>
      </c>
      <c r="CV116" s="33">
        <f t="shared" ref="CV116:CV145" si="94">VLOOKUP($CU116,Funktionsbezeichnungen,3,0)</f>
        <v>4</v>
      </c>
      <c r="CW116" s="83" t="str">
        <f t="shared" ref="CW116:CW145" si="95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93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56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57"/>
        <v>0</v>
      </c>
      <c r="AA117" s="25" t="s">
        <v>235</v>
      </c>
      <c r="AB117" s="21" t="s">
        <v>149</v>
      </c>
      <c r="AC117" s="21"/>
      <c r="AE117" s="90" t="s">
        <v>378</v>
      </c>
      <c r="AF117" s="82"/>
      <c r="CP117" s="19" t="str">
        <f t="shared" si="58"/>
        <v>Stucki Tizian</v>
      </c>
      <c r="CR117" s="19">
        <f t="shared" si="59"/>
        <v>0</v>
      </c>
      <c r="CS117" s="19" t="str">
        <f t="shared" si="60"/>
        <v>G</v>
      </c>
      <c r="CT117" s="222">
        <v>9743</v>
      </c>
      <c r="CU117" s="125">
        <v>731</v>
      </c>
      <c r="CV117" s="33">
        <f t="shared" si="94"/>
        <v>4</v>
      </c>
      <c r="CW117" s="83" t="str">
        <f t="shared" si="95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61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20" t="s">
        <v>157</v>
      </c>
      <c r="T118" s="118">
        <v>1976</v>
      </c>
      <c r="U118" s="2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57"/>
        <v>15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58"/>
        <v>Kiefer Patrick</v>
      </c>
      <c r="CR118" s="19">
        <f t="shared" si="59"/>
        <v>15</v>
      </c>
      <c r="CS118" s="19" t="str">
        <f t="shared" si="60"/>
        <v>C</v>
      </c>
      <c r="CT118" s="154">
        <v>6753</v>
      </c>
      <c r="CU118" s="125">
        <v>223</v>
      </c>
      <c r="CV118" s="33">
        <f t="shared" si="94"/>
        <v>10</v>
      </c>
      <c r="CW118" s="83" t="str">
        <f t="shared" si="95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61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57"/>
        <v>46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58"/>
        <v>Meister Christine</v>
      </c>
      <c r="CR119" s="19">
        <f t="shared" si="59"/>
        <v>46</v>
      </c>
      <c r="CS119" s="19" t="str">
        <f t="shared" si="60"/>
        <v>D</v>
      </c>
      <c r="CT119" s="154">
        <v>4245</v>
      </c>
      <c r="CU119" s="125">
        <v>134</v>
      </c>
      <c r="CV119" s="33">
        <f t="shared" si="94"/>
        <v>7</v>
      </c>
      <c r="CW119" s="83" t="str">
        <f t="shared" si="95"/>
        <v>Kaufmännischer Mitarbeiter 4 / Gruppenchef 2</v>
      </c>
      <c r="CX119" s="125">
        <v>134</v>
      </c>
      <c r="CY119" s="33">
        <f t="shared" si="82"/>
        <v>7</v>
      </c>
      <c r="CZ119" s="83" t="str">
        <f t="shared" si="83"/>
        <v>Kaufmännischer Mitarbeiter 4 / Gruppenchef 2</v>
      </c>
      <c r="DA119" s="125">
        <v>134</v>
      </c>
      <c r="DB119" s="33">
        <f t="shared" si="84"/>
        <v>7</v>
      </c>
      <c r="DC119" s="83" t="str">
        <f t="shared" si="85"/>
        <v>Kaufmännischer Mitarbeiter 4 / Gruppenchef 2</v>
      </c>
      <c r="DD119" s="125">
        <v>134</v>
      </c>
      <c r="DE119" s="33">
        <f t="shared" ref="DE119:DE134" si="96">VLOOKUP($DD119,Funktionsbezeichnungen,3,0)</f>
        <v>7</v>
      </c>
      <c r="DF119" s="83" t="str">
        <f t="shared" ref="DF119:DF134" si="97">VLOOKUP($DD119,Funktionsbezeichnungen,2,0)</f>
        <v>Kaufmännischer Mitarbeiter 4 / Gruppenchef 2</v>
      </c>
      <c r="DG119" s="20"/>
      <c r="DH119" s="125">
        <v>134</v>
      </c>
      <c r="DI119" s="33">
        <f t="shared" si="86"/>
        <v>7</v>
      </c>
      <c r="DJ119" s="83" t="str">
        <f t="shared" si="87"/>
        <v>Kaufmännischer Mitarbeiter 4 / Gruppenchef 2</v>
      </c>
      <c r="DO119" s="19">
        <f t="shared" si="61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57"/>
        <v>46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58"/>
        <v>Derezynski Françoise</v>
      </c>
      <c r="CR120" s="19">
        <f t="shared" si="59"/>
        <v>46</v>
      </c>
      <c r="CS120" s="19" t="str">
        <f t="shared" si="60"/>
        <v>D</v>
      </c>
      <c r="CT120" s="154">
        <v>4266</v>
      </c>
      <c r="CU120" s="125">
        <v>141</v>
      </c>
      <c r="CV120" s="33">
        <f t="shared" si="94"/>
        <v>8</v>
      </c>
      <c r="CW120" s="83" t="str">
        <f t="shared" si="95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61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5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57"/>
        <v>40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58"/>
        <v>Szirt Madeleine</v>
      </c>
      <c r="CR121" s="19">
        <f t="shared" si="59"/>
        <v>40</v>
      </c>
      <c r="CS121" s="19" t="str">
        <f t="shared" si="60"/>
        <v>D</v>
      </c>
      <c r="CT121" s="154">
        <v>4216</v>
      </c>
      <c r="CU121" s="125">
        <v>162</v>
      </c>
      <c r="CV121" s="33">
        <f t="shared" si="94"/>
        <v>9</v>
      </c>
      <c r="CW121" s="83" t="str">
        <f t="shared" si="95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61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56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57"/>
        <v>40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58"/>
        <v>Canetti Rosemarie</v>
      </c>
      <c r="CR122" s="19">
        <f t="shared" si="59"/>
        <v>40</v>
      </c>
      <c r="CS122" s="19" t="str">
        <f t="shared" si="60"/>
        <v>D</v>
      </c>
      <c r="CT122" s="154">
        <v>4320</v>
      </c>
      <c r="CU122" s="125">
        <v>134</v>
      </c>
      <c r="CV122" s="33">
        <f t="shared" si="94"/>
        <v>7</v>
      </c>
      <c r="CW122" s="83" t="str">
        <f t="shared" si="95"/>
        <v>Kaufmännischer Mitarbeiter 4 / Gruppenchef 2</v>
      </c>
      <c r="CX122" s="125"/>
      <c r="CY122" s="33"/>
      <c r="CZ122" s="83"/>
      <c r="DA122" s="125">
        <v>134</v>
      </c>
      <c r="DB122" s="33">
        <f t="shared" si="84"/>
        <v>7</v>
      </c>
      <c r="DC122" s="83" t="str">
        <f t="shared" si="85"/>
        <v>Kaufmännischer Mitarbeiter 4 / Gruppenchef 2</v>
      </c>
      <c r="DD122" s="125">
        <v>134</v>
      </c>
      <c r="DE122" s="33">
        <f t="shared" si="96"/>
        <v>7</v>
      </c>
      <c r="DF122" s="83" t="str">
        <f t="shared" si="97"/>
        <v>Kaufmännischer Mitarbeiter 4 / Gruppenchef 2</v>
      </c>
      <c r="DG122" s="20"/>
      <c r="DH122" s="125">
        <v>134</v>
      </c>
      <c r="DI122" s="33">
        <f t="shared" si="86"/>
        <v>7</v>
      </c>
      <c r="DJ122" s="83" t="str">
        <f t="shared" si="87"/>
        <v>Kaufmännischer Mitarbeiter 4 / Gruppenchef 2</v>
      </c>
      <c r="DO122" s="19">
        <f t="shared" si="61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57"/>
        <v>35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8"/>
        <v>Peier Doris</v>
      </c>
      <c r="CR123" s="19">
        <f t="shared" si="59"/>
        <v>35</v>
      </c>
      <c r="CS123" s="19" t="str">
        <f t="shared" si="60"/>
        <v>D</v>
      </c>
      <c r="CT123" s="154">
        <v>5581</v>
      </c>
      <c r="CU123" s="125">
        <v>134</v>
      </c>
      <c r="CV123" s="33">
        <f t="shared" si="94"/>
        <v>7</v>
      </c>
      <c r="CW123" s="83" t="str">
        <f t="shared" si="95"/>
        <v>Kaufmännischer Mitarbeiter 4 / Gruppenchef 2</v>
      </c>
      <c r="CX123" s="125">
        <v>134</v>
      </c>
      <c r="CY123" s="33">
        <f t="shared" si="82"/>
        <v>7</v>
      </c>
      <c r="CZ123" s="83" t="str">
        <f t="shared" si="83"/>
        <v>Kaufmännischer Mitarbeiter 4 / Gruppenchef 2</v>
      </c>
      <c r="DA123" s="125">
        <v>134</v>
      </c>
      <c r="DB123" s="33">
        <f t="shared" si="84"/>
        <v>7</v>
      </c>
      <c r="DC123" s="83" t="str">
        <f t="shared" si="85"/>
        <v>Kaufmännischer Mitarbeiter 4 / Gruppenchef 2</v>
      </c>
      <c r="DD123" s="125">
        <v>134</v>
      </c>
      <c r="DE123" s="33">
        <f t="shared" si="96"/>
        <v>7</v>
      </c>
      <c r="DF123" s="83" t="str">
        <f t="shared" si="97"/>
        <v>Kaufmännischer Mitarbeiter 4 / Gruppenchef 2</v>
      </c>
      <c r="DG123" s="20"/>
      <c r="DH123" s="125">
        <v>134</v>
      </c>
      <c r="DI123" s="33">
        <f t="shared" si="86"/>
        <v>7</v>
      </c>
      <c r="DJ123" s="83" t="str">
        <f t="shared" si="87"/>
        <v>Kaufmännischer Mitarbeiter 4 / Gruppenchef 2</v>
      </c>
      <c r="DO123" s="19">
        <f t="shared" si="61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6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57"/>
        <v>32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8"/>
        <v>Beuret Agnès</v>
      </c>
      <c r="CR124" s="19">
        <f t="shared" si="59"/>
        <v>32</v>
      </c>
      <c r="CS124" s="19" t="str">
        <f t="shared" si="60"/>
        <v>D</v>
      </c>
      <c r="CT124" s="154">
        <v>4352</v>
      </c>
      <c r="CU124" s="125">
        <v>134</v>
      </c>
      <c r="CV124" s="33">
        <f t="shared" si="94"/>
        <v>7</v>
      </c>
      <c r="CW124" s="83" t="str">
        <f t="shared" si="95"/>
        <v>Kaufmännischer Mitarbeiter 4 / Gruppenchef 2</v>
      </c>
      <c r="CX124" s="125">
        <v>134</v>
      </c>
      <c r="CY124" s="33">
        <f t="shared" si="82"/>
        <v>7</v>
      </c>
      <c r="CZ124" s="83" t="str">
        <f t="shared" si="83"/>
        <v>Kaufmännischer Mitarbeiter 4 / Gruppenchef 2</v>
      </c>
      <c r="DA124" s="125">
        <v>134</v>
      </c>
      <c r="DB124" s="33">
        <f t="shared" si="84"/>
        <v>7</v>
      </c>
      <c r="DC124" s="83" t="str">
        <f t="shared" si="85"/>
        <v>Kaufmännischer Mitarbeiter 4 / Gruppenchef 2</v>
      </c>
      <c r="DD124" s="125">
        <v>134</v>
      </c>
      <c r="DE124" s="33">
        <f t="shared" si="96"/>
        <v>7</v>
      </c>
      <c r="DF124" s="83" t="str">
        <f t="shared" si="97"/>
        <v>Kaufmännischer Mitarbeiter 4 / Gruppenchef 2</v>
      </c>
      <c r="DG124" s="20"/>
      <c r="DH124" s="125">
        <v>134</v>
      </c>
      <c r="DI124" s="33">
        <f t="shared" si="86"/>
        <v>7</v>
      </c>
      <c r="DJ124" s="83" t="str">
        <f t="shared" si="87"/>
        <v>Kaufmännischer Mitarbeiter 4 / Gruppenchef 2</v>
      </c>
      <c r="DO124" s="19">
        <f t="shared" si="61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56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57"/>
        <v>27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58"/>
        <v>Weider Noelle</v>
      </c>
      <c r="CR125" s="19">
        <f t="shared" si="59"/>
        <v>27</v>
      </c>
      <c r="CS125" s="19" t="str">
        <f t="shared" si="60"/>
        <v>D</v>
      </c>
      <c r="CT125" s="154">
        <v>5604</v>
      </c>
      <c r="CU125" s="125">
        <v>134</v>
      </c>
      <c r="CV125" s="33">
        <f t="shared" si="94"/>
        <v>7</v>
      </c>
      <c r="CW125" s="83" t="str">
        <f t="shared" si="95"/>
        <v>Kaufmännischer Mitarbeiter 4 / Gruppenchef 2</v>
      </c>
      <c r="CX125" s="125">
        <v>134</v>
      </c>
      <c r="CY125" s="33">
        <f t="shared" si="82"/>
        <v>7</v>
      </c>
      <c r="CZ125" s="83" t="str">
        <f t="shared" si="83"/>
        <v>Kaufmännischer Mitarbeiter 4 / Gruppenchef 2</v>
      </c>
      <c r="DA125" s="125">
        <v>134</v>
      </c>
      <c r="DB125" s="33">
        <f t="shared" si="84"/>
        <v>7</v>
      </c>
      <c r="DC125" s="83" t="str">
        <f t="shared" si="85"/>
        <v>Kaufmännischer Mitarbeiter 4 / Gruppenchef 2</v>
      </c>
      <c r="DD125" s="125">
        <v>134</v>
      </c>
      <c r="DE125" s="33">
        <f t="shared" si="96"/>
        <v>7</v>
      </c>
      <c r="DF125" s="83" t="str">
        <f t="shared" si="97"/>
        <v>Kaufmännischer Mitarbeiter 4 / Gruppenchef 2</v>
      </c>
      <c r="DG125" s="20"/>
      <c r="DH125" s="125">
        <v>134</v>
      </c>
      <c r="DI125" s="33">
        <f t="shared" si="86"/>
        <v>7</v>
      </c>
      <c r="DJ125" s="83" t="str">
        <f t="shared" si="87"/>
        <v>Kaufmännischer Mitarbeiter 4 / Gruppenchef 2</v>
      </c>
      <c r="DO125" s="19">
        <f t="shared" si="61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56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27" t="s">
        <v>244</v>
      </c>
      <c r="T126" s="21">
        <v>1976</v>
      </c>
      <c r="U126" s="28" t="s">
        <v>243</v>
      </c>
      <c r="V126" s="21">
        <v>2002</v>
      </c>
      <c r="W126" s="25"/>
      <c r="X126" s="21"/>
      <c r="Y126" s="25" t="s">
        <v>327</v>
      </c>
      <c r="Z126" s="21">
        <f t="shared" si="57"/>
        <v>15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58"/>
        <v>Fischer Michel</v>
      </c>
      <c r="CR126" s="19">
        <f t="shared" si="59"/>
        <v>15</v>
      </c>
      <c r="CS126" s="19" t="str">
        <f t="shared" si="60"/>
        <v>D</v>
      </c>
      <c r="CT126" s="154">
        <v>8655</v>
      </c>
      <c r="CU126" s="125">
        <v>542</v>
      </c>
      <c r="CV126" s="33">
        <f t="shared" si="94"/>
        <v>7</v>
      </c>
      <c r="CW126" s="83" t="str">
        <f t="shared" si="95"/>
        <v>Technischer Sachbearbeiter 2</v>
      </c>
      <c r="CX126" s="125">
        <v>542</v>
      </c>
      <c r="CY126" s="33">
        <f t="shared" si="82"/>
        <v>7</v>
      </c>
      <c r="CZ126" s="83" t="str">
        <f t="shared" si="83"/>
        <v>Technischer Sachbearbeiter 2</v>
      </c>
      <c r="DA126" s="125">
        <v>542</v>
      </c>
      <c r="DB126" s="33">
        <f t="shared" si="84"/>
        <v>7</v>
      </c>
      <c r="DC126" s="83" t="str">
        <f t="shared" si="85"/>
        <v>Technischer Sachbearbeiter 2</v>
      </c>
      <c r="DD126" s="125">
        <v>541</v>
      </c>
      <c r="DE126" s="33">
        <f t="shared" si="96"/>
        <v>6</v>
      </c>
      <c r="DF126" s="83" t="str">
        <f t="shared" si="97"/>
        <v>Technischer Sachbearbeiter 1</v>
      </c>
      <c r="DG126" s="20"/>
      <c r="DH126" s="125">
        <v>351</v>
      </c>
      <c r="DI126" s="33">
        <f t="shared" si="86"/>
        <v>7</v>
      </c>
      <c r="DJ126" s="83" t="str">
        <f t="shared" si="87"/>
        <v>Marketing - / Product - Manager 1</v>
      </c>
      <c r="DO126" s="19">
        <f t="shared" si="61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56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57"/>
        <v>41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58"/>
        <v>Willig Martine</v>
      </c>
      <c r="CR127" s="19">
        <f t="shared" si="59"/>
        <v>41</v>
      </c>
      <c r="CS127" s="19" t="str">
        <f t="shared" si="60"/>
        <v>E</v>
      </c>
      <c r="CT127" s="154">
        <v>5637</v>
      </c>
      <c r="CU127" s="125">
        <v>133</v>
      </c>
      <c r="CV127" s="33">
        <f t="shared" si="94"/>
        <v>6</v>
      </c>
      <c r="CW127" s="83" t="str">
        <f t="shared" si="95"/>
        <v>Kaufmännischer Mitarbeiter 3 / Gruppenchef 1</v>
      </c>
      <c r="CX127" s="125">
        <v>133</v>
      </c>
      <c r="CY127" s="33">
        <f t="shared" si="82"/>
        <v>6</v>
      </c>
      <c r="CZ127" s="83" t="str">
        <f t="shared" si="83"/>
        <v>Kaufmännischer Mitarbeiter 3 / Gruppenchef 1</v>
      </c>
      <c r="DA127" s="125">
        <v>133</v>
      </c>
      <c r="DB127" s="33">
        <f t="shared" si="84"/>
        <v>6</v>
      </c>
      <c r="DC127" s="83" t="str">
        <f t="shared" si="85"/>
        <v>Kaufmännischer Mitarbeiter 3 / Gruppenchef 1</v>
      </c>
      <c r="DD127" s="125">
        <v>133</v>
      </c>
      <c r="DE127" s="33">
        <f t="shared" si="96"/>
        <v>6</v>
      </c>
      <c r="DF127" s="83" t="str">
        <f t="shared" si="97"/>
        <v>Kaufmännischer Mitarbeiter 3 / Gruppenchef 1</v>
      </c>
      <c r="DG127" s="20"/>
      <c r="DH127" s="125">
        <v>133</v>
      </c>
      <c r="DI127" s="33">
        <f t="shared" si="86"/>
        <v>6</v>
      </c>
      <c r="DJ127" s="83" t="str">
        <f t="shared" si="87"/>
        <v>Kaufmännischer Mitarbeiter 3 / Gruppenchef 1</v>
      </c>
      <c r="DO127" s="19">
        <f t="shared" si="61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ref="C128" si="98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ref="Z128" si="99">$AD$3-V128</f>
        <v>32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ref="CP128" si="100">+S128</f>
        <v>Boschung Brigitte</v>
      </c>
      <c r="CQ128" s="259"/>
      <c r="CR128" s="19">
        <f t="shared" ref="CR128" si="101">+Z128</f>
        <v>32</v>
      </c>
      <c r="CS128" s="19" t="str">
        <f t="shared" ref="CS128" si="102">+AB128</f>
        <v>E</v>
      </c>
      <c r="CT128" s="154">
        <v>7703</v>
      </c>
      <c r="CU128" s="125">
        <v>133</v>
      </c>
      <c r="CV128" s="33">
        <f t="shared" si="94"/>
        <v>6</v>
      </c>
      <c r="CW128" s="83" t="str">
        <f t="shared" si="95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ref="DO128" si="103">+CT128</f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5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507</v>
      </c>
      <c r="Q129" s="15">
        <v>125</v>
      </c>
      <c r="R129" s="42"/>
      <c r="S129" s="27" t="s">
        <v>259</v>
      </c>
      <c r="T129" s="21">
        <v>1957</v>
      </c>
      <c r="U129" s="28" t="s">
        <v>151</v>
      </c>
      <c r="V129" s="21">
        <v>1977</v>
      </c>
      <c r="W129" s="25"/>
      <c r="X129" s="21"/>
      <c r="Y129" s="25"/>
      <c r="Z129" s="21">
        <f t="shared" si="57"/>
        <v>40</v>
      </c>
      <c r="AA129" s="25" t="s">
        <v>156</v>
      </c>
      <c r="AB129" s="21" t="s">
        <v>142</v>
      </c>
      <c r="AC129" s="21"/>
      <c r="AE129" s="90" t="s">
        <v>457</v>
      </c>
      <c r="AF129" s="82"/>
      <c r="CP129" s="19" t="str">
        <f t="shared" si="58"/>
        <v>Meichtry Anna</v>
      </c>
      <c r="CR129" s="19">
        <f t="shared" si="59"/>
        <v>40</v>
      </c>
      <c r="CS129" s="19" t="str">
        <f t="shared" si="60"/>
        <v>E</v>
      </c>
      <c r="CT129" s="154">
        <v>5629</v>
      </c>
      <c r="CU129" s="125">
        <v>133</v>
      </c>
      <c r="CV129" s="33">
        <f t="shared" si="94"/>
        <v>6</v>
      </c>
      <c r="CW129" s="83" t="str">
        <f t="shared" si="95"/>
        <v>Kaufmännischer Mitarbeiter 3 / Gruppenchef 1</v>
      </c>
      <c r="CX129" s="125">
        <v>133</v>
      </c>
      <c r="CY129" s="33">
        <f t="shared" si="82"/>
        <v>6</v>
      </c>
      <c r="CZ129" s="83" t="str">
        <f t="shared" si="83"/>
        <v>Kaufmännischer Mitarbeiter 3 / Gruppenchef 1</v>
      </c>
      <c r="DA129" s="125">
        <v>133</v>
      </c>
      <c r="DB129" s="33">
        <f t="shared" si="84"/>
        <v>6</v>
      </c>
      <c r="DC129" s="83" t="str">
        <f t="shared" si="85"/>
        <v>Kaufmännischer Mitarbeiter 3 / Gruppenchef 1</v>
      </c>
      <c r="DD129" s="125">
        <v>133</v>
      </c>
      <c r="DE129" s="33">
        <f t="shared" si="96"/>
        <v>6</v>
      </c>
      <c r="DF129" s="83" t="str">
        <f t="shared" si="97"/>
        <v>Kaufmännischer Mitarbeiter 3 / Gruppenchef 1</v>
      </c>
      <c r="DG129" s="20"/>
      <c r="DH129" s="125">
        <v>133</v>
      </c>
      <c r="DI129" s="33">
        <f t="shared" si="86"/>
        <v>6</v>
      </c>
      <c r="DJ129" s="83" t="str">
        <f t="shared" si="87"/>
        <v>Kaufmännischer Mitarbeiter 3 / Gruppenchef 1</v>
      </c>
      <c r="DO129" s="19">
        <f t="shared" si="61"/>
        <v>5629</v>
      </c>
      <c r="DP129" s="153">
        <v>6</v>
      </c>
      <c r="DQ129" s="19">
        <v>0</v>
      </c>
      <c r="DR129" s="19" t="s">
        <v>955</v>
      </c>
    </row>
    <row r="130" spans="1:122" s="19" customFormat="1" x14ac:dyDescent="0.2">
      <c r="A130" s="53">
        <v>0</v>
      </c>
      <c r="B130" s="53">
        <v>1</v>
      </c>
      <c r="C130" s="53">
        <f t="shared" si="5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1167</v>
      </c>
      <c r="Q130" s="15">
        <v>126</v>
      </c>
      <c r="R130" s="42"/>
      <c r="S130" s="27" t="s">
        <v>1005</v>
      </c>
      <c r="T130" s="21">
        <v>1967</v>
      </c>
      <c r="U130" s="28" t="s">
        <v>151</v>
      </c>
      <c r="V130" s="21">
        <v>1987</v>
      </c>
      <c r="W130" s="25"/>
      <c r="X130" s="21"/>
      <c r="Y130" s="25"/>
      <c r="Z130" s="21">
        <f t="shared" si="57"/>
        <v>30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58"/>
        <v>Meier Jacqueline</v>
      </c>
      <c r="CR130" s="19">
        <f t="shared" si="59"/>
        <v>30</v>
      </c>
      <c r="CS130" s="19" t="str">
        <f t="shared" si="60"/>
        <v>E</v>
      </c>
      <c r="CT130" s="154">
        <v>7700</v>
      </c>
      <c r="CU130" s="125">
        <v>212</v>
      </c>
      <c r="CV130" s="33">
        <f t="shared" si="94"/>
        <v>5</v>
      </c>
      <c r="CW130" s="83" t="str">
        <f t="shared" si="95"/>
        <v>Buchhalter 2</v>
      </c>
      <c r="CX130" s="125">
        <v>212</v>
      </c>
      <c r="CY130" s="33">
        <f t="shared" si="82"/>
        <v>5</v>
      </c>
      <c r="CZ130" s="83" t="str">
        <f t="shared" si="83"/>
        <v>Buchhalter 2</v>
      </c>
      <c r="DA130" s="125">
        <v>212</v>
      </c>
      <c r="DB130" s="33">
        <f t="shared" si="84"/>
        <v>5</v>
      </c>
      <c r="DC130" s="83" t="str">
        <f t="shared" si="85"/>
        <v>Buchhalter 2</v>
      </c>
      <c r="DD130" s="125">
        <v>212</v>
      </c>
      <c r="DE130" s="33">
        <f t="shared" si="96"/>
        <v>5</v>
      </c>
      <c r="DF130" s="83" t="str">
        <f t="shared" si="97"/>
        <v>Buchhalter 2</v>
      </c>
      <c r="DG130" s="20"/>
      <c r="DH130" s="125">
        <v>212</v>
      </c>
      <c r="DI130" s="33">
        <f t="shared" si="86"/>
        <v>5</v>
      </c>
      <c r="DJ130" s="83" t="str">
        <f t="shared" si="87"/>
        <v>Buchhalter 2</v>
      </c>
      <c r="DO130" s="19">
        <f t="shared" si="61"/>
        <v>7700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>
        <v>1</v>
      </c>
      <c r="C131" s="53">
        <f t="shared" si="5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510</v>
      </c>
      <c r="Q131" s="15">
        <v>127</v>
      </c>
      <c r="R131" s="42"/>
      <c r="S131" s="27" t="s">
        <v>278</v>
      </c>
      <c r="T131" s="21">
        <v>1985</v>
      </c>
      <c r="U131" s="28" t="s">
        <v>279</v>
      </c>
      <c r="V131" s="21">
        <v>2005</v>
      </c>
      <c r="W131" s="25"/>
      <c r="X131" s="21"/>
      <c r="Y131" s="25"/>
      <c r="Z131" s="21">
        <f t="shared" si="57"/>
        <v>12</v>
      </c>
      <c r="AA131" s="25" t="s">
        <v>691</v>
      </c>
      <c r="AB131" s="21" t="s">
        <v>142</v>
      </c>
      <c r="AC131" s="21"/>
      <c r="AE131" s="90" t="s">
        <v>457</v>
      </c>
      <c r="AF131" s="82"/>
      <c r="CP131" s="19" t="str">
        <f t="shared" si="58"/>
        <v>Oruk Makbule</v>
      </c>
      <c r="CR131" s="19">
        <f t="shared" si="59"/>
        <v>12</v>
      </c>
      <c r="CS131" s="19" t="str">
        <f t="shared" si="60"/>
        <v>E</v>
      </c>
      <c r="CT131" s="154">
        <v>6762</v>
      </c>
      <c r="CU131" s="125">
        <v>212</v>
      </c>
      <c r="CV131" s="33">
        <f t="shared" si="94"/>
        <v>5</v>
      </c>
      <c r="CW131" s="83" t="str">
        <f t="shared" si="95"/>
        <v>Buchhalter 2</v>
      </c>
      <c r="CX131" s="125">
        <v>212</v>
      </c>
      <c r="CY131" s="33">
        <f t="shared" si="82"/>
        <v>5</v>
      </c>
      <c r="CZ131" s="83" t="str">
        <f t="shared" si="83"/>
        <v>Buchhalter 2</v>
      </c>
      <c r="DA131" s="125">
        <v>212</v>
      </c>
      <c r="DB131" s="33">
        <f t="shared" si="84"/>
        <v>5</v>
      </c>
      <c r="DC131" s="83" t="str">
        <f t="shared" si="85"/>
        <v>Buchhalter 2</v>
      </c>
      <c r="DD131" s="125">
        <v>212</v>
      </c>
      <c r="DE131" s="33">
        <f t="shared" si="96"/>
        <v>5</v>
      </c>
      <c r="DF131" s="83" t="str">
        <f t="shared" si="97"/>
        <v>Buchhalter 2</v>
      </c>
      <c r="DG131" s="20"/>
      <c r="DH131" s="125">
        <v>212</v>
      </c>
      <c r="DI131" s="33">
        <f t="shared" si="86"/>
        <v>5</v>
      </c>
      <c r="DJ131" s="83" t="str">
        <f t="shared" si="87"/>
        <v>Buchhalter 2</v>
      </c>
      <c r="DO131" s="19">
        <f t="shared" si="61"/>
        <v>6762</v>
      </c>
      <c r="DP131" s="153">
        <v>6</v>
      </c>
      <c r="DQ131" s="19">
        <v>0</v>
      </c>
      <c r="DR131" s="19" t="s">
        <v>958</v>
      </c>
    </row>
    <row r="132" spans="1:122" s="19" customFormat="1" x14ac:dyDescent="0.2">
      <c r="A132" s="53">
        <v>0</v>
      </c>
      <c r="B132" s="53"/>
      <c r="C132" s="53">
        <f t="shared" si="5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511</v>
      </c>
      <c r="Q132" s="15">
        <v>128</v>
      </c>
      <c r="R132" s="245" t="s">
        <v>341</v>
      </c>
      <c r="S132" s="27" t="s">
        <v>159</v>
      </c>
      <c r="T132" s="21">
        <v>1959</v>
      </c>
      <c r="U132" s="28" t="s">
        <v>126</v>
      </c>
      <c r="V132" s="21">
        <v>1979</v>
      </c>
      <c r="W132" s="25"/>
      <c r="X132" s="21"/>
      <c r="Y132" s="25" t="s">
        <v>340</v>
      </c>
      <c r="Z132" s="21">
        <f t="shared" si="57"/>
        <v>38</v>
      </c>
      <c r="AA132" s="25" t="s">
        <v>160</v>
      </c>
      <c r="AB132" s="21" t="s">
        <v>105</v>
      </c>
      <c r="AC132" s="21"/>
      <c r="AE132" s="90" t="s">
        <v>426</v>
      </c>
      <c r="AF132" s="82"/>
      <c r="CP132" s="19" t="str">
        <f t="shared" si="58"/>
        <v>Steg Günther</v>
      </c>
      <c r="CR132" s="19">
        <f t="shared" si="59"/>
        <v>38</v>
      </c>
      <c r="CS132" s="19" t="str">
        <f t="shared" si="60"/>
        <v>C</v>
      </c>
      <c r="CT132" s="154">
        <v>4226</v>
      </c>
      <c r="CU132" s="125">
        <v>413</v>
      </c>
      <c r="CV132" s="33">
        <f t="shared" si="94"/>
        <v>8</v>
      </c>
      <c r="CW132" s="83" t="str">
        <f t="shared" si="95"/>
        <v>Senior System-Controller</v>
      </c>
      <c r="CX132" s="125">
        <v>413</v>
      </c>
      <c r="CY132" s="33">
        <f t="shared" si="82"/>
        <v>8</v>
      </c>
      <c r="CZ132" s="83" t="str">
        <f t="shared" si="83"/>
        <v>Senior System-Controller</v>
      </c>
      <c r="DA132" s="125">
        <v>413</v>
      </c>
      <c r="DB132" s="33">
        <f t="shared" si="84"/>
        <v>8</v>
      </c>
      <c r="DC132" s="83" t="str">
        <f t="shared" si="85"/>
        <v>Senior System-Controller</v>
      </c>
      <c r="DD132" s="125">
        <v>413</v>
      </c>
      <c r="DE132" s="33">
        <f t="shared" si="96"/>
        <v>8</v>
      </c>
      <c r="DF132" s="83" t="str">
        <f t="shared" si="97"/>
        <v>Senior System-Controller</v>
      </c>
      <c r="DG132" s="20"/>
      <c r="DH132" s="125">
        <v>413</v>
      </c>
      <c r="DI132" s="33">
        <f t="shared" si="86"/>
        <v>8</v>
      </c>
      <c r="DJ132" s="83" t="str">
        <f t="shared" si="87"/>
        <v>Senior System-Controller</v>
      </c>
      <c r="DO132" s="19">
        <f t="shared" si="61"/>
        <v>4226</v>
      </c>
      <c r="DP132" s="153">
        <v>6</v>
      </c>
      <c r="DQ132" s="19">
        <v>0</v>
      </c>
      <c r="DR132" s="19" t="s">
        <v>961</v>
      </c>
    </row>
    <row r="133" spans="1:122" s="19" customFormat="1" ht="27" x14ac:dyDescent="0.2">
      <c r="A133" s="53">
        <v>0</v>
      </c>
      <c r="B133" s="53"/>
      <c r="C133" s="53">
        <f t="shared" si="56"/>
        <v>1</v>
      </c>
      <c r="D133" s="55"/>
      <c r="E133" s="55"/>
      <c r="F133" s="55"/>
      <c r="G133" s="53">
        <v>1</v>
      </c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533</v>
      </c>
      <c r="Q133" s="15">
        <v>129</v>
      </c>
      <c r="R133" s="42"/>
      <c r="S133" s="20" t="s">
        <v>532</v>
      </c>
      <c r="T133" s="21">
        <v>1966</v>
      </c>
      <c r="U133" s="28" t="s">
        <v>534</v>
      </c>
      <c r="V133" s="21">
        <v>1992</v>
      </c>
      <c r="W133" s="25" t="s">
        <v>535</v>
      </c>
      <c r="X133" s="21">
        <v>1995</v>
      </c>
      <c r="Y133" s="28" t="s">
        <v>211</v>
      </c>
      <c r="Z133" s="118">
        <f t="shared" si="57"/>
        <v>25</v>
      </c>
      <c r="AA133" s="25" t="s">
        <v>692</v>
      </c>
      <c r="AB133" s="21" t="s">
        <v>105</v>
      </c>
      <c r="AC133" s="21"/>
      <c r="AE133" s="90" t="s">
        <v>537</v>
      </c>
      <c r="AF133" s="82"/>
      <c r="CP133" s="19" t="str">
        <f t="shared" si="58"/>
        <v>Grimm Stephan</v>
      </c>
      <c r="CR133" s="19">
        <f t="shared" si="59"/>
        <v>25</v>
      </c>
      <c r="CS133" s="19" t="str">
        <f t="shared" si="60"/>
        <v>C</v>
      </c>
      <c r="CT133" s="154">
        <v>3203</v>
      </c>
      <c r="CU133" s="125">
        <v>443</v>
      </c>
      <c r="CV133" s="33">
        <f t="shared" si="94"/>
        <v>9</v>
      </c>
      <c r="CW133" s="83" t="str">
        <f t="shared" si="95"/>
        <v>System-Spezialist 3</v>
      </c>
      <c r="CX133" s="125">
        <v>443</v>
      </c>
      <c r="CY133" s="33">
        <f t="shared" si="82"/>
        <v>9</v>
      </c>
      <c r="CZ133" s="83" t="str">
        <f t="shared" si="83"/>
        <v>System-Spezialist 3</v>
      </c>
      <c r="DA133" s="125">
        <v>443</v>
      </c>
      <c r="DB133" s="33">
        <f t="shared" si="84"/>
        <v>9</v>
      </c>
      <c r="DC133" s="83" t="str">
        <f t="shared" si="85"/>
        <v>System-Spezialist 3</v>
      </c>
      <c r="DD133" s="125">
        <v>443</v>
      </c>
      <c r="DE133" s="33">
        <f t="shared" si="96"/>
        <v>9</v>
      </c>
      <c r="DF133" s="83" t="str">
        <f t="shared" si="97"/>
        <v>System-Spezialist 3</v>
      </c>
      <c r="DG133" s="20"/>
      <c r="DH133" s="125">
        <v>413</v>
      </c>
      <c r="DI133" s="33">
        <f t="shared" si="86"/>
        <v>8</v>
      </c>
      <c r="DJ133" s="83" t="str">
        <f t="shared" si="87"/>
        <v>Senior System-Controller</v>
      </c>
      <c r="DO133" s="19">
        <f t="shared" si="61"/>
        <v>3203</v>
      </c>
      <c r="DP133" s="153">
        <v>3</v>
      </c>
      <c r="DQ133" s="19">
        <v>0</v>
      </c>
      <c r="DR133" s="19" t="s">
        <v>962</v>
      </c>
    </row>
    <row r="134" spans="1:122" s="19" customFormat="1" x14ac:dyDescent="0.2">
      <c r="A134" s="53">
        <v>0</v>
      </c>
      <c r="B134" s="53"/>
      <c r="C134" s="53">
        <f t="shared" si="5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512</v>
      </c>
      <c r="Q134" s="15">
        <v>130</v>
      </c>
      <c r="R134" s="42"/>
      <c r="S134" s="27" t="s">
        <v>204</v>
      </c>
      <c r="T134" s="21">
        <v>1978</v>
      </c>
      <c r="U134" s="28" t="s">
        <v>277</v>
      </c>
      <c r="V134" s="21">
        <v>1999</v>
      </c>
      <c r="W134" s="25"/>
      <c r="X134" s="21"/>
      <c r="Y134" s="25" t="s">
        <v>316</v>
      </c>
      <c r="Z134" s="21">
        <f t="shared" si="57"/>
        <v>18</v>
      </c>
      <c r="AA134" s="25" t="s">
        <v>205</v>
      </c>
      <c r="AB134" s="21" t="s">
        <v>121</v>
      </c>
      <c r="AC134" s="21"/>
      <c r="AE134" s="90" t="s">
        <v>427</v>
      </c>
      <c r="AF134" s="82"/>
      <c r="CP134" s="19" t="str">
        <f t="shared" si="58"/>
        <v>Hänni Alexander</v>
      </c>
      <c r="CR134" s="19">
        <f t="shared" si="59"/>
        <v>18</v>
      </c>
      <c r="CS134" s="19" t="str">
        <f t="shared" si="60"/>
        <v>D</v>
      </c>
      <c r="CT134" s="154">
        <v>6755</v>
      </c>
      <c r="CU134" s="125">
        <v>423</v>
      </c>
      <c r="CV134" s="33">
        <f t="shared" si="94"/>
        <v>7</v>
      </c>
      <c r="CW134" s="83" t="str">
        <f t="shared" si="95"/>
        <v>IC-Berater / -Techniker 3 / LAN-Supporter</v>
      </c>
      <c r="CX134" s="125">
        <v>423</v>
      </c>
      <c r="CY134" s="33">
        <f t="shared" si="82"/>
        <v>7</v>
      </c>
      <c r="CZ134" s="83" t="str">
        <f t="shared" si="83"/>
        <v>IC-Berater / -Techniker 3 / LAN-Supporter</v>
      </c>
      <c r="DA134" s="125">
        <v>423</v>
      </c>
      <c r="DB134" s="33">
        <f t="shared" si="84"/>
        <v>7</v>
      </c>
      <c r="DC134" s="83" t="str">
        <f t="shared" si="85"/>
        <v>IC-Berater / -Techniker 3 / LAN-Supporter</v>
      </c>
      <c r="DD134" s="125">
        <v>422</v>
      </c>
      <c r="DE134" s="33">
        <f t="shared" si="96"/>
        <v>6</v>
      </c>
      <c r="DF134" s="83" t="str">
        <f t="shared" si="97"/>
        <v>IC-Berater / -Techniker 2 / LAN-Grundstufe</v>
      </c>
      <c r="DG134" s="20"/>
      <c r="DH134" s="125">
        <v>422</v>
      </c>
      <c r="DI134" s="33">
        <f t="shared" si="86"/>
        <v>6</v>
      </c>
      <c r="DJ134" s="83" t="str">
        <f t="shared" si="87"/>
        <v>IC-Berater / -Techniker 2 / LAN-Grundstufe</v>
      </c>
      <c r="DO134" s="19">
        <f t="shared" si="61"/>
        <v>6755</v>
      </c>
      <c r="DP134" s="153">
        <v>6</v>
      </c>
      <c r="DQ134" s="19">
        <v>0</v>
      </c>
      <c r="DR134" s="19" t="s">
        <v>960</v>
      </c>
    </row>
    <row r="135" spans="1:122" s="19" customFormat="1" x14ac:dyDescent="0.2">
      <c r="A135" s="53">
        <v>0</v>
      </c>
      <c r="B135" s="53"/>
      <c r="C135" s="53">
        <f t="shared" si="56"/>
        <v>1</v>
      </c>
      <c r="D135" s="55"/>
      <c r="E135" s="55"/>
      <c r="F135" s="55"/>
      <c r="G135" s="53">
        <v>1</v>
      </c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1054</v>
      </c>
      <c r="Q135" s="15">
        <v>131</v>
      </c>
      <c r="R135" s="42"/>
      <c r="S135" s="27" t="s">
        <v>1055</v>
      </c>
      <c r="T135" s="21">
        <v>1985</v>
      </c>
      <c r="U135" s="28" t="s">
        <v>1056</v>
      </c>
      <c r="V135" s="21">
        <v>2007</v>
      </c>
      <c r="W135" s="25" t="s">
        <v>1057</v>
      </c>
      <c r="X135" s="21">
        <v>2015</v>
      </c>
      <c r="Y135" s="25" t="s">
        <v>316</v>
      </c>
      <c r="Z135" s="21">
        <f t="shared" si="57"/>
        <v>10</v>
      </c>
      <c r="AA135" s="25" t="s">
        <v>205</v>
      </c>
      <c r="AB135" s="21" t="s">
        <v>142</v>
      </c>
      <c r="AC135" s="21"/>
      <c r="AE135" s="90" t="s">
        <v>427</v>
      </c>
      <c r="AF135" s="82"/>
      <c r="CP135" s="19" t="str">
        <f t="shared" si="58"/>
        <v>Saliu Bekim</v>
      </c>
      <c r="CR135" s="19">
        <f t="shared" si="59"/>
        <v>10</v>
      </c>
      <c r="CS135" s="19" t="str">
        <f t="shared" si="60"/>
        <v>E</v>
      </c>
      <c r="CT135" s="154">
        <v>7708</v>
      </c>
      <c r="CU135" s="125">
        <v>422</v>
      </c>
      <c r="CV135" s="33">
        <f t="shared" si="94"/>
        <v>6</v>
      </c>
      <c r="CW135" s="83" t="str">
        <f t="shared" si="95"/>
        <v>IC-Berater / -Techniker 2 / LAN-Grundstufe</v>
      </c>
      <c r="CX135" s="125">
        <v>422</v>
      </c>
      <c r="CY135" s="33">
        <f t="shared" si="82"/>
        <v>6</v>
      </c>
      <c r="CZ135" s="83" t="str">
        <f t="shared" si="83"/>
        <v>IC-Berater / -Techniker 2 / LAN-Grundstufe</v>
      </c>
      <c r="DA135" s="125"/>
      <c r="DB135" s="33"/>
      <c r="DC135" s="83"/>
      <c r="DD135" s="125"/>
      <c r="DE135" s="33"/>
      <c r="DF135" s="83"/>
      <c r="DG135" s="20"/>
      <c r="DH135" s="125"/>
      <c r="DI135" s="33"/>
      <c r="DJ135" s="83"/>
      <c r="DO135" s="19">
        <f t="shared" si="61"/>
        <v>7708</v>
      </c>
      <c r="DP135" s="153">
        <v>6</v>
      </c>
      <c r="DQ135" s="19">
        <v>0</v>
      </c>
      <c r="DR135" s="19" t="s">
        <v>960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514</v>
      </c>
      <c r="Q136" s="15">
        <v>132</v>
      </c>
      <c r="R136" s="245" t="s">
        <v>344</v>
      </c>
      <c r="S136" s="27" t="s">
        <v>230</v>
      </c>
      <c r="T136" s="21">
        <v>1965</v>
      </c>
      <c r="U136" s="28" t="s">
        <v>151</v>
      </c>
      <c r="V136" s="21">
        <v>1984</v>
      </c>
      <c r="W136" s="25"/>
      <c r="X136" s="21"/>
      <c r="Y136" s="25"/>
      <c r="Z136" s="21">
        <f>$AD$3-V136</f>
        <v>33</v>
      </c>
      <c r="AA136" s="25" t="s">
        <v>339</v>
      </c>
      <c r="AB136" s="21" t="s">
        <v>121</v>
      </c>
      <c r="AC136" s="21"/>
      <c r="AE136" s="90" t="s">
        <v>425</v>
      </c>
      <c r="AF136" s="82"/>
      <c r="CP136" s="19" t="str">
        <f t="shared" si="58"/>
        <v>Eichenberger Sylvia</v>
      </c>
      <c r="CR136" s="19">
        <f t="shared" si="59"/>
        <v>33</v>
      </c>
      <c r="CS136" s="19" t="str">
        <f t="shared" si="60"/>
        <v>D</v>
      </c>
      <c r="CT136" s="154">
        <v>5626</v>
      </c>
      <c r="CU136" s="125">
        <v>134</v>
      </c>
      <c r="CV136" s="33">
        <f t="shared" si="94"/>
        <v>7</v>
      </c>
      <c r="CW136" s="83" t="str">
        <f t="shared" si="95"/>
        <v>Kaufmännischer Mitarbeiter 4 / Gruppenchef 2</v>
      </c>
      <c r="CX136" s="125">
        <v>134</v>
      </c>
      <c r="CY136" s="33">
        <f t="shared" si="82"/>
        <v>7</v>
      </c>
      <c r="CZ136" s="83" t="str">
        <f t="shared" si="83"/>
        <v>Kaufmännischer Mitarbeiter 4 / Gruppenchef 2</v>
      </c>
      <c r="DA136" s="125">
        <v>134</v>
      </c>
      <c r="DB136" s="33">
        <f t="shared" ref="DB136:DB145" si="104">VLOOKUP($DA136,Funktionsbezeichnungen,3,0)</f>
        <v>7</v>
      </c>
      <c r="DC136" s="83" t="str">
        <f t="shared" ref="DC136:DC145" si="105">VLOOKUP($DA136,Funktionsbezeichnungen,2,0)</f>
        <v>Kaufmännischer Mitarbeiter 4 / Gruppenchef 2</v>
      </c>
      <c r="DD136" s="125">
        <v>134</v>
      </c>
      <c r="DE136" s="33">
        <f t="shared" ref="DE136:DE145" si="106">VLOOKUP($DD136,Funktionsbezeichnungen,3,0)</f>
        <v>7</v>
      </c>
      <c r="DF136" s="83" t="str">
        <f t="shared" ref="DF136:DF145" si="107">VLOOKUP($DD136,Funktionsbezeichnungen,2,0)</f>
        <v>Kaufmännischer Mitarbeiter 4 / Gruppenchef 2</v>
      </c>
      <c r="DG136" s="20"/>
      <c r="DH136" s="125">
        <v>134</v>
      </c>
      <c r="DI136" s="33">
        <f t="shared" ref="DI136:DI145" si="108">VLOOKUP($DH136,Funktionsbezeichnungen,3,0)</f>
        <v>7</v>
      </c>
      <c r="DJ136" s="83" t="str">
        <f t="shared" ref="DJ136:DJ145" si="109">VLOOKUP($DH136,Funktionsbezeichnungen,2,0)</f>
        <v>Kaufmännischer Mitarbeiter 4 / Gruppenchef 2</v>
      </c>
      <c r="DO136" s="19">
        <f t="shared" si="61"/>
        <v>5626</v>
      </c>
      <c r="DP136" s="153">
        <v>6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360</v>
      </c>
      <c r="P137" s="15" t="s">
        <v>505</v>
      </c>
      <c r="Q137" s="15">
        <v>133</v>
      </c>
      <c r="R137" s="245"/>
      <c r="S137" s="27" t="s">
        <v>396</v>
      </c>
      <c r="T137" s="21">
        <v>1965</v>
      </c>
      <c r="U137" s="28" t="s">
        <v>397</v>
      </c>
      <c r="V137" s="21">
        <v>1985</v>
      </c>
      <c r="W137" s="25"/>
      <c r="X137" s="21"/>
      <c r="Y137" s="25"/>
      <c r="Z137" s="21">
        <f>$AD$3-V137</f>
        <v>32</v>
      </c>
      <c r="AA137" s="25" t="s">
        <v>339</v>
      </c>
      <c r="AB137" s="21" t="s">
        <v>121</v>
      </c>
      <c r="AC137" s="21"/>
      <c r="AE137" s="90" t="s">
        <v>425</v>
      </c>
      <c r="AF137" s="82"/>
      <c r="CP137" s="19" t="str">
        <f t="shared" si="58"/>
        <v>Ehret-Kreutz Elke</v>
      </c>
      <c r="CR137" s="19">
        <f t="shared" si="59"/>
        <v>32</v>
      </c>
      <c r="CS137" s="19" t="str">
        <f t="shared" si="60"/>
        <v>D</v>
      </c>
      <c r="CT137" s="154">
        <v>5633</v>
      </c>
      <c r="CU137" s="125">
        <v>134</v>
      </c>
      <c r="CV137" s="33">
        <f t="shared" si="94"/>
        <v>7</v>
      </c>
      <c r="CW137" s="83" t="str">
        <f t="shared" si="95"/>
        <v>Kaufmännischer Mitarbeiter 4 / Gruppenchef 2</v>
      </c>
      <c r="CX137" s="125">
        <v>134</v>
      </c>
      <c r="CY137" s="33">
        <f>VLOOKUP($CX137,Funktionsbezeichnungen,3,0)</f>
        <v>7</v>
      </c>
      <c r="CZ137" s="83" t="str">
        <f>VLOOKUP($CX137,Funktionsbezeichnungen,2,0)</f>
        <v>Kaufmännischer Mitarbeiter 4 / Gruppenchef 2</v>
      </c>
      <c r="DA137" s="125">
        <v>134</v>
      </c>
      <c r="DB137" s="33">
        <f>VLOOKUP($DA137,Funktionsbezeichnungen,3,0)</f>
        <v>7</v>
      </c>
      <c r="DC137" s="83" t="str">
        <f>VLOOKUP($DA137,Funktionsbezeichnungen,2,0)</f>
        <v>Kaufmännischer Mitarbeiter 4 / Gruppenchef 2</v>
      </c>
      <c r="DD137" s="125">
        <v>134</v>
      </c>
      <c r="DE137" s="33">
        <f>VLOOKUP($DD137,Funktionsbezeichnungen,3,0)</f>
        <v>7</v>
      </c>
      <c r="DF137" s="83" t="str">
        <f>VLOOKUP($DD137,Funktionsbezeichnungen,2,0)</f>
        <v>Kaufmännischer Mitarbeiter 4 / Gruppenchef 2</v>
      </c>
      <c r="DG137" s="20"/>
      <c r="DH137" s="125">
        <v>134</v>
      </c>
      <c r="DI137" s="33">
        <f>VLOOKUP($DH137,Funktionsbezeichnungen,3,0)</f>
        <v>7</v>
      </c>
      <c r="DJ137" s="83" t="str">
        <f>VLOOKUP($DH137,Funktionsbezeichnungen,2,0)</f>
        <v>Kaufmännischer Mitarbeiter 4 / Gruppenchef 2</v>
      </c>
      <c r="DO137" s="19">
        <f t="shared" si="61"/>
        <v>5633</v>
      </c>
      <c r="DP137" s="153">
        <v>6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513</v>
      </c>
      <c r="Q138" s="15">
        <v>134</v>
      </c>
      <c r="R138" s="245"/>
      <c r="S138" s="27" t="s">
        <v>272</v>
      </c>
      <c r="T138" s="21">
        <v>1967</v>
      </c>
      <c r="U138" s="28" t="s">
        <v>274</v>
      </c>
      <c r="V138" s="21">
        <v>1986</v>
      </c>
      <c r="W138" s="25" t="s">
        <v>1220</v>
      </c>
      <c r="X138" s="21">
        <v>2016</v>
      </c>
      <c r="Y138" s="25"/>
      <c r="Z138" s="21">
        <f>$AD$3-V138</f>
        <v>31</v>
      </c>
      <c r="AA138" s="25" t="s">
        <v>693</v>
      </c>
      <c r="AB138" s="21" t="s">
        <v>121</v>
      </c>
      <c r="AC138" s="21"/>
      <c r="AE138" s="90" t="s">
        <v>454</v>
      </c>
      <c r="AF138" s="82"/>
      <c r="CP138" s="19" t="str">
        <f t="shared" si="58"/>
        <v>Gerber Beatrice</v>
      </c>
      <c r="CR138" s="19">
        <f t="shared" si="59"/>
        <v>31</v>
      </c>
      <c r="CS138" s="19" t="str">
        <f t="shared" si="60"/>
        <v>D</v>
      </c>
      <c r="CT138" s="154">
        <v>4289</v>
      </c>
      <c r="CU138" s="125">
        <v>141</v>
      </c>
      <c r="CV138" s="33">
        <f t="shared" si="94"/>
        <v>8</v>
      </c>
      <c r="CW138" s="83" t="str">
        <f t="shared" si="95"/>
        <v>Kaufmännischer Fachspezialist 1</v>
      </c>
      <c r="CX138" s="125">
        <v>141</v>
      </c>
      <c r="CY138" s="33">
        <f t="shared" si="82"/>
        <v>8</v>
      </c>
      <c r="CZ138" s="83" t="str">
        <f t="shared" si="83"/>
        <v>Kaufmännischer Fachspezialist 1</v>
      </c>
      <c r="DA138" s="125">
        <v>141</v>
      </c>
      <c r="DB138" s="33">
        <f t="shared" si="104"/>
        <v>8</v>
      </c>
      <c r="DC138" s="83" t="str">
        <f t="shared" si="105"/>
        <v>Kaufmännischer Fachspezialist 1</v>
      </c>
      <c r="DD138" s="125">
        <v>141</v>
      </c>
      <c r="DE138" s="33">
        <f t="shared" si="106"/>
        <v>8</v>
      </c>
      <c r="DF138" s="83" t="str">
        <f t="shared" si="107"/>
        <v>Kaufmännischer Fachspezialist 1</v>
      </c>
      <c r="DG138" s="20"/>
      <c r="DH138" s="125">
        <v>141</v>
      </c>
      <c r="DI138" s="33">
        <f t="shared" si="108"/>
        <v>8</v>
      </c>
      <c r="DJ138" s="83" t="str">
        <f t="shared" si="109"/>
        <v>Kaufmännischer Fachspezialist 1</v>
      </c>
      <c r="DO138" s="19">
        <f t="shared" si="61"/>
        <v>4289</v>
      </c>
      <c r="DP138" s="153">
        <v>6</v>
      </c>
      <c r="DQ138" s="19">
        <v>0</v>
      </c>
      <c r="DR138" s="19" t="s">
        <v>956</v>
      </c>
    </row>
    <row r="139" spans="1:122" s="19" customFormat="1" x14ac:dyDescent="0.2">
      <c r="A139" s="53">
        <v>0</v>
      </c>
      <c r="B139" s="53">
        <v>1</v>
      </c>
      <c r="C139" s="53">
        <f>IF(Z139&gt;=10,1,0)</f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358</v>
      </c>
      <c r="P139" s="15" t="s">
        <v>515</v>
      </c>
      <c r="Q139" s="15">
        <v>135</v>
      </c>
      <c r="R139" s="245"/>
      <c r="S139" s="27" t="s">
        <v>163</v>
      </c>
      <c r="T139" s="21">
        <v>1956</v>
      </c>
      <c r="U139" s="28"/>
      <c r="V139" s="21">
        <v>1989</v>
      </c>
      <c r="W139" s="25"/>
      <c r="X139" s="21"/>
      <c r="Y139" s="25"/>
      <c r="Z139" s="21">
        <f>$AD$3-V139</f>
        <v>28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" t="str">
        <f>+S139</f>
        <v>Körkel Agnes</v>
      </c>
      <c r="CR139" s="19">
        <f>+Z139</f>
        <v>28</v>
      </c>
      <c r="CS139" s="19" t="str">
        <f>+AB139</f>
        <v>E</v>
      </c>
      <c r="CT139" s="154">
        <v>5605</v>
      </c>
      <c r="CU139" s="125">
        <v>132</v>
      </c>
      <c r="CV139" s="33">
        <f>VLOOKUP($CU139,Funktionsbezeichnungen,3,0)</f>
        <v>5</v>
      </c>
      <c r="CW139" s="83" t="str">
        <f>VLOOKUP($CU139,Funktionsbezeichnungen,2,0)</f>
        <v>Kaufmännischer Mitarbeiter 2</v>
      </c>
      <c r="CX139" s="125">
        <v>132</v>
      </c>
      <c r="CY139" s="33">
        <f>VLOOKUP($CX139,Funktionsbezeichnungen,3,0)</f>
        <v>5</v>
      </c>
      <c r="CZ139" s="83" t="str">
        <f>VLOOKUP($CX139,Funktionsbezeichnungen,2,0)</f>
        <v>Kaufmännischer Mitarbeiter 2</v>
      </c>
      <c r="DA139" s="125">
        <v>132</v>
      </c>
      <c r="DB139" s="33">
        <f>VLOOKUP($DA139,Funktionsbezeichnungen,3,0)</f>
        <v>5</v>
      </c>
      <c r="DC139" s="83" t="str">
        <f>VLOOKUP($DA139,Funktionsbezeichnungen,2,0)</f>
        <v>Kaufmännischer Mitarbeiter 2</v>
      </c>
      <c r="DD139" s="125">
        <v>132</v>
      </c>
      <c r="DE139" s="33">
        <f>VLOOKUP($DD139,Funktionsbezeichnungen,3,0)</f>
        <v>5</v>
      </c>
      <c r="DF139" s="83" t="str">
        <f>VLOOKUP($DD139,Funktionsbezeichnungen,2,0)</f>
        <v>Kaufmännischer Mitarbeiter 2</v>
      </c>
      <c r="DG139" s="20"/>
      <c r="DH139" s="125">
        <v>132</v>
      </c>
      <c r="DI139" s="33">
        <f>VLOOKUP($DH139,Funktionsbezeichnungen,3,0)</f>
        <v>5</v>
      </c>
      <c r="DJ139" s="83" t="str">
        <f>VLOOKUP($DH139,Funktionsbezeichnungen,2,0)</f>
        <v>Kaufmännischer Mitarbeiter 2</v>
      </c>
      <c r="DO139" s="19">
        <f>+CT139</f>
        <v>5605</v>
      </c>
      <c r="DP139" s="153">
        <v>7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ref="C140:C156" si="110">IF(Z140&gt;=10,1,0)</f>
        <v>1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357</v>
      </c>
      <c r="P140" s="15" t="s">
        <v>1278</v>
      </c>
      <c r="Q140" s="15">
        <v>136</v>
      </c>
      <c r="R140" s="245"/>
      <c r="S140" s="27" t="s">
        <v>1277</v>
      </c>
      <c r="T140" s="21">
        <v>1964</v>
      </c>
      <c r="U140" s="28" t="s">
        <v>151</v>
      </c>
      <c r="V140" s="21">
        <v>1983</v>
      </c>
      <c r="W140" s="28"/>
      <c r="X140" s="21"/>
      <c r="Y140" s="25"/>
      <c r="Z140" s="21">
        <f t="shared" si="57"/>
        <v>34</v>
      </c>
      <c r="AA140" s="25" t="s">
        <v>414</v>
      </c>
      <c r="AB140" s="21" t="s">
        <v>142</v>
      </c>
      <c r="AC140" s="21"/>
      <c r="AE140" s="90" t="s">
        <v>428</v>
      </c>
      <c r="AF140" s="82"/>
      <c r="CP140" s="192" t="str">
        <f t="shared" si="58"/>
        <v>Halbeisen Gisela</v>
      </c>
      <c r="CQ140" s="192"/>
      <c r="CR140" s="192">
        <f t="shared" si="59"/>
        <v>34</v>
      </c>
      <c r="CS140" s="192" t="str">
        <f t="shared" si="60"/>
        <v>E</v>
      </c>
      <c r="CT140" s="222">
        <v>7710</v>
      </c>
      <c r="CU140" s="125">
        <v>112</v>
      </c>
      <c r="CV140" s="33">
        <f t="shared" si="94"/>
        <v>5</v>
      </c>
      <c r="CW140" s="83" t="str">
        <f t="shared" si="95"/>
        <v>Réceptionist / Telefonist / Service-Disponent 2</v>
      </c>
      <c r="CX140" s="125">
        <v>112</v>
      </c>
      <c r="CY140" s="33">
        <f t="shared" ref="CY140:CY145" si="111">VLOOKUP($CX140,Funktionsbezeichnungen,3,0)</f>
        <v>5</v>
      </c>
      <c r="CZ140" s="83" t="str">
        <f t="shared" ref="CZ140:CZ145" si="112">VLOOKUP($CX140,Funktionsbezeichnungen,2,0)</f>
        <v>Réceptionist / Telefonist / Service-Disponent 2</v>
      </c>
      <c r="DA140" s="125">
        <v>112</v>
      </c>
      <c r="DB140" s="33">
        <f t="shared" si="104"/>
        <v>5</v>
      </c>
      <c r="DC140" s="83" t="str">
        <f t="shared" si="105"/>
        <v>Réceptionist / Telefonist / Service-Disponent 2</v>
      </c>
      <c r="DD140" s="125">
        <v>112</v>
      </c>
      <c r="DE140" s="33">
        <f t="shared" si="106"/>
        <v>5</v>
      </c>
      <c r="DF140" s="83" t="str">
        <f t="shared" si="107"/>
        <v>Réceptionist / Telefonist / Service-Disponent 2</v>
      </c>
      <c r="DG140" s="20"/>
      <c r="DH140" s="125">
        <v>112</v>
      </c>
      <c r="DI140" s="33">
        <f t="shared" si="108"/>
        <v>5</v>
      </c>
      <c r="DJ140" s="83" t="str">
        <f t="shared" si="109"/>
        <v>Réceptionist / Telefonist / Service-Disponent 2</v>
      </c>
      <c r="DO140" s="19">
        <f t="shared" si="61"/>
        <v>7710</v>
      </c>
      <c r="DP140" s="153">
        <v>6</v>
      </c>
      <c r="DQ140" s="19">
        <v>0</v>
      </c>
      <c r="DR140" s="19" t="s">
        <v>953</v>
      </c>
    </row>
    <row r="141" spans="1:122" s="19" customFormat="1" x14ac:dyDescent="0.2">
      <c r="A141" s="53">
        <v>0</v>
      </c>
      <c r="B141" s="53">
        <v>1</v>
      </c>
      <c r="C141" s="53">
        <f t="shared" si="110"/>
        <v>1</v>
      </c>
      <c r="D141" s="55"/>
      <c r="E141" s="55"/>
      <c r="F141" s="55"/>
      <c r="G141" s="53"/>
      <c r="H141" s="53"/>
      <c r="I141" s="55"/>
      <c r="J141" s="53"/>
      <c r="K141" s="55"/>
      <c r="L141" s="55">
        <v>1</v>
      </c>
      <c r="M141" s="55"/>
      <c r="N141" s="59"/>
      <c r="O141" s="19" t="s">
        <v>357</v>
      </c>
      <c r="P141" s="15" t="s">
        <v>884</v>
      </c>
      <c r="Q141" s="15">
        <v>137</v>
      </c>
      <c r="R141" s="245"/>
      <c r="S141" s="27" t="s">
        <v>883</v>
      </c>
      <c r="T141" s="21">
        <v>1970</v>
      </c>
      <c r="U141" s="28" t="s">
        <v>264</v>
      </c>
      <c r="V141" s="21">
        <v>1987</v>
      </c>
      <c r="W141" s="25"/>
      <c r="X141" s="21"/>
      <c r="Y141" s="25"/>
      <c r="Z141" s="21">
        <f t="shared" si="57"/>
        <v>30</v>
      </c>
      <c r="AA141" s="25" t="s">
        <v>414</v>
      </c>
      <c r="AB141" s="21" t="s">
        <v>142</v>
      </c>
      <c r="AC141" s="21"/>
      <c r="AE141" s="90" t="s">
        <v>428</v>
      </c>
      <c r="AF141" s="82"/>
      <c r="CP141" s="19" t="str">
        <f t="shared" si="58"/>
        <v>Wirtz Christine</v>
      </c>
      <c r="CR141" s="19">
        <f t="shared" si="59"/>
        <v>30</v>
      </c>
      <c r="CS141" s="19" t="str">
        <f t="shared" si="60"/>
        <v>E</v>
      </c>
      <c r="CT141" s="154">
        <v>5627</v>
      </c>
      <c r="CU141" s="125">
        <v>112</v>
      </c>
      <c r="CV141" s="33">
        <f t="shared" si="94"/>
        <v>5</v>
      </c>
      <c r="CW141" s="83" t="str">
        <f t="shared" si="95"/>
        <v>Réceptionist / Telefonist / Service-Disponent 2</v>
      </c>
      <c r="CX141" s="125">
        <v>112</v>
      </c>
      <c r="CY141" s="33">
        <f t="shared" si="111"/>
        <v>5</v>
      </c>
      <c r="CZ141" s="83" t="str">
        <f t="shared" si="112"/>
        <v>Réceptionist / Telefonist / Service-Disponent 2</v>
      </c>
      <c r="DA141" s="125">
        <v>112</v>
      </c>
      <c r="DB141" s="33">
        <f t="shared" si="104"/>
        <v>5</v>
      </c>
      <c r="DC141" s="83" t="str">
        <f t="shared" si="105"/>
        <v>Réceptionist / Telefonist / Service-Disponent 2</v>
      </c>
      <c r="DD141" s="125">
        <v>112</v>
      </c>
      <c r="DE141" s="33">
        <f t="shared" si="106"/>
        <v>5</v>
      </c>
      <c r="DF141" s="83" t="str">
        <f t="shared" si="107"/>
        <v>Réceptionist / Telefonist / Service-Disponent 2</v>
      </c>
      <c r="DG141" s="20"/>
      <c r="DH141" s="125">
        <v>112</v>
      </c>
      <c r="DI141" s="33">
        <f t="shared" si="108"/>
        <v>5</v>
      </c>
      <c r="DJ141" s="83" t="str">
        <f t="shared" si="109"/>
        <v>Réceptionist / Telefonist / Service-Disponent 2</v>
      </c>
      <c r="DO141" s="19">
        <f t="shared" si="61"/>
        <v>5627</v>
      </c>
      <c r="DP141" s="153">
        <v>6</v>
      </c>
      <c r="DQ141" s="19">
        <v>0</v>
      </c>
      <c r="DR141" s="19" t="s">
        <v>953</v>
      </c>
    </row>
    <row r="142" spans="1:122" s="19" customFormat="1" x14ac:dyDescent="0.2">
      <c r="A142" s="53">
        <v>0</v>
      </c>
      <c r="B142" s="53">
        <v>1</v>
      </c>
      <c r="C142" s="53">
        <f t="shared" si="110"/>
        <v>0</v>
      </c>
      <c r="D142" s="55"/>
      <c r="E142" s="55"/>
      <c r="F142" s="55"/>
      <c r="G142" s="53"/>
      <c r="H142" s="53"/>
      <c r="I142" s="55"/>
      <c r="J142" s="53"/>
      <c r="K142" s="55"/>
      <c r="L142" s="55">
        <v>1</v>
      </c>
      <c r="M142" s="55"/>
      <c r="N142" s="59"/>
      <c r="O142" s="19" t="s">
        <v>361</v>
      </c>
      <c r="P142" s="15" t="s">
        <v>1237</v>
      </c>
      <c r="Q142" s="15">
        <v>138</v>
      </c>
      <c r="R142" s="245"/>
      <c r="S142" s="27" t="s">
        <v>1238</v>
      </c>
      <c r="T142" s="21">
        <v>1971</v>
      </c>
      <c r="U142" s="28" t="s">
        <v>1239</v>
      </c>
      <c r="V142" s="21">
        <v>1995</v>
      </c>
      <c r="W142" s="25" t="s">
        <v>1240</v>
      </c>
      <c r="X142" s="162">
        <v>2012</v>
      </c>
      <c r="Y142" s="25"/>
      <c r="Z142" s="162">
        <f>$AD$3-X142</f>
        <v>5</v>
      </c>
      <c r="AA142" s="25" t="s">
        <v>339</v>
      </c>
      <c r="AB142" s="21" t="s">
        <v>142</v>
      </c>
      <c r="AC142" s="21"/>
      <c r="AE142" s="90" t="s">
        <v>425</v>
      </c>
      <c r="AF142" s="82"/>
      <c r="CP142" s="192" t="str">
        <f t="shared" si="58"/>
        <v>Lazar Sonja</v>
      </c>
      <c r="CQ142" s="192"/>
      <c r="CR142" s="19">
        <f>+Z142</f>
        <v>5</v>
      </c>
      <c r="CS142" s="19" t="str">
        <f>+AB142</f>
        <v>E</v>
      </c>
      <c r="CT142" s="222">
        <v>6767</v>
      </c>
      <c r="CU142" s="125">
        <v>132</v>
      </c>
      <c r="CV142" s="33">
        <f t="shared" si="94"/>
        <v>5</v>
      </c>
      <c r="CW142" s="83" t="str">
        <f t="shared" si="95"/>
        <v>Kaufmännischer Mitarbeiter 2</v>
      </c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125"/>
      <c r="DI142" s="33"/>
      <c r="DJ142" s="83"/>
      <c r="DO142" s="19">
        <f t="shared" si="61"/>
        <v>6767</v>
      </c>
      <c r="DP142" s="153">
        <v>6</v>
      </c>
      <c r="DQ142" s="19">
        <v>0</v>
      </c>
      <c r="DR142" s="19" t="s">
        <v>955</v>
      </c>
    </row>
    <row r="143" spans="1:122" s="19" customFormat="1" x14ac:dyDescent="0.2">
      <c r="A143" s="53">
        <v>0</v>
      </c>
      <c r="B143" s="53">
        <v>1</v>
      </c>
      <c r="C143" s="53">
        <f t="shared" si="110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361</v>
      </c>
      <c r="P143" s="15" t="s">
        <v>521</v>
      </c>
      <c r="Q143" s="15">
        <v>139</v>
      </c>
      <c r="R143" s="245" t="s">
        <v>345</v>
      </c>
      <c r="S143" s="27" t="s">
        <v>170</v>
      </c>
      <c r="T143" s="21">
        <v>1961</v>
      </c>
      <c r="U143" s="28" t="s">
        <v>169</v>
      </c>
      <c r="V143" s="21">
        <v>1980</v>
      </c>
      <c r="W143" s="25"/>
      <c r="X143" s="21"/>
      <c r="Y143" s="25"/>
      <c r="Z143" s="21">
        <f>$AD$3-V143</f>
        <v>37</v>
      </c>
      <c r="AA143" s="25" t="s">
        <v>169</v>
      </c>
      <c r="AB143" s="21" t="s">
        <v>142</v>
      </c>
      <c r="AC143" s="21"/>
      <c r="AE143" s="90" t="s">
        <v>429</v>
      </c>
      <c r="AF143" s="82"/>
      <c r="CP143" s="19" t="str">
        <f t="shared" si="58"/>
        <v>Eilers Brigitte</v>
      </c>
      <c r="CR143" s="19">
        <f>+Z143</f>
        <v>37</v>
      </c>
      <c r="CS143" s="19" t="str">
        <f>+AB143</f>
        <v>E</v>
      </c>
      <c r="CT143" s="154">
        <v>6740</v>
      </c>
      <c r="CU143" s="125">
        <v>133</v>
      </c>
      <c r="CV143" s="33">
        <f t="shared" si="94"/>
        <v>6</v>
      </c>
      <c r="CW143" s="83" t="str">
        <f t="shared" si="95"/>
        <v>Kaufmännischer Mitarbeiter 3 / Gruppenchef 1</v>
      </c>
      <c r="CX143" s="125">
        <v>133</v>
      </c>
      <c r="CY143" s="33">
        <f t="shared" si="111"/>
        <v>6</v>
      </c>
      <c r="CZ143" s="83" t="str">
        <f t="shared" si="112"/>
        <v>Kaufmännischer Mitarbeiter 3 / Gruppenchef 1</v>
      </c>
      <c r="DA143" s="125">
        <v>133</v>
      </c>
      <c r="DB143" s="33">
        <f t="shared" si="104"/>
        <v>6</v>
      </c>
      <c r="DC143" s="83" t="str">
        <f t="shared" si="105"/>
        <v>Kaufmännischer Mitarbeiter 3 / Gruppenchef 1</v>
      </c>
      <c r="DD143" s="125">
        <v>133</v>
      </c>
      <c r="DE143" s="33">
        <f t="shared" si="106"/>
        <v>6</v>
      </c>
      <c r="DF143" s="83" t="str">
        <f t="shared" si="107"/>
        <v>Kaufmännischer Mitarbeiter 3 / Gruppenchef 1</v>
      </c>
      <c r="DG143" s="20"/>
      <c r="DH143" s="125">
        <v>133</v>
      </c>
      <c r="DI143" s="33">
        <f t="shared" si="108"/>
        <v>6</v>
      </c>
      <c r="DJ143" s="83" t="str">
        <f t="shared" si="109"/>
        <v>Kaufmännischer Mitarbeiter 3 / Gruppenchef 1</v>
      </c>
      <c r="DO143" s="19">
        <f t="shared" si="61"/>
        <v>6740</v>
      </c>
      <c r="DP143" s="153">
        <v>6</v>
      </c>
      <c r="DQ143" s="19">
        <v>0</v>
      </c>
      <c r="DR143" s="185" t="s">
        <v>977</v>
      </c>
    </row>
    <row r="144" spans="1:122" s="19" customFormat="1" x14ac:dyDescent="0.2">
      <c r="A144" s="53">
        <v>0</v>
      </c>
      <c r="B144" s="53">
        <v>1</v>
      </c>
      <c r="C144" s="53">
        <f t="shared" si="110"/>
        <v>1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>
        <v>1</v>
      </c>
      <c r="N144" s="59"/>
      <c r="O144" s="19" t="s">
        <v>361</v>
      </c>
      <c r="P144" s="15" t="s">
        <v>519</v>
      </c>
      <c r="Q144" s="15">
        <v>140</v>
      </c>
      <c r="R144" s="245"/>
      <c r="S144" s="27" t="s">
        <v>911</v>
      </c>
      <c r="T144" s="21">
        <v>1969</v>
      </c>
      <c r="U144" s="28" t="s">
        <v>245</v>
      </c>
      <c r="V144" s="21">
        <v>1988</v>
      </c>
      <c r="W144" s="25"/>
      <c r="X144" s="21"/>
      <c r="Y144" s="25"/>
      <c r="Z144" s="21">
        <f>$AD$3-V144</f>
        <v>29</v>
      </c>
      <c r="AA144" s="25" t="s">
        <v>169</v>
      </c>
      <c r="AB144" s="21" t="s">
        <v>142</v>
      </c>
      <c r="AC144" s="21"/>
      <c r="AE144" s="90" t="s">
        <v>429</v>
      </c>
      <c r="AF144" s="82"/>
      <c r="CP144" s="19" t="str">
        <f t="shared" ref="CP144:CP156" si="113">+S144</f>
        <v>Barth Sandra</v>
      </c>
      <c r="CR144" s="19">
        <f>+Z144</f>
        <v>29</v>
      </c>
      <c r="CS144" s="19" t="str">
        <f>+AB144</f>
        <v>E</v>
      </c>
      <c r="CT144" s="154">
        <v>7701</v>
      </c>
      <c r="CU144" s="125">
        <v>132</v>
      </c>
      <c r="CV144" s="33">
        <f t="shared" si="94"/>
        <v>5</v>
      </c>
      <c r="CW144" s="83" t="str">
        <f t="shared" si="95"/>
        <v>Kaufmännischer Mitarbeiter 2</v>
      </c>
      <c r="CX144" s="125">
        <v>132</v>
      </c>
      <c r="CY144" s="33">
        <f t="shared" si="111"/>
        <v>5</v>
      </c>
      <c r="CZ144" s="83" t="str">
        <f t="shared" si="112"/>
        <v>Kaufmännischer Mitarbeiter 2</v>
      </c>
      <c r="DA144" s="125">
        <v>132</v>
      </c>
      <c r="DB144" s="33">
        <f t="shared" si="104"/>
        <v>5</v>
      </c>
      <c r="DC144" s="83" t="str">
        <f t="shared" si="105"/>
        <v>Kaufmännischer Mitarbeiter 2</v>
      </c>
      <c r="DD144" s="125">
        <v>132</v>
      </c>
      <c r="DE144" s="33">
        <f t="shared" si="106"/>
        <v>5</v>
      </c>
      <c r="DF144" s="83" t="str">
        <f t="shared" si="107"/>
        <v>Kaufmännischer Mitarbeiter 2</v>
      </c>
      <c r="DG144" s="20"/>
      <c r="DH144" s="125">
        <v>132</v>
      </c>
      <c r="DI144" s="33">
        <f t="shared" si="108"/>
        <v>5</v>
      </c>
      <c r="DJ144" s="83" t="str">
        <f t="shared" si="109"/>
        <v>Kaufmännischer Mitarbeiter 2</v>
      </c>
      <c r="DO144" s="19">
        <f t="shared" ref="DO144:DO145" si="114">+CT144</f>
        <v>7701</v>
      </c>
      <c r="DP144" s="153">
        <v>7</v>
      </c>
      <c r="DQ144" s="19">
        <v>0</v>
      </c>
      <c r="DR144" s="185" t="s">
        <v>977</v>
      </c>
    </row>
    <row r="145" spans="1:141" s="19" customFormat="1" x14ac:dyDescent="0.2">
      <c r="A145" s="53">
        <v>0</v>
      </c>
      <c r="B145" s="53"/>
      <c r="C145" s="53">
        <f t="shared" si="110"/>
        <v>1</v>
      </c>
      <c r="D145" s="55"/>
      <c r="E145" s="55"/>
      <c r="F145" s="55"/>
      <c r="G145" s="53"/>
      <c r="H145" s="53"/>
      <c r="I145" s="55"/>
      <c r="J145" s="53"/>
      <c r="K145" s="55"/>
      <c r="L145" s="55"/>
      <c r="M145" s="55">
        <v>1</v>
      </c>
      <c r="N145" s="59"/>
      <c r="O145" s="19" t="s">
        <v>359</v>
      </c>
      <c r="P145" s="15" t="s">
        <v>522</v>
      </c>
      <c r="Q145" s="15">
        <v>141</v>
      </c>
      <c r="R145" s="245"/>
      <c r="S145" s="27" t="s">
        <v>171</v>
      </c>
      <c r="T145" s="21">
        <v>1960</v>
      </c>
      <c r="U145" s="28"/>
      <c r="V145" s="21">
        <v>1984</v>
      </c>
      <c r="W145" s="25"/>
      <c r="X145" s="21"/>
      <c r="Y145" s="25"/>
      <c r="Z145" s="21">
        <f>$AD$3-V145</f>
        <v>33</v>
      </c>
      <c r="AA145" s="25" t="s">
        <v>172</v>
      </c>
      <c r="AB145" s="21" t="s">
        <v>147</v>
      </c>
      <c r="AC145" s="21"/>
      <c r="AE145" s="90" t="s">
        <v>430</v>
      </c>
      <c r="AF145" s="82"/>
      <c r="CP145" s="19" t="str">
        <f t="shared" si="113"/>
        <v>Schurrer Gabriel</v>
      </c>
      <c r="CR145" s="19">
        <f>+Z145</f>
        <v>33</v>
      </c>
      <c r="CS145" s="19" t="str">
        <f>+AB145</f>
        <v>F</v>
      </c>
      <c r="CT145" s="154">
        <v>7654</v>
      </c>
      <c r="CU145" s="125">
        <v>614</v>
      </c>
      <c r="CV145" s="33">
        <f t="shared" si="94"/>
        <v>4</v>
      </c>
      <c r="CW145" s="83" t="str">
        <f t="shared" si="95"/>
        <v>Laborassistenz 2</v>
      </c>
      <c r="CX145" s="125">
        <v>614</v>
      </c>
      <c r="CY145" s="33">
        <f t="shared" si="111"/>
        <v>4</v>
      </c>
      <c r="CZ145" s="83" t="str">
        <f t="shared" si="112"/>
        <v>Laborassistenz 2</v>
      </c>
      <c r="DA145" s="125">
        <v>614</v>
      </c>
      <c r="DB145" s="33">
        <f t="shared" si="104"/>
        <v>4</v>
      </c>
      <c r="DC145" s="83" t="str">
        <f t="shared" si="105"/>
        <v>Laborassistenz 2</v>
      </c>
      <c r="DD145" s="125">
        <v>614</v>
      </c>
      <c r="DE145" s="33">
        <f t="shared" si="106"/>
        <v>4</v>
      </c>
      <c r="DF145" s="83" t="str">
        <f t="shared" si="107"/>
        <v>Laborassistenz 2</v>
      </c>
      <c r="DG145" s="20"/>
      <c r="DH145" s="125">
        <v>614</v>
      </c>
      <c r="DI145" s="33">
        <f t="shared" si="108"/>
        <v>4</v>
      </c>
      <c r="DJ145" s="83" t="str">
        <f t="shared" si="109"/>
        <v>Laborassistenz 2</v>
      </c>
      <c r="DO145" s="19">
        <f t="shared" si="114"/>
        <v>7654</v>
      </c>
      <c r="DP145" s="153">
        <v>7</v>
      </c>
      <c r="DQ145" s="19">
        <v>0</v>
      </c>
      <c r="DR145" s="19" t="s">
        <v>963</v>
      </c>
    </row>
    <row r="146" spans="1:141" x14ac:dyDescent="0.25">
      <c r="A146" s="53">
        <v>0</v>
      </c>
      <c r="B146" s="53"/>
      <c r="C146" s="53">
        <f t="shared" si="110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360</v>
      </c>
      <c r="P146" s="15" t="s">
        <v>1087</v>
      </c>
      <c r="Q146" s="15">
        <v>142</v>
      </c>
      <c r="R146" s="245" t="s">
        <v>365</v>
      </c>
      <c r="S146" s="27" t="s">
        <v>1088</v>
      </c>
      <c r="T146" s="21">
        <v>1997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D146" s="19"/>
      <c r="AE146" s="90" t="s">
        <v>381</v>
      </c>
      <c r="AF146" s="8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 t="str">
        <f t="shared" si="113"/>
        <v>Berger Noah</v>
      </c>
      <c r="CQ146" s="19"/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</row>
    <row r="147" spans="1:141" s="19" customFormat="1" x14ac:dyDescent="0.2">
      <c r="A147" s="53">
        <v>0</v>
      </c>
      <c r="B147" s="53"/>
      <c r="C147" s="53">
        <f t="shared" si="110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360</v>
      </c>
      <c r="P147" s="15" t="s">
        <v>1091</v>
      </c>
      <c r="Q147" s="15">
        <v>143</v>
      </c>
      <c r="R147" s="42"/>
      <c r="S147" s="27" t="s">
        <v>1089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113"/>
        <v>Pertoldi Noeh</v>
      </c>
      <c r="CT147" s="154">
        <v>9742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ref="DO147:DO156" si="115">+CT147</f>
        <v>9742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360</v>
      </c>
      <c r="P148" s="15" t="s">
        <v>1092</v>
      </c>
      <c r="Q148" s="15">
        <v>144</v>
      </c>
      <c r="R148" s="42"/>
      <c r="S148" s="27" t="s">
        <v>1090</v>
      </c>
      <c r="T148" s="21">
        <v>1998</v>
      </c>
      <c r="U148" s="28" t="s">
        <v>628</v>
      </c>
      <c r="V148" s="21"/>
      <c r="W148" s="25"/>
      <c r="X148" s="21"/>
      <c r="Y148" s="25" t="s">
        <v>173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113"/>
        <v>Thahiri Florian</v>
      </c>
      <c r="CT148" s="154">
        <v>9740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9740</v>
      </c>
      <c r="DP148" s="153">
        <v>8</v>
      </c>
      <c r="DQ148" s="19">
        <v>0</v>
      </c>
      <c r="DR148" s="185" t="s">
        <v>976</v>
      </c>
    </row>
    <row r="149" spans="1:141" s="19" customFormat="1" x14ac:dyDescent="0.2">
      <c r="A149" s="53">
        <v>0</v>
      </c>
      <c r="B149" s="53"/>
      <c r="C149" s="53">
        <f t="shared" si="110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1162</v>
      </c>
      <c r="Q149" s="15">
        <v>145</v>
      </c>
      <c r="R149" s="42"/>
      <c r="S149" s="27" t="s">
        <v>1160</v>
      </c>
      <c r="T149" s="21">
        <v>1999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113"/>
        <v>Hirsbrunner Nico</v>
      </c>
      <c r="CT149" s="154">
        <v>9740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 t="shared" si="115"/>
        <v>9740</v>
      </c>
      <c r="DP149" s="153">
        <v>8</v>
      </c>
      <c r="DQ149" s="19">
        <v>0</v>
      </c>
      <c r="DR149" s="185" t="s">
        <v>976</v>
      </c>
    </row>
    <row r="150" spans="1:141" s="19" customFormat="1" x14ac:dyDescent="0.2">
      <c r="A150" s="53">
        <v>0</v>
      </c>
      <c r="B150" s="53"/>
      <c r="C150" s="53">
        <f t="shared" si="110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1161</v>
      </c>
      <c r="Q150" s="15">
        <v>146</v>
      </c>
      <c r="R150" s="42"/>
      <c r="S150" s="27" t="s">
        <v>1159</v>
      </c>
      <c r="T150" s="21">
        <v>1998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 t="shared" si="113"/>
        <v>Christ Florian</v>
      </c>
      <c r="CT150" s="154">
        <v>9739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si="115"/>
        <v>9739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110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361</v>
      </c>
      <c r="P151" s="15" t="s">
        <v>1163</v>
      </c>
      <c r="Q151" s="15">
        <v>147</v>
      </c>
      <c r="R151" s="42"/>
      <c r="S151" s="27" t="s">
        <v>1164</v>
      </c>
      <c r="T151" s="21">
        <v>1997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P151" s="19" t="str">
        <f t="shared" si="113"/>
        <v>Sivasundaram Aschveni</v>
      </c>
      <c r="CT151" s="154">
        <v>9751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>+CT151</f>
        <v>9751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110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358</v>
      </c>
      <c r="P152" s="15" t="s">
        <v>1208</v>
      </c>
      <c r="Q152" s="15">
        <v>148</v>
      </c>
      <c r="R152" s="42"/>
      <c r="S152" s="27" t="s">
        <v>1205</v>
      </c>
      <c r="T152" s="21">
        <v>1996</v>
      </c>
      <c r="U152" s="28" t="s">
        <v>628</v>
      </c>
      <c r="V152" s="21"/>
      <c r="W152" s="25"/>
      <c r="X152" s="21"/>
      <c r="Y152" s="25" t="s">
        <v>176</v>
      </c>
      <c r="Z152" s="21"/>
      <c r="AA152" s="25" t="s">
        <v>1268</v>
      </c>
      <c r="AB152" s="21" t="s">
        <v>175</v>
      </c>
      <c r="AC152" s="21"/>
      <c r="AE152" s="90" t="s">
        <v>381</v>
      </c>
      <c r="AF152" s="82"/>
      <c r="CP152" s="19" t="str">
        <f>+S152</f>
        <v>Leuch Georges</v>
      </c>
      <c r="CT152" s="154">
        <v>9750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>+CT152</f>
        <v>9750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110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359</v>
      </c>
      <c r="P153" s="15" t="s">
        <v>1209</v>
      </c>
      <c r="Q153" s="15">
        <v>149</v>
      </c>
      <c r="R153" s="42"/>
      <c r="S153" s="27" t="s">
        <v>1206</v>
      </c>
      <c r="T153" s="21">
        <v>2000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" t="str">
        <f t="shared" ref="CP153:CP154" si="116">+S153</f>
        <v>Boser Florian</v>
      </c>
      <c r="CT153" s="154">
        <v>9750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ref="DO153:DO154" si="117">+CT153</f>
        <v>9750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110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358</v>
      </c>
      <c r="P154" s="15" t="s">
        <v>1210</v>
      </c>
      <c r="Q154" s="15">
        <v>150</v>
      </c>
      <c r="R154" s="42"/>
      <c r="S154" s="27" t="s">
        <v>1207</v>
      </c>
      <c r="T154" s="21">
        <v>1999</v>
      </c>
      <c r="U154" s="28" t="s">
        <v>628</v>
      </c>
      <c r="V154" s="21"/>
      <c r="W154" s="25"/>
      <c r="X154" s="21"/>
      <c r="Y154" s="25" t="s">
        <v>180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" t="str">
        <f t="shared" si="116"/>
        <v>Kaupp Nicolas</v>
      </c>
      <c r="CT154" s="154">
        <v>9752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117"/>
        <v>9752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">
      <c r="A155" s="53">
        <v>0</v>
      </c>
      <c r="B155" s="53"/>
      <c r="C155" s="53">
        <f t="shared" si="110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1266</v>
      </c>
      <c r="Q155" s="15">
        <v>151</v>
      </c>
      <c r="R155" s="42"/>
      <c r="S155" s="27" t="s">
        <v>1264</v>
      </c>
      <c r="T155" s="21">
        <v>2000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P155" s="192" t="str">
        <f t="shared" si="113"/>
        <v>Tesan Laila</v>
      </c>
      <c r="CQ155" s="192"/>
      <c r="CR155" s="192"/>
      <c r="CS155" s="192"/>
      <c r="CT155" s="222">
        <v>9776</v>
      </c>
      <c r="CU155" s="125"/>
      <c r="CV155" s="33"/>
      <c r="CW155" s="83"/>
      <c r="CX155" s="125"/>
      <c r="CY155" s="33"/>
      <c r="CZ155" s="83"/>
      <c r="DA155" s="125"/>
      <c r="DB155" s="33"/>
      <c r="DC155" s="83"/>
      <c r="DD155" s="125"/>
      <c r="DE155" s="33"/>
      <c r="DF155" s="83"/>
      <c r="DG155" s="20"/>
      <c r="DH155" s="33"/>
      <c r="DI155" s="33"/>
      <c r="DJ155" s="83"/>
      <c r="DO155" s="19">
        <f t="shared" si="115"/>
        <v>9776</v>
      </c>
      <c r="DP155" s="153">
        <v>8</v>
      </c>
      <c r="DQ155" s="19">
        <v>0</v>
      </c>
      <c r="DR155" s="185" t="s">
        <v>976</v>
      </c>
      <c r="EK155"/>
    </row>
    <row r="156" spans="1:141" s="19" customFormat="1" x14ac:dyDescent="0.2">
      <c r="A156" s="53">
        <v>0</v>
      </c>
      <c r="B156" s="53"/>
      <c r="C156" s="53">
        <f t="shared" si="110"/>
        <v>0</v>
      </c>
      <c r="D156" s="55"/>
      <c r="E156" s="55"/>
      <c r="F156" s="55"/>
      <c r="G156" s="53"/>
      <c r="H156" s="53"/>
      <c r="I156" s="55"/>
      <c r="J156" s="53"/>
      <c r="K156" s="55">
        <v>1</v>
      </c>
      <c r="L156" s="55"/>
      <c r="M156" s="55"/>
      <c r="N156" s="59"/>
      <c r="O156" s="19" t="s">
        <v>361</v>
      </c>
      <c r="P156" s="15" t="s">
        <v>1267</v>
      </c>
      <c r="Q156" s="15">
        <v>152</v>
      </c>
      <c r="R156" s="42"/>
      <c r="S156" s="27" t="s">
        <v>1265</v>
      </c>
      <c r="T156" s="21">
        <v>2001</v>
      </c>
      <c r="U156" s="28" t="s">
        <v>628</v>
      </c>
      <c r="V156" s="21"/>
      <c r="W156" s="25"/>
      <c r="X156" s="21"/>
      <c r="Y156" s="25" t="s">
        <v>182</v>
      </c>
      <c r="Z156" s="21"/>
      <c r="AA156" s="25" t="s">
        <v>1268</v>
      </c>
      <c r="AB156" s="21" t="s">
        <v>177</v>
      </c>
      <c r="AC156" s="21"/>
      <c r="AE156" s="90" t="s">
        <v>381</v>
      </c>
      <c r="AF156" s="82"/>
      <c r="CP156" s="192" t="str">
        <f t="shared" si="113"/>
        <v>Davet Kilian</v>
      </c>
      <c r="CQ156" s="192"/>
      <c r="CR156" s="192"/>
      <c r="CS156" s="192"/>
      <c r="CT156" s="222">
        <v>9775</v>
      </c>
      <c r="CU156" s="125"/>
      <c r="CV156" s="33"/>
      <c r="CW156" s="83"/>
      <c r="CX156" s="125"/>
      <c r="CY156" s="33"/>
      <c r="CZ156" s="83"/>
      <c r="DA156" s="125"/>
      <c r="DB156" s="33"/>
      <c r="DC156" s="83"/>
      <c r="DD156" s="125"/>
      <c r="DE156" s="33"/>
      <c r="DF156" s="83"/>
      <c r="DG156" s="20"/>
      <c r="DH156" s="33"/>
      <c r="DI156" s="33"/>
      <c r="DJ156" s="83"/>
      <c r="DO156" s="19">
        <f t="shared" si="115"/>
        <v>9775</v>
      </c>
      <c r="DP156" s="153">
        <v>8</v>
      </c>
      <c r="DQ156" s="19">
        <v>0</v>
      </c>
      <c r="DR156" s="185" t="s">
        <v>976</v>
      </c>
      <c r="EK156"/>
    </row>
    <row r="157" spans="1:141" s="19" customFormat="1" x14ac:dyDescent="0.25">
      <c r="A157" s="66"/>
      <c r="B157" s="66"/>
      <c r="C157" s="66"/>
      <c r="D157" s="66"/>
      <c r="E157" s="66"/>
      <c r="F157" s="60"/>
      <c r="G157" s="60"/>
      <c r="H157" s="60"/>
      <c r="I157" s="60"/>
      <c r="J157" s="60"/>
      <c r="K157" s="60"/>
      <c r="L157" s="60"/>
      <c r="M157" s="60"/>
      <c r="N157" s="60"/>
      <c r="O157" s="67"/>
      <c r="P157" s="68"/>
      <c r="Q157" s="68"/>
      <c r="R157" s="44"/>
      <c r="S157" s="30" t="s">
        <v>183</v>
      </c>
      <c r="T157" s="31">
        <f>+Q156</f>
        <v>152</v>
      </c>
      <c r="U157" s="65" t="s">
        <v>700</v>
      </c>
      <c r="V157" s="32"/>
      <c r="W157" s="34"/>
      <c r="X157" s="32"/>
      <c r="Y157" s="40"/>
      <c r="Z157" s="33"/>
      <c r="AA157" s="34"/>
      <c r="AB157" s="33"/>
      <c r="AC157" s="35"/>
      <c r="AE157" s="84"/>
      <c r="AF157" s="83"/>
      <c r="CT157" s="126"/>
      <c r="CU157" s="141"/>
      <c r="CV157" s="141"/>
      <c r="CW157" s="126"/>
      <c r="CX157" s="141"/>
      <c r="CY157" s="141"/>
      <c r="CZ157" s="126"/>
      <c r="DA157" s="141"/>
      <c r="DB157" s="141"/>
      <c r="DC157" s="126"/>
      <c r="DD157" s="141"/>
      <c r="DE157" s="141"/>
      <c r="DF157" s="126"/>
      <c r="DG157" s="126"/>
      <c r="DH157" s="138"/>
      <c r="DI157" s="138"/>
      <c r="EK157"/>
    </row>
    <row r="158" spans="1:141" customFormat="1" x14ac:dyDescent="0.25">
      <c r="A158" s="48">
        <f t="shared" ref="A158:N158" si="118">SUM(A5:A156)</f>
        <v>8</v>
      </c>
      <c r="B158" s="48">
        <f t="shared" si="118"/>
        <v>38</v>
      </c>
      <c r="C158" s="48">
        <f t="shared" si="118"/>
        <v>105</v>
      </c>
      <c r="D158" s="48">
        <f t="shared" si="118"/>
        <v>30</v>
      </c>
      <c r="E158" s="48">
        <f t="shared" si="118"/>
        <v>46</v>
      </c>
      <c r="F158" s="48">
        <f t="shared" si="118"/>
        <v>4</v>
      </c>
      <c r="G158" s="48">
        <f t="shared" si="118"/>
        <v>5</v>
      </c>
      <c r="H158" s="48">
        <f t="shared" si="118"/>
        <v>33</v>
      </c>
      <c r="I158" s="48">
        <f t="shared" si="118"/>
        <v>33</v>
      </c>
      <c r="J158" s="48">
        <f t="shared" si="118"/>
        <v>12</v>
      </c>
      <c r="K158" s="48">
        <f t="shared" si="118"/>
        <v>11</v>
      </c>
      <c r="L158" s="48">
        <f t="shared" si="118"/>
        <v>21</v>
      </c>
      <c r="M158" s="48">
        <f t="shared" si="118"/>
        <v>7</v>
      </c>
      <c r="N158" s="48">
        <f t="shared" si="118"/>
        <v>0</v>
      </c>
      <c r="O158" s="64">
        <f>SUM(D158+E158+F158+I158+K158+L158+M158)</f>
        <v>152</v>
      </c>
      <c r="P158" s="12"/>
      <c r="Q158" s="12" t="s">
        <v>224</v>
      </c>
      <c r="R158" s="45" t="s">
        <v>342</v>
      </c>
      <c r="S158" s="11" t="s">
        <v>88</v>
      </c>
      <c r="T158" s="13"/>
      <c r="U158" s="37"/>
      <c r="V158" s="13"/>
      <c r="W158" s="123"/>
      <c r="X158" s="13"/>
      <c r="Y158" s="37"/>
      <c r="Z158" s="13"/>
      <c r="AA158" s="14" t="s">
        <v>1036</v>
      </c>
      <c r="AB158" s="13"/>
      <c r="AC158" s="13"/>
      <c r="AD158" s="11"/>
      <c r="AE158" s="87" t="s">
        <v>382</v>
      </c>
      <c r="AF158" s="88" t="s">
        <v>385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V158" s="19"/>
    </row>
    <row r="159" spans="1:141" customFormat="1" x14ac:dyDescent="0.25">
      <c r="A159" s="11">
        <f t="shared" ref="A159:N159" si="119">SUBTOTAL(9,A5:A156)</f>
        <v>8</v>
      </c>
      <c r="B159" s="11">
        <f t="shared" si="119"/>
        <v>38</v>
      </c>
      <c r="C159" s="11">
        <f t="shared" si="119"/>
        <v>105</v>
      </c>
      <c r="D159" s="11">
        <f t="shared" si="119"/>
        <v>30</v>
      </c>
      <c r="E159" s="11">
        <f t="shared" si="119"/>
        <v>46</v>
      </c>
      <c r="F159" s="11">
        <f t="shared" si="119"/>
        <v>4</v>
      </c>
      <c r="G159" s="11">
        <f t="shared" si="119"/>
        <v>5</v>
      </c>
      <c r="H159" s="11">
        <f t="shared" si="119"/>
        <v>33</v>
      </c>
      <c r="I159" s="11">
        <f t="shared" si="119"/>
        <v>33</v>
      </c>
      <c r="J159" s="11">
        <f t="shared" si="119"/>
        <v>12</v>
      </c>
      <c r="K159" s="11">
        <f t="shared" si="119"/>
        <v>11</v>
      </c>
      <c r="L159" s="11">
        <f t="shared" si="119"/>
        <v>21</v>
      </c>
      <c r="M159" s="11">
        <f t="shared" si="119"/>
        <v>7</v>
      </c>
      <c r="N159" s="11">
        <f t="shared" si="119"/>
        <v>0</v>
      </c>
      <c r="O159" s="64">
        <f>SUM(D159+E159+F159+I159+K159+L159+M159)</f>
        <v>152</v>
      </c>
      <c r="P159" s="12"/>
      <c r="Q159" s="12" t="s">
        <v>224</v>
      </c>
      <c r="R159" s="45" t="s">
        <v>370</v>
      </c>
      <c r="S159" s="11" t="s">
        <v>371</v>
      </c>
      <c r="T159" s="13"/>
      <c r="U159" s="37"/>
      <c r="V159" s="13"/>
      <c r="W159" s="123"/>
      <c r="X159" s="13"/>
      <c r="Y159" s="37"/>
      <c r="Z159" s="13" t="s">
        <v>185</v>
      </c>
      <c r="AA159" s="14" t="s">
        <v>886</v>
      </c>
      <c r="AB159" s="13"/>
      <c r="AC159" s="13"/>
      <c r="AD159" s="11"/>
      <c r="AE159" s="87" t="s">
        <v>373</v>
      </c>
      <c r="AF159" s="88" t="s">
        <v>97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45" t="s">
        <v>980</v>
      </c>
      <c r="DV159" s="19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51"/>
      <c r="K160" s="50"/>
      <c r="L160" s="50"/>
      <c r="M160" s="50"/>
      <c r="N160" s="50"/>
      <c r="O160" s="48"/>
      <c r="P160" s="12"/>
      <c r="Q160" s="12"/>
      <c r="R160" s="45" t="s">
        <v>369</v>
      </c>
      <c r="S160" s="11" t="s">
        <v>150</v>
      </c>
      <c r="T160" s="13"/>
      <c r="U160" s="37"/>
      <c r="V160" s="13"/>
      <c r="W160" s="123"/>
      <c r="X160" s="13"/>
      <c r="Y160" s="37"/>
      <c r="Z160" s="13" t="s">
        <v>186</v>
      </c>
      <c r="AA160" s="14" t="s">
        <v>1226</v>
      </c>
      <c r="AB160" s="13"/>
      <c r="AC160" s="13"/>
      <c r="AD160" s="11"/>
      <c r="AE160" s="87" t="s">
        <v>375</v>
      </c>
      <c r="AF160" s="88" t="s">
        <v>386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986</v>
      </c>
      <c r="DV160" s="19"/>
      <c r="EK160" s="11"/>
    </row>
    <row r="161" spans="1:141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69" t="s">
        <v>366</v>
      </c>
      <c r="Q161" s="69" t="s">
        <v>366</v>
      </c>
      <c r="R161" s="45" t="s">
        <v>341</v>
      </c>
      <c r="S161" s="11" t="s">
        <v>158</v>
      </c>
      <c r="T161" s="13"/>
      <c r="U161" s="37"/>
      <c r="V161" s="13"/>
      <c r="W161" s="123"/>
      <c r="X161" s="13"/>
      <c r="Y161" s="37"/>
      <c r="Z161" s="13" t="s">
        <v>189</v>
      </c>
      <c r="AA161" s="14" t="s">
        <v>888</v>
      </c>
      <c r="AB161" s="13"/>
      <c r="AC161" s="13"/>
      <c r="AD161" s="11"/>
      <c r="AE161" s="87" t="s">
        <v>376</v>
      </c>
      <c r="AF161" s="88" t="s">
        <v>110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/>
      <c r="CP161" s="11"/>
      <c r="CQ161" s="11"/>
      <c r="CR161" s="11"/>
      <c r="CS161" s="11"/>
      <c r="CT161" s="11"/>
      <c r="CU161" s="49"/>
      <c r="CV161" s="49"/>
      <c r="CW161" s="11"/>
      <c r="CX161" s="49"/>
      <c r="CY161" s="49"/>
      <c r="CZ161" s="11"/>
      <c r="DA161" s="49"/>
      <c r="DB161" s="49"/>
      <c r="DC161" s="11"/>
      <c r="DD161" s="49"/>
      <c r="DE161" s="49"/>
      <c r="DF161" s="11"/>
      <c r="DG161" s="115"/>
      <c r="DH161" s="13"/>
      <c r="DI161" s="13"/>
      <c r="DJ161" s="11"/>
      <c r="DM161" s="11"/>
      <c r="DN161" s="11"/>
      <c r="DO161" s="11"/>
      <c r="DP161" s="11" t="s">
        <v>987</v>
      </c>
      <c r="DV161" s="19"/>
      <c r="EK161" s="11"/>
    </row>
    <row r="162" spans="1:141" customFormat="1" x14ac:dyDescent="0.25">
      <c r="A162" s="11"/>
      <c r="B162" s="11"/>
      <c r="C162" s="11"/>
      <c r="D162" s="49"/>
      <c r="E162" s="49"/>
      <c r="F162" s="50"/>
      <c r="G162" s="51"/>
      <c r="H162" s="51"/>
      <c r="I162" s="50"/>
      <c r="J162" s="11"/>
      <c r="K162" s="50"/>
      <c r="L162" s="50"/>
      <c r="M162" s="50"/>
      <c r="N162" s="50"/>
      <c r="O162" s="48"/>
      <c r="P162" s="12"/>
      <c r="Q162" s="12"/>
      <c r="R162" s="45" t="s">
        <v>368</v>
      </c>
      <c r="S162" s="11" t="s">
        <v>161</v>
      </c>
      <c r="T162" s="13"/>
      <c r="U162" s="37"/>
      <c r="V162" s="13"/>
      <c r="W162" s="123"/>
      <c r="X162" s="13"/>
      <c r="Y162" s="37"/>
      <c r="Z162" s="13" t="s">
        <v>876</v>
      </c>
      <c r="AA162" s="14" t="s">
        <v>1227</v>
      </c>
      <c r="AB162" s="13"/>
      <c r="AC162" s="13"/>
      <c r="AD162" s="11"/>
      <c r="AE162" s="87" t="s">
        <v>379</v>
      </c>
      <c r="AF162" s="88" t="s">
        <v>387</v>
      </c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9"/>
      <c r="CO162" s="19"/>
      <c r="CP162" s="11"/>
      <c r="CQ162" s="11"/>
      <c r="CR162" s="11"/>
      <c r="CS162" s="11"/>
      <c r="CT162" s="11"/>
      <c r="CU162" s="49"/>
      <c r="CV162" s="49"/>
      <c r="CW162" s="11"/>
      <c r="CX162" s="49"/>
      <c r="CY162" s="49"/>
      <c r="CZ162" s="11"/>
      <c r="DA162" s="49"/>
      <c r="DB162" s="49"/>
      <c r="DC162" s="11"/>
      <c r="DD162" s="49"/>
      <c r="DE162" s="49"/>
      <c r="DF162" s="11"/>
      <c r="DG162" s="115"/>
      <c r="DH162" s="13"/>
      <c r="DI162" s="13"/>
      <c r="DJ162" s="11"/>
      <c r="DM162" s="11"/>
      <c r="DN162" s="11"/>
      <c r="DO162" s="11"/>
      <c r="DP162" s="11" t="s">
        <v>988</v>
      </c>
      <c r="DV162" s="19"/>
      <c r="EK162" s="11"/>
    </row>
    <row r="163" spans="1:141" x14ac:dyDescent="0.25">
      <c r="R163" s="45" t="s">
        <v>367</v>
      </c>
      <c r="S163" s="11" t="s">
        <v>166</v>
      </c>
      <c r="Z163" s="223" t="s">
        <v>1228</v>
      </c>
      <c r="AA163" s="14" t="s">
        <v>1229</v>
      </c>
      <c r="AE163" s="87" t="s">
        <v>394</v>
      </c>
      <c r="AF163" s="88" t="s">
        <v>395</v>
      </c>
      <c r="CN163" s="19"/>
      <c r="CO163" s="19"/>
      <c r="DP163" s="11" t="s">
        <v>981</v>
      </c>
      <c r="DV163" s="19"/>
    </row>
    <row r="164" spans="1:141" x14ac:dyDescent="0.25">
      <c r="R164" s="45" t="s">
        <v>365</v>
      </c>
      <c r="S164" s="11" t="s">
        <v>249</v>
      </c>
      <c r="AE164" s="87" t="s">
        <v>383</v>
      </c>
      <c r="AF164" s="88" t="s">
        <v>388</v>
      </c>
      <c r="CN164" s="19"/>
      <c r="CO164" s="19"/>
      <c r="DP164" s="11" t="s">
        <v>982</v>
      </c>
      <c r="DV164" s="19"/>
    </row>
    <row r="165" spans="1:141" x14ac:dyDescent="0.25">
      <c r="AE165" s="91" t="s">
        <v>365</v>
      </c>
      <c r="AF165" s="89" t="s">
        <v>249</v>
      </c>
      <c r="CN165" s="19"/>
      <c r="CO165" s="19"/>
      <c r="DP165" s="11" t="s">
        <v>989</v>
      </c>
      <c r="DV165" s="19"/>
    </row>
    <row r="166" spans="1:141" x14ac:dyDescent="0.25">
      <c r="AE166" s="80"/>
      <c r="DP166" s="11" t="s">
        <v>990</v>
      </c>
    </row>
    <row r="167" spans="1:141" x14ac:dyDescent="0.25">
      <c r="AE167" s="80" t="s">
        <v>408</v>
      </c>
      <c r="DP167" s="11" t="s">
        <v>991</v>
      </c>
    </row>
    <row r="168" spans="1:141" x14ac:dyDescent="0.25">
      <c r="O168" s="109"/>
      <c r="P168" s="110"/>
      <c r="Q168" s="111"/>
      <c r="R168" s="112"/>
      <c r="S168" s="113"/>
      <c r="AE168" s="80" t="s">
        <v>410</v>
      </c>
      <c r="DP168" s="11" t="s">
        <v>983</v>
      </c>
    </row>
    <row r="169" spans="1:141" x14ac:dyDescent="0.25">
      <c r="O169" s="109"/>
      <c r="P169" s="110"/>
      <c r="Q169" s="111"/>
      <c r="R169" s="112"/>
      <c r="S169" s="113"/>
      <c r="AE169" s="80" t="s">
        <v>409</v>
      </c>
      <c r="DP169" s="11" t="s">
        <v>984</v>
      </c>
    </row>
    <row r="170" spans="1:141" x14ac:dyDescent="0.25">
      <c r="O170" s="109"/>
      <c r="P170" s="110"/>
      <c r="Q170" s="111"/>
      <c r="R170" s="112"/>
      <c r="S170" s="113"/>
      <c r="AE170" s="80"/>
      <c r="DP170" s="11" t="s">
        <v>992</v>
      </c>
    </row>
    <row r="171" spans="1:141" x14ac:dyDescent="0.25">
      <c r="O171" s="114"/>
      <c r="P171" s="111"/>
      <c r="Q171" s="111"/>
      <c r="R171" s="112"/>
      <c r="S171" s="115"/>
      <c r="AE171" s="80" t="s">
        <v>411</v>
      </c>
      <c r="DP171" s="11" t="s">
        <v>985</v>
      </c>
    </row>
    <row r="172" spans="1:141" x14ac:dyDescent="0.25">
      <c r="AE172" s="80" t="s">
        <v>413</v>
      </c>
    </row>
    <row r="173" spans="1:141" x14ac:dyDescent="0.25">
      <c r="AE173" s="80" t="s">
        <v>412</v>
      </c>
      <c r="DQ173" s="45" t="s">
        <v>993</v>
      </c>
    </row>
    <row r="174" spans="1:141" x14ac:dyDescent="0.25">
      <c r="AE174" s="80"/>
      <c r="DQ174" s="11" t="s">
        <v>994</v>
      </c>
    </row>
    <row r="175" spans="1:141" x14ac:dyDescent="0.25">
      <c r="AE175" s="80"/>
      <c r="DQ175" s="11" t="s">
        <v>995</v>
      </c>
    </row>
    <row r="176" spans="1:141" x14ac:dyDescent="0.25">
      <c r="AE176" s="80"/>
      <c r="DQ176" s="11" t="s">
        <v>996</v>
      </c>
    </row>
    <row r="177" spans="31:124" x14ac:dyDescent="0.25">
      <c r="AE177" s="80"/>
      <c r="DQ177" s="11" t="s">
        <v>997</v>
      </c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T182" s="11" t="s">
        <v>998</v>
      </c>
    </row>
    <row r="183" spans="31:124" x14ac:dyDescent="0.25">
      <c r="AE183" s="80"/>
    </row>
    <row r="184" spans="31:124" x14ac:dyDescent="0.25">
      <c r="AE184" s="80"/>
    </row>
    <row r="185" spans="31:124" x14ac:dyDescent="0.25">
      <c r="AE185" s="80"/>
      <c r="DM185" s="889" t="s">
        <v>78</v>
      </c>
      <c r="DN185" s="890"/>
      <c r="DO185" s="891"/>
      <c r="DP185" s="173" t="s">
        <v>950</v>
      </c>
    </row>
    <row r="186" spans="31:124" x14ac:dyDescent="0.25">
      <c r="AE186" s="80"/>
      <c r="DM186" s="174" t="s">
        <v>76</v>
      </c>
      <c r="DN186" s="175" t="s">
        <v>77</v>
      </c>
      <c r="DO186" s="176" t="s">
        <v>701</v>
      </c>
      <c r="DP186" s="171"/>
    </row>
    <row r="187" spans="31:124" x14ac:dyDescent="0.25">
      <c r="AE187" s="80"/>
      <c r="DM187" s="177">
        <v>101</v>
      </c>
      <c r="DN187" s="178" t="s">
        <v>712</v>
      </c>
      <c r="DO187" s="179">
        <v>2</v>
      </c>
      <c r="DP187" s="171"/>
    </row>
    <row r="188" spans="31:124" x14ac:dyDescent="0.25">
      <c r="AE188" s="80"/>
      <c r="DM188" s="177">
        <v>102</v>
      </c>
      <c r="DN188" s="178" t="s">
        <v>713</v>
      </c>
      <c r="DO188" s="179">
        <v>3</v>
      </c>
      <c r="DP188" s="171"/>
    </row>
    <row r="189" spans="31:124" x14ac:dyDescent="0.25">
      <c r="AE189" s="80"/>
      <c r="DM189" s="177">
        <v>103</v>
      </c>
      <c r="DN189" s="178" t="s">
        <v>714</v>
      </c>
      <c r="DO189" s="179">
        <v>4</v>
      </c>
      <c r="DP189" s="171"/>
    </row>
    <row r="190" spans="31:124" x14ac:dyDescent="0.25">
      <c r="AE190" s="80"/>
      <c r="DM190" s="177">
        <v>104</v>
      </c>
      <c r="DN190" s="178" t="s">
        <v>715</v>
      </c>
      <c r="DO190" s="179">
        <v>5</v>
      </c>
      <c r="DP190" s="171"/>
    </row>
    <row r="191" spans="31:124" x14ac:dyDescent="0.25">
      <c r="AE191" s="80"/>
      <c r="DM191" s="177">
        <v>111</v>
      </c>
      <c r="DN191" s="178" t="s">
        <v>716</v>
      </c>
      <c r="DO191" s="179">
        <v>4</v>
      </c>
      <c r="DP191" s="171" t="s">
        <v>953</v>
      </c>
    </row>
    <row r="192" spans="31:124" x14ac:dyDescent="0.25">
      <c r="AE192" s="80"/>
      <c r="DM192" s="177">
        <v>112</v>
      </c>
      <c r="DN192" s="178" t="s">
        <v>717</v>
      </c>
      <c r="DO192" s="179">
        <v>5</v>
      </c>
      <c r="DP192" s="171" t="s">
        <v>953</v>
      </c>
    </row>
    <row r="193" spans="31:120" x14ac:dyDescent="0.25">
      <c r="AE193" s="80"/>
      <c r="DM193" s="177">
        <v>121</v>
      </c>
      <c r="DN193" s="178" t="s">
        <v>718</v>
      </c>
      <c r="DO193" s="179">
        <v>4</v>
      </c>
      <c r="DP193" s="171" t="s">
        <v>954</v>
      </c>
    </row>
    <row r="194" spans="31:120" x14ac:dyDescent="0.25">
      <c r="AE194" s="80"/>
      <c r="DM194" s="177">
        <v>122</v>
      </c>
      <c r="DN194" s="178" t="s">
        <v>719</v>
      </c>
      <c r="DO194" s="179">
        <v>5</v>
      </c>
      <c r="DP194" s="171" t="s">
        <v>954</v>
      </c>
    </row>
    <row r="195" spans="31:120" x14ac:dyDescent="0.25">
      <c r="DM195" s="177">
        <v>123</v>
      </c>
      <c r="DN195" s="178" t="s">
        <v>720</v>
      </c>
      <c r="DO195" s="179">
        <v>6</v>
      </c>
      <c r="DP195" s="171" t="s">
        <v>954</v>
      </c>
    </row>
    <row r="196" spans="31:120" x14ac:dyDescent="0.25">
      <c r="DM196" s="177">
        <v>124</v>
      </c>
      <c r="DN196" s="178" t="s">
        <v>721</v>
      </c>
      <c r="DO196" s="179">
        <v>7</v>
      </c>
      <c r="DP196" s="171" t="s">
        <v>954</v>
      </c>
    </row>
    <row r="197" spans="31:120" x14ac:dyDescent="0.25">
      <c r="DM197" s="177">
        <v>131</v>
      </c>
      <c r="DN197" s="178" t="s">
        <v>722</v>
      </c>
      <c r="DO197" s="179">
        <v>4</v>
      </c>
      <c r="DP197" s="171" t="s">
        <v>955</v>
      </c>
    </row>
    <row r="198" spans="31:120" x14ac:dyDescent="0.25">
      <c r="DM198" s="177">
        <v>132</v>
      </c>
      <c r="DN198" s="178" t="s">
        <v>723</v>
      </c>
      <c r="DO198" s="179">
        <v>5</v>
      </c>
      <c r="DP198" s="171" t="s">
        <v>955</v>
      </c>
    </row>
    <row r="199" spans="31:120" x14ac:dyDescent="0.25">
      <c r="DM199" s="177">
        <v>133</v>
      </c>
      <c r="DN199" s="178" t="s">
        <v>724</v>
      </c>
      <c r="DO199" s="179">
        <v>6</v>
      </c>
      <c r="DP199" s="171" t="s">
        <v>955</v>
      </c>
    </row>
    <row r="200" spans="31:120" x14ac:dyDescent="0.25">
      <c r="DM200" s="177">
        <v>134</v>
      </c>
      <c r="DN200" s="178" t="s">
        <v>725</v>
      </c>
      <c r="DO200" s="179">
        <v>7</v>
      </c>
      <c r="DP200" s="171" t="s">
        <v>955</v>
      </c>
    </row>
    <row r="201" spans="31:120" x14ac:dyDescent="0.25">
      <c r="DM201" s="177">
        <v>138</v>
      </c>
      <c r="DN201" s="178" t="s">
        <v>726</v>
      </c>
      <c r="DO201" s="179">
        <v>6</v>
      </c>
      <c r="DP201" s="171"/>
    </row>
    <row r="202" spans="31:120" x14ac:dyDescent="0.25">
      <c r="DM202" s="177">
        <v>139</v>
      </c>
      <c r="DN202" s="178" t="s">
        <v>727</v>
      </c>
      <c r="DO202" s="179">
        <v>7</v>
      </c>
      <c r="DP202" s="171"/>
    </row>
    <row r="203" spans="31:120" x14ac:dyDescent="0.25">
      <c r="DM203" s="177">
        <v>141</v>
      </c>
      <c r="DN203" s="178" t="s">
        <v>728</v>
      </c>
      <c r="DO203" s="179">
        <v>8</v>
      </c>
      <c r="DP203" s="171" t="s">
        <v>956</v>
      </c>
    </row>
    <row r="204" spans="31:120" x14ac:dyDescent="0.25">
      <c r="DM204" s="177">
        <v>142</v>
      </c>
      <c r="DN204" s="178" t="s">
        <v>729</v>
      </c>
      <c r="DO204" s="179">
        <v>9</v>
      </c>
      <c r="DP204" s="171" t="s">
        <v>956</v>
      </c>
    </row>
    <row r="205" spans="31:120" x14ac:dyDescent="0.25">
      <c r="DM205" s="177">
        <v>143</v>
      </c>
      <c r="DN205" s="178" t="s">
        <v>730</v>
      </c>
      <c r="DO205" s="179">
        <v>10</v>
      </c>
      <c r="DP205" s="171" t="s">
        <v>956</v>
      </c>
    </row>
    <row r="206" spans="31:120" x14ac:dyDescent="0.25">
      <c r="DM206" s="177">
        <v>144</v>
      </c>
      <c r="DN206" s="178" t="s">
        <v>731</v>
      </c>
      <c r="DO206" s="179">
        <v>11</v>
      </c>
      <c r="DP206" s="171" t="s">
        <v>956</v>
      </c>
    </row>
    <row r="207" spans="31:120" x14ac:dyDescent="0.25">
      <c r="DM207" s="177">
        <v>150</v>
      </c>
      <c r="DN207" s="178" t="s">
        <v>732</v>
      </c>
      <c r="DO207" s="179">
        <v>8</v>
      </c>
      <c r="DP207" s="171"/>
    </row>
    <row r="208" spans="31:120" x14ac:dyDescent="0.25">
      <c r="DM208" s="177">
        <v>151</v>
      </c>
      <c r="DN208" s="178" t="s">
        <v>733</v>
      </c>
      <c r="DO208" s="179">
        <v>9</v>
      </c>
      <c r="DP208" s="171"/>
    </row>
    <row r="209" spans="117:120" x14ac:dyDescent="0.25">
      <c r="DM209" s="177">
        <v>152</v>
      </c>
      <c r="DN209" s="178" t="s">
        <v>734</v>
      </c>
      <c r="DO209" s="179">
        <v>10</v>
      </c>
      <c r="DP209" s="171"/>
    </row>
    <row r="210" spans="117:120" x14ac:dyDescent="0.25">
      <c r="DM210" s="177">
        <v>153</v>
      </c>
      <c r="DN210" s="178" t="s">
        <v>735</v>
      </c>
      <c r="DO210" s="179">
        <v>11</v>
      </c>
      <c r="DP210" s="171"/>
    </row>
    <row r="211" spans="117:120" x14ac:dyDescent="0.25">
      <c r="DM211" s="177">
        <v>154</v>
      </c>
      <c r="DN211" s="178" t="s">
        <v>736</v>
      </c>
      <c r="DO211" s="179">
        <v>12</v>
      </c>
      <c r="DP211" s="171"/>
    </row>
    <row r="212" spans="117:120" x14ac:dyDescent="0.25">
      <c r="DM212" s="177">
        <v>161</v>
      </c>
      <c r="DN212" s="178" t="s">
        <v>737</v>
      </c>
      <c r="DO212" s="179">
        <v>8</v>
      </c>
      <c r="DP212" s="171" t="s">
        <v>957</v>
      </c>
    </row>
    <row r="213" spans="117:120" x14ac:dyDescent="0.25">
      <c r="DM213" s="177">
        <v>162</v>
      </c>
      <c r="DN213" s="178" t="s">
        <v>738</v>
      </c>
      <c r="DO213" s="179">
        <v>9</v>
      </c>
      <c r="DP213" s="171" t="s">
        <v>957</v>
      </c>
    </row>
    <row r="214" spans="117:120" x14ac:dyDescent="0.25">
      <c r="DM214" s="177">
        <v>163</v>
      </c>
      <c r="DN214" s="178" t="s">
        <v>739</v>
      </c>
      <c r="DO214" s="179">
        <v>10</v>
      </c>
      <c r="DP214" s="171"/>
    </row>
    <row r="215" spans="117:120" x14ac:dyDescent="0.25">
      <c r="DM215" s="177">
        <v>164</v>
      </c>
      <c r="DN215" s="178" t="s">
        <v>740</v>
      </c>
      <c r="DO215" s="179">
        <v>11</v>
      </c>
      <c r="DP215" s="171"/>
    </row>
    <row r="216" spans="117:120" x14ac:dyDescent="0.25">
      <c r="DM216" s="177">
        <v>171</v>
      </c>
      <c r="DN216" s="178" t="s">
        <v>741</v>
      </c>
      <c r="DO216" s="179">
        <v>9</v>
      </c>
      <c r="DP216" s="171"/>
    </row>
    <row r="217" spans="117:120" x14ac:dyDescent="0.25">
      <c r="DM217" s="177">
        <v>172</v>
      </c>
      <c r="DN217" s="178" t="s">
        <v>742</v>
      </c>
      <c r="DO217" s="179">
        <v>10</v>
      </c>
      <c r="DP217" s="171"/>
    </row>
    <row r="218" spans="117:120" x14ac:dyDescent="0.25">
      <c r="DM218" s="177">
        <v>173</v>
      </c>
      <c r="DN218" s="178" t="s">
        <v>743</v>
      </c>
      <c r="DO218" s="179">
        <v>11</v>
      </c>
      <c r="DP218" s="171"/>
    </row>
    <row r="219" spans="117:120" x14ac:dyDescent="0.25">
      <c r="DM219" s="177">
        <v>174</v>
      </c>
      <c r="DN219" s="178" t="s">
        <v>744</v>
      </c>
      <c r="DO219" s="179">
        <v>12</v>
      </c>
      <c r="DP219" s="171"/>
    </row>
    <row r="220" spans="117:120" x14ac:dyDescent="0.25">
      <c r="DM220" s="177">
        <v>181</v>
      </c>
      <c r="DN220" s="178" t="s">
        <v>745</v>
      </c>
      <c r="DO220" s="179">
        <v>10</v>
      </c>
      <c r="DP220" s="171"/>
    </row>
    <row r="221" spans="117:120" x14ac:dyDescent="0.25">
      <c r="DM221" s="177">
        <v>183</v>
      </c>
      <c r="DN221" s="178" t="s">
        <v>746</v>
      </c>
      <c r="DO221" s="179">
        <v>12</v>
      </c>
      <c r="DP221" s="171"/>
    </row>
    <row r="222" spans="117:120" x14ac:dyDescent="0.25">
      <c r="DM222" s="177">
        <v>191</v>
      </c>
      <c r="DN222" s="178" t="s">
        <v>747</v>
      </c>
      <c r="DO222" s="179">
        <v>7</v>
      </c>
      <c r="DP222" s="171"/>
    </row>
    <row r="223" spans="117:120" x14ac:dyDescent="0.25">
      <c r="DM223" s="177">
        <v>192</v>
      </c>
      <c r="DN223" s="178" t="s">
        <v>748</v>
      </c>
      <c r="DO223" s="179">
        <v>8</v>
      </c>
      <c r="DP223" s="171"/>
    </row>
    <row r="224" spans="117:120" x14ac:dyDescent="0.25">
      <c r="DM224" s="177">
        <v>193</v>
      </c>
      <c r="DN224" s="178" t="s">
        <v>749</v>
      </c>
      <c r="DO224" s="179">
        <v>9</v>
      </c>
      <c r="DP224" s="171"/>
    </row>
    <row r="225" spans="117:120" x14ac:dyDescent="0.25">
      <c r="DM225" s="177">
        <v>201</v>
      </c>
      <c r="DN225" s="178" t="s">
        <v>750</v>
      </c>
      <c r="DO225" s="179">
        <v>2</v>
      </c>
      <c r="DP225" s="171"/>
    </row>
    <row r="226" spans="117:120" x14ac:dyDescent="0.25">
      <c r="DM226" s="177">
        <v>202</v>
      </c>
      <c r="DN226" s="178" t="s">
        <v>751</v>
      </c>
      <c r="DO226" s="179">
        <v>3</v>
      </c>
      <c r="DP226" s="171"/>
    </row>
    <row r="227" spans="117:120" x14ac:dyDescent="0.25">
      <c r="DM227" s="177">
        <v>211</v>
      </c>
      <c r="DN227" s="178" t="s">
        <v>752</v>
      </c>
      <c r="DO227" s="179">
        <v>4</v>
      </c>
      <c r="DP227" s="171" t="s">
        <v>958</v>
      </c>
    </row>
    <row r="228" spans="117:120" x14ac:dyDescent="0.25">
      <c r="DM228" s="177">
        <v>212</v>
      </c>
      <c r="DN228" s="178" t="s">
        <v>753</v>
      </c>
      <c r="DO228" s="179">
        <v>5</v>
      </c>
      <c r="DP228" s="171" t="s">
        <v>958</v>
      </c>
    </row>
    <row r="229" spans="117:120" x14ac:dyDescent="0.25">
      <c r="DM229" s="177">
        <v>213</v>
      </c>
      <c r="DN229" s="178" t="s">
        <v>754</v>
      </c>
      <c r="DO229" s="179">
        <v>6</v>
      </c>
      <c r="DP229" s="171" t="s">
        <v>958</v>
      </c>
    </row>
    <row r="230" spans="117:120" x14ac:dyDescent="0.25">
      <c r="DM230" s="177">
        <v>214</v>
      </c>
      <c r="DN230" s="178" t="s">
        <v>755</v>
      </c>
      <c r="DO230" s="179">
        <v>7</v>
      </c>
      <c r="DP230" s="171" t="s">
        <v>958</v>
      </c>
    </row>
    <row r="231" spans="117:120" x14ac:dyDescent="0.25">
      <c r="DM231" s="177">
        <v>221</v>
      </c>
      <c r="DN231" s="178" t="s">
        <v>756</v>
      </c>
      <c r="DO231" s="179">
        <v>8</v>
      </c>
      <c r="DP231" s="171" t="s">
        <v>959</v>
      </c>
    </row>
    <row r="232" spans="117:120" x14ac:dyDescent="0.25">
      <c r="DM232" s="177">
        <v>222</v>
      </c>
      <c r="DN232" s="178" t="s">
        <v>757</v>
      </c>
      <c r="DO232" s="179">
        <v>9</v>
      </c>
      <c r="DP232" s="171" t="s">
        <v>959</v>
      </c>
    </row>
    <row r="233" spans="117:120" x14ac:dyDescent="0.25">
      <c r="DM233" s="177">
        <v>223</v>
      </c>
      <c r="DN233" s="178" t="s">
        <v>758</v>
      </c>
      <c r="DO233" s="179">
        <v>10</v>
      </c>
      <c r="DP233" s="171" t="s">
        <v>959</v>
      </c>
    </row>
    <row r="234" spans="117:120" x14ac:dyDescent="0.25">
      <c r="DM234" s="177">
        <v>224</v>
      </c>
      <c r="DN234" s="178" t="s">
        <v>759</v>
      </c>
      <c r="DO234" s="179">
        <v>11</v>
      </c>
      <c r="DP234" s="171" t="s">
        <v>959</v>
      </c>
    </row>
    <row r="235" spans="117:120" x14ac:dyDescent="0.25">
      <c r="DM235" s="177">
        <v>241</v>
      </c>
      <c r="DN235" s="178" t="s">
        <v>760</v>
      </c>
      <c r="DO235" s="179">
        <v>8</v>
      </c>
      <c r="DP235" s="171"/>
    </row>
    <row r="236" spans="117:120" x14ac:dyDescent="0.25">
      <c r="DM236" s="177">
        <v>242</v>
      </c>
      <c r="DN236" s="178" t="s">
        <v>761</v>
      </c>
      <c r="DO236" s="179">
        <v>9</v>
      </c>
      <c r="DP236" s="171"/>
    </row>
    <row r="237" spans="117:120" x14ac:dyDescent="0.25">
      <c r="DM237" s="177">
        <v>243</v>
      </c>
      <c r="DN237" s="178" t="s">
        <v>762</v>
      </c>
      <c r="DO237" s="179">
        <v>10</v>
      </c>
      <c r="DP237" s="171"/>
    </row>
    <row r="238" spans="117:120" x14ac:dyDescent="0.25">
      <c r="DM238" s="177">
        <v>244</v>
      </c>
      <c r="DN238" s="178" t="s">
        <v>763</v>
      </c>
      <c r="DO238" s="179">
        <v>11</v>
      </c>
      <c r="DP238" s="171"/>
    </row>
    <row r="239" spans="117:120" x14ac:dyDescent="0.25">
      <c r="DM239" s="177">
        <v>250</v>
      </c>
      <c r="DN239" s="178" t="s">
        <v>764</v>
      </c>
      <c r="DO239" s="179">
        <v>8</v>
      </c>
      <c r="DP239" s="171"/>
    </row>
    <row r="240" spans="117:120" x14ac:dyDescent="0.25">
      <c r="DM240" s="177">
        <v>251</v>
      </c>
      <c r="DN240" s="178" t="s">
        <v>765</v>
      </c>
      <c r="DO240" s="179">
        <v>9</v>
      </c>
      <c r="DP240" s="171"/>
    </row>
    <row r="241" spans="117:120" x14ac:dyDescent="0.25">
      <c r="DM241" s="177">
        <v>252</v>
      </c>
      <c r="DN241" s="178" t="s">
        <v>766</v>
      </c>
      <c r="DO241" s="179">
        <v>10</v>
      </c>
      <c r="DP241" s="171"/>
    </row>
    <row r="242" spans="117:120" x14ac:dyDescent="0.25">
      <c r="DM242" s="177">
        <v>253</v>
      </c>
      <c r="DN242" s="178" t="s">
        <v>767</v>
      </c>
      <c r="DO242" s="179">
        <v>11</v>
      </c>
      <c r="DP242" s="171"/>
    </row>
    <row r="243" spans="117:120" x14ac:dyDescent="0.25">
      <c r="DM243" s="177">
        <v>254</v>
      </c>
      <c r="DN243" s="178" t="s">
        <v>768</v>
      </c>
      <c r="DO243" s="179">
        <v>12</v>
      </c>
      <c r="DP243" s="171"/>
    </row>
    <row r="244" spans="117:120" x14ac:dyDescent="0.25">
      <c r="DM244" s="177">
        <v>351</v>
      </c>
      <c r="DN244" s="178" t="s">
        <v>769</v>
      </c>
      <c r="DO244" s="179">
        <v>7</v>
      </c>
      <c r="DP244" s="171"/>
    </row>
    <row r="245" spans="117:120" x14ac:dyDescent="0.25">
      <c r="DM245" s="177">
        <v>352</v>
      </c>
      <c r="DN245" s="178" t="s">
        <v>770</v>
      </c>
      <c r="DO245" s="179">
        <v>8</v>
      </c>
      <c r="DP245" s="171"/>
    </row>
    <row r="246" spans="117:120" x14ac:dyDescent="0.25">
      <c r="DM246" s="177">
        <v>353</v>
      </c>
      <c r="DN246" s="178" t="s">
        <v>771</v>
      </c>
      <c r="DO246" s="179">
        <v>9</v>
      </c>
      <c r="DP246" s="171"/>
    </row>
    <row r="247" spans="117:120" x14ac:dyDescent="0.25">
      <c r="DM247" s="177">
        <v>354</v>
      </c>
      <c r="DN247" s="178" t="s">
        <v>772</v>
      </c>
      <c r="DO247" s="179">
        <v>10</v>
      </c>
      <c r="DP247" s="171"/>
    </row>
    <row r="248" spans="117:120" x14ac:dyDescent="0.25">
      <c r="DM248" s="177">
        <v>355</v>
      </c>
      <c r="DN248" s="178" t="s">
        <v>773</v>
      </c>
      <c r="DO248" s="179">
        <v>11</v>
      </c>
      <c r="DP248" s="171"/>
    </row>
    <row r="249" spans="117:120" x14ac:dyDescent="0.25">
      <c r="DM249" s="177">
        <v>356</v>
      </c>
      <c r="DN249" s="178" t="s">
        <v>774</v>
      </c>
      <c r="DO249" s="179">
        <v>12</v>
      </c>
      <c r="DP249" s="171"/>
    </row>
    <row r="250" spans="117:120" x14ac:dyDescent="0.25">
      <c r="DM250" s="177">
        <v>361</v>
      </c>
      <c r="DN250" s="178" t="s">
        <v>775</v>
      </c>
      <c r="DO250" s="179">
        <v>6</v>
      </c>
      <c r="DP250" s="171"/>
    </row>
    <row r="251" spans="117:120" x14ac:dyDescent="0.25">
      <c r="DM251" s="177">
        <v>362</v>
      </c>
      <c r="DN251" s="178" t="s">
        <v>776</v>
      </c>
      <c r="DO251" s="179">
        <v>7</v>
      </c>
      <c r="DP251" s="171"/>
    </row>
    <row r="252" spans="117:120" x14ac:dyDescent="0.25">
      <c r="DM252" s="177">
        <v>363</v>
      </c>
      <c r="DN252" s="178" t="s">
        <v>777</v>
      </c>
      <c r="DO252" s="179">
        <v>8</v>
      </c>
      <c r="DP252" s="171"/>
    </row>
    <row r="253" spans="117:120" x14ac:dyDescent="0.25">
      <c r="DM253" s="177">
        <v>364</v>
      </c>
      <c r="DN253" s="178" t="s">
        <v>778</v>
      </c>
      <c r="DO253" s="179">
        <v>9</v>
      </c>
      <c r="DP253" s="171"/>
    </row>
    <row r="254" spans="117:120" x14ac:dyDescent="0.25">
      <c r="DM254" s="177">
        <v>366</v>
      </c>
      <c r="DN254" s="178" t="s">
        <v>779</v>
      </c>
      <c r="DO254" s="179">
        <v>8</v>
      </c>
      <c r="DP254" s="171"/>
    </row>
    <row r="255" spans="117:120" x14ac:dyDescent="0.25">
      <c r="DM255" s="177">
        <v>367</v>
      </c>
      <c r="DN255" s="178" t="s">
        <v>780</v>
      </c>
      <c r="DO255" s="179">
        <v>9</v>
      </c>
      <c r="DP255" s="171"/>
    </row>
    <row r="256" spans="117:120" x14ac:dyDescent="0.25">
      <c r="DM256" s="177">
        <v>368</v>
      </c>
      <c r="DN256" s="178" t="s">
        <v>781</v>
      </c>
      <c r="DO256" s="179">
        <v>10</v>
      </c>
      <c r="DP256" s="171"/>
    </row>
    <row r="257" spans="117:120" x14ac:dyDescent="0.25">
      <c r="DM257" s="177">
        <v>371</v>
      </c>
      <c r="DN257" s="178" t="s">
        <v>782</v>
      </c>
      <c r="DO257" s="179">
        <v>7</v>
      </c>
      <c r="DP257" s="171"/>
    </row>
    <row r="258" spans="117:120" x14ac:dyDescent="0.25">
      <c r="DM258" s="177">
        <v>372</v>
      </c>
      <c r="DN258" s="178" t="s">
        <v>783</v>
      </c>
      <c r="DO258" s="179">
        <v>8</v>
      </c>
      <c r="DP258" s="171"/>
    </row>
    <row r="259" spans="117:120" x14ac:dyDescent="0.25">
      <c r="DM259" s="177">
        <v>373</v>
      </c>
      <c r="DN259" s="178" t="s">
        <v>784</v>
      </c>
      <c r="DO259" s="179">
        <v>9</v>
      </c>
      <c r="DP259" s="171"/>
    </row>
    <row r="260" spans="117:120" x14ac:dyDescent="0.25">
      <c r="DM260" s="177">
        <v>374</v>
      </c>
      <c r="DN260" s="178" t="s">
        <v>785</v>
      </c>
      <c r="DO260" s="179">
        <v>10</v>
      </c>
      <c r="DP260" s="171"/>
    </row>
    <row r="261" spans="117:120" x14ac:dyDescent="0.25">
      <c r="DM261" s="177">
        <v>375</v>
      </c>
      <c r="DN261" s="178" t="s">
        <v>786</v>
      </c>
      <c r="DO261" s="179">
        <v>11</v>
      </c>
      <c r="DP261" s="171"/>
    </row>
    <row r="262" spans="117:120" x14ac:dyDescent="0.25">
      <c r="DM262" s="177">
        <v>376</v>
      </c>
      <c r="DN262" s="178" t="s">
        <v>787</v>
      </c>
      <c r="DO262" s="179">
        <v>8</v>
      </c>
      <c r="DP262" s="171"/>
    </row>
    <row r="263" spans="117:120" x14ac:dyDescent="0.25">
      <c r="DM263" s="177">
        <v>377</v>
      </c>
      <c r="DN263" s="178" t="s">
        <v>788</v>
      </c>
      <c r="DO263" s="179">
        <v>9</v>
      </c>
      <c r="DP263" s="171"/>
    </row>
    <row r="264" spans="117:120" x14ac:dyDescent="0.25">
      <c r="DM264" s="177">
        <v>378</v>
      </c>
      <c r="DN264" s="178" t="s">
        <v>789</v>
      </c>
      <c r="DO264" s="179">
        <v>11</v>
      </c>
      <c r="DP264" s="171"/>
    </row>
    <row r="265" spans="117:120" x14ac:dyDescent="0.25">
      <c r="DM265" s="177">
        <v>381</v>
      </c>
      <c r="DN265" s="178" t="s">
        <v>732</v>
      </c>
      <c r="DO265" s="179">
        <v>10</v>
      </c>
      <c r="DP265" s="171"/>
    </row>
    <row r="266" spans="117:120" x14ac:dyDescent="0.25">
      <c r="DM266" s="177">
        <v>382</v>
      </c>
      <c r="DN266" s="178" t="s">
        <v>733</v>
      </c>
      <c r="DO266" s="179">
        <v>11</v>
      </c>
      <c r="DP266" s="171"/>
    </row>
    <row r="267" spans="117:120" x14ac:dyDescent="0.25">
      <c r="DM267" s="177">
        <v>383</v>
      </c>
      <c r="DN267" s="178" t="s">
        <v>734</v>
      </c>
      <c r="DO267" s="179">
        <v>12</v>
      </c>
      <c r="DP267" s="171"/>
    </row>
    <row r="268" spans="117:120" x14ac:dyDescent="0.25">
      <c r="DM268" s="177">
        <v>410</v>
      </c>
      <c r="DN268" s="178" t="s">
        <v>790</v>
      </c>
      <c r="DO268" s="179">
        <v>5</v>
      </c>
      <c r="DP268" s="171"/>
    </row>
    <row r="269" spans="117:120" x14ac:dyDescent="0.25">
      <c r="DM269" s="177">
        <v>411</v>
      </c>
      <c r="DN269" s="178" t="s">
        <v>791</v>
      </c>
      <c r="DO269" s="179">
        <v>6</v>
      </c>
      <c r="DP269" s="171" t="s">
        <v>961</v>
      </c>
    </row>
    <row r="270" spans="117:120" x14ac:dyDescent="0.25">
      <c r="DM270" s="177">
        <v>412</v>
      </c>
      <c r="DN270" s="178" t="s">
        <v>792</v>
      </c>
      <c r="DO270" s="179">
        <v>7</v>
      </c>
      <c r="DP270" s="171" t="s">
        <v>961</v>
      </c>
    </row>
    <row r="271" spans="117:120" x14ac:dyDescent="0.25">
      <c r="DM271" s="177">
        <v>413</v>
      </c>
      <c r="DN271" s="178" t="s">
        <v>793</v>
      </c>
      <c r="DO271" s="179">
        <v>8</v>
      </c>
      <c r="DP271" s="171" t="s">
        <v>961</v>
      </c>
    </row>
    <row r="272" spans="117:120" x14ac:dyDescent="0.25">
      <c r="DM272" s="177">
        <v>420</v>
      </c>
      <c r="DN272" s="178" t="s">
        <v>794</v>
      </c>
      <c r="DO272" s="179">
        <v>4</v>
      </c>
      <c r="DP272" s="171" t="s">
        <v>960</v>
      </c>
    </row>
    <row r="273" spans="117:120" x14ac:dyDescent="0.25">
      <c r="DM273" s="177">
        <v>421</v>
      </c>
      <c r="DN273" s="178" t="s">
        <v>795</v>
      </c>
      <c r="DO273" s="179">
        <v>5</v>
      </c>
      <c r="DP273" s="171" t="s">
        <v>960</v>
      </c>
    </row>
    <row r="274" spans="117:120" x14ac:dyDescent="0.25">
      <c r="DM274" s="177">
        <v>422</v>
      </c>
      <c r="DN274" s="178" t="s">
        <v>796</v>
      </c>
      <c r="DO274" s="179">
        <v>6</v>
      </c>
      <c r="DP274" s="171" t="s">
        <v>960</v>
      </c>
    </row>
    <row r="275" spans="117:120" x14ac:dyDescent="0.25">
      <c r="DM275" s="177">
        <v>423</v>
      </c>
      <c r="DN275" s="178" t="s">
        <v>797</v>
      </c>
      <c r="DO275" s="179">
        <v>7</v>
      </c>
      <c r="DP275" s="171" t="s">
        <v>960</v>
      </c>
    </row>
    <row r="276" spans="117:120" x14ac:dyDescent="0.25">
      <c r="DM276" s="177">
        <v>424</v>
      </c>
      <c r="DN276" s="178" t="s">
        <v>798</v>
      </c>
      <c r="DO276" s="179">
        <v>8</v>
      </c>
      <c r="DP276" s="171" t="s">
        <v>960</v>
      </c>
    </row>
    <row r="277" spans="117:120" x14ac:dyDescent="0.25">
      <c r="DM277" s="177">
        <v>430</v>
      </c>
      <c r="DN277" s="178" t="s">
        <v>799</v>
      </c>
      <c r="DO277" s="179">
        <v>6</v>
      </c>
      <c r="DP277" s="171"/>
    </row>
    <row r="278" spans="117:120" x14ac:dyDescent="0.25">
      <c r="DM278" s="177">
        <v>431</v>
      </c>
      <c r="DN278" s="178" t="s">
        <v>800</v>
      </c>
      <c r="DO278" s="179">
        <v>7</v>
      </c>
      <c r="DP278" s="171"/>
    </row>
    <row r="279" spans="117:120" x14ac:dyDescent="0.25">
      <c r="DM279" s="177">
        <v>432</v>
      </c>
      <c r="DN279" s="178" t="s">
        <v>801</v>
      </c>
      <c r="DO279" s="179">
        <v>8</v>
      </c>
      <c r="DP279" s="171"/>
    </row>
    <row r="280" spans="117:120" x14ac:dyDescent="0.25">
      <c r="DM280" s="177">
        <v>433</v>
      </c>
      <c r="DN280" s="178" t="s">
        <v>802</v>
      </c>
      <c r="DO280" s="179">
        <v>9</v>
      </c>
      <c r="DP280" s="171"/>
    </row>
    <row r="281" spans="117:120" x14ac:dyDescent="0.25">
      <c r="DM281" s="177">
        <v>434</v>
      </c>
      <c r="DN281" s="178" t="s">
        <v>803</v>
      </c>
      <c r="DO281" s="179">
        <v>10</v>
      </c>
      <c r="DP281" s="171"/>
    </row>
    <row r="282" spans="117:120" x14ac:dyDescent="0.25">
      <c r="DM282" s="177">
        <v>441</v>
      </c>
      <c r="DN282" s="178" t="s">
        <v>804</v>
      </c>
      <c r="DO282" s="179">
        <v>7</v>
      </c>
      <c r="DP282" s="171" t="s">
        <v>962</v>
      </c>
    </row>
    <row r="283" spans="117:120" x14ac:dyDescent="0.25">
      <c r="DM283" s="177">
        <v>442</v>
      </c>
      <c r="DN283" s="178" t="s">
        <v>805</v>
      </c>
      <c r="DO283" s="179">
        <v>8</v>
      </c>
      <c r="DP283" s="171" t="s">
        <v>962</v>
      </c>
    </row>
    <row r="284" spans="117:120" x14ac:dyDescent="0.25">
      <c r="DM284" s="177">
        <v>443</v>
      </c>
      <c r="DN284" s="178" t="s">
        <v>806</v>
      </c>
      <c r="DO284" s="179">
        <v>9</v>
      </c>
      <c r="DP284" s="171" t="s">
        <v>962</v>
      </c>
    </row>
    <row r="285" spans="117:120" x14ac:dyDescent="0.25">
      <c r="DM285" s="177">
        <v>444</v>
      </c>
      <c r="DN285" s="178" t="s">
        <v>807</v>
      </c>
      <c r="DO285" s="179">
        <v>10</v>
      </c>
      <c r="DP285" s="171" t="s">
        <v>962</v>
      </c>
    </row>
    <row r="286" spans="117:120" x14ac:dyDescent="0.25">
      <c r="DM286" s="177">
        <v>451</v>
      </c>
      <c r="DN286" s="178" t="s">
        <v>808</v>
      </c>
      <c r="DO286" s="179">
        <v>7</v>
      </c>
      <c r="DP286" s="171"/>
    </row>
    <row r="287" spans="117:120" x14ac:dyDescent="0.25">
      <c r="DM287" s="177">
        <v>452</v>
      </c>
      <c r="DN287" s="178" t="s">
        <v>809</v>
      </c>
      <c r="DO287" s="179">
        <v>8</v>
      </c>
      <c r="DP287" s="171"/>
    </row>
    <row r="288" spans="117:120" x14ac:dyDescent="0.25">
      <c r="DM288" s="177">
        <v>453</v>
      </c>
      <c r="DN288" s="178" t="s">
        <v>810</v>
      </c>
      <c r="DO288" s="179">
        <v>9</v>
      </c>
      <c r="DP288" s="171"/>
    </row>
    <row r="289" spans="117:120" x14ac:dyDescent="0.25">
      <c r="DM289" s="177">
        <v>454</v>
      </c>
      <c r="DN289" s="178" t="s">
        <v>811</v>
      </c>
      <c r="DO289" s="179">
        <v>10</v>
      </c>
      <c r="DP289" s="171"/>
    </row>
    <row r="290" spans="117:120" x14ac:dyDescent="0.25">
      <c r="DM290" s="177">
        <v>460</v>
      </c>
      <c r="DN290" s="178" t="s">
        <v>812</v>
      </c>
      <c r="DO290" s="179">
        <v>6</v>
      </c>
      <c r="DP290" s="171"/>
    </row>
    <row r="291" spans="117:120" x14ac:dyDescent="0.25">
      <c r="DM291" s="177">
        <v>461</v>
      </c>
      <c r="DN291" s="178" t="s">
        <v>813</v>
      </c>
      <c r="DO291" s="179">
        <v>7</v>
      </c>
      <c r="DP291" s="171"/>
    </row>
    <row r="292" spans="117:120" x14ac:dyDescent="0.25">
      <c r="DM292" s="177">
        <v>462</v>
      </c>
      <c r="DN292" s="178" t="s">
        <v>814</v>
      </c>
      <c r="DO292" s="179">
        <v>8</v>
      </c>
      <c r="DP292" s="171"/>
    </row>
    <row r="293" spans="117:120" x14ac:dyDescent="0.25">
      <c r="DM293" s="177">
        <v>463</v>
      </c>
      <c r="DN293" s="178" t="s">
        <v>815</v>
      </c>
      <c r="DO293" s="179">
        <v>9</v>
      </c>
      <c r="DP293" s="171"/>
    </row>
    <row r="294" spans="117:120" x14ac:dyDescent="0.25">
      <c r="DM294" s="177">
        <v>464</v>
      </c>
      <c r="DN294" s="178" t="s">
        <v>816</v>
      </c>
      <c r="DO294" s="179">
        <v>10</v>
      </c>
      <c r="DP294" s="171"/>
    </row>
    <row r="295" spans="117:120" x14ac:dyDescent="0.25">
      <c r="DM295" s="177">
        <v>490</v>
      </c>
      <c r="DN295" s="178" t="s">
        <v>732</v>
      </c>
      <c r="DO295" s="179">
        <v>8</v>
      </c>
      <c r="DP295" s="171"/>
    </row>
    <row r="296" spans="117:120" x14ac:dyDescent="0.25">
      <c r="DM296" s="177">
        <v>491</v>
      </c>
      <c r="DN296" s="178" t="s">
        <v>733</v>
      </c>
      <c r="DO296" s="179">
        <v>9</v>
      </c>
      <c r="DP296" s="171"/>
    </row>
    <row r="297" spans="117:120" x14ac:dyDescent="0.25">
      <c r="DM297" s="177">
        <v>492</v>
      </c>
      <c r="DN297" s="178" t="s">
        <v>734</v>
      </c>
      <c r="DO297" s="179">
        <v>10</v>
      </c>
      <c r="DP297" s="171"/>
    </row>
    <row r="298" spans="117:120" x14ac:dyDescent="0.25">
      <c r="DM298" s="177">
        <v>493</v>
      </c>
      <c r="DN298" s="178" t="s">
        <v>817</v>
      </c>
      <c r="DO298" s="179">
        <v>11</v>
      </c>
      <c r="DP298" s="171"/>
    </row>
    <row r="299" spans="117:120" x14ac:dyDescent="0.25">
      <c r="DM299" s="177">
        <v>494</v>
      </c>
      <c r="DN299" s="178" t="s">
        <v>736</v>
      </c>
      <c r="DO299" s="179">
        <v>12</v>
      </c>
      <c r="DP299" s="171"/>
    </row>
    <row r="300" spans="117:120" x14ac:dyDescent="0.25">
      <c r="DM300" s="177">
        <v>501</v>
      </c>
      <c r="DN300" s="178" t="s">
        <v>818</v>
      </c>
      <c r="DO300" s="179">
        <v>1</v>
      </c>
      <c r="DP300" s="171"/>
    </row>
    <row r="301" spans="117:120" x14ac:dyDescent="0.25">
      <c r="DM301" s="177">
        <v>502</v>
      </c>
      <c r="DN301" s="178" t="s">
        <v>819</v>
      </c>
      <c r="DO301" s="179">
        <v>2</v>
      </c>
      <c r="DP301" s="171"/>
    </row>
    <row r="302" spans="117:120" x14ac:dyDescent="0.25">
      <c r="DM302" s="177">
        <v>504</v>
      </c>
      <c r="DN302" s="178" t="s">
        <v>821</v>
      </c>
      <c r="DO302" s="179">
        <v>4</v>
      </c>
      <c r="DP302" s="171"/>
    </row>
    <row r="303" spans="117:120" x14ac:dyDescent="0.25">
      <c r="DM303" s="177">
        <v>506</v>
      </c>
      <c r="DN303" s="178" t="s">
        <v>822</v>
      </c>
      <c r="DO303" s="179">
        <v>3</v>
      </c>
      <c r="DP303" s="171"/>
    </row>
    <row r="304" spans="117:120" x14ac:dyDescent="0.25">
      <c r="DM304" s="177">
        <v>507</v>
      </c>
      <c r="DN304" s="178" t="s">
        <v>823</v>
      </c>
      <c r="DO304" s="179">
        <v>4</v>
      </c>
      <c r="DP304" s="171"/>
    </row>
    <row r="305" spans="117:120" x14ac:dyDescent="0.25">
      <c r="DM305" s="177">
        <v>503</v>
      </c>
      <c r="DN305" s="178" t="s">
        <v>820</v>
      </c>
      <c r="DO305" s="179">
        <v>3</v>
      </c>
      <c r="DP305" s="171"/>
    </row>
    <row r="306" spans="117:120" x14ac:dyDescent="0.25">
      <c r="DM306" s="177">
        <v>508</v>
      </c>
      <c r="DN306" s="178" t="s">
        <v>824</v>
      </c>
      <c r="DO306" s="179">
        <v>5</v>
      </c>
      <c r="DP306" s="171"/>
    </row>
    <row r="307" spans="117:120" x14ac:dyDescent="0.25">
      <c r="DM307" s="177">
        <v>509</v>
      </c>
      <c r="DN307" s="178" t="s">
        <v>825</v>
      </c>
      <c r="DO307" s="179">
        <v>6</v>
      </c>
      <c r="DP307" s="171"/>
    </row>
    <row r="308" spans="117:120" x14ac:dyDescent="0.25">
      <c r="DM308" s="177">
        <v>511</v>
      </c>
      <c r="DN308" s="178" t="s">
        <v>826</v>
      </c>
      <c r="DO308" s="179">
        <v>4</v>
      </c>
      <c r="DP308" s="171"/>
    </row>
    <row r="309" spans="117:120" x14ac:dyDescent="0.25">
      <c r="DM309" s="177">
        <v>512</v>
      </c>
      <c r="DN309" s="178" t="s">
        <v>827</v>
      </c>
      <c r="DO309" s="179">
        <v>5</v>
      </c>
      <c r="DP309" s="171"/>
    </row>
    <row r="310" spans="117:120" x14ac:dyDescent="0.25">
      <c r="DM310" s="177">
        <v>513</v>
      </c>
      <c r="DN310" s="178" t="s">
        <v>828</v>
      </c>
      <c r="DO310" s="179">
        <v>6</v>
      </c>
      <c r="DP310" s="171"/>
    </row>
    <row r="311" spans="117:120" x14ac:dyDescent="0.25">
      <c r="DM311" s="177">
        <v>514</v>
      </c>
      <c r="DN311" s="178" t="s">
        <v>829</v>
      </c>
      <c r="DO311" s="179">
        <v>7</v>
      </c>
      <c r="DP311" s="171"/>
    </row>
    <row r="312" spans="117:120" x14ac:dyDescent="0.25">
      <c r="DM312" s="177">
        <v>516</v>
      </c>
      <c r="DN312" s="178" t="s">
        <v>830</v>
      </c>
      <c r="DO312" s="179">
        <v>4</v>
      </c>
      <c r="DP312" s="171"/>
    </row>
    <row r="313" spans="117:120" x14ac:dyDescent="0.25">
      <c r="DM313" s="177">
        <v>517</v>
      </c>
      <c r="DN313" s="178" t="s">
        <v>831</v>
      </c>
      <c r="DO313" s="179">
        <v>5</v>
      </c>
      <c r="DP313" s="171"/>
    </row>
    <row r="314" spans="117:120" x14ac:dyDescent="0.25">
      <c r="DM314" s="177">
        <v>518</v>
      </c>
      <c r="DN314" s="178" t="s">
        <v>832</v>
      </c>
      <c r="DO314" s="179">
        <v>6</v>
      </c>
      <c r="DP314" s="171"/>
    </row>
    <row r="315" spans="117:120" x14ac:dyDescent="0.25">
      <c r="DM315" s="177">
        <v>521</v>
      </c>
      <c r="DN315" s="178" t="s">
        <v>833</v>
      </c>
      <c r="DO315" s="179">
        <v>4</v>
      </c>
      <c r="DP315" s="171"/>
    </row>
    <row r="316" spans="117:120" x14ac:dyDescent="0.25">
      <c r="DM316" s="177">
        <v>522</v>
      </c>
      <c r="DN316" s="178" t="s">
        <v>834</v>
      </c>
      <c r="DO316" s="179">
        <v>5</v>
      </c>
      <c r="DP316" s="171"/>
    </row>
    <row r="317" spans="117:120" x14ac:dyDescent="0.25">
      <c r="DM317" s="177">
        <v>523</v>
      </c>
      <c r="DN317" s="178" t="s">
        <v>835</v>
      </c>
      <c r="DO317" s="179">
        <v>6</v>
      </c>
      <c r="DP317" s="171"/>
    </row>
    <row r="318" spans="117:120" x14ac:dyDescent="0.25">
      <c r="DM318" s="177">
        <v>524</v>
      </c>
      <c r="DN318" s="178" t="s">
        <v>836</v>
      </c>
      <c r="DO318" s="179">
        <v>7</v>
      </c>
      <c r="DP318" s="171"/>
    </row>
    <row r="319" spans="117:120" x14ac:dyDescent="0.25">
      <c r="DM319" s="177">
        <v>531</v>
      </c>
      <c r="DN319" s="178" t="s">
        <v>837</v>
      </c>
      <c r="DO319" s="179">
        <v>5</v>
      </c>
      <c r="DP319" s="171"/>
    </row>
    <row r="320" spans="117:120" x14ac:dyDescent="0.25">
      <c r="DM320" s="177">
        <v>532</v>
      </c>
      <c r="DN320" s="178" t="s">
        <v>838</v>
      </c>
      <c r="DO320" s="179">
        <v>6</v>
      </c>
      <c r="DP320" s="171"/>
    </row>
    <row r="321" spans="117:120" x14ac:dyDescent="0.25">
      <c r="DM321" s="177">
        <v>533</v>
      </c>
      <c r="DN321" s="178" t="s">
        <v>839</v>
      </c>
      <c r="DO321" s="179">
        <v>6</v>
      </c>
      <c r="DP321" s="171"/>
    </row>
    <row r="322" spans="117:120" x14ac:dyDescent="0.25">
      <c r="DM322" s="177">
        <v>534</v>
      </c>
      <c r="DN322" s="178" t="s">
        <v>840</v>
      </c>
      <c r="DO322" s="179">
        <v>7</v>
      </c>
      <c r="DP322" s="171"/>
    </row>
    <row r="323" spans="117:120" x14ac:dyDescent="0.25">
      <c r="DM323" s="177">
        <v>541</v>
      </c>
      <c r="DN323" s="178" t="s">
        <v>841</v>
      </c>
      <c r="DO323" s="179">
        <v>6</v>
      </c>
      <c r="DP323" s="171"/>
    </row>
    <row r="324" spans="117:120" x14ac:dyDescent="0.25">
      <c r="DM324" s="177">
        <v>542</v>
      </c>
      <c r="DN324" s="178" t="s">
        <v>842</v>
      </c>
      <c r="DO324" s="179">
        <v>7</v>
      </c>
      <c r="DP324" s="171" t="s">
        <v>967</v>
      </c>
    </row>
    <row r="325" spans="117:120" x14ac:dyDescent="0.25">
      <c r="DM325" s="177">
        <v>543</v>
      </c>
      <c r="DN325" s="178" t="s">
        <v>843</v>
      </c>
      <c r="DO325" s="179">
        <v>8</v>
      </c>
      <c r="DP325" s="171"/>
    </row>
    <row r="326" spans="117:120" x14ac:dyDescent="0.25">
      <c r="DM326" s="177">
        <v>544</v>
      </c>
      <c r="DN326" s="178" t="s">
        <v>844</v>
      </c>
      <c r="DO326" s="179">
        <v>9</v>
      </c>
      <c r="DP326" s="171"/>
    </row>
    <row r="327" spans="117:120" x14ac:dyDescent="0.25">
      <c r="DM327" s="177">
        <v>545</v>
      </c>
      <c r="DN327" s="178" t="s">
        <v>845</v>
      </c>
      <c r="DO327" s="179">
        <v>10</v>
      </c>
      <c r="DP327" s="171"/>
    </row>
    <row r="328" spans="117:120" x14ac:dyDescent="0.25">
      <c r="DM328" s="177">
        <v>550</v>
      </c>
      <c r="DN328" s="178" t="s">
        <v>846</v>
      </c>
      <c r="DO328" s="179">
        <v>7</v>
      </c>
      <c r="DP328" s="171"/>
    </row>
    <row r="329" spans="117:120" x14ac:dyDescent="0.25">
      <c r="DM329" s="177">
        <v>551</v>
      </c>
      <c r="DN329" s="178" t="s">
        <v>732</v>
      </c>
      <c r="DO329" s="179">
        <v>8</v>
      </c>
      <c r="DP329" s="171"/>
    </row>
    <row r="330" spans="117:120" x14ac:dyDescent="0.25">
      <c r="DM330" s="177">
        <v>552</v>
      </c>
      <c r="DN330" s="178" t="s">
        <v>733</v>
      </c>
      <c r="DO330" s="179">
        <v>9</v>
      </c>
      <c r="DP330" s="171"/>
    </row>
    <row r="331" spans="117:120" x14ac:dyDescent="0.25">
      <c r="DM331" s="177">
        <v>553</v>
      </c>
      <c r="DN331" s="178" t="s">
        <v>734</v>
      </c>
      <c r="DO331" s="179">
        <v>10</v>
      </c>
      <c r="DP331" s="171"/>
    </row>
    <row r="332" spans="117:120" x14ac:dyDescent="0.25">
      <c r="DM332" s="177">
        <v>554</v>
      </c>
      <c r="DN332" s="178" t="s">
        <v>817</v>
      </c>
      <c r="DO332" s="179">
        <v>11</v>
      </c>
      <c r="DP332" s="171"/>
    </row>
    <row r="333" spans="117:120" x14ac:dyDescent="0.25">
      <c r="DM333" s="177">
        <v>555</v>
      </c>
      <c r="DN333" s="180" t="s">
        <v>736</v>
      </c>
      <c r="DO333" s="179">
        <v>12</v>
      </c>
      <c r="DP333" s="171"/>
    </row>
    <row r="334" spans="117:120" x14ac:dyDescent="0.25">
      <c r="DM334" s="177">
        <v>561</v>
      </c>
      <c r="DN334" s="178" t="s">
        <v>847</v>
      </c>
      <c r="DO334" s="179">
        <v>3</v>
      </c>
      <c r="DP334" s="171"/>
    </row>
    <row r="335" spans="117:120" x14ac:dyDescent="0.25">
      <c r="DM335" s="177">
        <v>562</v>
      </c>
      <c r="DN335" s="178" t="s">
        <v>848</v>
      </c>
      <c r="DO335" s="179">
        <v>4</v>
      </c>
      <c r="DP335" s="171"/>
    </row>
    <row r="336" spans="117:120" x14ac:dyDescent="0.25">
      <c r="DM336" s="177">
        <v>563</v>
      </c>
      <c r="DN336" s="178" t="s">
        <v>849</v>
      </c>
      <c r="DO336" s="179">
        <v>5</v>
      </c>
      <c r="DP336" s="171"/>
    </row>
    <row r="337" spans="117:120" x14ac:dyDescent="0.25">
      <c r="DM337" s="177">
        <v>564</v>
      </c>
      <c r="DN337" s="178" t="s">
        <v>850</v>
      </c>
      <c r="DO337" s="179">
        <v>6</v>
      </c>
      <c r="DP337" s="171"/>
    </row>
    <row r="338" spans="117:120" x14ac:dyDescent="0.25">
      <c r="DM338" s="177">
        <v>565</v>
      </c>
      <c r="DN338" s="178" t="s">
        <v>851</v>
      </c>
      <c r="DO338" s="179">
        <v>7</v>
      </c>
      <c r="DP338" s="171"/>
    </row>
    <row r="339" spans="117:120" x14ac:dyDescent="0.25">
      <c r="DM339" s="177">
        <v>566</v>
      </c>
      <c r="DN339" s="178" t="s">
        <v>0</v>
      </c>
      <c r="DO339" s="179">
        <v>8</v>
      </c>
      <c r="DP339" s="171"/>
    </row>
    <row r="340" spans="117:120" x14ac:dyDescent="0.25">
      <c r="DM340" s="177">
        <v>571</v>
      </c>
      <c r="DN340" s="178" t="s">
        <v>1</v>
      </c>
      <c r="DO340" s="179">
        <v>3</v>
      </c>
      <c r="DP340" s="171"/>
    </row>
    <row r="341" spans="117:120" x14ac:dyDescent="0.25">
      <c r="DM341" s="177">
        <v>572</v>
      </c>
      <c r="DN341" s="178" t="s">
        <v>2</v>
      </c>
      <c r="DO341" s="179">
        <v>4</v>
      </c>
      <c r="DP341" s="171"/>
    </row>
    <row r="342" spans="117:120" x14ac:dyDescent="0.25">
      <c r="DM342" s="177">
        <v>573</v>
      </c>
      <c r="DN342" s="178" t="s">
        <v>3</v>
      </c>
      <c r="DO342" s="179">
        <v>5</v>
      </c>
      <c r="DP342" s="171"/>
    </row>
    <row r="343" spans="117:120" x14ac:dyDescent="0.25">
      <c r="DM343" s="177">
        <v>574</v>
      </c>
      <c r="DN343" s="178" t="s">
        <v>4</v>
      </c>
      <c r="DO343" s="179">
        <v>6</v>
      </c>
      <c r="DP343" s="171"/>
    </row>
    <row r="344" spans="117:120" x14ac:dyDescent="0.25">
      <c r="DM344" s="177">
        <v>575</v>
      </c>
      <c r="DN344" s="178" t="s">
        <v>5</v>
      </c>
      <c r="DO344" s="179">
        <v>7</v>
      </c>
      <c r="DP344" s="171"/>
    </row>
    <row r="345" spans="117:120" x14ac:dyDescent="0.25">
      <c r="DM345" s="177">
        <v>576</v>
      </c>
      <c r="DN345" s="178" t="s">
        <v>6</v>
      </c>
      <c r="DO345" s="179">
        <v>8</v>
      </c>
      <c r="DP345" s="171"/>
    </row>
    <row r="346" spans="117:120" x14ac:dyDescent="0.25">
      <c r="DM346" s="177">
        <v>577</v>
      </c>
      <c r="DN346" s="178" t="s">
        <v>7</v>
      </c>
      <c r="DO346" s="181"/>
      <c r="DP346" s="171"/>
    </row>
    <row r="347" spans="117:120" x14ac:dyDescent="0.25">
      <c r="DM347" s="177">
        <v>578</v>
      </c>
      <c r="DN347" s="178" t="s">
        <v>8</v>
      </c>
      <c r="DO347" s="179">
        <v>7</v>
      </c>
      <c r="DP347" s="171"/>
    </row>
    <row r="348" spans="117:120" x14ac:dyDescent="0.25">
      <c r="DM348" s="177">
        <v>580</v>
      </c>
      <c r="DN348" s="178" t="s">
        <v>9</v>
      </c>
      <c r="DO348" s="179">
        <v>2</v>
      </c>
      <c r="DP348" s="171"/>
    </row>
    <row r="349" spans="117:120" x14ac:dyDescent="0.25">
      <c r="DM349" s="177">
        <v>581</v>
      </c>
      <c r="DN349" s="178" t="s">
        <v>10</v>
      </c>
      <c r="DO349" s="179">
        <v>3</v>
      </c>
      <c r="DP349" s="171"/>
    </row>
    <row r="350" spans="117:120" x14ac:dyDescent="0.25">
      <c r="DM350" s="177">
        <v>582</v>
      </c>
      <c r="DN350" s="178" t="s">
        <v>11</v>
      </c>
      <c r="DO350" s="179">
        <v>4</v>
      </c>
      <c r="DP350" s="171"/>
    </row>
    <row r="351" spans="117:120" x14ac:dyDescent="0.25">
      <c r="DM351" s="177">
        <v>583</v>
      </c>
      <c r="DN351" s="178" t="s">
        <v>12</v>
      </c>
      <c r="DO351" s="179">
        <v>4</v>
      </c>
      <c r="DP351" s="171"/>
    </row>
    <row r="352" spans="117:120" x14ac:dyDescent="0.25">
      <c r="DM352" s="177">
        <v>584</v>
      </c>
      <c r="DN352" s="178" t="s">
        <v>13</v>
      </c>
      <c r="DO352" s="179">
        <v>5</v>
      </c>
      <c r="DP352" s="171"/>
    </row>
    <row r="353" spans="117:120" x14ac:dyDescent="0.25">
      <c r="DM353" s="177">
        <v>585</v>
      </c>
      <c r="DN353" s="178" t="s">
        <v>14</v>
      </c>
      <c r="DO353" s="179">
        <v>6</v>
      </c>
      <c r="DP353" s="171"/>
    </row>
    <row r="354" spans="117:120" x14ac:dyDescent="0.25">
      <c r="DM354" s="177">
        <v>586</v>
      </c>
      <c r="DN354" s="178" t="s">
        <v>15</v>
      </c>
      <c r="DO354" s="179">
        <v>7</v>
      </c>
      <c r="DP354" s="171"/>
    </row>
    <row r="355" spans="117:120" x14ac:dyDescent="0.25">
      <c r="DM355" s="177">
        <v>587</v>
      </c>
      <c r="DN355" s="178" t="s">
        <v>16</v>
      </c>
      <c r="DO355" s="179">
        <v>8</v>
      </c>
      <c r="DP355" s="171"/>
    </row>
    <row r="356" spans="117:120" x14ac:dyDescent="0.25">
      <c r="DM356" s="177">
        <v>590</v>
      </c>
      <c r="DN356" s="178" t="s">
        <v>846</v>
      </c>
      <c r="DO356" s="179">
        <v>7</v>
      </c>
      <c r="DP356" s="171"/>
    </row>
    <row r="357" spans="117:120" x14ac:dyDescent="0.25">
      <c r="DM357" s="177">
        <v>591</v>
      </c>
      <c r="DN357" s="178" t="s">
        <v>17</v>
      </c>
      <c r="DO357" s="179">
        <v>8</v>
      </c>
      <c r="DP357" s="171"/>
    </row>
    <row r="358" spans="117:120" x14ac:dyDescent="0.25">
      <c r="DM358" s="177">
        <v>592</v>
      </c>
      <c r="DN358" s="178" t="s">
        <v>18</v>
      </c>
      <c r="DO358" s="179">
        <v>9</v>
      </c>
      <c r="DP358" s="171"/>
    </row>
    <row r="359" spans="117:120" x14ac:dyDescent="0.25">
      <c r="DM359" s="177">
        <v>593</v>
      </c>
      <c r="DN359" s="178" t="s">
        <v>19</v>
      </c>
      <c r="DO359" s="179">
        <v>10</v>
      </c>
      <c r="DP359" s="171"/>
    </row>
    <row r="360" spans="117:120" x14ac:dyDescent="0.25">
      <c r="DM360" s="177">
        <v>594</v>
      </c>
      <c r="DN360" s="178" t="s">
        <v>20</v>
      </c>
      <c r="DO360" s="179">
        <v>11</v>
      </c>
      <c r="DP360" s="171"/>
    </row>
    <row r="361" spans="117:120" x14ac:dyDescent="0.25">
      <c r="DM361" s="177">
        <v>601</v>
      </c>
      <c r="DN361" s="178" t="s">
        <v>21</v>
      </c>
      <c r="DO361" s="179">
        <v>4</v>
      </c>
      <c r="DP361" s="171"/>
    </row>
    <row r="362" spans="117:120" x14ac:dyDescent="0.25">
      <c r="DM362" s="177">
        <v>602</v>
      </c>
      <c r="DN362" s="178" t="s">
        <v>22</v>
      </c>
      <c r="DO362" s="179">
        <v>5</v>
      </c>
      <c r="DP362" s="171"/>
    </row>
    <row r="363" spans="117:120" x14ac:dyDescent="0.25">
      <c r="DM363" s="177">
        <v>603</v>
      </c>
      <c r="DN363" s="178" t="s">
        <v>23</v>
      </c>
      <c r="DO363" s="179">
        <v>6</v>
      </c>
      <c r="DP363" s="171"/>
    </row>
    <row r="364" spans="117:120" x14ac:dyDescent="0.25">
      <c r="DM364" s="177">
        <v>604</v>
      </c>
      <c r="DN364" s="178" t="s">
        <v>24</v>
      </c>
      <c r="DO364" s="179">
        <v>7</v>
      </c>
      <c r="DP364" s="171"/>
    </row>
    <row r="365" spans="117:120" x14ac:dyDescent="0.25">
      <c r="DM365" s="177">
        <v>611</v>
      </c>
      <c r="DN365" s="178" t="s">
        <v>25</v>
      </c>
      <c r="DO365" s="179">
        <v>1</v>
      </c>
      <c r="DP365" s="171"/>
    </row>
    <row r="366" spans="117:120" x14ac:dyDescent="0.25">
      <c r="DM366" s="177">
        <v>612</v>
      </c>
      <c r="DN366" s="178" t="s">
        <v>26</v>
      </c>
      <c r="DO366" s="179">
        <v>2</v>
      </c>
      <c r="DP366" s="171"/>
    </row>
    <row r="367" spans="117:120" x14ac:dyDescent="0.25">
      <c r="DM367" s="177">
        <v>613</v>
      </c>
      <c r="DN367" s="178" t="s">
        <v>27</v>
      </c>
      <c r="DO367" s="179">
        <v>3</v>
      </c>
      <c r="DP367" s="171" t="s">
        <v>963</v>
      </c>
    </row>
    <row r="368" spans="117:120" x14ac:dyDescent="0.25">
      <c r="DM368" s="177">
        <v>614</v>
      </c>
      <c r="DN368" s="178" t="s">
        <v>28</v>
      </c>
      <c r="DO368" s="179">
        <v>4</v>
      </c>
      <c r="DP368" s="171" t="s">
        <v>963</v>
      </c>
    </row>
    <row r="369" spans="117:120" x14ac:dyDescent="0.25">
      <c r="DM369" s="177">
        <v>631</v>
      </c>
      <c r="DN369" s="178" t="s">
        <v>29</v>
      </c>
      <c r="DO369" s="179">
        <v>8</v>
      </c>
      <c r="DP369" s="171"/>
    </row>
    <row r="370" spans="117:120" x14ac:dyDescent="0.25">
      <c r="DM370" s="177">
        <v>632</v>
      </c>
      <c r="DN370" s="178" t="s">
        <v>30</v>
      </c>
      <c r="DO370" s="179">
        <v>9</v>
      </c>
      <c r="DP370" s="171"/>
    </row>
    <row r="371" spans="117:120" x14ac:dyDescent="0.25">
      <c r="DM371" s="177">
        <v>633</v>
      </c>
      <c r="DN371" s="178" t="s">
        <v>31</v>
      </c>
      <c r="DO371" s="179">
        <v>10</v>
      </c>
      <c r="DP371" s="171"/>
    </row>
    <row r="372" spans="117:120" x14ac:dyDescent="0.25">
      <c r="DM372" s="177">
        <v>634</v>
      </c>
      <c r="DN372" s="178" t="s">
        <v>32</v>
      </c>
      <c r="DO372" s="179">
        <v>11</v>
      </c>
      <c r="DP372" s="171"/>
    </row>
    <row r="373" spans="117:120" x14ac:dyDescent="0.25">
      <c r="DM373" s="177">
        <v>690</v>
      </c>
      <c r="DN373" s="178" t="s">
        <v>732</v>
      </c>
      <c r="DO373" s="179">
        <v>8</v>
      </c>
      <c r="DP373" s="171"/>
    </row>
    <row r="374" spans="117:120" x14ac:dyDescent="0.25">
      <c r="DM374" s="177">
        <v>691</v>
      </c>
      <c r="DN374" s="178" t="s">
        <v>733</v>
      </c>
      <c r="DO374" s="179">
        <v>9</v>
      </c>
      <c r="DP374" s="171"/>
    </row>
    <row r="375" spans="117:120" x14ac:dyDescent="0.25">
      <c r="DM375" s="177">
        <v>692</v>
      </c>
      <c r="DN375" s="178" t="s">
        <v>734</v>
      </c>
      <c r="DO375" s="179">
        <v>10</v>
      </c>
      <c r="DP375" s="171"/>
    </row>
    <row r="376" spans="117:120" x14ac:dyDescent="0.25">
      <c r="DM376" s="177">
        <v>693</v>
      </c>
      <c r="DN376" s="178" t="s">
        <v>817</v>
      </c>
      <c r="DO376" s="179">
        <v>11</v>
      </c>
      <c r="DP376" s="171"/>
    </row>
    <row r="377" spans="117:120" x14ac:dyDescent="0.25">
      <c r="DM377" s="177">
        <v>694</v>
      </c>
      <c r="DN377" s="178" t="s">
        <v>736</v>
      </c>
      <c r="DO377" s="179">
        <v>12</v>
      </c>
      <c r="DP377" s="171"/>
    </row>
    <row r="378" spans="117:120" x14ac:dyDescent="0.25">
      <c r="DM378" s="177">
        <v>706</v>
      </c>
      <c r="DN378" s="178" t="s">
        <v>33</v>
      </c>
      <c r="DO378" s="179">
        <v>4</v>
      </c>
      <c r="DP378" s="171"/>
    </row>
    <row r="379" spans="117:120" x14ac:dyDescent="0.25">
      <c r="DM379" s="177">
        <v>707</v>
      </c>
      <c r="DN379" s="178" t="s">
        <v>34</v>
      </c>
      <c r="DO379" s="179">
        <v>5</v>
      </c>
      <c r="DP379" s="171"/>
    </row>
    <row r="380" spans="117:120" x14ac:dyDescent="0.25">
      <c r="DM380" s="177">
        <v>708</v>
      </c>
      <c r="DN380" s="178" t="s">
        <v>35</v>
      </c>
      <c r="DO380" s="179">
        <v>6</v>
      </c>
      <c r="DP380" s="171"/>
    </row>
    <row r="381" spans="117:120" x14ac:dyDescent="0.25">
      <c r="DM381" s="177">
        <v>709</v>
      </c>
      <c r="DN381" s="178" t="s">
        <v>36</v>
      </c>
      <c r="DO381" s="179">
        <v>7</v>
      </c>
      <c r="DP381" s="171"/>
    </row>
    <row r="382" spans="117:120" x14ac:dyDescent="0.25">
      <c r="DM382" s="177">
        <v>710</v>
      </c>
      <c r="DN382" s="178" t="s">
        <v>37</v>
      </c>
      <c r="DO382" s="179">
        <v>6</v>
      </c>
      <c r="DP382" s="171"/>
    </row>
    <row r="383" spans="117:120" x14ac:dyDescent="0.25">
      <c r="DM383" s="177">
        <v>711</v>
      </c>
      <c r="DN383" s="178" t="s">
        <v>38</v>
      </c>
      <c r="DO383" s="179">
        <v>7</v>
      </c>
      <c r="DP383" s="171"/>
    </row>
    <row r="384" spans="117:120" x14ac:dyDescent="0.25">
      <c r="DM384" s="177">
        <v>712</v>
      </c>
      <c r="DN384" s="178" t="s">
        <v>39</v>
      </c>
      <c r="DO384" s="179">
        <v>8</v>
      </c>
      <c r="DP384" s="171"/>
    </row>
    <row r="385" spans="117:120" x14ac:dyDescent="0.25">
      <c r="DM385" s="177">
        <v>713</v>
      </c>
      <c r="DN385" s="178" t="s">
        <v>40</v>
      </c>
      <c r="DO385" s="179">
        <v>9</v>
      </c>
      <c r="DP385" s="171"/>
    </row>
    <row r="386" spans="117:120" x14ac:dyDescent="0.25">
      <c r="DM386" s="177">
        <v>714</v>
      </c>
      <c r="DN386" s="178" t="s">
        <v>41</v>
      </c>
      <c r="DO386" s="179">
        <v>10</v>
      </c>
      <c r="DP386" s="171"/>
    </row>
    <row r="387" spans="117:120" x14ac:dyDescent="0.25">
      <c r="DM387" s="177">
        <v>720</v>
      </c>
      <c r="DN387" s="178" t="s">
        <v>42</v>
      </c>
      <c r="DO387" s="179">
        <v>6</v>
      </c>
      <c r="DP387" s="171"/>
    </row>
    <row r="388" spans="117:120" x14ac:dyDescent="0.25">
      <c r="DM388" s="177">
        <v>721</v>
      </c>
      <c r="DN388" s="178" t="s">
        <v>43</v>
      </c>
      <c r="DO388" s="179">
        <v>7</v>
      </c>
      <c r="DP388" s="171"/>
    </row>
    <row r="389" spans="117:120" x14ac:dyDescent="0.25">
      <c r="DM389" s="177">
        <v>722</v>
      </c>
      <c r="DN389" s="178" t="s">
        <v>44</v>
      </c>
      <c r="DO389" s="179">
        <v>8</v>
      </c>
      <c r="DP389" s="171"/>
    </row>
    <row r="390" spans="117:120" x14ac:dyDescent="0.25">
      <c r="DM390" s="177">
        <v>723</v>
      </c>
      <c r="DN390" s="178" t="s">
        <v>45</v>
      </c>
      <c r="DO390" s="179">
        <v>9</v>
      </c>
      <c r="DP390" s="171"/>
    </row>
    <row r="391" spans="117:120" x14ac:dyDescent="0.25">
      <c r="DM391" s="177">
        <v>724</v>
      </c>
      <c r="DN391" s="178" t="s">
        <v>46</v>
      </c>
      <c r="DO391" s="179">
        <v>10</v>
      </c>
      <c r="DP391" s="171"/>
    </row>
    <row r="392" spans="117:120" x14ac:dyDescent="0.25">
      <c r="DM392" s="177">
        <v>731</v>
      </c>
      <c r="DN392" s="178" t="s">
        <v>47</v>
      </c>
      <c r="DO392" s="179">
        <v>4</v>
      </c>
      <c r="DP392" s="171" t="s">
        <v>964</v>
      </c>
    </row>
    <row r="393" spans="117:120" x14ac:dyDescent="0.25">
      <c r="DM393" s="177">
        <v>732</v>
      </c>
      <c r="DN393" s="178" t="s">
        <v>48</v>
      </c>
      <c r="DO393" s="179">
        <v>5</v>
      </c>
      <c r="DP393" s="171" t="s">
        <v>964</v>
      </c>
    </row>
    <row r="394" spans="117:120" x14ac:dyDescent="0.25">
      <c r="DM394" s="177">
        <v>733</v>
      </c>
      <c r="DN394" s="178" t="s">
        <v>49</v>
      </c>
      <c r="DO394" s="179">
        <v>6</v>
      </c>
      <c r="DP394" s="171" t="s">
        <v>964</v>
      </c>
    </row>
    <row r="395" spans="117:120" x14ac:dyDescent="0.25">
      <c r="DM395" s="177">
        <v>741</v>
      </c>
      <c r="DN395" s="178" t="s">
        <v>50</v>
      </c>
      <c r="DO395" s="179">
        <v>7</v>
      </c>
      <c r="DP395" s="171" t="s">
        <v>965</v>
      </c>
    </row>
    <row r="396" spans="117:120" x14ac:dyDescent="0.25">
      <c r="DM396" s="177">
        <v>742</v>
      </c>
      <c r="DN396" s="178" t="s">
        <v>51</v>
      </c>
      <c r="DO396" s="179">
        <v>8</v>
      </c>
      <c r="DP396" s="171" t="s">
        <v>966</v>
      </c>
    </row>
    <row r="397" spans="117:120" x14ac:dyDescent="0.25">
      <c r="DM397" s="177">
        <v>743</v>
      </c>
      <c r="DN397" s="178" t="s">
        <v>52</v>
      </c>
      <c r="DO397" s="179">
        <v>9</v>
      </c>
      <c r="DP397" s="171"/>
    </row>
    <row r="398" spans="117:120" x14ac:dyDescent="0.25">
      <c r="DM398" s="177">
        <v>750</v>
      </c>
      <c r="DN398" s="178" t="s">
        <v>732</v>
      </c>
      <c r="DO398" s="179">
        <v>9</v>
      </c>
      <c r="DP398" s="171" t="s">
        <v>951</v>
      </c>
    </row>
    <row r="399" spans="117:120" x14ac:dyDescent="0.25">
      <c r="DM399" s="177">
        <v>751</v>
      </c>
      <c r="DN399" s="178" t="s">
        <v>733</v>
      </c>
      <c r="DO399" s="179">
        <v>10</v>
      </c>
      <c r="DP399" s="171" t="s">
        <v>951</v>
      </c>
    </row>
    <row r="400" spans="117:120" x14ac:dyDescent="0.25">
      <c r="DM400" s="177">
        <v>752</v>
      </c>
      <c r="DN400" s="178" t="s">
        <v>734</v>
      </c>
      <c r="DO400" s="179">
        <v>11</v>
      </c>
      <c r="DP400" s="171" t="s">
        <v>951</v>
      </c>
    </row>
    <row r="401" spans="117:120" x14ac:dyDescent="0.25">
      <c r="DM401" s="177">
        <v>753</v>
      </c>
      <c r="DN401" s="178" t="s">
        <v>735</v>
      </c>
      <c r="DO401" s="179">
        <v>12</v>
      </c>
      <c r="DP401" s="171" t="s">
        <v>951</v>
      </c>
    </row>
    <row r="402" spans="117:120" x14ac:dyDescent="0.25">
      <c r="DM402" s="177">
        <v>760</v>
      </c>
      <c r="DN402" s="178" t="s">
        <v>53</v>
      </c>
      <c r="DO402" s="179">
        <v>6</v>
      </c>
      <c r="DP402" s="171"/>
    </row>
    <row r="403" spans="117:120" x14ac:dyDescent="0.25">
      <c r="DM403" s="177">
        <v>761</v>
      </c>
      <c r="DN403" s="178" t="s">
        <v>54</v>
      </c>
      <c r="DO403" s="179">
        <v>7</v>
      </c>
      <c r="DP403" s="171"/>
    </row>
    <row r="404" spans="117:120" x14ac:dyDescent="0.25">
      <c r="DM404" s="177">
        <v>762</v>
      </c>
      <c r="DN404" s="178" t="s">
        <v>55</v>
      </c>
      <c r="DO404" s="179">
        <v>8</v>
      </c>
      <c r="DP404" s="171"/>
    </row>
    <row r="405" spans="117:120" x14ac:dyDescent="0.25">
      <c r="DM405" s="177">
        <v>763</v>
      </c>
      <c r="DN405" s="178" t="s">
        <v>56</v>
      </c>
      <c r="DO405" s="179">
        <v>9</v>
      </c>
      <c r="DP405" s="171"/>
    </row>
    <row r="406" spans="117:120" x14ac:dyDescent="0.25">
      <c r="DM406" s="177">
        <v>764</v>
      </c>
      <c r="DN406" s="178" t="s">
        <v>57</v>
      </c>
      <c r="DO406" s="179">
        <v>10</v>
      </c>
      <c r="DP406" s="171"/>
    </row>
    <row r="407" spans="117:120" x14ac:dyDescent="0.25">
      <c r="DM407" s="177">
        <v>770</v>
      </c>
      <c r="DN407" s="178" t="s">
        <v>53</v>
      </c>
      <c r="DO407" s="179">
        <v>6</v>
      </c>
      <c r="DP407" s="171"/>
    </row>
    <row r="408" spans="117:120" x14ac:dyDescent="0.25">
      <c r="DM408" s="177">
        <v>771</v>
      </c>
      <c r="DN408" s="178" t="s">
        <v>54</v>
      </c>
      <c r="DO408" s="179">
        <v>7</v>
      </c>
      <c r="DP408" s="171" t="s">
        <v>951</v>
      </c>
    </row>
    <row r="409" spans="117:120" x14ac:dyDescent="0.25">
      <c r="DM409" s="177">
        <v>772</v>
      </c>
      <c r="DN409" s="178" t="s">
        <v>55</v>
      </c>
      <c r="DO409" s="179">
        <v>8</v>
      </c>
      <c r="DP409" s="171" t="s">
        <v>951</v>
      </c>
    </row>
    <row r="410" spans="117:120" x14ac:dyDescent="0.25">
      <c r="DM410" s="177">
        <v>773</v>
      </c>
      <c r="DN410" s="178" t="s">
        <v>56</v>
      </c>
      <c r="DO410" s="179">
        <v>9</v>
      </c>
      <c r="DP410" s="171" t="s">
        <v>951</v>
      </c>
    </row>
    <row r="411" spans="117:120" x14ac:dyDescent="0.25">
      <c r="DM411" s="177">
        <v>774</v>
      </c>
      <c r="DN411" s="178" t="s">
        <v>57</v>
      </c>
      <c r="DO411" s="179">
        <v>10</v>
      </c>
      <c r="DP411" s="171" t="s">
        <v>951</v>
      </c>
    </row>
    <row r="412" spans="117:120" x14ac:dyDescent="0.25">
      <c r="DM412" s="177">
        <v>780</v>
      </c>
      <c r="DN412" s="178" t="s">
        <v>53</v>
      </c>
      <c r="DO412" s="179">
        <v>6</v>
      </c>
      <c r="DP412" s="171"/>
    </row>
    <row r="413" spans="117:120" x14ac:dyDescent="0.25">
      <c r="DM413" s="177">
        <v>780</v>
      </c>
      <c r="DN413" s="178" t="s">
        <v>53</v>
      </c>
      <c r="DO413" s="179">
        <v>6</v>
      </c>
      <c r="DP413" s="171"/>
    </row>
    <row r="414" spans="117:120" x14ac:dyDescent="0.25">
      <c r="DM414" s="177">
        <v>781</v>
      </c>
      <c r="DN414" s="178" t="s">
        <v>54</v>
      </c>
      <c r="DO414" s="179">
        <v>7</v>
      </c>
      <c r="DP414" s="171" t="s">
        <v>952</v>
      </c>
    </row>
    <row r="415" spans="117:120" x14ac:dyDescent="0.25">
      <c r="DM415" s="177">
        <v>781</v>
      </c>
      <c r="DN415" s="178" t="s">
        <v>54</v>
      </c>
      <c r="DO415" s="179">
        <v>7</v>
      </c>
      <c r="DP415" s="171" t="s">
        <v>952</v>
      </c>
    </row>
    <row r="416" spans="117:120" x14ac:dyDescent="0.25">
      <c r="DM416" s="177">
        <v>782</v>
      </c>
      <c r="DN416" s="178" t="s">
        <v>55</v>
      </c>
      <c r="DO416" s="179">
        <v>8</v>
      </c>
      <c r="DP416" s="171" t="s">
        <v>952</v>
      </c>
    </row>
    <row r="417" spans="117:120" x14ac:dyDescent="0.25">
      <c r="DM417" s="177">
        <v>782</v>
      </c>
      <c r="DN417" s="178" t="s">
        <v>55</v>
      </c>
      <c r="DO417" s="179">
        <v>8</v>
      </c>
      <c r="DP417" s="171" t="s">
        <v>952</v>
      </c>
    </row>
    <row r="418" spans="117:120" x14ac:dyDescent="0.25">
      <c r="DM418" s="177">
        <v>783</v>
      </c>
      <c r="DN418" s="178" t="s">
        <v>56</v>
      </c>
      <c r="DO418" s="179">
        <v>9</v>
      </c>
      <c r="DP418" s="171" t="s">
        <v>952</v>
      </c>
    </row>
    <row r="419" spans="117:120" x14ac:dyDescent="0.25">
      <c r="DM419" s="177">
        <v>783</v>
      </c>
      <c r="DN419" s="178" t="s">
        <v>56</v>
      </c>
      <c r="DO419" s="179">
        <v>9</v>
      </c>
      <c r="DP419" s="171" t="s">
        <v>952</v>
      </c>
    </row>
    <row r="420" spans="117:120" x14ac:dyDescent="0.25">
      <c r="DM420" s="177">
        <v>784</v>
      </c>
      <c r="DN420" s="178" t="s">
        <v>57</v>
      </c>
      <c r="DO420" s="179">
        <v>10</v>
      </c>
      <c r="DP420" s="171" t="s">
        <v>952</v>
      </c>
    </row>
    <row r="421" spans="117:120" x14ac:dyDescent="0.25">
      <c r="DM421" s="177">
        <v>784</v>
      </c>
      <c r="DN421" s="178" t="s">
        <v>57</v>
      </c>
      <c r="DO421" s="179">
        <v>10</v>
      </c>
      <c r="DP421" s="171" t="s">
        <v>952</v>
      </c>
    </row>
    <row r="422" spans="117:120" x14ac:dyDescent="0.25">
      <c r="DM422" s="177">
        <v>811</v>
      </c>
      <c r="DN422" s="178" t="s">
        <v>58</v>
      </c>
      <c r="DO422" s="179">
        <v>4</v>
      </c>
      <c r="DP422" s="171"/>
    </row>
    <row r="423" spans="117:120" x14ac:dyDescent="0.25">
      <c r="DM423" s="177">
        <v>812</v>
      </c>
      <c r="DN423" s="178" t="s">
        <v>59</v>
      </c>
      <c r="DO423" s="179">
        <v>5</v>
      </c>
      <c r="DP423" s="171"/>
    </row>
    <row r="424" spans="117:120" x14ac:dyDescent="0.25">
      <c r="DM424" s="177">
        <v>813</v>
      </c>
      <c r="DN424" s="178" t="s">
        <v>60</v>
      </c>
      <c r="DO424" s="179">
        <v>6</v>
      </c>
      <c r="DP424" s="171"/>
    </row>
    <row r="425" spans="117:120" x14ac:dyDescent="0.25">
      <c r="DM425" s="177">
        <v>814</v>
      </c>
      <c r="DN425" s="178" t="s">
        <v>61</v>
      </c>
      <c r="DO425" s="179">
        <v>7</v>
      </c>
      <c r="DP425" s="171"/>
    </row>
    <row r="426" spans="117:120" x14ac:dyDescent="0.25">
      <c r="DM426" s="177">
        <v>821</v>
      </c>
      <c r="DN426" s="178" t="s">
        <v>62</v>
      </c>
      <c r="DO426" s="179">
        <v>7</v>
      </c>
      <c r="DP426" s="171"/>
    </row>
    <row r="427" spans="117:120" x14ac:dyDescent="0.25">
      <c r="DM427" s="177">
        <v>822</v>
      </c>
      <c r="DN427" s="178" t="s">
        <v>63</v>
      </c>
      <c r="DO427" s="179">
        <v>8</v>
      </c>
      <c r="DP427" s="171"/>
    </row>
    <row r="428" spans="117:120" x14ac:dyDescent="0.25">
      <c r="DM428" s="177">
        <v>823</v>
      </c>
      <c r="DN428" s="178" t="s">
        <v>64</v>
      </c>
      <c r="DO428" s="179">
        <v>9</v>
      </c>
      <c r="DP428" s="171"/>
    </row>
    <row r="429" spans="117:120" x14ac:dyDescent="0.25">
      <c r="DM429" s="177">
        <v>824</v>
      </c>
      <c r="DN429" s="178" t="s">
        <v>65</v>
      </c>
      <c r="DO429" s="179">
        <v>10</v>
      </c>
      <c r="DP429" s="171"/>
    </row>
    <row r="430" spans="117:120" x14ac:dyDescent="0.25">
      <c r="DM430" s="177">
        <v>850</v>
      </c>
      <c r="DN430" s="178" t="s">
        <v>732</v>
      </c>
      <c r="DO430" s="179">
        <v>8</v>
      </c>
      <c r="DP430" s="171"/>
    </row>
    <row r="431" spans="117:120" x14ac:dyDescent="0.25">
      <c r="DM431" s="177">
        <v>851</v>
      </c>
      <c r="DN431" s="178" t="s">
        <v>733</v>
      </c>
      <c r="DO431" s="179">
        <v>9</v>
      </c>
      <c r="DP431" s="171"/>
    </row>
    <row r="432" spans="117:120" x14ac:dyDescent="0.25">
      <c r="DM432" s="177">
        <v>852</v>
      </c>
      <c r="DN432" s="178" t="s">
        <v>734</v>
      </c>
      <c r="DO432" s="179">
        <v>10</v>
      </c>
      <c r="DP432" s="171"/>
    </row>
    <row r="433" spans="117:120" x14ac:dyDescent="0.25">
      <c r="DM433" s="177">
        <v>853</v>
      </c>
      <c r="DN433" s="178" t="s">
        <v>735</v>
      </c>
      <c r="DO433" s="179">
        <v>11</v>
      </c>
      <c r="DP433" s="171"/>
    </row>
    <row r="434" spans="117:120" x14ac:dyDescent="0.25">
      <c r="DM434" s="177">
        <v>951</v>
      </c>
      <c r="DN434" s="178" t="s">
        <v>66</v>
      </c>
      <c r="DO434" s="179">
        <v>6</v>
      </c>
      <c r="DP434" s="171"/>
    </row>
    <row r="435" spans="117:120" x14ac:dyDescent="0.25">
      <c r="DM435" s="177">
        <v>952</v>
      </c>
      <c r="DN435" s="178" t="s">
        <v>67</v>
      </c>
      <c r="DO435" s="179">
        <v>7</v>
      </c>
      <c r="DP435" s="171"/>
    </row>
    <row r="436" spans="117:120" x14ac:dyDescent="0.25">
      <c r="DM436" s="177">
        <v>953</v>
      </c>
      <c r="DN436" s="178" t="s">
        <v>68</v>
      </c>
      <c r="DO436" s="179">
        <v>8</v>
      </c>
      <c r="DP436" s="171"/>
    </row>
    <row r="437" spans="117:120" x14ac:dyDescent="0.25">
      <c r="DM437" s="177">
        <v>954</v>
      </c>
      <c r="DN437" s="178" t="s">
        <v>69</v>
      </c>
      <c r="DO437" s="179">
        <v>8</v>
      </c>
      <c r="DP437" s="171"/>
    </row>
    <row r="438" spans="117:120" x14ac:dyDescent="0.25">
      <c r="DM438" s="177">
        <v>955</v>
      </c>
      <c r="DN438" s="178" t="s">
        <v>70</v>
      </c>
      <c r="DO438" s="179">
        <v>9</v>
      </c>
      <c r="DP438" s="171"/>
    </row>
    <row r="439" spans="117:120" x14ac:dyDescent="0.25">
      <c r="DM439" s="177">
        <v>961</v>
      </c>
      <c r="DN439" s="178" t="s">
        <v>71</v>
      </c>
      <c r="DO439" s="179">
        <v>6</v>
      </c>
      <c r="DP439" s="171"/>
    </row>
    <row r="440" spans="117:120" x14ac:dyDescent="0.25">
      <c r="DM440" s="177">
        <v>962</v>
      </c>
      <c r="DN440" s="178" t="s">
        <v>72</v>
      </c>
      <c r="DO440" s="179">
        <v>7</v>
      </c>
      <c r="DP440" s="171"/>
    </row>
    <row r="441" spans="117:120" x14ac:dyDescent="0.25">
      <c r="DM441" s="177">
        <v>963</v>
      </c>
      <c r="DN441" s="178" t="s">
        <v>73</v>
      </c>
      <c r="DO441" s="179">
        <v>8</v>
      </c>
      <c r="DP441" s="171"/>
    </row>
    <row r="442" spans="117:120" x14ac:dyDescent="0.25">
      <c r="DM442" s="177">
        <v>971</v>
      </c>
      <c r="DN442" s="178" t="s">
        <v>74</v>
      </c>
      <c r="DO442" s="179">
        <v>6</v>
      </c>
      <c r="DP442" s="171"/>
    </row>
    <row r="443" spans="117:120" x14ac:dyDescent="0.25">
      <c r="DM443" s="182">
        <v>972</v>
      </c>
      <c r="DN443" s="183" t="s">
        <v>75</v>
      </c>
      <c r="DO443" s="184">
        <v>7</v>
      </c>
      <c r="DP443" s="172"/>
    </row>
  </sheetData>
  <autoFilter ref="A4:EL165"/>
  <mergeCells count="18">
    <mergeCell ref="F3:F4"/>
    <mergeCell ref="A3:A4"/>
    <mergeCell ref="B3:B4"/>
    <mergeCell ref="C3:C4"/>
    <mergeCell ref="D3:D4"/>
    <mergeCell ref="E3:E4"/>
    <mergeCell ref="DM185:DO18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A147 DD137 DD121 DD123:DD125 DD74 DA149:DA151 DD147:DD151 DD110:DD111 DD118 DA117 DD76:DD78 DD155:DD156 DA155:DA156 DD108 DD84:DD85 DD9:DD15 DD18:DD33 DA22 DD60:DD66 DD68 DD113:DD115 DD87:DD106 DD139:DD145 DD36:DD46 DD48:DD53 DD55:DD58 DD127:DD134">
    <cfRule type="cellIs" dxfId="875" priority="148" stopIfTrue="1" operator="notEqual">
      <formula>$DH9</formula>
    </cfRule>
  </conditionalFormatting>
  <conditionalFormatting sqref="DA9 DA12:DA15 DA137 DA121 DA123:DA125 DA118 DA74 DA76:DA78 DA18:DA21 DA84:DA85 DA23:DA33 DA60:DA66 DA68 DA110:DA115 DA87:DA108 DA139:DA145 DA35:DA46 DA48:DA53 DA55:DA58 DA127:DA134">
    <cfRule type="cellIs" dxfId="874" priority="149" stopIfTrue="1" operator="notEqual">
      <formula>$DD9</formula>
    </cfRule>
  </conditionalFormatting>
  <conditionalFormatting sqref="DD71">
    <cfRule type="cellIs" dxfId="873" priority="146" stopIfTrue="1" operator="notEqual">
      <formula>$DH71</formula>
    </cfRule>
  </conditionalFormatting>
  <conditionalFormatting sqref="DA71">
    <cfRule type="cellIs" dxfId="872" priority="147" stopIfTrue="1" operator="notEqual">
      <formula>$DD71</formula>
    </cfRule>
  </conditionalFormatting>
  <conditionalFormatting sqref="DD72">
    <cfRule type="cellIs" dxfId="871" priority="144" stopIfTrue="1" operator="notEqual">
      <formula>$DH72</formula>
    </cfRule>
  </conditionalFormatting>
  <conditionalFormatting sqref="DA72">
    <cfRule type="cellIs" dxfId="870" priority="145" stopIfTrue="1" operator="notEqual">
      <formula>$DD72</formula>
    </cfRule>
  </conditionalFormatting>
  <conditionalFormatting sqref="DD34">
    <cfRule type="cellIs" dxfId="869" priority="142" stopIfTrue="1" operator="notEqual">
      <formula>$DH34</formula>
    </cfRule>
  </conditionalFormatting>
  <conditionalFormatting sqref="DA34">
    <cfRule type="cellIs" dxfId="868" priority="143" stopIfTrue="1" operator="notEqual">
      <formula>$DD34</formula>
    </cfRule>
  </conditionalFormatting>
  <conditionalFormatting sqref="DD67">
    <cfRule type="cellIs" dxfId="867" priority="140" stopIfTrue="1" operator="notEqual">
      <formula>$DH67</formula>
    </cfRule>
  </conditionalFormatting>
  <conditionalFormatting sqref="DA67">
    <cfRule type="cellIs" dxfId="866" priority="141" stopIfTrue="1" operator="notEqual">
      <formula>$DD67</formula>
    </cfRule>
  </conditionalFormatting>
  <conditionalFormatting sqref="DA11">
    <cfRule type="cellIs" dxfId="865" priority="135" stopIfTrue="1" operator="notEqual">
      <formula>$DH11</formula>
    </cfRule>
  </conditionalFormatting>
  <conditionalFormatting sqref="DD135">
    <cfRule type="cellIs" dxfId="864" priority="138" stopIfTrue="1" operator="notEqual">
      <formula>$DH135</formula>
    </cfRule>
  </conditionalFormatting>
  <conditionalFormatting sqref="DA135">
    <cfRule type="cellIs" dxfId="863" priority="139" stopIfTrue="1" operator="notEqual">
      <formula>$DD135</formula>
    </cfRule>
  </conditionalFormatting>
  <conditionalFormatting sqref="CX71:CX72 CX121:CX125 CX74:CX78 CX81:CX85 CX60:CX68 CX87:CX119 CX6:CX15 CX48:CX53 CX55:CX58 CX17:CX46 CX127 CX129:CX145">
    <cfRule type="cellIs" dxfId="862" priority="137" operator="notEqual">
      <formula>$CX6</formula>
    </cfRule>
  </conditionalFormatting>
  <conditionalFormatting sqref="CX147 CX149:CX151 CU149:CU151 CU155:CU156 CX155:CX156">
    <cfRule type="cellIs" dxfId="861" priority="136" stopIfTrue="1" operator="notEqual">
      <formula>$DA147</formula>
    </cfRule>
  </conditionalFormatting>
  <conditionalFormatting sqref="DD75">
    <cfRule type="cellIs" dxfId="860" priority="133" stopIfTrue="1" operator="notEqual">
      <formula>$DH75</formula>
    </cfRule>
  </conditionalFormatting>
  <conditionalFormatting sqref="DA75">
    <cfRule type="cellIs" dxfId="859" priority="134" stopIfTrue="1" operator="notEqual">
      <formula>$DD75</formula>
    </cfRule>
  </conditionalFormatting>
  <conditionalFormatting sqref="DA150">
    <cfRule type="cellIs" dxfId="858" priority="132" stopIfTrue="1" operator="notEqual">
      <formula>$DH150</formula>
    </cfRule>
  </conditionalFormatting>
  <conditionalFormatting sqref="DD116">
    <cfRule type="cellIs" dxfId="857" priority="130" stopIfTrue="1" operator="notEqual">
      <formula>$DH116</formula>
    </cfRule>
  </conditionalFormatting>
  <conditionalFormatting sqref="DA116">
    <cfRule type="cellIs" dxfId="856" priority="131" stopIfTrue="1" operator="notEqual">
      <formula>$DD116</formula>
    </cfRule>
  </conditionalFormatting>
  <conditionalFormatting sqref="DD146">
    <cfRule type="cellIs" dxfId="855" priority="129" stopIfTrue="1" operator="notEqual">
      <formula>$DH146</formula>
    </cfRule>
  </conditionalFormatting>
  <conditionalFormatting sqref="DA146">
    <cfRule type="cellIs" dxfId="854" priority="128" stopIfTrue="1" operator="notEqual">
      <formula>$DH146</formula>
    </cfRule>
  </conditionalFormatting>
  <conditionalFormatting sqref="CX146">
    <cfRule type="cellIs" dxfId="853" priority="127" stopIfTrue="1" operator="notEqual">
      <formula>$DA146</formula>
    </cfRule>
  </conditionalFormatting>
  <conditionalFormatting sqref="DD83">
    <cfRule type="cellIs" dxfId="852" priority="125" stopIfTrue="1" operator="notEqual">
      <formula>$DH83</formula>
    </cfRule>
  </conditionalFormatting>
  <conditionalFormatting sqref="DA83">
    <cfRule type="cellIs" dxfId="851" priority="126" stopIfTrue="1" operator="notEqual">
      <formula>$DD83</formula>
    </cfRule>
  </conditionalFormatting>
  <conditionalFormatting sqref="DD82">
    <cfRule type="cellIs" dxfId="850" priority="123" stopIfTrue="1" operator="notEqual">
      <formula>$DH82</formula>
    </cfRule>
  </conditionalFormatting>
  <conditionalFormatting sqref="DA82">
    <cfRule type="cellIs" dxfId="849" priority="124" stopIfTrue="1" operator="notEqual">
      <formula>$DD82</formula>
    </cfRule>
  </conditionalFormatting>
  <conditionalFormatting sqref="DD74">
    <cfRule type="cellIs" dxfId="848" priority="121" stopIfTrue="1" operator="notEqual">
      <formula>$DH74</formula>
    </cfRule>
  </conditionalFormatting>
  <conditionalFormatting sqref="DA74">
    <cfRule type="cellIs" dxfId="847" priority="122" stopIfTrue="1" operator="notEqual">
      <formula>$DD74</formula>
    </cfRule>
  </conditionalFormatting>
  <conditionalFormatting sqref="DD75">
    <cfRule type="cellIs" dxfId="846" priority="119" stopIfTrue="1" operator="notEqual">
      <formula>$DH75</formula>
    </cfRule>
  </conditionalFormatting>
  <conditionalFormatting sqref="DA75">
    <cfRule type="cellIs" dxfId="845" priority="120" stopIfTrue="1" operator="notEqual">
      <formula>$DD75</formula>
    </cfRule>
  </conditionalFormatting>
  <conditionalFormatting sqref="DD117">
    <cfRule type="cellIs" dxfId="844" priority="118" stopIfTrue="1" operator="notEqual">
      <formula>$DH117</formula>
    </cfRule>
  </conditionalFormatting>
  <conditionalFormatting sqref="DD122">
    <cfRule type="cellIs" dxfId="843" priority="116" stopIfTrue="1" operator="notEqual">
      <formula>$DH122</formula>
    </cfRule>
  </conditionalFormatting>
  <conditionalFormatting sqref="DA122">
    <cfRule type="cellIs" dxfId="842" priority="117" stopIfTrue="1" operator="notEqual">
      <formula>$DD122</formula>
    </cfRule>
  </conditionalFormatting>
  <conditionalFormatting sqref="DA148">
    <cfRule type="cellIs" dxfId="841" priority="115" stopIfTrue="1" operator="notEqual">
      <formula>$DH148</formula>
    </cfRule>
  </conditionalFormatting>
  <conditionalFormatting sqref="CX148">
    <cfRule type="cellIs" dxfId="840" priority="114" stopIfTrue="1" operator="notEqual">
      <formula>$DA148</formula>
    </cfRule>
  </conditionalFormatting>
  <conditionalFormatting sqref="DD138">
    <cfRule type="cellIs" dxfId="839" priority="112" stopIfTrue="1" operator="notEqual">
      <formula>$DH138</formula>
    </cfRule>
  </conditionalFormatting>
  <conditionalFormatting sqref="DA138">
    <cfRule type="cellIs" dxfId="838" priority="113" stopIfTrue="1" operator="notEqual">
      <formula>$DD138</formula>
    </cfRule>
  </conditionalFormatting>
  <conditionalFormatting sqref="DD136">
    <cfRule type="cellIs" dxfId="837" priority="110" stopIfTrue="1" operator="notEqual">
      <formula>$DH136</formula>
    </cfRule>
  </conditionalFormatting>
  <conditionalFormatting sqref="DA136">
    <cfRule type="cellIs" dxfId="836" priority="111" stopIfTrue="1" operator="notEqual">
      <formula>$DD136</formula>
    </cfRule>
  </conditionalFormatting>
  <conditionalFormatting sqref="DD77:DD78">
    <cfRule type="cellIs" dxfId="835" priority="108" stopIfTrue="1" operator="notEqual">
      <formula>$DH77</formula>
    </cfRule>
  </conditionalFormatting>
  <conditionalFormatting sqref="DA77:DA78">
    <cfRule type="cellIs" dxfId="834" priority="109" stopIfTrue="1" operator="notEqual">
      <formula>$DD77</formula>
    </cfRule>
  </conditionalFormatting>
  <conditionalFormatting sqref="DD77:DD78">
    <cfRule type="cellIs" dxfId="833" priority="106" stopIfTrue="1" operator="notEqual">
      <formula>$DH77</formula>
    </cfRule>
  </conditionalFormatting>
  <conditionalFormatting sqref="DA77:DA78">
    <cfRule type="cellIs" dxfId="832" priority="107" stopIfTrue="1" operator="notEqual">
      <formula>$DD77</formula>
    </cfRule>
  </conditionalFormatting>
  <conditionalFormatting sqref="DD81">
    <cfRule type="cellIs" dxfId="831" priority="104" stopIfTrue="1" operator="notEqual">
      <formula>$DH81</formula>
    </cfRule>
  </conditionalFormatting>
  <conditionalFormatting sqref="DA81">
    <cfRule type="cellIs" dxfId="830" priority="105" stopIfTrue="1" operator="notEqual">
      <formula>$DD81</formula>
    </cfRule>
  </conditionalFormatting>
  <conditionalFormatting sqref="DD109">
    <cfRule type="cellIs" dxfId="829" priority="102" stopIfTrue="1" operator="notEqual">
      <formula>$DH109</formula>
    </cfRule>
  </conditionalFormatting>
  <conditionalFormatting sqref="DA109">
    <cfRule type="cellIs" dxfId="828" priority="103" stopIfTrue="1" operator="notEqual">
      <formula>$DD109</formula>
    </cfRule>
  </conditionalFormatting>
  <conditionalFormatting sqref="DD119">
    <cfRule type="cellIs" dxfId="827" priority="100" stopIfTrue="1" operator="notEqual">
      <formula>$DH119</formula>
    </cfRule>
  </conditionalFormatting>
  <conditionalFormatting sqref="DA119">
    <cfRule type="cellIs" dxfId="826" priority="101" stopIfTrue="1" operator="notEqual">
      <formula>$DD119</formula>
    </cfRule>
  </conditionalFormatting>
  <conditionalFormatting sqref="DD17">
    <cfRule type="cellIs" dxfId="825" priority="98" stopIfTrue="1" operator="notEqual">
      <formula>$DH17</formula>
    </cfRule>
  </conditionalFormatting>
  <conditionalFormatting sqref="DA17">
    <cfRule type="cellIs" dxfId="824" priority="99" stopIfTrue="1" operator="notEqual">
      <formula>$DD17</formula>
    </cfRule>
  </conditionalFormatting>
  <conditionalFormatting sqref="CU147">
    <cfRule type="cellIs" dxfId="823" priority="97" stopIfTrue="1" operator="notEqual">
      <formula>$DA147</formula>
    </cfRule>
  </conditionalFormatting>
  <conditionalFormatting sqref="CU146">
    <cfRule type="cellIs" dxfId="822" priority="96" stopIfTrue="1" operator="notEqual">
      <formula>$DA146</formula>
    </cfRule>
  </conditionalFormatting>
  <conditionalFormatting sqref="CU148">
    <cfRule type="cellIs" dxfId="821" priority="95" stopIfTrue="1" operator="notEqual">
      <formula>$DA148</formula>
    </cfRule>
  </conditionalFormatting>
  <conditionalFormatting sqref="CU71:CU72 CU121:CU125 CU74:CU78 CU81:CU85 CU60:CU68 CU87:CU119 CU6:CU15 CU48:CU53 CU55:CU58 CU17:CU46 CU127:CU145">
    <cfRule type="expression" dxfId="820" priority="93" stopIfTrue="1">
      <formula>$CX6=""</formula>
    </cfRule>
    <cfRule type="cellIs" dxfId="819" priority="94" stopIfTrue="1" operator="notEqual">
      <formula>$CX6</formula>
    </cfRule>
  </conditionalFormatting>
  <conditionalFormatting sqref="CU5">
    <cfRule type="expression" dxfId="818" priority="90" stopIfTrue="1">
      <formula>$CX5=""</formula>
    </cfRule>
    <cfRule type="cellIs" dxfId="817" priority="91" stopIfTrue="1" operator="notEqual">
      <formula>$CX5</formula>
    </cfRule>
  </conditionalFormatting>
  <conditionalFormatting sqref="CX5">
    <cfRule type="cellIs" dxfId="816" priority="92" operator="notEqual">
      <formula>$CX5</formula>
    </cfRule>
  </conditionalFormatting>
  <conditionalFormatting sqref="DD70">
    <cfRule type="cellIs" dxfId="815" priority="88" stopIfTrue="1" operator="notEqual">
      <formula>$DH70</formula>
    </cfRule>
  </conditionalFormatting>
  <conditionalFormatting sqref="DA70">
    <cfRule type="cellIs" dxfId="814" priority="89" stopIfTrue="1" operator="notEqual">
      <formula>$DD70</formula>
    </cfRule>
  </conditionalFormatting>
  <conditionalFormatting sqref="CX70">
    <cfRule type="cellIs" dxfId="813" priority="87" operator="notEqual">
      <formula>$CX70</formula>
    </cfRule>
  </conditionalFormatting>
  <conditionalFormatting sqref="CU70">
    <cfRule type="expression" dxfId="812" priority="85" stopIfTrue="1">
      <formula>$CX70=""</formula>
    </cfRule>
    <cfRule type="cellIs" dxfId="811" priority="86" stopIfTrue="1" operator="notEqual">
      <formula>$CX70</formula>
    </cfRule>
  </conditionalFormatting>
  <conditionalFormatting sqref="DD69">
    <cfRule type="cellIs" dxfId="810" priority="83" stopIfTrue="1" operator="notEqual">
      <formula>$DH69</formula>
    </cfRule>
  </conditionalFormatting>
  <conditionalFormatting sqref="DA69">
    <cfRule type="cellIs" dxfId="809" priority="84" stopIfTrue="1" operator="notEqual">
      <formula>$DD69</formula>
    </cfRule>
  </conditionalFormatting>
  <conditionalFormatting sqref="CX69">
    <cfRule type="cellIs" dxfId="808" priority="82" operator="notEqual">
      <formula>$CX69</formula>
    </cfRule>
  </conditionalFormatting>
  <conditionalFormatting sqref="CU69">
    <cfRule type="expression" dxfId="807" priority="80" stopIfTrue="1">
      <formula>$CX69=""</formula>
    </cfRule>
    <cfRule type="cellIs" dxfId="806" priority="81" stopIfTrue="1" operator="notEqual">
      <formula>$CX69</formula>
    </cfRule>
  </conditionalFormatting>
  <conditionalFormatting sqref="DD73">
    <cfRule type="cellIs" dxfId="805" priority="78" stopIfTrue="1" operator="notEqual">
      <formula>$DH73</formula>
    </cfRule>
  </conditionalFormatting>
  <conditionalFormatting sqref="DA73">
    <cfRule type="cellIs" dxfId="804" priority="79" stopIfTrue="1" operator="notEqual">
      <formula>$DD73</formula>
    </cfRule>
  </conditionalFormatting>
  <conditionalFormatting sqref="CX73">
    <cfRule type="cellIs" dxfId="803" priority="77" operator="notEqual">
      <formula>$CX73</formula>
    </cfRule>
  </conditionalFormatting>
  <conditionalFormatting sqref="CU73">
    <cfRule type="expression" dxfId="802" priority="75" stopIfTrue="1">
      <formula>$CX73=""</formula>
    </cfRule>
    <cfRule type="cellIs" dxfId="801" priority="76" stopIfTrue="1" operator="notEqual">
      <formula>$CX73</formula>
    </cfRule>
  </conditionalFormatting>
  <conditionalFormatting sqref="DD47">
    <cfRule type="cellIs" dxfId="800" priority="73" stopIfTrue="1" operator="notEqual">
      <formula>$DH47</formula>
    </cfRule>
  </conditionalFormatting>
  <conditionalFormatting sqref="DA47">
    <cfRule type="cellIs" dxfId="799" priority="74" stopIfTrue="1" operator="notEqual">
      <formula>$DD47</formula>
    </cfRule>
  </conditionalFormatting>
  <conditionalFormatting sqref="CX47">
    <cfRule type="cellIs" dxfId="798" priority="72" operator="notEqual">
      <formula>$CX47</formula>
    </cfRule>
  </conditionalFormatting>
  <conditionalFormatting sqref="CU47">
    <cfRule type="expression" dxfId="797" priority="70" stopIfTrue="1">
      <formula>$CX47=""</formula>
    </cfRule>
    <cfRule type="cellIs" dxfId="796" priority="71" stopIfTrue="1" operator="notEqual">
      <formula>$CX47</formula>
    </cfRule>
  </conditionalFormatting>
  <conditionalFormatting sqref="DD59">
    <cfRule type="cellIs" dxfId="795" priority="68" stopIfTrue="1" operator="notEqual">
      <formula>$DH59</formula>
    </cfRule>
  </conditionalFormatting>
  <conditionalFormatting sqref="DA59">
    <cfRule type="cellIs" dxfId="794" priority="69" stopIfTrue="1" operator="notEqual">
      <formula>$DD59</formula>
    </cfRule>
  </conditionalFormatting>
  <conditionalFormatting sqref="CX59">
    <cfRule type="cellIs" dxfId="793" priority="67" operator="notEqual">
      <formula>$CX59</formula>
    </cfRule>
  </conditionalFormatting>
  <conditionalFormatting sqref="CU59">
    <cfRule type="expression" dxfId="792" priority="65" stopIfTrue="1">
      <formula>$CX59=""</formula>
    </cfRule>
    <cfRule type="cellIs" dxfId="791" priority="66" stopIfTrue="1" operator="notEqual">
      <formula>$CX59</formula>
    </cfRule>
  </conditionalFormatting>
  <conditionalFormatting sqref="DD120">
    <cfRule type="cellIs" dxfId="790" priority="63" stopIfTrue="1" operator="notEqual">
      <formula>$DH120</formula>
    </cfRule>
  </conditionalFormatting>
  <conditionalFormatting sqref="DA120">
    <cfRule type="cellIs" dxfId="789" priority="64" stopIfTrue="1" operator="notEqual">
      <formula>$DD120</formula>
    </cfRule>
  </conditionalFormatting>
  <conditionalFormatting sqref="CX120">
    <cfRule type="cellIs" dxfId="788" priority="62" operator="notEqual">
      <formula>$CX120</formula>
    </cfRule>
  </conditionalFormatting>
  <conditionalFormatting sqref="CU120">
    <cfRule type="expression" dxfId="787" priority="60" stopIfTrue="1">
      <formula>$CX120=""</formula>
    </cfRule>
    <cfRule type="cellIs" dxfId="786" priority="61" stopIfTrue="1" operator="notEqual">
      <formula>$CX120</formula>
    </cfRule>
  </conditionalFormatting>
  <conditionalFormatting sqref="DD126">
    <cfRule type="cellIs" dxfId="785" priority="58" stopIfTrue="1" operator="notEqual">
      <formula>$DH126</formula>
    </cfRule>
  </conditionalFormatting>
  <conditionalFormatting sqref="DA126">
    <cfRule type="cellIs" dxfId="784" priority="59" stopIfTrue="1" operator="notEqual">
      <formula>$DD126</formula>
    </cfRule>
  </conditionalFormatting>
  <conditionalFormatting sqref="CX126">
    <cfRule type="cellIs" dxfId="783" priority="57" operator="notEqual">
      <formula>$CX126</formula>
    </cfRule>
  </conditionalFormatting>
  <conditionalFormatting sqref="CU126">
    <cfRule type="expression" dxfId="782" priority="55" stopIfTrue="1">
      <formula>$CX126=""</formula>
    </cfRule>
    <cfRule type="cellIs" dxfId="781" priority="56" stopIfTrue="1" operator="notEqual">
      <formula>$CX126</formula>
    </cfRule>
  </conditionalFormatting>
  <conditionalFormatting sqref="CX79">
    <cfRule type="cellIs" dxfId="780" priority="54" operator="notEqual">
      <formula>$CX79</formula>
    </cfRule>
  </conditionalFormatting>
  <conditionalFormatting sqref="DD79">
    <cfRule type="cellIs" dxfId="779" priority="52" stopIfTrue="1" operator="notEqual">
      <formula>$DH79</formula>
    </cfRule>
  </conditionalFormatting>
  <conditionalFormatting sqref="DA79">
    <cfRule type="cellIs" dxfId="778" priority="53" stopIfTrue="1" operator="notEqual">
      <formula>$DD79</formula>
    </cfRule>
  </conditionalFormatting>
  <conditionalFormatting sqref="CU79">
    <cfRule type="expression" dxfId="777" priority="50" stopIfTrue="1">
      <formula>$CX79=""</formula>
    </cfRule>
    <cfRule type="cellIs" dxfId="776" priority="51" stopIfTrue="1" operator="notEqual">
      <formula>$CX79</formula>
    </cfRule>
  </conditionalFormatting>
  <conditionalFormatting sqref="DD86">
    <cfRule type="cellIs" dxfId="775" priority="48" stopIfTrue="1" operator="notEqual">
      <formula>$DH86</formula>
    </cfRule>
  </conditionalFormatting>
  <conditionalFormatting sqref="DA86">
    <cfRule type="cellIs" dxfId="774" priority="49" stopIfTrue="1" operator="notEqual">
      <formula>$DD86</formula>
    </cfRule>
  </conditionalFormatting>
  <conditionalFormatting sqref="CX86">
    <cfRule type="cellIs" dxfId="773" priority="47" operator="notEqual">
      <formula>$CX86</formula>
    </cfRule>
  </conditionalFormatting>
  <conditionalFormatting sqref="CU86">
    <cfRule type="expression" dxfId="772" priority="45" stopIfTrue="1">
      <formula>$CX86=""</formula>
    </cfRule>
    <cfRule type="cellIs" dxfId="771" priority="46" stopIfTrue="1" operator="notEqual">
      <formula>$CX86</formula>
    </cfRule>
  </conditionalFormatting>
  <conditionalFormatting sqref="DA116">
    <cfRule type="cellIs" dxfId="770" priority="44" stopIfTrue="1" operator="notEqual">
      <formula>$DH116</formula>
    </cfRule>
  </conditionalFormatting>
  <conditionalFormatting sqref="DD115">
    <cfRule type="cellIs" dxfId="769" priority="42" stopIfTrue="1" operator="notEqual">
      <formula>$DH115</formula>
    </cfRule>
  </conditionalFormatting>
  <conditionalFormatting sqref="DA115">
    <cfRule type="cellIs" dxfId="768" priority="43" stopIfTrue="1" operator="notEqual">
      <formula>$DD115</formula>
    </cfRule>
  </conditionalFormatting>
  <conditionalFormatting sqref="DD116">
    <cfRule type="cellIs" dxfId="767" priority="41" stopIfTrue="1" operator="notEqual">
      <formula>$DH116</formula>
    </cfRule>
  </conditionalFormatting>
  <conditionalFormatting sqref="DD153:DD154 DA153:DA154">
    <cfRule type="cellIs" dxfId="766" priority="40" stopIfTrue="1" operator="notEqual">
      <formula>$DH153</formula>
    </cfRule>
  </conditionalFormatting>
  <conditionalFormatting sqref="CU153:CU154 CX153:CX154">
    <cfRule type="cellIs" dxfId="765" priority="39" stopIfTrue="1" operator="notEqual">
      <formula>$DA153</formula>
    </cfRule>
  </conditionalFormatting>
  <conditionalFormatting sqref="DD152 DA152">
    <cfRule type="cellIs" dxfId="764" priority="38" stopIfTrue="1" operator="notEqual">
      <formula>$DH152</formula>
    </cfRule>
  </conditionalFormatting>
  <conditionalFormatting sqref="CU152 CX152">
    <cfRule type="cellIs" dxfId="763" priority="37" stopIfTrue="1" operator="notEqual">
      <formula>$DA152</formula>
    </cfRule>
  </conditionalFormatting>
  <conditionalFormatting sqref="CX79">
    <cfRule type="cellIs" dxfId="762" priority="36" operator="notEqual">
      <formula>$CX79</formula>
    </cfRule>
  </conditionalFormatting>
  <conditionalFormatting sqref="DD79">
    <cfRule type="cellIs" dxfId="761" priority="34" stopIfTrue="1" operator="notEqual">
      <formula>$DH79</formula>
    </cfRule>
  </conditionalFormatting>
  <conditionalFormatting sqref="DA79">
    <cfRule type="cellIs" dxfId="760" priority="35" stopIfTrue="1" operator="notEqual">
      <formula>$DD79</formula>
    </cfRule>
  </conditionalFormatting>
  <conditionalFormatting sqref="CU79">
    <cfRule type="expression" dxfId="759" priority="32" stopIfTrue="1">
      <formula>$CX79=""</formula>
    </cfRule>
    <cfRule type="cellIs" dxfId="758" priority="33" stopIfTrue="1" operator="notEqual">
      <formula>$CX79</formula>
    </cfRule>
  </conditionalFormatting>
  <conditionalFormatting sqref="CX78">
    <cfRule type="cellIs" dxfId="757" priority="31" operator="notEqual">
      <formula>$CX78</formula>
    </cfRule>
  </conditionalFormatting>
  <conditionalFormatting sqref="DD78">
    <cfRule type="cellIs" dxfId="756" priority="29" stopIfTrue="1" operator="notEqual">
      <formula>$DH78</formula>
    </cfRule>
  </conditionalFormatting>
  <conditionalFormatting sqref="DA78">
    <cfRule type="cellIs" dxfId="755" priority="30" stopIfTrue="1" operator="notEqual">
      <formula>$DD78</formula>
    </cfRule>
  </conditionalFormatting>
  <conditionalFormatting sqref="CU78">
    <cfRule type="expression" dxfId="754" priority="27" stopIfTrue="1">
      <formula>$CX78=""</formula>
    </cfRule>
    <cfRule type="cellIs" dxfId="753" priority="28" stopIfTrue="1" operator="notEqual">
      <formula>$CX78</formula>
    </cfRule>
  </conditionalFormatting>
  <conditionalFormatting sqref="CX80">
    <cfRule type="cellIs" dxfId="752" priority="26" operator="notEqual">
      <formula>$CX80</formula>
    </cfRule>
  </conditionalFormatting>
  <conditionalFormatting sqref="DD80">
    <cfRule type="cellIs" dxfId="751" priority="24" stopIfTrue="1" operator="notEqual">
      <formula>$DH80</formula>
    </cfRule>
  </conditionalFormatting>
  <conditionalFormatting sqref="DA80">
    <cfRule type="cellIs" dxfId="750" priority="25" stopIfTrue="1" operator="notEqual">
      <formula>$DD80</formula>
    </cfRule>
  </conditionalFormatting>
  <conditionalFormatting sqref="CU80">
    <cfRule type="expression" dxfId="749" priority="22" stopIfTrue="1">
      <formula>$CX80=""</formula>
    </cfRule>
    <cfRule type="cellIs" dxfId="748" priority="23" stopIfTrue="1" operator="notEqual">
      <formula>$CX80</formula>
    </cfRule>
  </conditionalFormatting>
  <conditionalFormatting sqref="DD54">
    <cfRule type="cellIs" dxfId="747" priority="10" stopIfTrue="1" operator="notEqual">
      <formula>$DH54</formula>
    </cfRule>
  </conditionalFormatting>
  <conditionalFormatting sqref="DA54">
    <cfRule type="cellIs" dxfId="746" priority="11" stopIfTrue="1" operator="notEqual">
      <formula>$DD54</formula>
    </cfRule>
  </conditionalFormatting>
  <conditionalFormatting sqref="CX54">
    <cfRule type="cellIs" dxfId="745" priority="9" operator="notEqual">
      <formula>$CX54</formula>
    </cfRule>
  </conditionalFormatting>
  <conditionalFormatting sqref="CU54">
    <cfRule type="expression" dxfId="744" priority="7" stopIfTrue="1">
      <formula>$CX54=""</formula>
    </cfRule>
    <cfRule type="cellIs" dxfId="743" priority="8" stopIfTrue="1" operator="notEqual">
      <formula>$CX54</formula>
    </cfRule>
  </conditionalFormatting>
  <conditionalFormatting sqref="DD16">
    <cfRule type="cellIs" dxfId="742" priority="5" stopIfTrue="1" operator="notEqual">
      <formula>$DH16</formula>
    </cfRule>
  </conditionalFormatting>
  <conditionalFormatting sqref="DA16">
    <cfRule type="cellIs" dxfId="741" priority="6" stopIfTrue="1" operator="notEqual">
      <formula>$DD16</formula>
    </cfRule>
  </conditionalFormatting>
  <conditionalFormatting sqref="CX16">
    <cfRule type="cellIs" dxfId="740" priority="4" operator="notEqual">
      <formula>$CX16</formula>
    </cfRule>
  </conditionalFormatting>
  <conditionalFormatting sqref="CU16">
    <cfRule type="expression" dxfId="739" priority="2" stopIfTrue="1">
      <formula>$CX16=""</formula>
    </cfRule>
    <cfRule type="cellIs" dxfId="738" priority="3" stopIfTrue="1" operator="notEqual">
      <formula>$CX16</formula>
    </cfRule>
  </conditionalFormatting>
  <conditionalFormatting sqref="CX128">
    <cfRule type="cellIs" dxfId="737" priority="1" operator="notEqual">
      <formula>$CX128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77.0 / Gültig ab: 01.12.17 / Seite &amp;P (&amp;N)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3"/>
  <sheetViews>
    <sheetView topLeftCell="A70" zoomScaleNormal="100" zoomScaleSheetLayoutView="75" workbookViewId="0">
      <selection activeCell="A70" sqref="A70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1222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/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" si="2">+S5</f>
        <v>Chiaverio Flavio</v>
      </c>
      <c r="CR5" s="19">
        <f t="shared" ref="CR5" si="3">+Z5</f>
        <v>35</v>
      </c>
      <c r="CS5" s="19" t="str">
        <f t="shared" ref="CS5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ref="C6:C68" si="14">IF(Z6&gt;=10,1,0)</f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ref="Z6:Z67" si="15">$AD$3-V6</f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ref="CP6:CP68" si="16">+S6</f>
        <v>Schädler Beat</v>
      </c>
      <c r="CR6" s="19">
        <f t="shared" ref="CR6:CR68" si="17">+Z6</f>
        <v>34</v>
      </c>
      <c r="CS6" s="19" t="str">
        <f t="shared" ref="CS6:CS68" si="18">+AB6</f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ref="DO6:DO68" si="19">+CT6</f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14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5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16"/>
        <v>Rentsch Lucas</v>
      </c>
      <c r="CR7" s="19">
        <f t="shared" si="17"/>
        <v>30</v>
      </c>
      <c r="CS7" s="19" t="str">
        <f t="shared" si="18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9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14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5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16"/>
        <v>Zenners Guy</v>
      </c>
      <c r="CR8" s="19">
        <f t="shared" si="17"/>
        <v>30</v>
      </c>
      <c r="CS8" s="19" t="str">
        <f t="shared" si="18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9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5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16"/>
        <v>Suter Thomas</v>
      </c>
      <c r="CR9" s="19">
        <f t="shared" si="17"/>
        <v>25</v>
      </c>
      <c r="CS9" s="19" t="str">
        <f t="shared" si="18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9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14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5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16"/>
        <v>Kalak Josef</v>
      </c>
      <c r="CR10" s="19">
        <f t="shared" si="17"/>
        <v>48</v>
      </c>
      <c r="CS10" s="19" t="str">
        <f t="shared" si="18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9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14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5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16"/>
        <v>Hausammann Erich</v>
      </c>
      <c r="CR11" s="19">
        <f t="shared" si="17"/>
        <v>43</v>
      </c>
      <c r="CS11" s="19" t="str">
        <f t="shared" si="18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6" si="20">VLOOKUP($DD11,Funktionsbezeichnungen,3,0)</f>
        <v>10</v>
      </c>
      <c r="DF11" s="83" t="str">
        <f t="shared" ref="DF11:DF26" si="21">VLOOKUP($DD11,Funktionsbezeichnungen,2,0)</f>
        <v>Senior Projektingenieur</v>
      </c>
      <c r="DG11" s="20"/>
      <c r="DH11" s="125">
        <v>773</v>
      </c>
      <c r="DI11" s="33">
        <f t="shared" ref="DI11:DI26" si="22">VLOOKUP($DH11,Funktionsbezeichnungen,3,0)</f>
        <v>9</v>
      </c>
      <c r="DJ11" s="83" t="str">
        <f t="shared" ref="DJ11:DJ26" si="23">VLOOKUP($DH11,Funktionsbezeichnungen,2,0)</f>
        <v>Projektingenieur 3</v>
      </c>
      <c r="DO11" s="19">
        <f t="shared" si="19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5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16"/>
        <v>Bosshard Heinz</v>
      </c>
      <c r="CR12" s="19">
        <f t="shared" si="17"/>
        <v>39</v>
      </c>
      <c r="CS12" s="19" t="str">
        <f t="shared" si="18"/>
        <v>B</v>
      </c>
      <c r="CT12" s="154">
        <v>3205</v>
      </c>
      <c r="CU12" s="125">
        <v>773</v>
      </c>
      <c r="CV12" s="33">
        <f t="shared" ref="CV12:CV26" si="24">VLOOKUP($CU12,Funktionsbezeichnungen,3,0)</f>
        <v>9</v>
      </c>
      <c r="CW12" s="83" t="str">
        <f t="shared" ref="CW12:CW26" si="25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6" si="26">VLOOKUP($DA12,Funktionsbezeichnungen,3,0)</f>
        <v>9</v>
      </c>
      <c r="DC12" s="83" t="str">
        <f t="shared" ref="DC12:DC26" si="27">VLOOKUP($DA12,Funktionsbezeichnungen,2,0)</f>
        <v>Projektingenieur 3</v>
      </c>
      <c r="DD12" s="125">
        <v>773</v>
      </c>
      <c r="DE12" s="33">
        <f t="shared" si="20"/>
        <v>9</v>
      </c>
      <c r="DF12" s="83" t="str">
        <f t="shared" si="21"/>
        <v>Projektingenieur 3</v>
      </c>
      <c r="DG12" s="20"/>
      <c r="DH12" s="33">
        <v>772</v>
      </c>
      <c r="DI12" s="33">
        <f t="shared" si="22"/>
        <v>8</v>
      </c>
      <c r="DJ12" s="83" t="str">
        <f t="shared" si="23"/>
        <v>Projektingenieur 2</v>
      </c>
      <c r="DO12" s="19">
        <f t="shared" si="19"/>
        <v>3205</v>
      </c>
      <c r="DP12" s="153">
        <v>1</v>
      </c>
      <c r="DQ12" s="19">
        <v>2</v>
      </c>
      <c r="DR12" s="19" t="s">
        <v>951</v>
      </c>
    </row>
    <row r="13" spans="1:142" s="19" customFormat="1" ht="27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5"/>
        <v>36</v>
      </c>
      <c r="AA13" s="25" t="s">
        <v>1129</v>
      </c>
      <c r="AB13" s="21" t="s">
        <v>95</v>
      </c>
      <c r="AC13" s="21"/>
      <c r="AE13" s="90" t="s">
        <v>402</v>
      </c>
      <c r="AF13" s="82"/>
      <c r="CP13" s="19" t="str">
        <f t="shared" si="16"/>
        <v>Schär Robert</v>
      </c>
      <c r="CR13" s="19">
        <f t="shared" si="17"/>
        <v>36</v>
      </c>
      <c r="CS13" s="19" t="str">
        <f t="shared" si="18"/>
        <v>B</v>
      </c>
      <c r="CT13" s="154">
        <v>5557</v>
      </c>
      <c r="CU13" s="125">
        <v>773</v>
      </c>
      <c r="CV13" s="33">
        <f t="shared" si="24"/>
        <v>9</v>
      </c>
      <c r="CW13" s="83" t="str">
        <f t="shared" si="25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6"/>
        <v>9</v>
      </c>
      <c r="DC13" s="83" t="str">
        <f t="shared" si="27"/>
        <v>Projektingenieur 3</v>
      </c>
      <c r="DD13" s="125">
        <v>773</v>
      </c>
      <c r="DE13" s="33">
        <f t="shared" si="20"/>
        <v>9</v>
      </c>
      <c r="DF13" s="83" t="str">
        <f t="shared" si="21"/>
        <v>Projektingenieur 3</v>
      </c>
      <c r="DG13" s="20"/>
      <c r="DH13" s="33">
        <v>773</v>
      </c>
      <c r="DI13" s="33">
        <f t="shared" si="22"/>
        <v>9</v>
      </c>
      <c r="DJ13" s="83" t="str">
        <f t="shared" si="23"/>
        <v>Projektingenieur 3</v>
      </c>
      <c r="DO13" s="19">
        <f t="shared" si="19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5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16"/>
        <v xml:space="preserve">Spieler Daniel </v>
      </c>
      <c r="CR14" s="19">
        <f t="shared" si="17"/>
        <v>33</v>
      </c>
      <c r="CS14" s="19" t="str">
        <f t="shared" si="18"/>
        <v>B</v>
      </c>
      <c r="CT14" s="154">
        <v>4209</v>
      </c>
      <c r="CU14" s="125">
        <v>773</v>
      </c>
      <c r="CV14" s="33">
        <f t="shared" si="24"/>
        <v>9</v>
      </c>
      <c r="CW14" s="83" t="str">
        <f t="shared" si="25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6"/>
        <v>9</v>
      </c>
      <c r="DC14" s="83" t="str">
        <f t="shared" si="27"/>
        <v>Projektingenieur 3</v>
      </c>
      <c r="DD14" s="125">
        <v>773</v>
      </c>
      <c r="DE14" s="33">
        <f t="shared" si="20"/>
        <v>9</v>
      </c>
      <c r="DF14" s="83" t="str">
        <f t="shared" si="21"/>
        <v>Projektingenieur 3</v>
      </c>
      <c r="DG14" s="20"/>
      <c r="DH14" s="33">
        <v>773</v>
      </c>
      <c r="DI14" s="33">
        <f t="shared" si="22"/>
        <v>9</v>
      </c>
      <c r="DJ14" s="83" t="str">
        <f t="shared" si="23"/>
        <v>Projektingenieur 3</v>
      </c>
      <c r="DO14" s="19">
        <f t="shared" si="19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14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5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16"/>
        <v>Gysin Daniel</v>
      </c>
      <c r="CR15" s="19">
        <f t="shared" si="17"/>
        <v>32</v>
      </c>
      <c r="CS15" s="19" t="str">
        <f t="shared" si="18"/>
        <v>B</v>
      </c>
      <c r="CT15" s="154">
        <v>5625</v>
      </c>
      <c r="CU15" s="125">
        <v>784</v>
      </c>
      <c r="CV15" s="33">
        <f t="shared" si="24"/>
        <v>10</v>
      </c>
      <c r="CW15" s="83" t="str">
        <f t="shared" si="25"/>
        <v>Senior Projektingenieur</v>
      </c>
      <c r="CX15" s="125">
        <v>784</v>
      </c>
      <c r="CY15" s="33">
        <f t="shared" ref="CY15:CY22" si="28">VLOOKUP($CX15,Funktionsbezeichnungen,3,0)</f>
        <v>10</v>
      </c>
      <c r="CZ15" s="83" t="str">
        <f t="shared" ref="CZ15:CZ22" si="29">VLOOKUP($CX15,Funktionsbezeichnungen,2,0)</f>
        <v>Senior Projektingenieur</v>
      </c>
      <c r="DA15" s="125">
        <v>784</v>
      </c>
      <c r="DB15" s="33">
        <f t="shared" si="26"/>
        <v>10</v>
      </c>
      <c r="DC15" s="83" t="str">
        <f t="shared" si="27"/>
        <v>Senior Projektingenieur</v>
      </c>
      <c r="DD15" s="125">
        <v>784</v>
      </c>
      <c r="DE15" s="33">
        <f t="shared" si="20"/>
        <v>10</v>
      </c>
      <c r="DF15" s="83" t="str">
        <f t="shared" si="21"/>
        <v>Senior Projektingenieur</v>
      </c>
      <c r="DG15" s="20"/>
      <c r="DH15" s="33">
        <v>783</v>
      </c>
      <c r="DI15" s="33">
        <f t="shared" si="22"/>
        <v>9</v>
      </c>
      <c r="DJ15" s="83" t="str">
        <f t="shared" si="23"/>
        <v>Projektingenieur 3</v>
      </c>
      <c r="DO15" s="19">
        <f t="shared" si="19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1193</v>
      </c>
      <c r="Q16" s="15">
        <v>12</v>
      </c>
      <c r="R16" s="16"/>
      <c r="S16" s="20" t="s">
        <v>1194</v>
      </c>
      <c r="T16" s="21">
        <v>1962</v>
      </c>
      <c r="U16" s="28" t="s">
        <v>195</v>
      </c>
      <c r="V16" s="21">
        <v>1986</v>
      </c>
      <c r="W16" s="25"/>
      <c r="X16" s="21"/>
      <c r="Y16" s="28" t="s">
        <v>1196</v>
      </c>
      <c r="Z16" s="21">
        <f>$AD$3-V16</f>
        <v>31</v>
      </c>
      <c r="AA16" s="25" t="s">
        <v>1195</v>
      </c>
      <c r="AB16" s="21" t="s">
        <v>95</v>
      </c>
      <c r="AC16" s="21"/>
      <c r="AE16" s="90" t="s">
        <v>373</v>
      </c>
      <c r="AF16" s="82"/>
      <c r="CP16" s="19" t="str">
        <f t="shared" si="16"/>
        <v>Jann Roger</v>
      </c>
      <c r="CR16" s="19">
        <f t="shared" si="17"/>
        <v>31</v>
      </c>
      <c r="CS16" s="19" t="str">
        <f t="shared" si="18"/>
        <v>B</v>
      </c>
      <c r="CT16" s="154">
        <v>3214</v>
      </c>
      <c r="CU16" s="125">
        <v>774</v>
      </c>
      <c r="CV16" s="33">
        <f t="shared" si="24"/>
        <v>10</v>
      </c>
      <c r="CW16" s="83" t="str">
        <f t="shared" si="25"/>
        <v>Senior Projektingenieur</v>
      </c>
      <c r="CX16" s="125"/>
      <c r="CY16" s="33"/>
      <c r="CZ16" s="83"/>
      <c r="DA16" s="125"/>
      <c r="DB16" s="33"/>
      <c r="DC16" s="83"/>
      <c r="DD16" s="125"/>
      <c r="DE16" s="33"/>
      <c r="DF16" s="83"/>
      <c r="DG16" s="20"/>
      <c r="DH16" s="33"/>
      <c r="DI16" s="33"/>
      <c r="DJ16" s="83"/>
      <c r="DO16" s="19">
        <f t="shared" si="19"/>
        <v>3214</v>
      </c>
      <c r="DP16" s="153">
        <v>2</v>
      </c>
      <c r="DQ16" s="19">
        <v>3</v>
      </c>
      <c r="DR16" s="19" t="s">
        <v>951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5"/>
        <v>30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16"/>
        <v>Wecke Jürgen</v>
      </c>
      <c r="CR17" s="19">
        <f t="shared" si="17"/>
        <v>30</v>
      </c>
      <c r="CS17" s="19" t="str">
        <f t="shared" si="18"/>
        <v>B</v>
      </c>
      <c r="CT17" s="154">
        <v>4187</v>
      </c>
      <c r="CU17" s="125">
        <v>774</v>
      </c>
      <c r="CV17" s="33">
        <f t="shared" si="24"/>
        <v>10</v>
      </c>
      <c r="CW17" s="83" t="str">
        <f t="shared" si="25"/>
        <v>Senior Projektingenieur</v>
      </c>
      <c r="CX17" s="125">
        <v>774</v>
      </c>
      <c r="CY17" s="33">
        <f>VLOOKUP($CX17,Funktionsbezeichnungen,3,0)</f>
        <v>10</v>
      </c>
      <c r="CZ17" s="83" t="str">
        <f>VLOOKUP($CX17,Funktionsbezeichnungen,2,0)</f>
        <v>Senior Projektingenieur</v>
      </c>
      <c r="DA17" s="125">
        <v>774</v>
      </c>
      <c r="DB17" s="33">
        <f t="shared" si="26"/>
        <v>10</v>
      </c>
      <c r="DC17" s="83" t="str">
        <f t="shared" si="27"/>
        <v>Senior Projektingenieur</v>
      </c>
      <c r="DD17" s="125">
        <v>773</v>
      </c>
      <c r="DE17" s="33">
        <f t="shared" si="20"/>
        <v>9</v>
      </c>
      <c r="DF17" s="83" t="str">
        <f t="shared" si="21"/>
        <v>Projektingenieur 3</v>
      </c>
      <c r="DG17" s="20"/>
      <c r="DH17" s="33">
        <v>773</v>
      </c>
      <c r="DI17" s="33">
        <f t="shared" si="22"/>
        <v>9</v>
      </c>
      <c r="DJ17" s="83" t="str">
        <f t="shared" si="23"/>
        <v>Projektingenieur 3</v>
      </c>
      <c r="DO17" s="19">
        <f t="shared" si="19"/>
        <v>4187</v>
      </c>
      <c r="DP17" s="153">
        <v>2</v>
      </c>
      <c r="DQ17" s="19">
        <v>3</v>
      </c>
      <c r="DR17" s="19" t="s">
        <v>951</v>
      </c>
    </row>
    <row r="18" spans="1:122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5"/>
        <v>30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16"/>
        <v>Bäumle Michael</v>
      </c>
      <c r="CR18" s="19">
        <f t="shared" si="17"/>
        <v>30</v>
      </c>
      <c r="CS18" s="19" t="str">
        <f t="shared" si="18"/>
        <v>B</v>
      </c>
      <c r="CT18" s="154">
        <v>4179</v>
      </c>
      <c r="CU18" s="125">
        <v>773</v>
      </c>
      <c r="CV18" s="33">
        <f t="shared" si="24"/>
        <v>9</v>
      </c>
      <c r="CW18" s="83" t="str">
        <f t="shared" si="25"/>
        <v>Projektingenieur 3</v>
      </c>
      <c r="CX18" s="125">
        <v>773</v>
      </c>
      <c r="CY18" s="33">
        <f>VLOOKUP($CX18,Funktionsbezeichnungen,3,0)</f>
        <v>9</v>
      </c>
      <c r="CZ18" s="83" t="str">
        <f>VLOOKUP($CX18,Funktionsbezeichnungen,2,0)</f>
        <v>Projektingenieur 3</v>
      </c>
      <c r="DA18" s="125">
        <v>773</v>
      </c>
      <c r="DB18" s="33">
        <f t="shared" si="26"/>
        <v>9</v>
      </c>
      <c r="DC18" s="83" t="str">
        <f t="shared" si="27"/>
        <v>Projektingenieur 3</v>
      </c>
      <c r="DD18" s="125">
        <v>773</v>
      </c>
      <c r="DE18" s="33">
        <f t="shared" si="20"/>
        <v>9</v>
      </c>
      <c r="DF18" s="83" t="str">
        <f t="shared" si="21"/>
        <v>Projektingenieur 3</v>
      </c>
      <c r="DG18" s="20"/>
      <c r="DH18" s="33">
        <v>772</v>
      </c>
      <c r="DI18" s="33">
        <f t="shared" si="22"/>
        <v>8</v>
      </c>
      <c r="DJ18" s="83" t="str">
        <f t="shared" si="23"/>
        <v>Projektingenieur 2</v>
      </c>
      <c r="DO18" s="19">
        <f t="shared" si="19"/>
        <v>4179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1</v>
      </c>
      <c r="B19" s="53"/>
      <c r="C19" s="53">
        <f t="shared" si="14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5"/>
        <v>29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16"/>
        <v>Riecke Heino</v>
      </c>
      <c r="CR19" s="19">
        <f t="shared" si="17"/>
        <v>29</v>
      </c>
      <c r="CS19" s="19" t="str">
        <f t="shared" si="18"/>
        <v>B</v>
      </c>
      <c r="CT19" s="154">
        <v>4168</v>
      </c>
      <c r="CU19" s="125">
        <v>774</v>
      </c>
      <c r="CV19" s="33">
        <f t="shared" si="24"/>
        <v>10</v>
      </c>
      <c r="CW19" s="83" t="str">
        <f t="shared" si="25"/>
        <v>Senior Projektingenieur</v>
      </c>
      <c r="CX19" s="125">
        <v>774</v>
      </c>
      <c r="CY19" s="33">
        <f t="shared" si="28"/>
        <v>10</v>
      </c>
      <c r="CZ19" s="83" t="str">
        <f t="shared" si="29"/>
        <v>Senior Projektingenieur</v>
      </c>
      <c r="DA19" s="125">
        <v>774</v>
      </c>
      <c r="DB19" s="33">
        <f t="shared" si="26"/>
        <v>10</v>
      </c>
      <c r="DC19" s="83" t="str">
        <f t="shared" si="27"/>
        <v>Senior Projektingenieur</v>
      </c>
      <c r="DD19" s="125">
        <v>774</v>
      </c>
      <c r="DE19" s="33">
        <f t="shared" si="20"/>
        <v>10</v>
      </c>
      <c r="DF19" s="83" t="str">
        <f t="shared" si="21"/>
        <v>Senior Projektingenieur</v>
      </c>
      <c r="DG19" s="20"/>
      <c r="DH19" s="33">
        <v>773</v>
      </c>
      <c r="DI19" s="33">
        <f t="shared" si="22"/>
        <v>9</v>
      </c>
      <c r="DJ19" s="83" t="str">
        <f t="shared" si="23"/>
        <v>Projektingenieur 3</v>
      </c>
      <c r="DO19" s="19">
        <f t="shared" si="19"/>
        <v>4168</v>
      </c>
      <c r="DP19" s="153">
        <v>1</v>
      </c>
      <c r="DQ19" s="19">
        <v>2</v>
      </c>
      <c r="DR19" s="19" t="s">
        <v>951</v>
      </c>
    </row>
    <row r="20" spans="1:122" s="19" customFormat="1" x14ac:dyDescent="0.2">
      <c r="A20" s="53">
        <v>0</v>
      </c>
      <c r="B20" s="53">
        <v>1</v>
      </c>
      <c r="C20" s="53">
        <f t="shared" si="14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5"/>
        <v>29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16"/>
        <v>Thomas Anette</v>
      </c>
      <c r="CR20" s="19">
        <f t="shared" si="17"/>
        <v>29</v>
      </c>
      <c r="CS20" s="19" t="str">
        <f t="shared" si="18"/>
        <v>B</v>
      </c>
      <c r="CT20" s="154">
        <v>4176</v>
      </c>
      <c r="CU20" s="125">
        <v>774</v>
      </c>
      <c r="CV20" s="33">
        <f t="shared" si="24"/>
        <v>10</v>
      </c>
      <c r="CW20" s="83" t="str">
        <f t="shared" si="25"/>
        <v>Senior Projektingenieur</v>
      </c>
      <c r="CX20" s="125">
        <v>774</v>
      </c>
      <c r="CY20" s="33">
        <f t="shared" si="28"/>
        <v>10</v>
      </c>
      <c r="CZ20" s="83" t="str">
        <f t="shared" si="29"/>
        <v>Senior Projektingenieur</v>
      </c>
      <c r="DA20" s="125">
        <v>774</v>
      </c>
      <c r="DB20" s="33">
        <f t="shared" si="26"/>
        <v>10</v>
      </c>
      <c r="DC20" s="83" t="str">
        <f t="shared" si="27"/>
        <v>Senior Projektingenieur</v>
      </c>
      <c r="DD20" s="125">
        <v>773</v>
      </c>
      <c r="DE20" s="33">
        <f t="shared" si="20"/>
        <v>9</v>
      </c>
      <c r="DF20" s="83" t="str">
        <f t="shared" si="21"/>
        <v>Projektingenieur 3</v>
      </c>
      <c r="DG20" s="20"/>
      <c r="DH20" s="33">
        <v>773</v>
      </c>
      <c r="DI20" s="33">
        <f t="shared" si="22"/>
        <v>9</v>
      </c>
      <c r="DJ20" s="83" t="str">
        <f t="shared" si="23"/>
        <v>Projektingenieur 3</v>
      </c>
      <c r="DO20" s="19">
        <f t="shared" si="19"/>
        <v>4176</v>
      </c>
      <c r="DP20" s="153">
        <v>1</v>
      </c>
      <c r="DQ20" s="19">
        <v>2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5"/>
        <v>21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16"/>
        <v>Müller Thomas</v>
      </c>
      <c r="CR21" s="19">
        <f t="shared" si="17"/>
        <v>21</v>
      </c>
      <c r="CS21" s="19" t="str">
        <f t="shared" si="18"/>
        <v>B</v>
      </c>
      <c r="CT21" s="154">
        <v>4276</v>
      </c>
      <c r="CU21" s="125">
        <v>774</v>
      </c>
      <c r="CV21" s="33">
        <f t="shared" si="24"/>
        <v>10</v>
      </c>
      <c r="CW21" s="83" t="str">
        <f t="shared" si="25"/>
        <v>Senior Projektingenieur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6"/>
        <v>9</v>
      </c>
      <c r="DC21" s="83" t="str">
        <f t="shared" si="27"/>
        <v>Projektingenieur 3</v>
      </c>
      <c r="DD21" s="125">
        <v>773</v>
      </c>
      <c r="DE21" s="33">
        <f t="shared" si="20"/>
        <v>9</v>
      </c>
      <c r="DF21" s="83" t="str">
        <f t="shared" si="21"/>
        <v>Projektingenieur 3</v>
      </c>
      <c r="DG21" s="20"/>
      <c r="DH21" s="33">
        <v>772</v>
      </c>
      <c r="DI21" s="33">
        <f t="shared" si="22"/>
        <v>8</v>
      </c>
      <c r="DJ21" s="83" t="str">
        <f t="shared" si="23"/>
        <v>Projektingenieur 2</v>
      </c>
      <c r="DO21" s="19">
        <f t="shared" si="19"/>
        <v>4276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14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5"/>
        <v>20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16"/>
        <v>Brunkhorst Marc</v>
      </c>
      <c r="CR22" s="19">
        <f t="shared" si="17"/>
        <v>20</v>
      </c>
      <c r="CS22" s="19" t="str">
        <f t="shared" si="18"/>
        <v>B</v>
      </c>
      <c r="CT22" s="154">
        <v>7679</v>
      </c>
      <c r="CU22" s="125">
        <v>774</v>
      </c>
      <c r="CV22" s="33">
        <f t="shared" si="24"/>
        <v>10</v>
      </c>
      <c r="CW22" s="83" t="str">
        <f t="shared" si="25"/>
        <v>Senior Projektingenieur</v>
      </c>
      <c r="CX22" s="125">
        <v>774</v>
      </c>
      <c r="CY22" s="33">
        <f t="shared" si="28"/>
        <v>10</v>
      </c>
      <c r="CZ22" s="83" t="str">
        <f t="shared" si="29"/>
        <v>Senior Projektingenieur</v>
      </c>
      <c r="DA22" s="125">
        <v>773</v>
      </c>
      <c r="DB22" s="33">
        <f t="shared" si="26"/>
        <v>9</v>
      </c>
      <c r="DC22" s="83" t="str">
        <f t="shared" si="27"/>
        <v>Projektingenieur 3</v>
      </c>
      <c r="DD22" s="125">
        <v>773</v>
      </c>
      <c r="DE22" s="33">
        <f t="shared" si="20"/>
        <v>9</v>
      </c>
      <c r="DF22" s="83" t="str">
        <f t="shared" si="21"/>
        <v>Projektingenieur 3</v>
      </c>
      <c r="DG22" s="20"/>
      <c r="DH22" s="33">
        <v>772</v>
      </c>
      <c r="DI22" s="33">
        <f t="shared" si="22"/>
        <v>8</v>
      </c>
      <c r="DJ22" s="83" t="str">
        <f t="shared" si="23"/>
        <v>Projektingenieur 2</v>
      </c>
      <c r="DO22" s="19">
        <f t="shared" si="19"/>
        <v>7679</v>
      </c>
      <c r="DP22" s="153">
        <v>1</v>
      </c>
      <c r="DQ22" s="19">
        <v>2</v>
      </c>
      <c r="DR22" s="19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5"/>
        <v>20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16"/>
        <v>Rauchfleisch Alexander</v>
      </c>
      <c r="CR23" s="19">
        <f t="shared" si="17"/>
        <v>20</v>
      </c>
      <c r="CS23" s="19" t="str">
        <f t="shared" si="18"/>
        <v>B</v>
      </c>
      <c r="CT23" s="154">
        <v>4254</v>
      </c>
      <c r="CU23" s="125">
        <v>774</v>
      </c>
      <c r="CV23" s="33">
        <f t="shared" si="24"/>
        <v>10</v>
      </c>
      <c r="CW23" s="83" t="str">
        <f t="shared" si="25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6"/>
        <v>9</v>
      </c>
      <c r="DC23" s="83" t="str">
        <f t="shared" si="27"/>
        <v>Projektingenieur 3</v>
      </c>
      <c r="DD23" s="125">
        <v>773</v>
      </c>
      <c r="DE23" s="33">
        <f t="shared" si="20"/>
        <v>9</v>
      </c>
      <c r="DF23" s="83" t="str">
        <f t="shared" si="21"/>
        <v>Projektingenieur 3</v>
      </c>
      <c r="DG23" s="20"/>
      <c r="DH23" s="33">
        <v>772</v>
      </c>
      <c r="DI23" s="33">
        <f t="shared" si="22"/>
        <v>8</v>
      </c>
      <c r="DJ23" s="83" t="str">
        <f t="shared" si="23"/>
        <v>Projektingenieur 2</v>
      </c>
      <c r="DO23" s="19">
        <f t="shared" si="19"/>
        <v>4254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5"/>
        <v>20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16"/>
        <v>Stoffel Patric</v>
      </c>
      <c r="CR24" s="19">
        <f t="shared" si="17"/>
        <v>20</v>
      </c>
      <c r="CS24" s="19" t="str">
        <f t="shared" si="18"/>
        <v>B</v>
      </c>
      <c r="CT24" s="154">
        <v>4258</v>
      </c>
      <c r="CU24" s="125">
        <v>774</v>
      </c>
      <c r="CV24" s="33">
        <f t="shared" si="24"/>
        <v>10</v>
      </c>
      <c r="CW24" s="83" t="str">
        <f t="shared" si="25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6"/>
        <v>9</v>
      </c>
      <c r="DC24" s="83" t="str">
        <f t="shared" si="27"/>
        <v>Projektingenieur 3</v>
      </c>
      <c r="DD24" s="125">
        <v>773</v>
      </c>
      <c r="DE24" s="33">
        <f t="shared" si="20"/>
        <v>9</v>
      </c>
      <c r="DF24" s="83" t="str">
        <f t="shared" si="21"/>
        <v>Projektingenieur 3</v>
      </c>
      <c r="DG24" s="20"/>
      <c r="DH24" s="33">
        <v>772</v>
      </c>
      <c r="DI24" s="33">
        <f t="shared" si="22"/>
        <v>8</v>
      </c>
      <c r="DJ24" s="83" t="str">
        <f t="shared" si="23"/>
        <v>Projektingenieur 2</v>
      </c>
      <c r="DO24" s="19">
        <f t="shared" si="19"/>
        <v>4258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5"/>
        <v>19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16"/>
        <v>Haas Gabi</v>
      </c>
      <c r="CR25" s="19">
        <f t="shared" si="17"/>
        <v>19</v>
      </c>
      <c r="CS25" s="19" t="str">
        <f t="shared" si="18"/>
        <v>B</v>
      </c>
      <c r="CT25" s="154">
        <v>4288</v>
      </c>
      <c r="CU25" s="125">
        <v>784</v>
      </c>
      <c r="CV25" s="33">
        <f t="shared" si="24"/>
        <v>10</v>
      </c>
      <c r="CW25" s="83" t="str">
        <f t="shared" si="25"/>
        <v>Senior Projektingenieur</v>
      </c>
      <c r="CX25" s="125">
        <v>783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772</v>
      </c>
      <c r="DB25" s="33">
        <f t="shared" si="26"/>
        <v>8</v>
      </c>
      <c r="DC25" s="83" t="str">
        <f t="shared" si="27"/>
        <v>Projektingenieur 2</v>
      </c>
      <c r="DD25" s="125">
        <v>772</v>
      </c>
      <c r="DE25" s="33">
        <f t="shared" si="20"/>
        <v>8</v>
      </c>
      <c r="DF25" s="83" t="str">
        <f t="shared" si="21"/>
        <v>Projektingenieur 2</v>
      </c>
      <c r="DG25" s="20"/>
      <c r="DH25" s="33">
        <v>772</v>
      </c>
      <c r="DI25" s="33">
        <f t="shared" si="22"/>
        <v>8</v>
      </c>
      <c r="DJ25" s="83" t="str">
        <f t="shared" si="23"/>
        <v>Projektingenieur 2</v>
      </c>
      <c r="DO25" s="19">
        <f t="shared" si="19"/>
        <v>4288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 t="shared" si="14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5"/>
        <v>19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16"/>
        <v>Fuchs Christian</v>
      </c>
      <c r="CR26" s="19">
        <f t="shared" si="17"/>
        <v>19</v>
      </c>
      <c r="CS26" s="19" t="str">
        <f t="shared" si="18"/>
        <v>B</v>
      </c>
      <c r="CT26" s="154">
        <v>4263</v>
      </c>
      <c r="CU26" s="125">
        <v>774</v>
      </c>
      <c r="CV26" s="33">
        <f t="shared" si="24"/>
        <v>10</v>
      </c>
      <c r="CW26" s="83" t="str">
        <f t="shared" si="25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6"/>
        <v>9</v>
      </c>
      <c r="DC26" s="83" t="str">
        <f t="shared" si="27"/>
        <v>Projektingenieur 3</v>
      </c>
      <c r="DD26" s="125">
        <v>773</v>
      </c>
      <c r="DE26" s="33">
        <f t="shared" si="20"/>
        <v>9</v>
      </c>
      <c r="DF26" s="83" t="str">
        <f t="shared" si="21"/>
        <v>Projektingenieur 3</v>
      </c>
      <c r="DG26" s="20"/>
      <c r="DH26" s="33">
        <v>772</v>
      </c>
      <c r="DI26" s="33">
        <f t="shared" si="22"/>
        <v>8</v>
      </c>
      <c r="DJ26" s="83" t="str">
        <f t="shared" si="23"/>
        <v>Projektingenieur 2</v>
      </c>
      <c r="DO26" s="19">
        <f t="shared" si="19"/>
        <v>4263</v>
      </c>
      <c r="DP26" s="153">
        <v>1</v>
      </c>
      <c r="DQ26" s="19">
        <v>2</v>
      </c>
      <c r="DR26" s="19" t="s">
        <v>951</v>
      </c>
    </row>
    <row r="27" spans="1:122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360</v>
      </c>
      <c r="P27" s="15" t="s">
        <v>1145</v>
      </c>
      <c r="Q27" s="15">
        <v>23</v>
      </c>
      <c r="R27" s="42"/>
      <c r="S27" s="20" t="s">
        <v>1146</v>
      </c>
      <c r="T27" s="21">
        <v>1974</v>
      </c>
      <c r="U27" s="28" t="s">
        <v>194</v>
      </c>
      <c r="V27" s="21">
        <v>2001</v>
      </c>
      <c r="W27" s="25"/>
      <c r="X27" s="21"/>
      <c r="Y27" s="28" t="s">
        <v>1148</v>
      </c>
      <c r="Z27" s="21">
        <f>$AD$3-V27</f>
        <v>16</v>
      </c>
      <c r="AA27" s="25" t="s">
        <v>1147</v>
      </c>
      <c r="AB27" s="162" t="s">
        <v>95</v>
      </c>
      <c r="AC27" s="21"/>
      <c r="AE27" s="90" t="s">
        <v>373</v>
      </c>
      <c r="AF27" s="82"/>
      <c r="CP27" s="19" t="str">
        <f>+S27</f>
        <v>Häner David</v>
      </c>
      <c r="CR27" s="19">
        <f>+Z27</f>
        <v>16</v>
      </c>
      <c r="CS27" s="19" t="str">
        <f>+AB27</f>
        <v>B</v>
      </c>
      <c r="CT27" s="154">
        <v>4317</v>
      </c>
      <c r="CU27" s="125">
        <v>773</v>
      </c>
      <c r="CV27" s="33">
        <f>VLOOKUP($CU27,Funktionsbezeichnungen,3,0)</f>
        <v>9</v>
      </c>
      <c r="CW27" s="83" t="str">
        <f>VLOOKUP($CU27,Funktionsbezeichnungen,2,0)</f>
        <v>Projektingenieur 3</v>
      </c>
      <c r="CX27" s="125"/>
      <c r="CY27" s="33"/>
      <c r="CZ27" s="83"/>
      <c r="DA27" s="125"/>
      <c r="DB27" s="33"/>
      <c r="DC27" s="83"/>
      <c r="DD27" s="125"/>
      <c r="DE27" s="33"/>
      <c r="DF27" s="83"/>
      <c r="DG27" s="20"/>
      <c r="DH27" s="33"/>
      <c r="DI27" s="33"/>
      <c r="DJ27" s="83"/>
      <c r="DO27" s="19">
        <f>+CT27</f>
        <v>4317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469</v>
      </c>
      <c r="Q28" s="15">
        <v>24</v>
      </c>
      <c r="R28" s="42"/>
      <c r="S28" s="20" t="s">
        <v>301</v>
      </c>
      <c r="T28" s="21">
        <v>1975</v>
      </c>
      <c r="U28" s="28" t="s">
        <v>302</v>
      </c>
      <c r="V28" s="21">
        <v>2001</v>
      </c>
      <c r="W28" s="25"/>
      <c r="X28" s="21"/>
      <c r="Y28" s="28" t="s">
        <v>303</v>
      </c>
      <c r="Z28" s="118">
        <f>$AD$3-V28</f>
        <v>16</v>
      </c>
      <c r="AA28" s="169" t="s">
        <v>682</v>
      </c>
      <c r="AB28" s="163" t="s">
        <v>95</v>
      </c>
      <c r="AC28" s="21"/>
      <c r="AE28" s="90" t="s">
        <v>373</v>
      </c>
      <c r="AF28" s="82"/>
      <c r="CP28" s="19" t="str">
        <f>+S28</f>
        <v>Rey Lionel</v>
      </c>
      <c r="CR28" s="19">
        <f>+Z28</f>
        <v>16</v>
      </c>
      <c r="CS28" s="19" t="str">
        <f>+AB28</f>
        <v>B</v>
      </c>
      <c r="CT28" s="154">
        <v>4299</v>
      </c>
      <c r="CU28" s="125">
        <v>782</v>
      </c>
      <c r="CV28" s="33">
        <f>VLOOKUP($CU28,Funktionsbezeichnungen,3,0)</f>
        <v>8</v>
      </c>
      <c r="CW28" s="83" t="str">
        <f>VLOOKUP($CU28,Funktionsbezeichnungen,2,0)</f>
        <v>Projektingenieur 2</v>
      </c>
      <c r="CX28" s="125">
        <v>782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782</v>
      </c>
      <c r="DB28" s="33">
        <f>VLOOKUP($DA28,Funktionsbezeichnungen,3,0)</f>
        <v>8</v>
      </c>
      <c r="DC28" s="83" t="str">
        <f>VLOOKUP($DA28,Funktionsbezeichnungen,2,0)</f>
        <v>Projektingenieur 2</v>
      </c>
      <c r="DD28" s="125">
        <v>782</v>
      </c>
      <c r="DE28" s="33">
        <f>VLOOKUP($DD28,Funktionsbezeichnungen,3,0)</f>
        <v>8</v>
      </c>
      <c r="DF28" s="83" t="str">
        <f>VLOOKUP($DD28,Funktionsbezeichnungen,2,0)</f>
        <v>Projektingenieur 2</v>
      </c>
      <c r="DG28" s="20"/>
      <c r="DH28" s="33">
        <v>782</v>
      </c>
      <c r="DI28" s="33">
        <f>VLOOKUP($DH28,Funktionsbezeichnungen,3,0)</f>
        <v>8</v>
      </c>
      <c r="DJ28" s="83" t="str">
        <f>VLOOKUP($DH28,Funktionsbezeichnungen,2,0)</f>
        <v>Projektingenieur 2</v>
      </c>
      <c r="DO28" s="19">
        <f>+CT28</f>
        <v>4299</v>
      </c>
      <c r="DP28" s="153">
        <v>2</v>
      </c>
      <c r="DQ28" s="19">
        <v>3</v>
      </c>
      <c r="DR28" s="19" t="s">
        <v>952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359</v>
      </c>
      <c r="P29" s="15" t="s">
        <v>471</v>
      </c>
      <c r="Q29" s="15">
        <v>25</v>
      </c>
      <c r="R29" s="42"/>
      <c r="S29" s="20" t="s">
        <v>229</v>
      </c>
      <c r="T29" s="21">
        <v>1976</v>
      </c>
      <c r="U29" s="28" t="s">
        <v>241</v>
      </c>
      <c r="V29" s="21">
        <v>2001</v>
      </c>
      <c r="W29" s="25"/>
      <c r="X29" s="21"/>
      <c r="Y29" s="28" t="s">
        <v>337</v>
      </c>
      <c r="Z29" s="21">
        <f>$AD$3-V29</f>
        <v>16</v>
      </c>
      <c r="AA29" s="25" t="s">
        <v>683</v>
      </c>
      <c r="AB29" s="162" t="s">
        <v>95</v>
      </c>
      <c r="AC29" s="21"/>
      <c r="AE29" s="90" t="s">
        <v>1213</v>
      </c>
      <c r="AF29" s="82"/>
      <c r="CP29" s="19" t="str">
        <f>+S29</f>
        <v>Falzone Lorenzo</v>
      </c>
      <c r="CR29" s="19">
        <f>+Z29</f>
        <v>16</v>
      </c>
      <c r="CS29" s="19" t="str">
        <f>+AB29</f>
        <v>B</v>
      </c>
      <c r="CT29" s="154">
        <v>7695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>
        <v>772</v>
      </c>
      <c r="CY29" s="33">
        <f>VLOOKUP($CX29,Funktionsbezeichnungen,3,0)</f>
        <v>8</v>
      </c>
      <c r="CZ29" s="83" t="str">
        <f>VLOOKUP($CX29,Funktionsbezeichnungen,2,0)</f>
        <v>Projektingenieur 2</v>
      </c>
      <c r="DA29" s="125">
        <v>772</v>
      </c>
      <c r="DB29" s="33">
        <f>VLOOKUP($DA29,Funktionsbezeichnungen,3,0)</f>
        <v>8</v>
      </c>
      <c r="DC29" s="83" t="str">
        <f>VLOOKUP($DA29,Funktionsbezeichnungen,2,0)</f>
        <v>Projektingenieur 2</v>
      </c>
      <c r="DD29" s="125">
        <v>772</v>
      </c>
      <c r="DE29" s="33">
        <f>VLOOKUP($DD29,Funktionsbezeichnungen,3,0)</f>
        <v>8</v>
      </c>
      <c r="DF29" s="83" t="str">
        <f>VLOOKUP($DD29,Funktionsbezeichnungen,2,0)</f>
        <v>Projektingenieur 2</v>
      </c>
      <c r="DG29" s="20"/>
      <c r="DH29" s="33">
        <v>771</v>
      </c>
      <c r="DI29" s="33">
        <f>VLOOKUP($DH29,Funktionsbezeichnungen,3,0)</f>
        <v>7</v>
      </c>
      <c r="DJ29" s="83" t="str">
        <f>VLOOKUP($DH29,Funktionsbezeichnungen,2,0)</f>
        <v>Projektingenieur 1</v>
      </c>
      <c r="DO29" s="19">
        <f>+CT29</f>
        <v>7695</v>
      </c>
      <c r="DP29" s="153">
        <v>1</v>
      </c>
      <c r="DQ29" s="19">
        <v>2</v>
      </c>
      <c r="DR29" s="19" t="s">
        <v>951</v>
      </c>
    </row>
    <row r="30" spans="1:122" s="19" customFormat="1" x14ac:dyDescent="0.2">
      <c r="A30" s="53">
        <v>0</v>
      </c>
      <c r="B30" s="53">
        <v>1</v>
      </c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588</v>
      </c>
      <c r="Q30" s="15">
        <v>26</v>
      </c>
      <c r="R30" s="42"/>
      <c r="S30" s="20" t="s">
        <v>589</v>
      </c>
      <c r="T30" s="21">
        <v>1976</v>
      </c>
      <c r="U30" s="28" t="s">
        <v>194</v>
      </c>
      <c r="V30" s="21">
        <v>2001</v>
      </c>
      <c r="W30" s="25"/>
      <c r="X30" s="21"/>
      <c r="Y30" s="28" t="s">
        <v>1024</v>
      </c>
      <c r="Z30" s="21">
        <f>$AD$3-V30</f>
        <v>16</v>
      </c>
      <c r="AA30" s="25" t="s">
        <v>684</v>
      </c>
      <c r="AB30" s="162" t="s">
        <v>95</v>
      </c>
      <c r="AC30" s="21"/>
      <c r="AE30" s="90" t="s">
        <v>373</v>
      </c>
      <c r="AF30" s="82"/>
      <c r="CP30" s="19" t="str">
        <f>+S30</f>
        <v>Weber Madeleine</v>
      </c>
      <c r="CR30" s="19">
        <f>+Z30</f>
        <v>16</v>
      </c>
      <c r="CS30" s="19" t="str">
        <f>+AB30</f>
        <v>B</v>
      </c>
      <c r="CT30" s="154">
        <v>4350</v>
      </c>
      <c r="CU30" s="125">
        <v>773</v>
      </c>
      <c r="CV30" s="33">
        <f>VLOOKUP($CU30,Funktionsbezeichnungen,3,0)</f>
        <v>9</v>
      </c>
      <c r="CW30" s="83" t="str">
        <f>VLOOKUP($CU30,Funktionsbezeichnungen,2,0)</f>
        <v>Projektingenieur 3</v>
      </c>
      <c r="CX30" s="125">
        <v>772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772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772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771</v>
      </c>
      <c r="DI30" s="33">
        <f>VLOOKUP($DH30,Funktionsbezeichnungen,3,0)</f>
        <v>7</v>
      </c>
      <c r="DJ30" s="83" t="str">
        <f>VLOOKUP($DH30,Funktionsbezeichnungen,2,0)</f>
        <v>Projektingenieur 1</v>
      </c>
      <c r="DO30" s="19">
        <f>+CT30</f>
        <v>4350</v>
      </c>
      <c r="DP30" s="153">
        <v>1</v>
      </c>
      <c r="DQ30" s="19">
        <v>2</v>
      </c>
      <c r="DR30" s="19" t="s">
        <v>951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602</v>
      </c>
      <c r="Q31" s="15">
        <v>27</v>
      </c>
      <c r="R31" s="42"/>
      <c r="S31" s="20" t="s">
        <v>599</v>
      </c>
      <c r="T31" s="21">
        <v>1977</v>
      </c>
      <c r="U31" s="28" t="s">
        <v>1111</v>
      </c>
      <c r="V31" s="21">
        <v>2000</v>
      </c>
      <c r="W31" s="25"/>
      <c r="X31" s="21"/>
      <c r="Y31" s="28" t="s">
        <v>601</v>
      </c>
      <c r="Z31" s="21">
        <f>$AD$3-V31</f>
        <v>17</v>
      </c>
      <c r="AA31" s="25" t="s">
        <v>1134</v>
      </c>
      <c r="AB31" s="21" t="s">
        <v>95</v>
      </c>
      <c r="AC31" s="21"/>
      <c r="AE31" s="90" t="s">
        <v>620</v>
      </c>
      <c r="AF31" s="82"/>
      <c r="CP31" s="19" t="str">
        <f>+S31</f>
        <v>Trouillet Jean-Georges</v>
      </c>
      <c r="CR31" s="19">
        <f>+Z31</f>
        <v>17</v>
      </c>
      <c r="CS31" s="19" t="str">
        <f>+AB31</f>
        <v>B</v>
      </c>
      <c r="CT31" s="154">
        <v>3206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>+CT31</f>
        <v>3206</v>
      </c>
      <c r="DP31" s="153">
        <v>1</v>
      </c>
      <c r="DQ31" s="19">
        <v>2</v>
      </c>
      <c r="DR31" s="19" t="s">
        <v>951</v>
      </c>
    </row>
    <row r="32" spans="1:122" s="19" customFormat="1" ht="15.75" x14ac:dyDescent="0.2">
      <c r="A32" s="53">
        <v>0</v>
      </c>
      <c r="B32" s="53"/>
      <c r="C32" s="53">
        <f t="shared" si="14"/>
        <v>1</v>
      </c>
      <c r="D32" s="55"/>
      <c r="E32" s="55">
        <v>1</v>
      </c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446</v>
      </c>
      <c r="Q32" s="15">
        <v>28</v>
      </c>
      <c r="R32" s="16"/>
      <c r="S32" s="20" t="s">
        <v>109</v>
      </c>
      <c r="T32" s="21">
        <v>1947</v>
      </c>
      <c r="U32" s="28" t="s">
        <v>1069</v>
      </c>
      <c r="V32" s="21">
        <v>1971</v>
      </c>
      <c r="W32" s="25"/>
      <c r="X32" s="21"/>
      <c r="Y32" s="28" t="s">
        <v>1020</v>
      </c>
      <c r="Z32" s="21">
        <f t="shared" si="15"/>
        <v>46</v>
      </c>
      <c r="AA32" s="25" t="s">
        <v>938</v>
      </c>
      <c r="AB32" s="21" t="s">
        <v>309</v>
      </c>
      <c r="AC32" s="21"/>
      <c r="AE32" s="193" t="s">
        <v>1078</v>
      </c>
      <c r="AF32" s="82"/>
      <c r="CP32" s="19" t="str">
        <f t="shared" si="16"/>
        <v>Yelman Mahir</v>
      </c>
      <c r="CR32" s="19">
        <f t="shared" si="17"/>
        <v>46</v>
      </c>
      <c r="CS32" s="153" t="str">
        <f t="shared" si="18"/>
        <v xml:space="preserve"> C/B 3)</v>
      </c>
      <c r="CT32" s="154">
        <v>4162</v>
      </c>
      <c r="CU32" s="125" t="s">
        <v>711</v>
      </c>
      <c r="CV32" s="33"/>
      <c r="CW32" s="83"/>
      <c r="CX32" s="125" t="s">
        <v>711</v>
      </c>
      <c r="CY32" s="33"/>
      <c r="CZ32" s="83"/>
      <c r="DA32" s="125" t="s">
        <v>711</v>
      </c>
      <c r="DB32" s="33"/>
      <c r="DC32" s="83"/>
      <c r="DD32" s="125" t="s">
        <v>711</v>
      </c>
      <c r="DE32" s="33"/>
      <c r="DF32" s="83"/>
      <c r="DG32" s="20"/>
      <c r="DH32" s="33" t="s">
        <v>711</v>
      </c>
      <c r="DI32" s="33" t="s">
        <v>711</v>
      </c>
      <c r="DJ32" s="83"/>
      <c r="DO32" s="19">
        <f t="shared" si="19"/>
        <v>4162</v>
      </c>
      <c r="DP32" s="153">
        <v>2</v>
      </c>
      <c r="DQ32" s="19">
        <v>3</v>
      </c>
      <c r="DR32" s="185" t="s">
        <v>951</v>
      </c>
    </row>
    <row r="33" spans="1:122" s="19" customFormat="1" ht="15.75" x14ac:dyDescent="0.2">
      <c r="A33" s="53">
        <v>0</v>
      </c>
      <c r="B33" s="53"/>
      <c r="C33" s="53">
        <f t="shared" si="14"/>
        <v>1</v>
      </c>
      <c r="D33" s="55"/>
      <c r="E33" s="55">
        <v>1</v>
      </c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444</v>
      </c>
      <c r="Q33" s="15">
        <v>29</v>
      </c>
      <c r="R33" s="16"/>
      <c r="S33" s="20" t="s">
        <v>103</v>
      </c>
      <c r="T33" s="21">
        <v>1953</v>
      </c>
      <c r="U33" s="28" t="s">
        <v>195</v>
      </c>
      <c r="V33" s="21">
        <v>1976</v>
      </c>
      <c r="W33" s="25"/>
      <c r="X33" s="21"/>
      <c r="Y33" s="28" t="s">
        <v>104</v>
      </c>
      <c r="Z33" s="21">
        <f t="shared" si="15"/>
        <v>41</v>
      </c>
      <c r="AA33" s="25" t="s">
        <v>666</v>
      </c>
      <c r="AB33" s="21" t="s">
        <v>1039</v>
      </c>
      <c r="AC33" s="21"/>
      <c r="AE33" s="90" t="s">
        <v>373</v>
      </c>
      <c r="AF33" s="82"/>
      <c r="CP33" s="19" t="str">
        <f t="shared" si="16"/>
        <v>Freiermuth Fritz</v>
      </c>
      <c r="CR33" s="19">
        <f t="shared" si="17"/>
        <v>41</v>
      </c>
      <c r="CS33" s="19" t="str">
        <f t="shared" si="18"/>
        <v xml:space="preserve"> C/B 2)</v>
      </c>
      <c r="CT33" s="154">
        <v>2143</v>
      </c>
      <c r="CU33" s="125">
        <v>751</v>
      </c>
      <c r="CV33" s="33">
        <f t="shared" ref="CV33:CV45" si="30">VLOOKUP($CU33,Funktionsbezeichnungen,3,0)</f>
        <v>10</v>
      </c>
      <c r="CW33" s="83" t="str">
        <f t="shared" ref="CW33:CW45" si="31">VLOOKUP($CU33,Funktionsbezeichnungen,2,0)</f>
        <v>Vorgesetzter  -  2. Stufe</v>
      </c>
      <c r="CX33" s="125">
        <v>751</v>
      </c>
      <c r="CY33" s="33">
        <f t="shared" ref="CY33:CY45" si="32">VLOOKUP($CX33,Funktionsbezeichnungen,3,0)</f>
        <v>10</v>
      </c>
      <c r="CZ33" s="83" t="str">
        <f t="shared" ref="CZ33:CZ45" si="33">VLOOKUP($CX33,Funktionsbezeichnungen,2,0)</f>
        <v>Vorgesetzter  -  2. Stufe</v>
      </c>
      <c r="DA33" s="125">
        <v>751</v>
      </c>
      <c r="DB33" s="33">
        <f t="shared" ref="DB33:DB45" si="34">VLOOKUP($DA33,Funktionsbezeichnungen,3,0)</f>
        <v>10</v>
      </c>
      <c r="DC33" s="83" t="str">
        <f t="shared" ref="DC33:DC45" si="35">VLOOKUP($DA33,Funktionsbezeichnungen,2,0)</f>
        <v>Vorgesetzter  -  2. Stufe</v>
      </c>
      <c r="DD33" s="124">
        <v>751</v>
      </c>
      <c r="DE33" s="33">
        <f>VLOOKUP($DD33,Funktionsbezeichnungen,3,0)</f>
        <v>10</v>
      </c>
      <c r="DF33" s="83" t="str">
        <f>VLOOKUP($DD33,Funktionsbezeichnungen,2,0)</f>
        <v>Vorgesetzter  -  2. Stufe</v>
      </c>
      <c r="DG33" s="20"/>
      <c r="DH33" s="124">
        <v>751</v>
      </c>
      <c r="DI33" s="33">
        <f t="shared" ref="DI33:DI45" si="36">VLOOKUP($DH33,Funktionsbezeichnungen,3,0)</f>
        <v>10</v>
      </c>
      <c r="DJ33" s="83" t="str">
        <f t="shared" ref="DJ33:DJ45" si="37">VLOOKUP($DH33,Funktionsbezeichnungen,2,0)</f>
        <v>Vorgesetzter  -  2. Stufe</v>
      </c>
      <c r="DO33" s="19">
        <f t="shared" si="19"/>
        <v>2143</v>
      </c>
      <c r="DP33" s="153">
        <v>2</v>
      </c>
      <c r="DQ33" s="19">
        <v>3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>IF(Z34&gt;=10,1,0)</f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359</v>
      </c>
      <c r="P34" s="15" t="s">
        <v>448</v>
      </c>
      <c r="Q34" s="15">
        <v>30</v>
      </c>
      <c r="R34" s="16"/>
      <c r="S34" s="20" t="s">
        <v>112</v>
      </c>
      <c r="T34" s="21">
        <v>1956</v>
      </c>
      <c r="U34" s="26" t="s">
        <v>854</v>
      </c>
      <c r="V34" s="21">
        <v>1981</v>
      </c>
      <c r="W34" s="25" t="s">
        <v>855</v>
      </c>
      <c r="X34" s="21">
        <v>1990</v>
      </c>
      <c r="Y34" s="28" t="s">
        <v>329</v>
      </c>
      <c r="Z34" s="21">
        <f>$AD$3-V34</f>
        <v>36</v>
      </c>
      <c r="AA34" s="25" t="s">
        <v>671</v>
      </c>
      <c r="AB34" s="162" t="s">
        <v>1043</v>
      </c>
      <c r="AC34" s="21"/>
      <c r="AE34" s="90" t="s">
        <v>1214</v>
      </c>
      <c r="AF34" s="82"/>
      <c r="CP34" s="19" t="str">
        <f>+S34</f>
        <v>Bergmann Georg</v>
      </c>
      <c r="CR34" s="19">
        <f>+Z34</f>
        <v>36</v>
      </c>
      <c r="CS34" s="19" t="str">
        <f>+AB34</f>
        <v xml:space="preserve"> C/B 2)</v>
      </c>
      <c r="CT34" s="154">
        <v>4185</v>
      </c>
      <c r="CU34" s="125">
        <v>772</v>
      </c>
      <c r="CV34" s="33">
        <f>VLOOKUP($CU34,Funktionsbezeichnungen,3,0)</f>
        <v>8</v>
      </c>
      <c r="CW34" s="83" t="str">
        <f>VLOOKUP($CU34,Funktionsbezeichnungen,2,0)</f>
        <v>Projektingenieur 2</v>
      </c>
      <c r="CX34" s="125">
        <v>772</v>
      </c>
      <c r="CY34" s="33">
        <f>VLOOKUP($CX34,Funktionsbezeichnungen,3,0)</f>
        <v>8</v>
      </c>
      <c r="CZ34" s="83" t="str">
        <f>VLOOKUP($CX34,Funktionsbezeichnungen,2,0)</f>
        <v>Projektingenieur 2</v>
      </c>
      <c r="DA34" s="125">
        <v>772</v>
      </c>
      <c r="DB34" s="33">
        <f>VLOOKUP($DA34,Funktionsbezeichnungen,3,0)</f>
        <v>8</v>
      </c>
      <c r="DC34" s="83" t="str">
        <f>VLOOKUP($DA34,Funktionsbezeichnungen,2,0)</f>
        <v>Projektingenieur 2</v>
      </c>
      <c r="DD34" s="125">
        <v>772</v>
      </c>
      <c r="DE34" s="33">
        <f>VLOOKUP($DD34,Funktionsbezeichnungen,3,0)</f>
        <v>8</v>
      </c>
      <c r="DF34" s="83" t="str">
        <f>VLOOKUP($DD34,Funktionsbezeichnungen,2,0)</f>
        <v>Projektingenieur 2</v>
      </c>
      <c r="DG34" s="20"/>
      <c r="DH34" s="33">
        <v>772</v>
      </c>
      <c r="DI34" s="33">
        <f>VLOOKUP($DH34,Funktionsbezeichnungen,3,0)</f>
        <v>8</v>
      </c>
      <c r="DJ34" s="83" t="str">
        <f>VLOOKUP($DH34,Funktionsbezeichnungen,2,0)</f>
        <v>Projektingenieur 2</v>
      </c>
      <c r="DO34" s="19">
        <f>+CT34</f>
        <v>4185</v>
      </c>
      <c r="DP34" s="153">
        <v>1</v>
      </c>
      <c r="DQ34" s="19">
        <v>2</v>
      </c>
      <c r="DR34" s="19" t="s">
        <v>951</v>
      </c>
    </row>
    <row r="35" spans="1:122" s="19" customFormat="1" ht="27" x14ac:dyDescent="0.2">
      <c r="A35" s="53">
        <v>0</v>
      </c>
      <c r="B35" s="53"/>
      <c r="C35" s="53">
        <f>IF(Z35&gt;=10,1,0)</f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207" t="s">
        <v>1140</v>
      </c>
      <c r="P35" s="15" t="s">
        <v>873</v>
      </c>
      <c r="Q35" s="15">
        <v>31</v>
      </c>
      <c r="R35" s="16"/>
      <c r="S35" s="20" t="s">
        <v>874</v>
      </c>
      <c r="T35" s="21">
        <v>1959</v>
      </c>
      <c r="U35" s="26" t="s">
        <v>1070</v>
      </c>
      <c r="V35" s="21">
        <v>1990</v>
      </c>
      <c r="W35" s="25"/>
      <c r="X35" s="21"/>
      <c r="Y35" s="28" t="s">
        <v>1141</v>
      </c>
      <c r="Z35" s="21">
        <f>$AD$3-V35</f>
        <v>27</v>
      </c>
      <c r="AA35" s="25" t="s">
        <v>1142</v>
      </c>
      <c r="AB35" s="162" t="s">
        <v>1043</v>
      </c>
      <c r="AC35" s="21"/>
      <c r="AE35" s="90" t="s">
        <v>389</v>
      </c>
      <c r="AF35" s="82" t="s">
        <v>1083</v>
      </c>
      <c r="CP35" s="19" t="str">
        <f>+S35</f>
        <v>Wick Bernd</v>
      </c>
      <c r="CR35" s="19">
        <f>+Z35</f>
        <v>27</v>
      </c>
      <c r="CS35" s="19" t="str">
        <f>+AB35</f>
        <v xml:space="preserve"> C/B 2)</v>
      </c>
      <c r="CT35" s="154">
        <v>3208</v>
      </c>
      <c r="CU35" s="125">
        <v>772</v>
      </c>
      <c r="CV35" s="33">
        <f>VLOOKUP($CU35,Funktionsbezeichnungen,3,0)</f>
        <v>8</v>
      </c>
      <c r="CW35" s="83" t="str">
        <f>VLOOKUP($CU35,Funktionsbezeichnungen,2,0)</f>
        <v>Projektingenieur 2</v>
      </c>
      <c r="CX35" s="125">
        <v>772</v>
      </c>
      <c r="CY35" s="33">
        <f>VLOOKUP($CX35,Funktionsbezeichnungen,3,0)</f>
        <v>8</v>
      </c>
      <c r="CZ35" s="83" t="str">
        <f>VLOOKUP($CX35,Funktionsbezeichnungen,2,0)</f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/>
      <c r="DE35" s="33"/>
      <c r="DF35" s="83"/>
      <c r="DG35" s="20"/>
      <c r="DH35" s="33">
        <v>772</v>
      </c>
      <c r="DI35" s="33">
        <f>VLOOKUP($DH35,Funktionsbezeichnungen,3,0)</f>
        <v>8</v>
      </c>
      <c r="DJ35" s="83" t="str">
        <f>VLOOKUP($DH35,Funktionsbezeichnungen,2,0)</f>
        <v>Projektingenieur 2</v>
      </c>
      <c r="DO35" s="19">
        <f>+CT35</f>
        <v>3208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 t="shared" si="14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359</v>
      </c>
      <c r="P36" s="15" t="s">
        <v>450</v>
      </c>
      <c r="Q36" s="15">
        <v>32</v>
      </c>
      <c r="R36" s="16"/>
      <c r="S36" s="20" t="s">
        <v>214</v>
      </c>
      <c r="T36" s="21">
        <v>1960</v>
      </c>
      <c r="U36" s="28" t="s">
        <v>237</v>
      </c>
      <c r="V36" s="21">
        <v>1986</v>
      </c>
      <c r="W36" s="25"/>
      <c r="X36" s="21"/>
      <c r="Y36" s="28" t="s">
        <v>228</v>
      </c>
      <c r="Z36" s="21">
        <f t="shared" si="15"/>
        <v>31</v>
      </c>
      <c r="AA36" s="25" t="s">
        <v>672</v>
      </c>
      <c r="AB36" s="162" t="s">
        <v>1043</v>
      </c>
      <c r="AC36" s="21"/>
      <c r="AE36" s="90" t="s">
        <v>1213</v>
      </c>
      <c r="AF36" s="82"/>
      <c r="CP36" s="19" t="str">
        <f t="shared" si="16"/>
        <v>Beck Peter</v>
      </c>
      <c r="CR36" s="19">
        <f t="shared" si="17"/>
        <v>31</v>
      </c>
      <c r="CS36" s="19" t="str">
        <f t="shared" si="18"/>
        <v xml:space="preserve"> C/B 2)</v>
      </c>
      <c r="CT36" s="154">
        <v>4269</v>
      </c>
      <c r="CU36" s="125">
        <v>773</v>
      </c>
      <c r="CV36" s="33">
        <f t="shared" si="30"/>
        <v>9</v>
      </c>
      <c r="CW36" s="83" t="str">
        <f t="shared" si="31"/>
        <v>Projektingenieur 3</v>
      </c>
      <c r="CX36" s="125">
        <v>773</v>
      </c>
      <c r="CY36" s="33">
        <f t="shared" ref="CY36:CY38" si="38">VLOOKUP($CX36,Funktionsbezeichnungen,3,0)</f>
        <v>9</v>
      </c>
      <c r="CZ36" s="83" t="str">
        <f t="shared" ref="CZ36:CZ38" si="39">VLOOKUP($CX36,Funktionsbezeichnungen,2,0)</f>
        <v>Projektingenieur 3</v>
      </c>
      <c r="DA36" s="125">
        <v>773</v>
      </c>
      <c r="DB36" s="33">
        <f>VLOOKUP($DA36,Funktionsbezeichnungen,3,0)</f>
        <v>9</v>
      </c>
      <c r="DC36" s="83" t="str">
        <f>VLOOKUP($DA36,Funktionsbezeichnungen,2,0)</f>
        <v>Projektingenieur 3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9"/>
        <v>4269</v>
      </c>
      <c r="DP36" s="153">
        <v>2</v>
      </c>
      <c r="DQ36" s="19">
        <v>3</v>
      </c>
      <c r="DR36" s="19" t="s">
        <v>951</v>
      </c>
    </row>
    <row r="37" spans="1:122" s="19" customFormat="1" ht="15.75" x14ac:dyDescent="0.2">
      <c r="A37" s="53">
        <v>1</v>
      </c>
      <c r="B37" s="53"/>
      <c r="C37" s="53">
        <f t="shared" si="14"/>
        <v>1</v>
      </c>
      <c r="D37" s="55">
        <v>1</v>
      </c>
      <c r="E37" s="55"/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452</v>
      </c>
      <c r="Q37" s="15">
        <v>33</v>
      </c>
      <c r="R37" s="42"/>
      <c r="S37" s="27" t="s">
        <v>122</v>
      </c>
      <c r="T37" s="21">
        <v>1968</v>
      </c>
      <c r="U37" s="28" t="s">
        <v>201</v>
      </c>
      <c r="V37" s="21">
        <v>1994</v>
      </c>
      <c r="W37" s="25"/>
      <c r="X37" s="21"/>
      <c r="Y37" s="26" t="s">
        <v>123</v>
      </c>
      <c r="Z37" s="21">
        <f t="shared" si="15"/>
        <v>23</v>
      </c>
      <c r="AA37" s="25" t="s">
        <v>673</v>
      </c>
      <c r="AB37" s="162" t="s">
        <v>1043</v>
      </c>
      <c r="AC37" s="21"/>
      <c r="AE37" s="90" t="s">
        <v>1213</v>
      </c>
      <c r="AF37" s="82"/>
      <c r="CP37" s="19" t="str">
        <f t="shared" si="16"/>
        <v>Kern Etienne</v>
      </c>
      <c r="CR37" s="19">
        <f t="shared" si="17"/>
        <v>23</v>
      </c>
      <c r="CS37" s="19" t="str">
        <f t="shared" si="18"/>
        <v xml:space="preserve"> C/B 2)</v>
      </c>
      <c r="CT37" s="154">
        <v>4246</v>
      </c>
      <c r="CU37" s="125">
        <v>772</v>
      </c>
      <c r="CV37" s="33">
        <f t="shared" si="30"/>
        <v>8</v>
      </c>
      <c r="CW37" s="83" t="str">
        <f t="shared" si="31"/>
        <v>Projektingenieur 2</v>
      </c>
      <c r="CX37" s="125">
        <v>772</v>
      </c>
      <c r="CY37" s="33">
        <f t="shared" si="38"/>
        <v>8</v>
      </c>
      <c r="CZ37" s="83" t="str">
        <f t="shared" si="39"/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9"/>
        <v>4246</v>
      </c>
      <c r="DP37" s="153">
        <v>1</v>
      </c>
      <c r="DQ37" s="19">
        <v>2</v>
      </c>
      <c r="DR37" s="19" t="s">
        <v>951</v>
      </c>
    </row>
    <row r="38" spans="1:122" s="19" customFormat="1" ht="27" x14ac:dyDescent="0.2">
      <c r="A38" s="53">
        <v>0</v>
      </c>
      <c r="B38" s="53">
        <v>1</v>
      </c>
      <c r="C38" s="53">
        <f t="shared" si="14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166" t="s">
        <v>359</v>
      </c>
      <c r="P38" s="167" t="s">
        <v>460</v>
      </c>
      <c r="Q38" s="15">
        <v>34</v>
      </c>
      <c r="R38" s="168"/>
      <c r="S38" s="20" t="s">
        <v>231</v>
      </c>
      <c r="T38" s="21">
        <v>1967</v>
      </c>
      <c r="U38" s="28" t="s">
        <v>1065</v>
      </c>
      <c r="V38" s="21">
        <v>1996</v>
      </c>
      <c r="W38" s="25"/>
      <c r="X38" s="21"/>
      <c r="Y38" s="28" t="s">
        <v>233</v>
      </c>
      <c r="Z38" s="118">
        <f t="shared" si="15"/>
        <v>21</v>
      </c>
      <c r="AA38" s="25" t="s">
        <v>675</v>
      </c>
      <c r="AB38" s="162" t="s">
        <v>1043</v>
      </c>
      <c r="AC38" s="21"/>
      <c r="AE38" s="90" t="s">
        <v>1213</v>
      </c>
      <c r="AF38" s="82"/>
      <c r="CP38" s="19" t="str">
        <f t="shared" si="16"/>
        <v>Ruff Ute</v>
      </c>
      <c r="CR38" s="19">
        <f t="shared" si="17"/>
        <v>21</v>
      </c>
      <c r="CS38" s="19" t="str">
        <f t="shared" si="18"/>
        <v xml:space="preserve"> C/B 2)</v>
      </c>
      <c r="CT38" s="154">
        <v>4277</v>
      </c>
      <c r="CU38" s="125">
        <v>783</v>
      </c>
      <c r="CV38" s="33">
        <f t="shared" si="30"/>
        <v>9</v>
      </c>
      <c r="CW38" s="83" t="str">
        <f t="shared" si="31"/>
        <v>Projektingenieur 3</v>
      </c>
      <c r="CX38" s="125">
        <v>782</v>
      </c>
      <c r="CY38" s="33">
        <f t="shared" si="38"/>
        <v>8</v>
      </c>
      <c r="CZ38" s="83" t="str">
        <f t="shared" si="39"/>
        <v>Projektingenieur 2</v>
      </c>
      <c r="DA38" s="125">
        <v>782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>
        <v>782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782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9"/>
        <v>4277</v>
      </c>
      <c r="DP38" s="153">
        <v>3</v>
      </c>
      <c r="DQ38" s="19">
        <v>2</v>
      </c>
      <c r="DR38" s="19" t="s">
        <v>952</v>
      </c>
    </row>
    <row r="39" spans="1:122" s="19" customFormat="1" ht="27" x14ac:dyDescent="0.2">
      <c r="A39" s="53">
        <v>0</v>
      </c>
      <c r="B39" s="53"/>
      <c r="C39" s="53">
        <f>IF(Z39&gt;=10,1,0)</f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207" t="s">
        <v>1140</v>
      </c>
      <c r="P39" s="15" t="s">
        <v>1120</v>
      </c>
      <c r="Q39" s="15">
        <v>35</v>
      </c>
      <c r="R39" s="42"/>
      <c r="S39" s="20" t="s">
        <v>1118</v>
      </c>
      <c r="T39" s="21">
        <v>1976</v>
      </c>
      <c r="U39" s="28" t="s">
        <v>1119</v>
      </c>
      <c r="V39" s="21">
        <v>2005</v>
      </c>
      <c r="W39" s="25"/>
      <c r="X39" s="21"/>
      <c r="Y39" s="28"/>
      <c r="Z39" s="118">
        <f>$AD$3-V39</f>
        <v>12</v>
      </c>
      <c r="AA39" s="169" t="s">
        <v>1144</v>
      </c>
      <c r="AB39" s="162" t="s">
        <v>1043</v>
      </c>
      <c r="AC39" s="21"/>
      <c r="AE39" s="90" t="s">
        <v>373</v>
      </c>
      <c r="AF39" s="82"/>
      <c r="CP39" s="19" t="str">
        <f>+S39</f>
        <v>Dick David</v>
      </c>
      <c r="CR39" s="19">
        <f>+Z39</f>
        <v>12</v>
      </c>
      <c r="CS39" s="19" t="str">
        <f>+AB39</f>
        <v xml:space="preserve"> C/B 2)</v>
      </c>
      <c r="CT39" s="154">
        <v>4909</v>
      </c>
      <c r="CU39" s="125">
        <v>772</v>
      </c>
      <c r="CV39" s="33">
        <f>VLOOKUP($CU39,Funktionsbezeichnungen,3,0)</f>
        <v>8</v>
      </c>
      <c r="CW39" s="83" t="str">
        <f>VLOOKUP($CU39,Funktionsbezeichnungen,2,0)</f>
        <v>Projektingenieur 2</v>
      </c>
      <c r="CX39" s="125"/>
      <c r="CY39" s="33"/>
      <c r="CZ39" s="83"/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>+CT39</f>
        <v>4909</v>
      </c>
      <c r="DP39" s="153">
        <v>2</v>
      </c>
      <c r="DQ39" s="19">
        <v>3</v>
      </c>
      <c r="DR39" s="19" t="s">
        <v>952</v>
      </c>
    </row>
    <row r="40" spans="1:122" s="19" customFormat="1" ht="27" x14ac:dyDescent="0.2">
      <c r="A40" s="53">
        <v>0</v>
      </c>
      <c r="B40" s="53">
        <v>1</v>
      </c>
      <c r="C40" s="53">
        <f>IF(Z40&gt;=10,1,0)</f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>$AD$3-V40</f>
        <v>16</v>
      </c>
      <c r="AA40" s="25" t="s">
        <v>605</v>
      </c>
      <c r="AB40" s="162" t="s">
        <v>1043</v>
      </c>
      <c r="AC40" s="21"/>
      <c r="AE40" s="90" t="s">
        <v>1097</v>
      </c>
      <c r="AF40" s="82"/>
      <c r="CP40" s="19" t="str">
        <f>+S40</f>
        <v>Chroust Steffi</v>
      </c>
      <c r="CR40" s="19">
        <f>+Z40</f>
        <v>16</v>
      </c>
      <c r="CS40" s="19" t="str">
        <f>+AB40</f>
        <v xml:space="preserve"> C/B 2)</v>
      </c>
      <c r="CT40" s="154">
        <v>4275</v>
      </c>
      <c r="CU40" s="125">
        <v>782</v>
      </c>
      <c r="CV40" s="33">
        <f>VLOOKUP($CU40,Funktionsbezeichnungen,3,0)</f>
        <v>8</v>
      </c>
      <c r="CW40" s="83" t="str">
        <f>VLOOKUP($CU40,Funktionsbezeichnungen,2,0)</f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781</v>
      </c>
      <c r="DI40" s="33">
        <f>VLOOKUP($DH40,Funktionsbezeichnungen,3,0)</f>
        <v>7</v>
      </c>
      <c r="DJ40" s="83" t="str">
        <f>VLOOKUP($DH40,Funktionsbezeichnungen,2,0)</f>
        <v>Projektingenieur 1</v>
      </c>
      <c r="DO40" s="19">
        <f>+CT40</f>
        <v>4275</v>
      </c>
      <c r="DP40" s="153">
        <v>2</v>
      </c>
      <c r="DQ40" s="19">
        <v>3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1223</v>
      </c>
      <c r="Q41" s="15">
        <v>37</v>
      </c>
      <c r="R41" s="42"/>
      <c r="S41" s="20" t="s">
        <v>1218</v>
      </c>
      <c r="T41" s="21">
        <v>1976</v>
      </c>
      <c r="U41" s="28" t="s">
        <v>1219</v>
      </c>
      <c r="V41" s="21">
        <v>2001</v>
      </c>
      <c r="W41" s="25"/>
      <c r="X41" s="21"/>
      <c r="Y41" s="28"/>
      <c r="Z41" s="118">
        <f>$AD$3-V41</f>
        <v>16</v>
      </c>
      <c r="AA41" s="169"/>
      <c r="AB41" s="162" t="s">
        <v>1043</v>
      </c>
      <c r="AC41" s="21"/>
      <c r="AE41" s="90" t="s">
        <v>373</v>
      </c>
      <c r="AF41" s="82"/>
      <c r="CP41" s="19" t="str">
        <f>+S41</f>
        <v>Igual Lorenzo</v>
      </c>
      <c r="CR41" s="19">
        <f>+Z41</f>
        <v>16</v>
      </c>
      <c r="CS41" s="19" t="str">
        <f>+AB41</f>
        <v xml:space="preserve"> C/B 2)</v>
      </c>
      <c r="CT41" s="154">
        <v>3215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3215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358</v>
      </c>
      <c r="P42" s="15" t="s">
        <v>852</v>
      </c>
      <c r="Q42" s="15">
        <v>38</v>
      </c>
      <c r="R42" s="42"/>
      <c r="S42" s="20" t="s">
        <v>870</v>
      </c>
      <c r="T42" s="21">
        <v>1978</v>
      </c>
      <c r="U42" s="28" t="s">
        <v>198</v>
      </c>
      <c r="V42" s="21">
        <v>2004</v>
      </c>
      <c r="W42" s="25"/>
      <c r="X42" s="21"/>
      <c r="Y42" s="28" t="s">
        <v>853</v>
      </c>
      <c r="Z42" s="21">
        <f>$AD$3-V42</f>
        <v>13</v>
      </c>
      <c r="AA42" s="25" t="s">
        <v>671</v>
      </c>
      <c r="AB42" s="162" t="s">
        <v>1043</v>
      </c>
      <c r="AC42" s="21"/>
      <c r="AE42" s="90" t="s">
        <v>373</v>
      </c>
      <c r="AF42" s="82"/>
      <c r="CP42" s="19" t="str">
        <f>+S42</f>
        <v>Hausammann Cédric</v>
      </c>
      <c r="CR42" s="19">
        <f>+Z42</f>
        <v>13</v>
      </c>
      <c r="CS42" s="19" t="str">
        <f>+AB42</f>
        <v xml:space="preserve"> C/B 2)</v>
      </c>
      <c r="CT42" s="154">
        <v>9648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>
        <v>772</v>
      </c>
      <c r="CY42" s="33">
        <f>VLOOKUP($CX42,Funktionsbezeichnungen,3,0)</f>
        <v>8</v>
      </c>
      <c r="CZ42" s="83" t="str">
        <f>VLOOKUP($CX42,Funktionsbezeichnungen,2,0)</f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771</v>
      </c>
      <c r="DI42" s="33">
        <f>VLOOKUP($DH42,Funktionsbezeichnungen,3,0)</f>
        <v>7</v>
      </c>
      <c r="DJ42" s="83" t="str">
        <f>VLOOKUP($DH42,Funktionsbezeichnungen,2,0)</f>
        <v>Projektingenieur 1</v>
      </c>
      <c r="DO42" s="19">
        <f>+CT42</f>
        <v>9648</v>
      </c>
      <c r="DP42" s="153">
        <v>2</v>
      </c>
      <c r="DQ42" s="19">
        <v>3</v>
      </c>
      <c r="DR42" s="19" t="s">
        <v>951</v>
      </c>
    </row>
    <row r="43" spans="1:122" s="19" customFormat="1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361</v>
      </c>
      <c r="P43" s="15" t="s">
        <v>447</v>
      </c>
      <c r="Q43" s="15">
        <v>39</v>
      </c>
      <c r="R43" s="16"/>
      <c r="S43" s="20" t="s">
        <v>111</v>
      </c>
      <c r="T43" s="21">
        <v>1954</v>
      </c>
      <c r="U43" s="28" t="s">
        <v>195</v>
      </c>
      <c r="V43" s="21">
        <v>1976</v>
      </c>
      <c r="W43" s="25"/>
      <c r="X43" s="21"/>
      <c r="Y43" s="28" t="s">
        <v>547</v>
      </c>
      <c r="Z43" s="21">
        <f>$AD$3-V43</f>
        <v>41</v>
      </c>
      <c r="AA43" s="25" t="s">
        <v>671</v>
      </c>
      <c r="AB43" s="21" t="s">
        <v>105</v>
      </c>
      <c r="AC43" s="21"/>
      <c r="AE43" s="90" t="s">
        <v>415</v>
      </c>
      <c r="AF43" s="82"/>
      <c r="CP43" s="19" t="str">
        <f>+S43</f>
        <v>Buser Edi</v>
      </c>
      <c r="CR43" s="19">
        <f>+Z43</f>
        <v>41</v>
      </c>
      <c r="CS43" s="19" t="str">
        <f>+AB43</f>
        <v>C</v>
      </c>
      <c r="CT43" s="154">
        <v>3160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>+CT43</f>
        <v>3160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>
        <v>1</v>
      </c>
      <c r="C44" s="53"/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918</v>
      </c>
      <c r="Q44" s="15">
        <v>40</v>
      </c>
      <c r="R44" s="42"/>
      <c r="S44" s="20" t="s">
        <v>919</v>
      </c>
      <c r="T44" s="21">
        <v>1962</v>
      </c>
      <c r="U44" s="28" t="s">
        <v>1058</v>
      </c>
      <c r="V44" s="21">
        <v>1992</v>
      </c>
      <c r="W44" s="25" t="s">
        <v>921</v>
      </c>
      <c r="X44" s="21">
        <v>2002</v>
      </c>
      <c r="Y44" s="28" t="s">
        <v>922</v>
      </c>
      <c r="Z44" s="118">
        <f t="shared" si="15"/>
        <v>25</v>
      </c>
      <c r="AA44" s="169" t="s">
        <v>1190</v>
      </c>
      <c r="AB44" s="118" t="s">
        <v>105</v>
      </c>
      <c r="AC44" s="21"/>
      <c r="AE44" s="90" t="s">
        <v>373</v>
      </c>
      <c r="AF44" s="82"/>
      <c r="CP44" s="19" t="str">
        <f t="shared" si="16"/>
        <v>Niedermeyer Friederike</v>
      </c>
      <c r="CR44" s="19">
        <f t="shared" si="17"/>
        <v>25</v>
      </c>
      <c r="CS44" s="19" t="str">
        <f t="shared" si="18"/>
        <v>C</v>
      </c>
      <c r="CT44" s="154">
        <v>4307</v>
      </c>
      <c r="CU44" s="125">
        <v>782</v>
      </c>
      <c r="CV44" s="33">
        <f t="shared" si="30"/>
        <v>8</v>
      </c>
      <c r="CW44" s="83" t="str">
        <f t="shared" si="31"/>
        <v>Projektingenieur 2</v>
      </c>
      <c r="CX44" s="125">
        <v>782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/>
      <c r="DB44" s="33"/>
      <c r="DC44" s="83"/>
      <c r="DD44" s="125"/>
      <c r="DE44" s="33"/>
      <c r="DF44" s="83"/>
      <c r="DG44" s="20"/>
      <c r="DH44" s="33"/>
      <c r="DI44" s="33"/>
      <c r="DJ44" s="83"/>
      <c r="DO44" s="19">
        <f t="shared" si="19"/>
        <v>4307</v>
      </c>
      <c r="DP44" s="153">
        <v>1</v>
      </c>
      <c r="DQ44" s="19">
        <v>2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si="14"/>
        <v>1</v>
      </c>
      <c r="D45" s="55">
        <v>1</v>
      </c>
      <c r="E45" s="55"/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360</v>
      </c>
      <c r="P45" s="15" t="s">
        <v>458</v>
      </c>
      <c r="Q45" s="15">
        <v>41</v>
      </c>
      <c r="R45" s="16"/>
      <c r="S45" s="20" t="s">
        <v>275</v>
      </c>
      <c r="T45" s="21">
        <v>1969</v>
      </c>
      <c r="U45" s="28" t="s">
        <v>299</v>
      </c>
      <c r="V45" s="21">
        <v>1996</v>
      </c>
      <c r="W45" s="25"/>
      <c r="X45" s="21"/>
      <c r="Y45" s="25" t="s">
        <v>276</v>
      </c>
      <c r="Z45" s="21">
        <f t="shared" si="15"/>
        <v>21</v>
      </c>
      <c r="AA45" s="25" t="s">
        <v>110</v>
      </c>
      <c r="AB45" s="21" t="s">
        <v>105</v>
      </c>
      <c r="AC45" s="21"/>
      <c r="AE45" s="90" t="s">
        <v>376</v>
      </c>
      <c r="AF45" s="82"/>
      <c r="CP45" s="19" t="str">
        <f t="shared" si="16"/>
        <v>Knoll Bernd</v>
      </c>
      <c r="CR45" s="19">
        <f t="shared" si="17"/>
        <v>21</v>
      </c>
      <c r="CS45" s="19" t="str">
        <f t="shared" si="18"/>
        <v>C</v>
      </c>
      <c r="CT45" s="154">
        <v>4291</v>
      </c>
      <c r="CU45" s="125">
        <v>772</v>
      </c>
      <c r="CV45" s="33">
        <f t="shared" si="30"/>
        <v>8</v>
      </c>
      <c r="CW45" s="83" t="str">
        <f t="shared" si="31"/>
        <v>Projektingenieur 2</v>
      </c>
      <c r="CX45" s="125">
        <v>772</v>
      </c>
      <c r="CY45" s="33">
        <f t="shared" si="32"/>
        <v>8</v>
      </c>
      <c r="CZ45" s="83" t="str">
        <f t="shared" si="33"/>
        <v>Projektingenieur 2</v>
      </c>
      <c r="DA45" s="125">
        <v>772</v>
      </c>
      <c r="DB45" s="33">
        <f t="shared" si="34"/>
        <v>8</v>
      </c>
      <c r="DC45" s="83" t="str">
        <f t="shared" si="35"/>
        <v>Projektingenieur 2</v>
      </c>
      <c r="DD45" s="125">
        <v>772</v>
      </c>
      <c r="DE45" s="33">
        <f t="shared" ref="DE45:DE48" si="40">VLOOKUP($DD45,Funktionsbezeichnungen,3,0)</f>
        <v>8</v>
      </c>
      <c r="DF45" s="83" t="str">
        <f t="shared" ref="DF45:DF48" si="41">VLOOKUP($DD45,Funktionsbezeichnungen,2,0)</f>
        <v>Projektingenieur 2</v>
      </c>
      <c r="DG45" s="20"/>
      <c r="DH45" s="33">
        <v>772</v>
      </c>
      <c r="DI45" s="33">
        <f t="shared" si="36"/>
        <v>8</v>
      </c>
      <c r="DJ45" s="83" t="str">
        <f t="shared" si="37"/>
        <v>Projektingenieur 2</v>
      </c>
      <c r="DO45" s="19">
        <f t="shared" si="19"/>
        <v>4291</v>
      </c>
      <c r="DP45" s="153">
        <v>1</v>
      </c>
      <c r="DQ45" s="19">
        <v>2</v>
      </c>
      <c r="DR45" s="185" t="s">
        <v>968</v>
      </c>
    </row>
    <row r="46" spans="1:122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359</v>
      </c>
      <c r="P46" s="15" t="s">
        <v>466</v>
      </c>
      <c r="Q46" s="15">
        <v>42</v>
      </c>
      <c r="R46" s="42"/>
      <c r="S46" s="20" t="s">
        <v>246</v>
      </c>
      <c r="T46" s="21">
        <v>1972</v>
      </c>
      <c r="U46" s="28" t="s">
        <v>1064</v>
      </c>
      <c r="V46" s="21">
        <v>1998</v>
      </c>
      <c r="W46" s="25"/>
      <c r="X46" s="21"/>
      <c r="Y46" s="28" t="s">
        <v>247</v>
      </c>
      <c r="Z46" s="21">
        <f>$AD$3-V46</f>
        <v>19</v>
      </c>
      <c r="AA46" s="25" t="s">
        <v>392</v>
      </c>
      <c r="AB46" s="21" t="s">
        <v>105</v>
      </c>
      <c r="AC46" s="21"/>
      <c r="AE46" s="90" t="s">
        <v>404</v>
      </c>
      <c r="AF46" s="82"/>
      <c r="CP46" s="19" t="str">
        <f>+S46</f>
        <v>Martin Dirk</v>
      </c>
      <c r="CR46" s="19">
        <f>+Z46</f>
        <v>19</v>
      </c>
      <c r="CS46" s="19" t="str">
        <f>+AB46</f>
        <v>C</v>
      </c>
      <c r="CT46" s="154">
        <v>7696</v>
      </c>
      <c r="CU46" s="125">
        <v>772</v>
      </c>
      <c r="CV46" s="33">
        <f>VLOOKUP($CU46,Funktionsbezeichnungen,3,0)</f>
        <v>8</v>
      </c>
      <c r="CW46" s="83" t="str">
        <f>VLOOKUP($CU46,Funktionsbezeichnungen,2,0)</f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772</v>
      </c>
      <c r="DI46" s="33">
        <f>VLOOKUP($DH46,Funktionsbezeichnungen,3,0)</f>
        <v>8</v>
      </c>
      <c r="DJ46" s="83" t="str">
        <f>VLOOKUP($DH46,Funktionsbezeichnungen,2,0)</f>
        <v>Projektingenieur 2</v>
      </c>
      <c r="DO46" s="19">
        <f>+CT46</f>
        <v>7696</v>
      </c>
      <c r="DP46" s="153">
        <v>2</v>
      </c>
      <c r="DQ46" s="19">
        <v>3</v>
      </c>
      <c r="DR46" s="19" t="s">
        <v>951</v>
      </c>
    </row>
    <row r="47" spans="1:122" s="19" customFormat="1" ht="38.2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>$AD$3-V47</f>
        <v>18</v>
      </c>
      <c r="AA47" s="169" t="s">
        <v>565</v>
      </c>
      <c r="AB47" s="118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ht="27" x14ac:dyDescent="0.2">
      <c r="A48" s="53">
        <v>0</v>
      </c>
      <c r="B48" s="53"/>
      <c r="C48" s="53">
        <f>IF(Z48&gt;=10,1,0)</f>
        <v>1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52" t="s">
        <v>566</v>
      </c>
      <c r="Q48" s="15">
        <v>44</v>
      </c>
      <c r="R48" s="42"/>
      <c r="S48" s="16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5"/>
        <v>13</v>
      </c>
      <c r="AA48" s="169" t="s">
        <v>565</v>
      </c>
      <c r="AB48" s="21" t="s">
        <v>105</v>
      </c>
      <c r="AC48" s="21"/>
      <c r="AE48" s="90" t="s">
        <v>1084</v>
      </c>
      <c r="AF48" s="82"/>
      <c r="CP48" s="19" t="str">
        <f t="shared" si="16"/>
        <v>That Pueng</v>
      </c>
      <c r="CR48" s="19">
        <f t="shared" si="17"/>
        <v>13</v>
      </c>
      <c r="CS48" s="19" t="str">
        <f t="shared" si="18"/>
        <v>C</v>
      </c>
      <c r="CT48" s="154">
        <v>4345</v>
      </c>
      <c r="CU48" s="125" t="s">
        <v>711</v>
      </c>
      <c r="CV48" s="33"/>
      <c r="CW48" s="83"/>
      <c r="CX48" s="125">
        <v>782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782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782</v>
      </c>
      <c r="DE48" s="33">
        <f t="shared" si="40"/>
        <v>8</v>
      </c>
      <c r="DF48" s="83" t="str">
        <f t="shared" si="41"/>
        <v>Projektingenieur 2</v>
      </c>
      <c r="DG48" s="20"/>
      <c r="DH48" s="33">
        <v>781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9"/>
        <v>4345</v>
      </c>
      <c r="DP48" s="153">
        <v>1</v>
      </c>
      <c r="DQ48" s="19">
        <v>2</v>
      </c>
      <c r="DR48" s="19" t="s">
        <v>952</v>
      </c>
    </row>
    <row r="49" spans="1:122" s="19" customFormat="1" x14ac:dyDescent="0.2">
      <c r="A49" s="53">
        <v>0</v>
      </c>
      <c r="B49" s="53"/>
      <c r="C49" s="53">
        <f t="shared" si="14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5"/>
        <v>13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16"/>
        <v>Titz Markus</v>
      </c>
      <c r="CR49" s="153">
        <f t="shared" si="17"/>
        <v>13</v>
      </c>
      <c r="CS49" s="19" t="str">
        <f t="shared" si="18"/>
        <v>C</v>
      </c>
      <c r="CT49" s="154">
        <v>4912</v>
      </c>
      <c r="CU49" s="125">
        <v>772</v>
      </c>
      <c r="CV49" s="33">
        <f t="shared" ref="CV49:CV75" si="42">VLOOKUP($CU49,Funktionsbezeichnungen,3,0)</f>
        <v>8</v>
      </c>
      <c r="CW49" s="83" t="str">
        <f t="shared" ref="CW49:CW75" si="43">VLOOKUP($CU49,Funktionsbezeichnungen,2,0)</f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9"/>
        <v>4912</v>
      </c>
      <c r="DP49" s="153">
        <v>2</v>
      </c>
      <c r="DQ49" s="19">
        <v>3</v>
      </c>
      <c r="DR49" s="19" t="s">
        <v>951</v>
      </c>
    </row>
    <row r="50" spans="1:122" s="19" customFormat="1" x14ac:dyDescent="0.2">
      <c r="A50" s="53">
        <v>0</v>
      </c>
      <c r="B50" s="53">
        <v>1</v>
      </c>
      <c r="C50" s="53">
        <f t="shared" si="14"/>
        <v>1</v>
      </c>
      <c r="D50" s="55"/>
      <c r="E50" s="55">
        <v>1</v>
      </c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360</v>
      </c>
      <c r="P50" s="15" t="s">
        <v>612</v>
      </c>
      <c r="Q50" s="15">
        <v>46</v>
      </c>
      <c r="R50" s="42"/>
      <c r="S50" s="20" t="s">
        <v>613</v>
      </c>
      <c r="T50" s="21">
        <v>1980</v>
      </c>
      <c r="U50" s="28" t="s">
        <v>1068</v>
      </c>
      <c r="V50" s="21">
        <v>2005</v>
      </c>
      <c r="W50" s="25"/>
      <c r="X50" s="21"/>
      <c r="Y50" s="28"/>
      <c r="Z50" s="21">
        <f t="shared" si="15"/>
        <v>12</v>
      </c>
      <c r="AA50" s="25" t="s">
        <v>685</v>
      </c>
      <c r="AB50" s="118" t="s">
        <v>105</v>
      </c>
      <c r="AC50" s="21"/>
      <c r="AE50" s="90" t="s">
        <v>376</v>
      </c>
      <c r="AF50" s="82"/>
      <c r="CP50" s="19" t="str">
        <f t="shared" si="16"/>
        <v>Penning Rebecca</v>
      </c>
      <c r="CR50" s="19">
        <f t="shared" si="17"/>
        <v>12</v>
      </c>
      <c r="CS50" s="19" t="str">
        <f t="shared" si="18"/>
        <v>C</v>
      </c>
      <c r="CT50" s="154">
        <v>4353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>
        <v>772</v>
      </c>
      <c r="CY50" s="33">
        <f t="shared" ref="CY50:CY51" si="44">VLOOKUP($CX50,Funktionsbezeichnungen,3,0)</f>
        <v>8</v>
      </c>
      <c r="CZ50" s="83" t="str">
        <f t="shared" ref="CZ50:CZ51" si="45"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771</v>
      </c>
      <c r="DE50" s="33">
        <f>VLOOKUP($DD50,Funktionsbezeichnungen,3,0)</f>
        <v>7</v>
      </c>
      <c r="DF50" s="83" t="str">
        <f>VLOOKUP($DD50,Funktionsbezeichnungen,2,0)</f>
        <v>Projektingenieur 1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9"/>
        <v>4353</v>
      </c>
      <c r="DP50" s="153">
        <v>2</v>
      </c>
      <c r="DQ50" s="19">
        <v>3</v>
      </c>
      <c r="DR50" s="185" t="s">
        <v>968</v>
      </c>
    </row>
    <row r="51" spans="1:122" s="19" customFormat="1" x14ac:dyDescent="0.2">
      <c r="A51" s="53">
        <v>0</v>
      </c>
      <c r="B51" s="53"/>
      <c r="C51" s="53">
        <f t="shared" si="14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473</v>
      </c>
      <c r="Q51" s="15">
        <v>47</v>
      </c>
      <c r="R51" s="42"/>
      <c r="S51" s="20" t="s">
        <v>284</v>
      </c>
      <c r="T51" s="21">
        <v>1980</v>
      </c>
      <c r="U51" s="28" t="s">
        <v>1063</v>
      </c>
      <c r="V51" s="21">
        <v>2006</v>
      </c>
      <c r="W51" s="25"/>
      <c r="X51" s="21"/>
      <c r="Y51" s="28"/>
      <c r="Z51" s="21">
        <f t="shared" si="15"/>
        <v>11</v>
      </c>
      <c r="AA51" s="25" t="s">
        <v>108</v>
      </c>
      <c r="AB51" s="118" t="s">
        <v>105</v>
      </c>
      <c r="AC51" s="21"/>
      <c r="AE51" s="90" t="s">
        <v>373</v>
      </c>
      <c r="AF51" s="82"/>
      <c r="CP51" s="19" t="str">
        <f t="shared" si="16"/>
        <v>Akdeniz Veysel</v>
      </c>
      <c r="CR51" s="153">
        <f t="shared" si="17"/>
        <v>11</v>
      </c>
      <c r="CS51" s="19" t="str">
        <f t="shared" si="18"/>
        <v>C</v>
      </c>
      <c r="CT51" s="154">
        <v>4293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772</v>
      </c>
      <c r="DE51" s="33">
        <f>VLOOKUP($DD51,Funktionsbezeichnungen,3,0)</f>
        <v>8</v>
      </c>
      <c r="DF51" s="83" t="str">
        <f>VLOOKUP($DD51,Funktionsbezeichnungen,2,0)</f>
        <v>Projektingenieur 2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9"/>
        <v>4293</v>
      </c>
      <c r="DP51" s="153">
        <v>2</v>
      </c>
      <c r="DQ51" s="19">
        <v>3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 t="shared" ref="C52:C64" si="46">IF(Z52&gt;=10,1,0)</f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 t="shared" ref="Z52:Z64" si="47">$AD$3-V52</f>
        <v>10</v>
      </c>
      <c r="AA52" s="25" t="s">
        <v>1079</v>
      </c>
      <c r="AB52" s="118" t="s">
        <v>105</v>
      </c>
      <c r="AC52" s="21"/>
      <c r="AE52" s="90" t="s">
        <v>373</v>
      </c>
      <c r="AF52" s="82"/>
      <c r="CP52" s="19" t="str">
        <f t="shared" ref="CP52:CP64" si="48">+S52</f>
        <v>Noordam Philipp</v>
      </c>
      <c r="CR52" s="153">
        <f t="shared" ref="CR52:CR64" si="49">+Z52</f>
        <v>10</v>
      </c>
      <c r="CS52" s="19" t="str">
        <f t="shared" ref="CS52:CS64" si="50">+AB52</f>
        <v>C</v>
      </c>
      <c r="CT52" s="154">
        <v>4312</v>
      </c>
      <c r="CU52" s="125">
        <v>772</v>
      </c>
      <c r="CV52" s="33">
        <f t="shared" ref="CV52:CV64" si="51">VLOOKUP($CU52,Funktionsbezeichnungen,3,0)</f>
        <v>8</v>
      </c>
      <c r="CW52" s="83" t="str">
        <f t="shared" ref="CW52:CW64" si="52"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/>
      <c r="DB52" s="33"/>
      <c r="DC52" s="83"/>
      <c r="DD52" s="125"/>
      <c r="DE52" s="33"/>
      <c r="DF52" s="83"/>
      <c r="DG52" s="20"/>
      <c r="DH52" s="33"/>
      <c r="DI52" s="33"/>
      <c r="DJ52" s="83"/>
      <c r="DO52" s="19">
        <f t="shared" ref="DO52:DO64" si="53">+CT52</f>
        <v>4312</v>
      </c>
      <c r="DP52" s="153">
        <v>2</v>
      </c>
      <c r="DQ52" s="19">
        <v>2</v>
      </c>
      <c r="DR52" s="19" t="s">
        <v>951</v>
      </c>
    </row>
    <row r="53" spans="1:122" s="19" customFormat="1" x14ac:dyDescent="0.2">
      <c r="A53" s="53">
        <v>0</v>
      </c>
      <c r="B53" s="53">
        <v>1</v>
      </c>
      <c r="C53" s="53">
        <f t="shared" si="46"/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1003</v>
      </c>
      <c r="Q53" s="15">
        <v>49</v>
      </c>
      <c r="R53" s="42"/>
      <c r="S53" s="20" t="s">
        <v>1004</v>
      </c>
      <c r="T53" s="21">
        <v>1984</v>
      </c>
      <c r="U53" s="28" t="s">
        <v>1230</v>
      </c>
      <c r="V53" s="21">
        <v>2009</v>
      </c>
      <c r="W53" s="25"/>
      <c r="X53" s="21"/>
      <c r="Y53" s="28" t="s">
        <v>91</v>
      </c>
      <c r="Z53" s="21">
        <f t="shared" si="47"/>
        <v>8</v>
      </c>
      <c r="AA53" s="25" t="s">
        <v>269</v>
      </c>
      <c r="AB53" s="118" t="s">
        <v>105</v>
      </c>
      <c r="AC53" s="21"/>
      <c r="AE53" s="90" t="s">
        <v>895</v>
      </c>
      <c r="AF53" s="82"/>
      <c r="CP53" s="19" t="str">
        <f t="shared" si="48"/>
        <v>Vecchi Sandra</v>
      </c>
      <c r="CR53" s="153">
        <f t="shared" si="49"/>
        <v>8</v>
      </c>
      <c r="CS53" s="19" t="str">
        <f t="shared" si="50"/>
        <v>C</v>
      </c>
      <c r="CT53" s="154">
        <v>4906</v>
      </c>
      <c r="CU53" s="125">
        <v>772</v>
      </c>
      <c r="CV53" s="33">
        <f t="shared" si="51"/>
        <v>8</v>
      </c>
      <c r="CW53" s="83" t="str">
        <f t="shared" si="52"/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53"/>
        <v>4906</v>
      </c>
      <c r="DP53" s="153">
        <v>2</v>
      </c>
      <c r="DQ53" s="19">
        <v>1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4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47"/>
        <v>9</v>
      </c>
      <c r="AA54" s="25" t="s">
        <v>1133</v>
      </c>
      <c r="AB54" s="118" t="s">
        <v>105</v>
      </c>
      <c r="AC54" s="21"/>
      <c r="AE54" s="90" t="s">
        <v>895</v>
      </c>
      <c r="AF54" s="82"/>
      <c r="CP54" s="19" t="str">
        <f t="shared" si="48"/>
        <v>Wieland Manuel</v>
      </c>
      <c r="CR54" s="153">
        <f t="shared" si="49"/>
        <v>9</v>
      </c>
      <c r="CS54" s="19" t="str">
        <f t="shared" si="50"/>
        <v>C</v>
      </c>
      <c r="CT54" s="154">
        <v>9698</v>
      </c>
      <c r="CU54" s="125">
        <v>772</v>
      </c>
      <c r="CV54" s="33">
        <f t="shared" si="51"/>
        <v>8</v>
      </c>
      <c r="CW54" s="83" t="str">
        <f t="shared" si="52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53"/>
        <v>9698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4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1187</v>
      </c>
      <c r="Q55" s="15">
        <v>51</v>
      </c>
      <c r="R55" s="42"/>
      <c r="S55" s="20" t="s">
        <v>1188</v>
      </c>
      <c r="T55" s="21">
        <v>1983</v>
      </c>
      <c r="U55" s="28" t="s">
        <v>1189</v>
      </c>
      <c r="V55" s="21">
        <v>2008</v>
      </c>
      <c r="W55" s="25"/>
      <c r="X55" s="21"/>
      <c r="Y55" s="28"/>
      <c r="Z55" s="118">
        <f t="shared" si="47"/>
        <v>9</v>
      </c>
      <c r="AA55" s="25" t="s">
        <v>698</v>
      </c>
      <c r="AB55" s="118" t="s">
        <v>105</v>
      </c>
      <c r="AC55" s="21"/>
      <c r="AE55" s="90" t="s">
        <v>375</v>
      </c>
      <c r="AF55" s="82"/>
      <c r="CP55" s="19" t="str">
        <f t="shared" si="48"/>
        <v>Skucek Axel</v>
      </c>
      <c r="CR55" s="153">
        <f t="shared" si="49"/>
        <v>9</v>
      </c>
      <c r="CS55" s="153" t="str">
        <f t="shared" si="50"/>
        <v>C</v>
      </c>
      <c r="CT55" s="154">
        <v>4322</v>
      </c>
      <c r="CU55" s="125">
        <v>772</v>
      </c>
      <c r="CV55" s="33">
        <f t="shared" si="51"/>
        <v>8</v>
      </c>
      <c r="CW55" s="83" t="str">
        <f t="shared" si="52"/>
        <v>Projektingenieur 2</v>
      </c>
      <c r="CX55" s="125"/>
      <c r="CY55" s="33"/>
      <c r="CZ55" s="83"/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53"/>
        <v>4322</v>
      </c>
      <c r="DP55" s="153">
        <v>2</v>
      </c>
      <c r="DQ55" s="19">
        <v>3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46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567</v>
      </c>
      <c r="Q56" s="15">
        <v>52</v>
      </c>
      <c r="R56" s="42"/>
      <c r="S56" s="20" t="s">
        <v>213</v>
      </c>
      <c r="T56" s="21">
        <v>1985</v>
      </c>
      <c r="U56" s="28" t="s">
        <v>1006</v>
      </c>
      <c r="V56" s="21">
        <v>2008</v>
      </c>
      <c r="W56" s="25" t="s">
        <v>1181</v>
      </c>
      <c r="X56" s="21">
        <v>2013</v>
      </c>
      <c r="Y56" s="28" t="s">
        <v>1023</v>
      </c>
      <c r="Z56" s="118">
        <f t="shared" si="47"/>
        <v>9</v>
      </c>
      <c r="AA56" s="25" t="s">
        <v>108</v>
      </c>
      <c r="AB56" s="118" t="s">
        <v>105</v>
      </c>
      <c r="AC56" s="21"/>
      <c r="AE56" s="90" t="s">
        <v>895</v>
      </c>
      <c r="AF56" s="82"/>
      <c r="CP56" s="19" t="str">
        <f t="shared" si="48"/>
        <v>Imesch Reto</v>
      </c>
      <c r="CR56" s="153">
        <f t="shared" si="49"/>
        <v>9</v>
      </c>
      <c r="CS56" s="19" t="str">
        <f t="shared" si="50"/>
        <v>C</v>
      </c>
      <c r="CT56" s="154">
        <v>9677</v>
      </c>
      <c r="CU56" s="125">
        <v>772</v>
      </c>
      <c r="CV56" s="33">
        <f t="shared" si="51"/>
        <v>8</v>
      </c>
      <c r="CW56" s="83" t="str">
        <f t="shared" si="52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772</v>
      </c>
      <c r="DB56" s="33">
        <f>VLOOKUP($DA56,Funktionsbezeichnungen,3,0)</f>
        <v>8</v>
      </c>
      <c r="DC56" s="83" t="str">
        <f>VLOOKUP($DA56,Funktionsbezeichnungen,2,0)</f>
        <v>Projektingenieur 2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53"/>
        <v>9677</v>
      </c>
      <c r="DP56" s="153">
        <v>2</v>
      </c>
      <c r="DQ56" s="19">
        <v>3</v>
      </c>
      <c r="DR56" s="19" t="s">
        <v>951</v>
      </c>
    </row>
    <row r="57" spans="1:122" s="19" customFormat="1" ht="27" x14ac:dyDescent="0.2">
      <c r="A57" s="53">
        <v>0</v>
      </c>
      <c r="B57" s="53"/>
      <c r="C57" s="53">
        <f t="shared" si="46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47"/>
        <v>8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48"/>
        <v>Baschong Clemens</v>
      </c>
      <c r="CR57" s="153">
        <f t="shared" si="49"/>
        <v>8</v>
      </c>
      <c r="CS57" s="19" t="str">
        <f t="shared" si="50"/>
        <v>C</v>
      </c>
      <c r="CT57" s="154">
        <v>4311</v>
      </c>
      <c r="CU57" s="125">
        <v>782</v>
      </c>
      <c r="CV57" s="33">
        <f t="shared" si="51"/>
        <v>8</v>
      </c>
      <c r="CW57" s="83" t="str">
        <f t="shared" si="52"/>
        <v>Projektingenieur 2</v>
      </c>
      <c r="CX57" s="125">
        <v>782</v>
      </c>
      <c r="CY57" s="33">
        <f>VLOOKUP($CX57,Funktionsbezeichnungen,3,0)</f>
        <v>8</v>
      </c>
      <c r="CZ57" s="83" t="str">
        <f>VLOOKUP($CX57,Funktionsbezeichnungen,2,0)</f>
        <v>Projektingenieur 2</v>
      </c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53"/>
        <v>4311</v>
      </c>
      <c r="DP57" s="153">
        <v>2</v>
      </c>
      <c r="DQ57" s="19">
        <v>2</v>
      </c>
      <c r="DR57" s="19" t="s">
        <v>952</v>
      </c>
    </row>
    <row r="58" spans="1:122" s="19" customFormat="1" x14ac:dyDescent="0.2">
      <c r="A58" s="53">
        <v>0</v>
      </c>
      <c r="B58" s="53"/>
      <c r="C58" s="53">
        <f t="shared" si="4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47"/>
        <v>8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48"/>
        <v>Jung Roman</v>
      </c>
      <c r="CR58" s="153">
        <f t="shared" si="49"/>
        <v>8</v>
      </c>
      <c r="CS58" s="19" t="str">
        <f t="shared" si="50"/>
        <v>C</v>
      </c>
      <c r="CT58" s="154">
        <v>8565</v>
      </c>
      <c r="CU58" s="125">
        <v>772</v>
      </c>
      <c r="CV58" s="33">
        <f t="shared" si="51"/>
        <v>8</v>
      </c>
      <c r="CW58" s="83" t="str">
        <f t="shared" si="52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53"/>
        <v>8565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/>
      <c r="C59" s="53">
        <f t="shared" si="4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47"/>
        <v>8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48"/>
        <v>Schoeffel Daniel</v>
      </c>
      <c r="CR59" s="153">
        <f t="shared" si="49"/>
        <v>8</v>
      </c>
      <c r="CS59" s="19" t="str">
        <f t="shared" si="50"/>
        <v>C</v>
      </c>
      <c r="CT59" s="154">
        <v>8569</v>
      </c>
      <c r="CU59" s="125">
        <v>772</v>
      </c>
      <c r="CV59" s="33">
        <f t="shared" si="51"/>
        <v>8</v>
      </c>
      <c r="CW59" s="83" t="str">
        <f t="shared" si="52"/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>
        <v>771</v>
      </c>
      <c r="DB59" s="33">
        <f>VLOOKUP($DA59,Funktionsbezeichnungen,3,0)</f>
        <v>7</v>
      </c>
      <c r="DC59" s="83" t="str">
        <f>VLOOKUP($DA59,Funktionsbezeichnungen,2,0)</f>
        <v>Projektingenieur 1</v>
      </c>
      <c r="DD59" s="125">
        <v>771</v>
      </c>
      <c r="DE59" s="33">
        <f>VLOOKUP($DD59,Funktionsbezeichnungen,3,0)</f>
        <v>7</v>
      </c>
      <c r="DF59" s="83" t="str">
        <f>VLOOKUP($DD59,Funktionsbezeichnungen,2,0)</f>
        <v>Projektingenieur 1</v>
      </c>
      <c r="DG59" s="20"/>
      <c r="DH59" s="33">
        <v>771</v>
      </c>
      <c r="DI59" s="33">
        <f>VLOOKUP($DH59,Funktionsbezeichnungen,3,0)</f>
        <v>7</v>
      </c>
      <c r="DJ59" s="83" t="str">
        <f>VLOOKUP($DH59,Funktionsbezeichnungen,2,0)</f>
        <v>Projektingenieur 1</v>
      </c>
      <c r="DO59" s="19">
        <f t="shared" si="53"/>
        <v>8569</v>
      </c>
      <c r="DP59" s="153">
        <v>2</v>
      </c>
      <c r="DQ59" s="19">
        <v>3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4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47"/>
        <v>7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48"/>
        <v>Berzi Patrick</v>
      </c>
      <c r="CR60" s="153">
        <f t="shared" si="49"/>
        <v>7</v>
      </c>
      <c r="CS60" s="153" t="str">
        <f t="shared" si="50"/>
        <v>C</v>
      </c>
      <c r="CT60" s="154">
        <v>4911</v>
      </c>
      <c r="CU60" s="125">
        <v>772</v>
      </c>
      <c r="CV60" s="33">
        <f t="shared" si="51"/>
        <v>8</v>
      </c>
      <c r="CW60" s="83" t="str">
        <f t="shared" si="52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5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4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47"/>
        <v>7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48"/>
        <v>Bianchi Emmanuelle</v>
      </c>
      <c r="CR61" s="153">
        <f t="shared" si="49"/>
        <v>7</v>
      </c>
      <c r="CS61" s="153" t="str">
        <f t="shared" si="50"/>
        <v>C</v>
      </c>
      <c r="CT61" s="154">
        <v>7706</v>
      </c>
      <c r="CU61" s="125">
        <v>772</v>
      </c>
      <c r="CV61" s="33">
        <f t="shared" si="51"/>
        <v>8</v>
      </c>
      <c r="CW61" s="83" t="str">
        <f t="shared" si="52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5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>
        <v>1</v>
      </c>
      <c r="C62" s="53">
        <f t="shared" si="4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1138</v>
      </c>
      <c r="Q62" s="15">
        <v>58</v>
      </c>
      <c r="R62" s="42"/>
      <c r="S62" s="20" t="s">
        <v>1139</v>
      </c>
      <c r="T62" s="21">
        <v>1981</v>
      </c>
      <c r="U62" s="28" t="s">
        <v>1006</v>
      </c>
      <c r="V62" s="21">
        <v>2010</v>
      </c>
      <c r="W62" s="25"/>
      <c r="X62" s="21"/>
      <c r="Y62" s="28"/>
      <c r="Z62" s="118">
        <f t="shared" si="47"/>
        <v>7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48"/>
        <v>Kanagasabai Manoja</v>
      </c>
      <c r="CR62" s="153">
        <f t="shared" si="49"/>
        <v>7</v>
      </c>
      <c r="CS62" s="153" t="str">
        <f t="shared" si="50"/>
        <v>C</v>
      </c>
      <c r="CT62" s="154">
        <v>4910</v>
      </c>
      <c r="CU62" s="125">
        <v>772</v>
      </c>
      <c r="CV62" s="33">
        <f t="shared" si="51"/>
        <v>8</v>
      </c>
      <c r="CW62" s="83" t="str">
        <f t="shared" si="52"/>
        <v>Projektingenieur 2</v>
      </c>
      <c r="CX62" s="125"/>
      <c r="CY62" s="33"/>
      <c r="CZ62" s="83"/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53"/>
        <v>4910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4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47"/>
        <v>7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48"/>
        <v>Indermitte Martin</v>
      </c>
      <c r="CR63" s="153">
        <f t="shared" si="49"/>
        <v>7</v>
      </c>
      <c r="CS63" s="153" t="str">
        <f t="shared" si="50"/>
        <v>C</v>
      </c>
      <c r="CT63" s="154">
        <v>4901</v>
      </c>
      <c r="CU63" s="125">
        <v>772</v>
      </c>
      <c r="CV63" s="33">
        <f t="shared" si="51"/>
        <v>8</v>
      </c>
      <c r="CW63" s="83" t="str">
        <f t="shared" si="52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53"/>
        <v>4901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4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47"/>
        <v>6</v>
      </c>
      <c r="AA64" s="25" t="s">
        <v>698</v>
      </c>
      <c r="AB64" s="118" t="s">
        <v>105</v>
      </c>
      <c r="AC64" s="21"/>
      <c r="AE64" s="90" t="s">
        <v>375</v>
      </c>
      <c r="AF64" s="82"/>
      <c r="CP64" s="19" t="str">
        <f t="shared" si="48"/>
        <v>Brem Jakob</v>
      </c>
      <c r="CR64" s="153">
        <f t="shared" si="49"/>
        <v>6</v>
      </c>
      <c r="CS64" s="153" t="str">
        <f t="shared" si="50"/>
        <v>C</v>
      </c>
      <c r="CT64" s="154">
        <v>4356</v>
      </c>
      <c r="CU64" s="125">
        <v>772</v>
      </c>
      <c r="CV64" s="33">
        <f t="shared" si="51"/>
        <v>8</v>
      </c>
      <c r="CW64" s="83" t="str">
        <f t="shared" si="52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5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14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5"/>
        <v>6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16"/>
        <v>Bürgin Johannes</v>
      </c>
      <c r="CR65" s="153">
        <f t="shared" si="17"/>
        <v>6</v>
      </c>
      <c r="CS65" s="153" t="str">
        <f t="shared" si="18"/>
        <v>C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5" si="54">VLOOKUP($CX65,Funktionsbezeichnungen,3,0)</f>
        <v>7</v>
      </c>
      <c r="CZ65" s="83" t="str">
        <f t="shared" ref="CZ65:CZ95" si="55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9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14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06">
        <v>2012</v>
      </c>
      <c r="W66" s="25"/>
      <c r="X66" s="21"/>
      <c r="Y66" s="28"/>
      <c r="Z66" s="118">
        <f t="shared" si="15"/>
        <v>5</v>
      </c>
      <c r="AA66" s="25" t="s">
        <v>698</v>
      </c>
      <c r="AB66" s="206" t="s">
        <v>121</v>
      </c>
      <c r="AC66" s="21"/>
      <c r="AE66" s="90" t="s">
        <v>375</v>
      </c>
      <c r="AF66" s="82"/>
      <c r="CP66" s="19" t="str">
        <f t="shared" si="16"/>
        <v>Frei Lukas</v>
      </c>
      <c r="CR66" s="153">
        <f t="shared" si="17"/>
        <v>5</v>
      </c>
      <c r="CS66" s="153" t="str">
        <f t="shared" si="18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54"/>
        <v>7</v>
      </c>
      <c r="CZ66" s="83" t="str">
        <f t="shared" si="55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9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14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5"/>
        <v>5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16"/>
        <v>D'Arco Marcel</v>
      </c>
      <c r="CR67" s="153">
        <f t="shared" si="17"/>
        <v>5</v>
      </c>
      <c r="CS67" s="153" t="str">
        <f t="shared" si="18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54"/>
        <v>7</v>
      </c>
      <c r="CZ67" s="83" t="str">
        <f t="shared" si="55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9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si="14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118">
        <v>2002</v>
      </c>
      <c r="W68" s="28" t="s">
        <v>1006</v>
      </c>
      <c r="X68" s="163">
        <v>2013</v>
      </c>
      <c r="Y68" s="28"/>
      <c r="Z68" s="163">
        <f>$AD$3-X68</f>
        <v>4</v>
      </c>
      <c r="AA68" s="120" t="s">
        <v>916</v>
      </c>
      <c r="AB68" s="118" t="s">
        <v>121</v>
      </c>
      <c r="AC68" s="118"/>
      <c r="AD68" s="80"/>
      <c r="AE68" s="90" t="s">
        <v>375</v>
      </c>
      <c r="AF68" s="82"/>
      <c r="CP68" s="19" t="str">
        <f t="shared" si="16"/>
        <v>Hochuli Antonina</v>
      </c>
      <c r="CR68" s="153">
        <f t="shared" si="17"/>
        <v>4</v>
      </c>
      <c r="CS68" s="153" t="str">
        <f t="shared" si="18"/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54"/>
        <v>6</v>
      </c>
      <c r="CZ68" s="83" t="str">
        <f t="shared" si="55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9"/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ref="C69:C124" si="56"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1074</v>
      </c>
      <c r="Q69" s="15">
        <v>65</v>
      </c>
      <c r="R69" s="42"/>
      <c r="S69" s="20" t="s">
        <v>1075</v>
      </c>
      <c r="T69" s="21">
        <v>1987</v>
      </c>
      <c r="U69" s="28" t="s">
        <v>1061</v>
      </c>
      <c r="V69" s="21">
        <v>2013</v>
      </c>
      <c r="W69" s="25"/>
      <c r="X69" s="21"/>
      <c r="Y69" s="28"/>
      <c r="Z69" s="118">
        <f t="shared" ref="Z69:Z130" si="57">$AD$3-V69</f>
        <v>4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1" si="58">+S69</f>
        <v>Meisch Raoul</v>
      </c>
      <c r="CR69" s="153">
        <f t="shared" ref="CR69:CR129" si="59">+Z69</f>
        <v>4</v>
      </c>
      <c r="CS69" s="153" t="str">
        <f t="shared" ref="CS69:CS129" si="60">+AB69</f>
        <v>D</v>
      </c>
      <c r="CT69" s="154">
        <v>4315</v>
      </c>
      <c r="CU69" s="125">
        <v>771</v>
      </c>
      <c r="CV69" s="33">
        <f t="shared" si="42"/>
        <v>7</v>
      </c>
      <c r="CW69" s="83" t="str">
        <f t="shared" si="43"/>
        <v>Projektingenieur 1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ref="DO69:DO131" si="61">+CT69</f>
        <v>4315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>
        <v>1</v>
      </c>
      <c r="C70" s="53">
        <f t="shared" si="56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57"/>
        <v>4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58"/>
        <v>Stöhr Jessica</v>
      </c>
      <c r="CR70" s="153">
        <f t="shared" si="59"/>
        <v>4</v>
      </c>
      <c r="CS70" s="153" t="str">
        <f t="shared" si="60"/>
        <v>D</v>
      </c>
      <c r="CT70" s="154">
        <v>4313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>
        <v>770</v>
      </c>
      <c r="CY70" s="33">
        <f t="shared" si="54"/>
        <v>6</v>
      </c>
      <c r="CZ70" s="83" t="str">
        <f t="shared" si="55"/>
        <v>Vorstufe Projektingenieur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61"/>
        <v>4313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56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361</v>
      </c>
      <c r="P71" s="15" t="s">
        <v>1153</v>
      </c>
      <c r="Q71" s="15">
        <v>67</v>
      </c>
      <c r="R71" s="42"/>
      <c r="S71" s="20" t="s">
        <v>1154</v>
      </c>
      <c r="T71" s="21">
        <v>1984</v>
      </c>
      <c r="U71" s="28" t="s">
        <v>1061</v>
      </c>
      <c r="V71" s="21">
        <v>2014</v>
      </c>
      <c r="W71" s="25"/>
      <c r="X71" s="21"/>
      <c r="Y71" s="28"/>
      <c r="Z71" s="118">
        <f t="shared" si="57"/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si="58"/>
        <v>Vitt Bernhard</v>
      </c>
      <c r="CR71" s="153">
        <f t="shared" si="59"/>
        <v>3</v>
      </c>
      <c r="CS71" s="153" t="str">
        <f t="shared" si="60"/>
        <v>D</v>
      </c>
      <c r="CT71" s="154">
        <v>4318</v>
      </c>
      <c r="CU71" s="125">
        <v>770</v>
      </c>
      <c r="CV71" s="33">
        <f t="shared" si="42"/>
        <v>6</v>
      </c>
      <c r="CW71" s="83" t="str">
        <f t="shared" si="43"/>
        <v>Vorstufe Projektingenieur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61"/>
        <v>4318</v>
      </c>
      <c r="DP71" s="153">
        <v>2</v>
      </c>
      <c r="DQ71" s="19">
        <v>3</v>
      </c>
      <c r="DR71" s="19" t="s">
        <v>951</v>
      </c>
    </row>
    <row r="72" spans="1:122" s="19" customFormat="1" ht="25.5" x14ac:dyDescent="0.25">
      <c r="A72" s="53">
        <v>0</v>
      </c>
      <c r="B72" s="53"/>
      <c r="C72" s="53">
        <f>IF(Z72&gt;=10,1,0)</f>
        <v>0</v>
      </c>
      <c r="D72" s="55"/>
      <c r="E72" s="55">
        <v>1</v>
      </c>
      <c r="F72" s="56"/>
      <c r="G72" s="54"/>
      <c r="H72" s="54">
        <v>1</v>
      </c>
      <c r="I72" s="56"/>
      <c r="J72" s="54"/>
      <c r="K72" s="56"/>
      <c r="L72" s="56"/>
      <c r="M72" s="56"/>
      <c r="N72" s="58"/>
      <c r="O72" s="52" t="s">
        <v>358</v>
      </c>
      <c r="P72" s="15" t="s">
        <v>1173</v>
      </c>
      <c r="Q72" s="15">
        <v>68</v>
      </c>
      <c r="R72" s="42"/>
      <c r="S72" s="20" t="s">
        <v>1172</v>
      </c>
      <c r="T72" s="21">
        <v>1986</v>
      </c>
      <c r="U72" s="208" t="s">
        <v>1231</v>
      </c>
      <c r="V72" s="224">
        <v>2015</v>
      </c>
      <c r="W72" s="28"/>
      <c r="X72" s="21"/>
      <c r="Y72" s="28"/>
      <c r="Z72" s="163">
        <f t="shared" si="57"/>
        <v>2</v>
      </c>
      <c r="AA72" s="25" t="s">
        <v>1176</v>
      </c>
      <c r="AB72" s="21" t="s">
        <v>121</v>
      </c>
      <c r="AC72" s="21"/>
      <c r="AE72" s="90" t="s">
        <v>376</v>
      </c>
      <c r="AF72" s="82"/>
      <c r="CP72" s="19" t="str">
        <f t="shared" si="58"/>
        <v>Völlmin Daniel</v>
      </c>
      <c r="CR72" s="153">
        <f t="shared" si="59"/>
        <v>2</v>
      </c>
      <c r="CS72" s="153" t="str">
        <f t="shared" si="60"/>
        <v>D</v>
      </c>
      <c r="CT72" s="154">
        <v>4319</v>
      </c>
      <c r="CU72" s="125">
        <v>771</v>
      </c>
      <c r="CV72" s="33">
        <f t="shared" si="42"/>
        <v>7</v>
      </c>
      <c r="CW72" s="83" t="str">
        <f t="shared" si="43"/>
        <v>Projektingenieur 1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61"/>
        <v>4319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si="56"/>
        <v>0</v>
      </c>
      <c r="D73" s="55">
        <v>1</v>
      </c>
      <c r="E73" s="55"/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360</v>
      </c>
      <c r="P73" s="15" t="s">
        <v>1016</v>
      </c>
      <c r="Q73" s="15">
        <v>69</v>
      </c>
      <c r="R73" s="164"/>
      <c r="S73" s="20" t="s">
        <v>1017</v>
      </c>
      <c r="T73" s="21">
        <v>1988</v>
      </c>
      <c r="U73" s="28" t="s">
        <v>1216</v>
      </c>
      <c r="V73" s="21">
        <v>2016</v>
      </c>
      <c r="W73" s="25"/>
      <c r="X73" s="21"/>
      <c r="Y73" s="28"/>
      <c r="Z73" s="118">
        <f t="shared" si="57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si="58"/>
        <v>Burger Stefan</v>
      </c>
      <c r="CR73" s="19">
        <f t="shared" si="59"/>
        <v>1</v>
      </c>
      <c r="CS73" s="19" t="str">
        <f t="shared" si="60"/>
        <v>D</v>
      </c>
      <c r="CT73" s="154">
        <v>9748</v>
      </c>
      <c r="CU73" s="125"/>
      <c r="CV73" s="33" t="e">
        <f t="shared" si="42"/>
        <v>#N/A</v>
      </c>
      <c r="CW73" s="83" t="e">
        <f t="shared" si="43"/>
        <v>#N/A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125"/>
      <c r="DI73" s="33"/>
      <c r="DJ73" s="83"/>
      <c r="DO73" s="19">
        <f t="shared" si="61"/>
        <v>9748</v>
      </c>
      <c r="DP73" s="153">
        <v>2</v>
      </c>
      <c r="DQ73" s="19">
        <v>3</v>
      </c>
      <c r="DR73" s="185" t="s">
        <v>951</v>
      </c>
    </row>
    <row r="74" spans="1:122" s="19" customFormat="1" x14ac:dyDescent="0.2">
      <c r="A74" s="53">
        <v>0</v>
      </c>
      <c r="B74" s="53"/>
      <c r="C74" s="53">
        <f t="shared" si="56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1125</v>
      </c>
      <c r="Q74" s="15">
        <v>70</v>
      </c>
      <c r="R74" s="164" t="s">
        <v>928</v>
      </c>
      <c r="S74" s="20" t="s">
        <v>1126</v>
      </c>
      <c r="T74" s="21">
        <v>1954</v>
      </c>
      <c r="U74" s="28" t="s">
        <v>126</v>
      </c>
      <c r="V74" s="21">
        <v>1973</v>
      </c>
      <c r="W74" s="25" t="s">
        <v>1127</v>
      </c>
      <c r="X74" s="21">
        <v>1979</v>
      </c>
      <c r="Y74" s="28"/>
      <c r="Z74" s="21">
        <f t="shared" si="57"/>
        <v>44</v>
      </c>
      <c r="AA74" s="25" t="s">
        <v>110</v>
      </c>
      <c r="AB74" s="21" t="s">
        <v>105</v>
      </c>
      <c r="AC74" s="21"/>
      <c r="AE74" s="90" t="s">
        <v>376</v>
      </c>
      <c r="AF74" s="82"/>
      <c r="CP74" s="19" t="str">
        <f t="shared" si="58"/>
        <v>Reber Erich</v>
      </c>
      <c r="CR74" s="19">
        <f t="shared" si="59"/>
        <v>44</v>
      </c>
      <c r="CS74" s="19" t="str">
        <f t="shared" si="60"/>
        <v>C</v>
      </c>
      <c r="CT74" s="154">
        <v>3211</v>
      </c>
      <c r="CU74" s="125">
        <v>772</v>
      </c>
      <c r="CV74" s="33">
        <f t="shared" si="42"/>
        <v>8</v>
      </c>
      <c r="CW74" s="83" t="str">
        <f t="shared" si="43"/>
        <v>Projektingenieur 2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61"/>
        <v>3211</v>
      </c>
      <c r="DP74" s="153">
        <v>6</v>
      </c>
      <c r="DQ74" s="19">
        <v>0</v>
      </c>
      <c r="DR74" s="185" t="s">
        <v>968</v>
      </c>
    </row>
    <row r="75" spans="1:122" s="19" customFormat="1" x14ac:dyDescent="0.2">
      <c r="A75" s="53">
        <v>0</v>
      </c>
      <c r="B75" s="53"/>
      <c r="C75" s="53">
        <f t="shared" si="56"/>
        <v>1</v>
      </c>
      <c r="D75" s="55"/>
      <c r="E75" s="55"/>
      <c r="F75" s="56"/>
      <c r="G75" s="54"/>
      <c r="H75" s="54"/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476</v>
      </c>
      <c r="Q75" s="15">
        <v>71</v>
      </c>
      <c r="R75" s="164"/>
      <c r="S75" s="29" t="s">
        <v>127</v>
      </c>
      <c r="T75" s="21">
        <v>1956</v>
      </c>
      <c r="U75" s="28" t="s">
        <v>126</v>
      </c>
      <c r="V75" s="21">
        <v>1976</v>
      </c>
      <c r="W75" s="25"/>
      <c r="X75" s="21"/>
      <c r="Y75" s="28" t="s">
        <v>242</v>
      </c>
      <c r="Z75" s="21">
        <f>$AD$3-V75</f>
        <v>41</v>
      </c>
      <c r="AA75" s="25" t="s">
        <v>686</v>
      </c>
      <c r="AB75" s="21" t="s">
        <v>105</v>
      </c>
      <c r="AC75" s="21"/>
      <c r="AE75" s="90" t="s">
        <v>423</v>
      </c>
      <c r="AF75" s="82"/>
      <c r="CP75" s="19" t="str">
        <f t="shared" si="58"/>
        <v>Aebi Roger</v>
      </c>
      <c r="CR75" s="19">
        <f t="shared" si="59"/>
        <v>41</v>
      </c>
      <c r="CS75" s="19" t="str">
        <f t="shared" si="60"/>
        <v>C</v>
      </c>
      <c r="CT75" s="154">
        <v>6622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>
        <v>772</v>
      </c>
      <c r="CY75" s="33">
        <f t="shared" si="54"/>
        <v>8</v>
      </c>
      <c r="CZ75" s="83" t="str">
        <f t="shared" si="55"/>
        <v>Projektingenieur 2</v>
      </c>
      <c r="DA75" s="125">
        <v>772</v>
      </c>
      <c r="DB75" s="33">
        <f t="shared" ref="DB75:DB98" si="62">VLOOKUP($DA75,Funktionsbezeichnungen,3,0)</f>
        <v>8</v>
      </c>
      <c r="DC75" s="83" t="str">
        <f t="shared" ref="DC75:DC98" si="63">VLOOKUP($DA75,Funktionsbezeichnungen,2,0)</f>
        <v>Projektingenieur 2</v>
      </c>
      <c r="DD75" s="125">
        <v>772</v>
      </c>
      <c r="DE75" s="33">
        <f t="shared" ref="DE75:DE103" si="64">VLOOKUP($DD75,Funktionsbezeichnungen,3,0)</f>
        <v>8</v>
      </c>
      <c r="DF75" s="83" t="str">
        <f t="shared" ref="DF75:DF103" si="65">VLOOKUP($DD75,Funktionsbezeichnungen,2,0)</f>
        <v>Projektingenieur 2</v>
      </c>
      <c r="DG75" s="20"/>
      <c r="DH75" s="33">
        <v>772</v>
      </c>
      <c r="DI75" s="33">
        <f t="shared" ref="DI75:DI98" si="66">VLOOKUP($DH75,Funktionsbezeichnungen,3,0)</f>
        <v>8</v>
      </c>
      <c r="DJ75" s="83" t="str">
        <f t="shared" ref="DJ75:DJ98" si="67">VLOOKUP($DH75,Funktionsbezeichnungen,2,0)</f>
        <v>Projektingenieur 2</v>
      </c>
      <c r="DO75" s="19">
        <f t="shared" si="61"/>
        <v>6622</v>
      </c>
      <c r="DP75" s="153">
        <v>6</v>
      </c>
      <c r="DQ75" s="19">
        <v>0</v>
      </c>
      <c r="DR75" s="185" t="s">
        <v>969</v>
      </c>
    </row>
    <row r="76" spans="1:122" s="19" customFormat="1" x14ac:dyDescent="0.2">
      <c r="A76" s="53">
        <v>0</v>
      </c>
      <c r="B76" s="53"/>
      <c r="C76" s="53">
        <f t="shared" si="56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486</v>
      </c>
      <c r="Q76" s="15">
        <v>72</v>
      </c>
      <c r="R76" s="16"/>
      <c r="S76" s="20" t="s">
        <v>138</v>
      </c>
      <c r="T76" s="21">
        <v>1964</v>
      </c>
      <c r="U76" s="28" t="s">
        <v>126</v>
      </c>
      <c r="V76" s="21">
        <v>1985</v>
      </c>
      <c r="W76" s="25"/>
      <c r="X76" s="21"/>
      <c r="Y76" s="28" t="s">
        <v>203</v>
      </c>
      <c r="Z76" s="21">
        <f t="shared" si="57"/>
        <v>32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" t="str">
        <f t="shared" si="58"/>
        <v>Oehen Beat</v>
      </c>
      <c r="CR76" s="19">
        <f t="shared" si="59"/>
        <v>32</v>
      </c>
      <c r="CS76" s="19" t="str">
        <f t="shared" si="60"/>
        <v>C</v>
      </c>
      <c r="CT76" s="154">
        <v>7622</v>
      </c>
      <c r="CU76" s="125">
        <v>772</v>
      </c>
      <c r="CV76" s="33">
        <f t="shared" ref="CV76:CV105" si="68">VLOOKUP($CU76,Funktionsbezeichnungen,3,0)</f>
        <v>8</v>
      </c>
      <c r="CW76" s="83" t="str">
        <f t="shared" ref="CW76:CW105" si="69">VLOOKUP($CU76,Funktionsbezeichnungen,2,0)</f>
        <v>Projektingenieur 2</v>
      </c>
      <c r="CX76" s="125">
        <v>772</v>
      </c>
      <c r="CY76" s="33">
        <f t="shared" si="54"/>
        <v>8</v>
      </c>
      <c r="CZ76" s="83" t="str">
        <f t="shared" si="55"/>
        <v>Projektingenieur 2</v>
      </c>
      <c r="DA76" s="125">
        <v>772</v>
      </c>
      <c r="DB76" s="33">
        <f t="shared" si="62"/>
        <v>8</v>
      </c>
      <c r="DC76" s="83" t="str">
        <f t="shared" si="63"/>
        <v>Projektingenieur 2</v>
      </c>
      <c r="DD76" s="125">
        <v>772</v>
      </c>
      <c r="DE76" s="33">
        <f t="shared" si="64"/>
        <v>8</v>
      </c>
      <c r="DF76" s="83" t="str">
        <f t="shared" si="65"/>
        <v>Projektingenieur 2</v>
      </c>
      <c r="DG76" s="20"/>
      <c r="DH76" s="125">
        <v>772</v>
      </c>
      <c r="DI76" s="33">
        <f t="shared" si="66"/>
        <v>8</v>
      </c>
      <c r="DJ76" s="83" t="str">
        <f t="shared" si="67"/>
        <v>Projektingenieur 2</v>
      </c>
      <c r="DO76" s="19">
        <f t="shared" si="61"/>
        <v>7622</v>
      </c>
      <c r="DP76" s="153">
        <v>6</v>
      </c>
      <c r="DQ76" s="19">
        <v>0</v>
      </c>
      <c r="DR76" s="185" t="s">
        <v>968</v>
      </c>
    </row>
    <row r="77" spans="1:122" s="19" customFormat="1" x14ac:dyDescent="0.2">
      <c r="A77" s="53">
        <v>0</v>
      </c>
      <c r="B77" s="53"/>
      <c r="C77" s="53">
        <f>IF(Z77&gt;=10,1,0)</f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494</v>
      </c>
      <c r="Q77" s="15">
        <v>73</v>
      </c>
      <c r="R77" s="42"/>
      <c r="S77" s="27" t="s">
        <v>178</v>
      </c>
      <c r="T77" s="21">
        <v>1978</v>
      </c>
      <c r="U77" s="28" t="s">
        <v>235</v>
      </c>
      <c r="V77" s="21">
        <v>2001</v>
      </c>
      <c r="W77" s="25"/>
      <c r="X77" s="21"/>
      <c r="Y77" s="25" t="s">
        <v>289</v>
      </c>
      <c r="Z77" s="21">
        <f>$AD$3-V77</f>
        <v>16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58"/>
        <v>Thalmann Patric</v>
      </c>
      <c r="CR77" s="19">
        <f t="shared" si="59"/>
        <v>16</v>
      </c>
      <c r="CS77" s="19" t="str">
        <f t="shared" si="60"/>
        <v>C</v>
      </c>
      <c r="CT77" s="154">
        <v>9658</v>
      </c>
      <c r="CU77" s="125">
        <v>772</v>
      </c>
      <c r="CV77" s="33">
        <f t="shared" si="68"/>
        <v>8</v>
      </c>
      <c r="CW77" s="83" t="str">
        <f t="shared" si="69"/>
        <v>Projektingenieur 2</v>
      </c>
      <c r="CX77" s="125">
        <v>772</v>
      </c>
      <c r="CY77" s="33">
        <f>VLOOKUP($CX77,Funktionsbezeichnungen,3,0)</f>
        <v>8</v>
      </c>
      <c r="CZ77" s="83" t="str">
        <f>VLOOKUP($CX77,Funktionsbezeichnungen,2,0)</f>
        <v>Projektingenieur 2</v>
      </c>
      <c r="DA77" s="125">
        <v>771</v>
      </c>
      <c r="DB77" s="33">
        <f>VLOOKUP($DA77,Funktionsbezeichnungen,3,0)</f>
        <v>7</v>
      </c>
      <c r="DC77" s="83" t="str">
        <f>VLOOKUP($DA77,Funktionsbezeichnungen,2,0)</f>
        <v>Projektingenieur 1</v>
      </c>
      <c r="DD77" s="125">
        <v>771</v>
      </c>
      <c r="DE77" s="33">
        <f>VLOOKUP($DD77,Funktionsbezeichnungen,3,0)</f>
        <v>7</v>
      </c>
      <c r="DF77" s="83" t="str">
        <f>VLOOKUP($DD77,Funktionsbezeichnungen,2,0)</f>
        <v>Projektingenieur 1</v>
      </c>
      <c r="DG77" s="20"/>
      <c r="DH77" s="125">
        <v>771</v>
      </c>
      <c r="DI77" s="33">
        <f>VLOOKUP($DH77,Funktionsbezeichnungen,3,0)</f>
        <v>7</v>
      </c>
      <c r="DJ77" s="83" t="str">
        <f>VLOOKUP($DH77,Funktionsbezeichnungen,2,0)</f>
        <v>Projektingenieur 1</v>
      </c>
      <c r="DO77" s="19">
        <f t="shared" si="61"/>
        <v>9658</v>
      </c>
      <c r="DP77" s="153">
        <v>6</v>
      </c>
      <c r="DQ77" s="19">
        <v>0</v>
      </c>
      <c r="DR77" s="185" t="s">
        <v>968</v>
      </c>
    </row>
    <row r="78" spans="1:122" s="19" customFormat="1" ht="15.75" x14ac:dyDescent="0.2">
      <c r="A78" s="53">
        <v>0</v>
      </c>
      <c r="B78" s="53"/>
      <c r="C78" s="53">
        <f t="shared" si="56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477</v>
      </c>
      <c r="Q78" s="15">
        <v>74</v>
      </c>
      <c r="R78" s="16"/>
      <c r="S78" s="20" t="s">
        <v>134</v>
      </c>
      <c r="T78" s="21">
        <v>1954</v>
      </c>
      <c r="U78" s="28" t="s">
        <v>126</v>
      </c>
      <c r="V78" s="21">
        <v>1974</v>
      </c>
      <c r="W78" s="25"/>
      <c r="X78" s="21"/>
      <c r="Y78" s="28" t="s">
        <v>135</v>
      </c>
      <c r="Z78" s="21">
        <f t="shared" si="57"/>
        <v>43</v>
      </c>
      <c r="AA78" s="25" t="s">
        <v>110</v>
      </c>
      <c r="AB78" s="21" t="s">
        <v>1040</v>
      </c>
      <c r="AC78" s="21"/>
      <c r="AE78" s="90" t="s">
        <v>404</v>
      </c>
      <c r="AF78" s="82"/>
      <c r="CP78" s="19" t="str">
        <f t="shared" si="58"/>
        <v>Imesch Robert</v>
      </c>
      <c r="CR78" s="19">
        <f t="shared" si="59"/>
        <v>43</v>
      </c>
      <c r="CS78" s="19" t="str">
        <f t="shared" si="60"/>
        <v xml:space="preserve"> D/C 2)</v>
      </c>
      <c r="CT78" s="154">
        <v>4249</v>
      </c>
      <c r="CU78" s="125">
        <v>772</v>
      </c>
      <c r="CV78" s="33">
        <f t="shared" si="68"/>
        <v>8</v>
      </c>
      <c r="CW78" s="83" t="str">
        <f t="shared" si="69"/>
        <v>Projektingenieur 2</v>
      </c>
      <c r="CX78" s="125">
        <v>772</v>
      </c>
      <c r="CY78" s="33">
        <f t="shared" si="54"/>
        <v>8</v>
      </c>
      <c r="CZ78" s="83" t="str">
        <f t="shared" si="55"/>
        <v>Projektingenieur 2</v>
      </c>
      <c r="DA78" s="125">
        <v>772</v>
      </c>
      <c r="DB78" s="33">
        <f t="shared" si="62"/>
        <v>8</v>
      </c>
      <c r="DC78" s="83" t="str">
        <f t="shared" si="63"/>
        <v>Projektingenieur 2</v>
      </c>
      <c r="DD78" s="125">
        <v>772</v>
      </c>
      <c r="DE78" s="33">
        <f t="shared" si="64"/>
        <v>8</v>
      </c>
      <c r="DF78" s="83" t="str">
        <f t="shared" si="65"/>
        <v>Projektingenieur 2</v>
      </c>
      <c r="DG78" s="20"/>
      <c r="DH78" s="33">
        <v>772</v>
      </c>
      <c r="DI78" s="33">
        <f t="shared" si="66"/>
        <v>8</v>
      </c>
      <c r="DJ78" s="83" t="str">
        <f t="shared" si="67"/>
        <v>Projektingenieur 2</v>
      </c>
      <c r="DO78" s="19">
        <f t="shared" si="61"/>
        <v>4249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56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478</v>
      </c>
      <c r="Q79" s="15">
        <v>75</v>
      </c>
      <c r="R79" s="16"/>
      <c r="S79" s="20" t="s">
        <v>136</v>
      </c>
      <c r="T79" s="21">
        <v>1955</v>
      </c>
      <c r="U79" s="28" t="s">
        <v>126</v>
      </c>
      <c r="V79" s="21">
        <v>1975</v>
      </c>
      <c r="W79" s="25"/>
      <c r="X79" s="21"/>
      <c r="Y79" s="28" t="s">
        <v>135</v>
      </c>
      <c r="Z79" s="21">
        <f t="shared" si="57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58"/>
        <v>Flückiger Hans Peter</v>
      </c>
      <c r="CR79" s="19">
        <f t="shared" si="59"/>
        <v>42</v>
      </c>
      <c r="CS79" s="19" t="str">
        <f t="shared" si="60"/>
        <v xml:space="preserve"> D/C 2)</v>
      </c>
      <c r="CT79" s="154">
        <v>4250</v>
      </c>
      <c r="CU79" s="125">
        <v>772</v>
      </c>
      <c r="CV79" s="33">
        <f t="shared" si="68"/>
        <v>8</v>
      </c>
      <c r="CW79" s="83" t="str">
        <f t="shared" si="69"/>
        <v>Projektingenieur 2</v>
      </c>
      <c r="CX79" s="125">
        <v>772</v>
      </c>
      <c r="CY79" s="33">
        <f t="shared" si="54"/>
        <v>8</v>
      </c>
      <c r="CZ79" s="83" t="str">
        <f t="shared" si="55"/>
        <v>Projektingenieur 2</v>
      </c>
      <c r="DA79" s="125">
        <v>772</v>
      </c>
      <c r="DB79" s="33">
        <f t="shared" si="62"/>
        <v>8</v>
      </c>
      <c r="DC79" s="83" t="str">
        <f t="shared" si="63"/>
        <v>Projektingenieur 2</v>
      </c>
      <c r="DD79" s="125">
        <v>772</v>
      </c>
      <c r="DE79" s="33">
        <f t="shared" si="64"/>
        <v>8</v>
      </c>
      <c r="DF79" s="83" t="str">
        <f t="shared" si="65"/>
        <v>Projektingenieur 2</v>
      </c>
      <c r="DG79" s="20"/>
      <c r="DH79" s="33">
        <v>772</v>
      </c>
      <c r="DI79" s="33">
        <f t="shared" si="66"/>
        <v>8</v>
      </c>
      <c r="DJ79" s="83" t="str">
        <f t="shared" si="67"/>
        <v>Projektingenieur 2</v>
      </c>
      <c r="DO79" s="19">
        <f t="shared" si="61"/>
        <v>4250</v>
      </c>
      <c r="DP79" s="153">
        <v>6</v>
      </c>
      <c r="DQ79" s="19">
        <v>0</v>
      </c>
      <c r="DR79" s="185" t="s">
        <v>968</v>
      </c>
    </row>
    <row r="80" spans="1:122" s="19" customFormat="1" ht="27" x14ac:dyDescent="0.25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617</v>
      </c>
      <c r="Q80" s="15">
        <v>76</v>
      </c>
      <c r="R80" s="42"/>
      <c r="S80" s="216" t="s">
        <v>618</v>
      </c>
      <c r="T80" s="118">
        <v>1985</v>
      </c>
      <c r="U80" s="169" t="s">
        <v>235</v>
      </c>
      <c r="V80" s="118">
        <v>2006</v>
      </c>
      <c r="W80" s="225" t="s">
        <v>1234</v>
      </c>
      <c r="X80" s="224">
        <v>2015</v>
      </c>
      <c r="Y80" s="225"/>
      <c r="Z80" s="224">
        <f>$AD$3-V80</f>
        <v>11</v>
      </c>
      <c r="AA80" s="225" t="s">
        <v>110</v>
      </c>
      <c r="AB80" s="224" t="s">
        <v>121</v>
      </c>
      <c r="AC80" s="224"/>
      <c r="AD80" s="226"/>
      <c r="AE80" s="227" t="s">
        <v>376</v>
      </c>
      <c r="AF80" s="82"/>
      <c r="CP80" s="19" t="str">
        <f t="shared" si="58"/>
        <v>Zeltner Viktor</v>
      </c>
      <c r="CR80" s="19">
        <f t="shared" si="59"/>
        <v>11</v>
      </c>
      <c r="CS80" s="19" t="str">
        <f t="shared" si="60"/>
        <v>D</v>
      </c>
      <c r="CT80" s="154">
        <v>6765</v>
      </c>
      <c r="CU80" s="125">
        <v>771</v>
      </c>
      <c r="CV80" s="33">
        <f t="shared" si="68"/>
        <v>7</v>
      </c>
      <c r="CW80" s="83" t="str">
        <f t="shared" si="69"/>
        <v>Projektingenieur 1</v>
      </c>
      <c r="CX80" s="125">
        <v>771</v>
      </c>
      <c r="CY80" s="33">
        <f>VLOOKUP($CX80,Funktionsbezeichnungen,3,0)</f>
        <v>7</v>
      </c>
      <c r="CZ80" s="83" t="str">
        <f>VLOOKUP($CX80,Funktionsbezeichnungen,2,0)</f>
        <v>Projektingenieur 1</v>
      </c>
      <c r="DA80" s="125">
        <v>733</v>
      </c>
      <c r="DB80" s="33">
        <f>VLOOKUP($DA80,Funktionsbezeichnungen,3,0)</f>
        <v>6</v>
      </c>
      <c r="DC80" s="83" t="str">
        <f>VLOOKUP($DA80,Funktionsbezeichnungen,2,0)</f>
        <v>Konstrukteur 3 / -planer 3 / Gruppenchef 1</v>
      </c>
      <c r="DD80" s="125">
        <v>732</v>
      </c>
      <c r="DE80" s="33">
        <f>VLOOKUP($DD80,Funktionsbezeichnungen,3,0)</f>
        <v>5</v>
      </c>
      <c r="DF80" s="83" t="str">
        <f>VLOOKUP($DD80,Funktionsbezeichnungen,2,0)</f>
        <v>Konstrukteur 2 / -planer 2</v>
      </c>
      <c r="DG80" s="20"/>
      <c r="DH80" s="33">
        <v>732</v>
      </c>
      <c r="DI80" s="33">
        <f>VLOOKUP($DH80,Funktionsbezeichnungen,3,0)</f>
        <v>5</v>
      </c>
      <c r="DJ80" s="83" t="str">
        <f>VLOOKUP($DH80,Funktionsbezeichnungen,2,0)</f>
        <v>Konstrukteur 2 / -planer 2</v>
      </c>
      <c r="DO80" s="19">
        <f t="shared" si="61"/>
        <v>6765</v>
      </c>
      <c r="DP80" s="153">
        <v>6</v>
      </c>
      <c r="DQ80" s="19">
        <v>0</v>
      </c>
      <c r="DR80" s="19" t="s">
        <v>964</v>
      </c>
    </row>
    <row r="81" spans="1:122" s="19" customFormat="1" x14ac:dyDescent="0.2">
      <c r="A81" s="53">
        <v>0</v>
      </c>
      <c r="B81" s="53"/>
      <c r="C81" s="53">
        <f t="shared" si="56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358</v>
      </c>
      <c r="P81" s="15" t="s">
        <v>482</v>
      </c>
      <c r="Q81" s="15">
        <v>77</v>
      </c>
      <c r="R81" s="16"/>
      <c r="S81" s="20" t="s">
        <v>260</v>
      </c>
      <c r="T81" s="21">
        <v>1956</v>
      </c>
      <c r="U81" s="28" t="s">
        <v>126</v>
      </c>
      <c r="V81" s="21">
        <v>1973</v>
      </c>
      <c r="W81" s="25"/>
      <c r="X81" s="21"/>
      <c r="Y81" s="28"/>
      <c r="Z81" s="21">
        <f t="shared" si="57"/>
        <v>44</v>
      </c>
      <c r="AA81" s="25" t="s">
        <v>139</v>
      </c>
      <c r="AB81" s="21" t="s">
        <v>121</v>
      </c>
      <c r="AC81" s="21"/>
      <c r="AE81" s="90" t="s">
        <v>377</v>
      </c>
      <c r="AF81" s="82"/>
      <c r="CP81" s="19" t="str">
        <f t="shared" si="58"/>
        <v>Allemann  Bertrand</v>
      </c>
      <c r="CR81" s="19">
        <f t="shared" si="59"/>
        <v>44</v>
      </c>
      <c r="CS81" s="19" t="str">
        <f t="shared" si="60"/>
        <v>D</v>
      </c>
      <c r="CT81" s="154">
        <v>5631</v>
      </c>
      <c r="CU81" s="125">
        <v>741</v>
      </c>
      <c r="CV81" s="33">
        <f t="shared" si="68"/>
        <v>7</v>
      </c>
      <c r="CW81" s="83" t="str">
        <f t="shared" si="69"/>
        <v>Konstrukteur 4 / Fachplaner 4 / Gruppenchef 2</v>
      </c>
      <c r="CX81" s="125">
        <v>741</v>
      </c>
      <c r="CY81" s="33">
        <f t="shared" si="54"/>
        <v>7</v>
      </c>
      <c r="CZ81" s="83" t="str">
        <f t="shared" si="55"/>
        <v>Konstrukteur 4 / Fachplaner 4 / Gruppenchef 2</v>
      </c>
      <c r="DA81" s="125">
        <v>741</v>
      </c>
      <c r="DB81" s="33">
        <f t="shared" si="62"/>
        <v>7</v>
      </c>
      <c r="DC81" s="83" t="str">
        <f t="shared" si="63"/>
        <v>Konstrukteur 4 / Fachplaner 4 / Gruppenchef 2</v>
      </c>
      <c r="DD81" s="125">
        <v>741</v>
      </c>
      <c r="DE81" s="33">
        <f t="shared" si="64"/>
        <v>7</v>
      </c>
      <c r="DF81" s="83" t="str">
        <f t="shared" si="65"/>
        <v>Konstrukteur 4 / Fachplaner 4 / Gruppenchef 2</v>
      </c>
      <c r="DG81" s="20"/>
      <c r="DH81" s="33">
        <v>742</v>
      </c>
      <c r="DI81" s="33">
        <f t="shared" si="66"/>
        <v>8</v>
      </c>
      <c r="DJ81" s="83" t="str">
        <f t="shared" si="67"/>
        <v>Konstrukteur 5  / Fachplaner 5 / Gruppenchef 3</v>
      </c>
      <c r="DO81" s="19">
        <f t="shared" si="61"/>
        <v>5631</v>
      </c>
      <c r="DP81" s="153">
        <v>6</v>
      </c>
      <c r="DQ81" s="19">
        <v>0</v>
      </c>
      <c r="DR81" s="19" t="s">
        <v>965</v>
      </c>
    </row>
    <row r="82" spans="1:122" s="19" customFormat="1" x14ac:dyDescent="0.2">
      <c r="A82" s="53">
        <v>0</v>
      </c>
      <c r="B82" s="53"/>
      <c r="C82" s="53">
        <f>IF(Z82&gt;=10,1,0)</f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491</v>
      </c>
      <c r="Q82" s="15">
        <v>78</v>
      </c>
      <c r="R82" s="16"/>
      <c r="S82" s="20" t="s">
        <v>140</v>
      </c>
      <c r="T82" s="21">
        <v>1955</v>
      </c>
      <c r="U82" s="28" t="s">
        <v>126</v>
      </c>
      <c r="V82" s="21">
        <v>1973</v>
      </c>
      <c r="W82" s="25"/>
      <c r="X82" s="21"/>
      <c r="Y82" s="28"/>
      <c r="Z82" s="21">
        <f>$AD$3-V82</f>
        <v>44</v>
      </c>
      <c r="AA82" s="25" t="s">
        <v>129</v>
      </c>
      <c r="AB82" s="21" t="s">
        <v>121</v>
      </c>
      <c r="AC82" s="21"/>
      <c r="AE82" s="187" t="s">
        <v>377</v>
      </c>
      <c r="AF82" s="82"/>
      <c r="CP82" s="19" t="str">
        <f>+S82</f>
        <v>Wespiser Charles</v>
      </c>
      <c r="CR82" s="19">
        <f>+Z82</f>
        <v>44</v>
      </c>
      <c r="CS82" s="19" t="str">
        <f>+AB82</f>
        <v>D</v>
      </c>
      <c r="CT82" s="154">
        <v>5545</v>
      </c>
      <c r="CU82" s="125">
        <v>741</v>
      </c>
      <c r="CV82" s="33">
        <f>VLOOKUP($CU82,Funktionsbezeichnungen,3,0)</f>
        <v>7</v>
      </c>
      <c r="CW82" s="83" t="str">
        <f>VLOOKUP($CU82,Funktionsbezeichnungen,2,0)</f>
        <v>Konstrukteur 4 / Fachplaner 4 / Gruppenchef 2</v>
      </c>
      <c r="CX82" s="125">
        <v>741</v>
      </c>
      <c r="CY82" s="33">
        <f>VLOOKUP($CX82,Funktionsbezeichnungen,3,0)</f>
        <v>7</v>
      </c>
      <c r="CZ82" s="83" t="str">
        <f>VLOOKUP($CX82,Funktionsbezeichnungen,2,0)</f>
        <v>Konstrukteur 4 / Fachplaner 4 / Gruppenchef 2</v>
      </c>
      <c r="DA82" s="125">
        <v>741</v>
      </c>
      <c r="DB82" s="33">
        <f>VLOOKUP($DA82,Funktionsbezeichnungen,3,0)</f>
        <v>7</v>
      </c>
      <c r="DC82" s="83" t="str">
        <f>VLOOKUP($DA82,Funktionsbezeichnungen,2,0)</f>
        <v>Konstrukteur 4 / Fachplaner 4 / Gruppenchef 2</v>
      </c>
      <c r="DD82" s="125">
        <v>741</v>
      </c>
      <c r="DE82" s="33">
        <f>VLOOKUP($DD82,Funktionsbezeichnungen,3,0)</f>
        <v>7</v>
      </c>
      <c r="DF82" s="83" t="str">
        <f>VLOOKUP($DD82,Funktionsbezeichnungen,2,0)</f>
        <v>Konstrukteur 4 / Fachplaner 4 / Gruppenchef 2</v>
      </c>
      <c r="DG82" s="20"/>
      <c r="DH82" s="125">
        <v>741</v>
      </c>
      <c r="DI82" s="33">
        <f>VLOOKUP($DH82,Funktionsbezeichnungen,3,0)</f>
        <v>7</v>
      </c>
      <c r="DJ82" s="83" t="str">
        <f>VLOOKUP($DH82,Funktionsbezeichnungen,2,0)</f>
        <v>Konstrukteur 4 / Fachplaner 4 / Gruppenchef 2</v>
      </c>
      <c r="DO82" s="19">
        <f>+CT82</f>
        <v>5545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7"/>
        <v>40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58"/>
        <v>Lenherr Paul</v>
      </c>
      <c r="CR83" s="19">
        <f t="shared" si="59"/>
        <v>40</v>
      </c>
      <c r="CS83" s="19" t="str">
        <f t="shared" si="60"/>
        <v>D</v>
      </c>
      <c r="CT83" s="154">
        <v>6628</v>
      </c>
      <c r="CU83" s="125">
        <v>741</v>
      </c>
      <c r="CV83" s="33">
        <f t="shared" si="68"/>
        <v>7</v>
      </c>
      <c r="CW83" s="83" t="str">
        <f t="shared" si="69"/>
        <v>Konstrukteur 4 / Fachplaner 4 / Gruppenchef 2</v>
      </c>
      <c r="CX83" s="125">
        <v>741</v>
      </c>
      <c r="CY83" s="33">
        <f t="shared" si="54"/>
        <v>7</v>
      </c>
      <c r="CZ83" s="83" t="str">
        <f t="shared" si="55"/>
        <v>Konstrukteur 4 / Fachplaner 4 / Gruppenchef 2</v>
      </c>
      <c r="DA83" s="125">
        <v>741</v>
      </c>
      <c r="DB83" s="33">
        <f t="shared" si="62"/>
        <v>7</v>
      </c>
      <c r="DC83" s="83" t="str">
        <f t="shared" si="63"/>
        <v>Konstrukteur 4 / Fachplaner 4 / Gruppenchef 2</v>
      </c>
      <c r="DD83" s="125">
        <v>741</v>
      </c>
      <c r="DE83" s="33">
        <f t="shared" si="64"/>
        <v>7</v>
      </c>
      <c r="DF83" s="83" t="str">
        <f t="shared" si="65"/>
        <v>Konstrukteur 4 / Fachplaner 4 / Gruppenchef 2</v>
      </c>
      <c r="DG83" s="20"/>
      <c r="DH83" s="33">
        <v>742</v>
      </c>
      <c r="DI83" s="33">
        <f t="shared" si="66"/>
        <v>8</v>
      </c>
      <c r="DJ83" s="83" t="str">
        <f t="shared" si="67"/>
        <v>Konstrukteur 5  / Fachplaner 5 / Gruppenchef 3</v>
      </c>
      <c r="DO83" s="19">
        <f t="shared" si="61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7"/>
        <v>39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58"/>
        <v>von Schallen Urs</v>
      </c>
      <c r="CR84" s="19">
        <f t="shared" si="59"/>
        <v>39</v>
      </c>
      <c r="CS84" s="19" t="str">
        <f t="shared" si="60"/>
        <v>D</v>
      </c>
      <c r="CT84" s="154">
        <v>6659</v>
      </c>
      <c r="CU84" s="125">
        <v>742</v>
      </c>
      <c r="CV84" s="33">
        <f t="shared" si="68"/>
        <v>8</v>
      </c>
      <c r="CW84" s="83" t="str">
        <f t="shared" si="69"/>
        <v>Konstrukteur 5  / Fachplaner 5 / Gruppenchef 3</v>
      </c>
      <c r="CX84" s="125">
        <v>742</v>
      </c>
      <c r="CY84" s="33">
        <f t="shared" si="54"/>
        <v>8</v>
      </c>
      <c r="CZ84" s="83" t="str">
        <f t="shared" si="55"/>
        <v>Konstrukteur 5  / Fachplaner 5 / Gruppenchef 3</v>
      </c>
      <c r="DA84" s="125">
        <v>742</v>
      </c>
      <c r="DB84" s="33">
        <f t="shared" si="62"/>
        <v>8</v>
      </c>
      <c r="DC84" s="83" t="str">
        <f t="shared" si="63"/>
        <v>Konstrukteur 5  / Fachplaner 5 / Gruppenchef 3</v>
      </c>
      <c r="DD84" s="125">
        <v>742</v>
      </c>
      <c r="DE84" s="33">
        <f t="shared" si="64"/>
        <v>8</v>
      </c>
      <c r="DF84" s="83" t="str">
        <f t="shared" si="65"/>
        <v>Konstrukteur 5  / Fachplaner 5 / Gruppenchef 3</v>
      </c>
      <c r="DG84" s="20"/>
      <c r="DH84" s="33">
        <v>742</v>
      </c>
      <c r="DI84" s="33">
        <f t="shared" si="66"/>
        <v>8</v>
      </c>
      <c r="DJ84" s="83" t="str">
        <f t="shared" si="67"/>
        <v>Konstrukteur 5  / Fachplaner 5 / Gruppenchef 3</v>
      </c>
      <c r="DO84" s="19">
        <f t="shared" si="61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56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7"/>
        <v>37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58"/>
        <v>Schneider Martin</v>
      </c>
      <c r="CR85" s="19">
        <f t="shared" si="59"/>
        <v>37</v>
      </c>
      <c r="CS85" s="19" t="str">
        <f t="shared" si="60"/>
        <v>D</v>
      </c>
      <c r="CT85" s="154">
        <v>4354</v>
      </c>
      <c r="CU85" s="125">
        <v>741</v>
      </c>
      <c r="CV85" s="33">
        <f t="shared" si="68"/>
        <v>7</v>
      </c>
      <c r="CW85" s="83" t="str">
        <f t="shared" si="69"/>
        <v>Konstrukteur 4 / Fachplaner 4 / Gruppenchef 2</v>
      </c>
      <c r="CX85" s="125">
        <v>741</v>
      </c>
      <c r="CY85" s="33">
        <f t="shared" si="54"/>
        <v>7</v>
      </c>
      <c r="CZ85" s="83" t="str">
        <f t="shared" si="55"/>
        <v>Konstrukteur 4 / Fachplaner 4 / Gruppenchef 2</v>
      </c>
      <c r="DA85" s="125">
        <v>741</v>
      </c>
      <c r="DB85" s="33">
        <f t="shared" si="62"/>
        <v>7</v>
      </c>
      <c r="DC85" s="83" t="str">
        <f t="shared" si="63"/>
        <v>Konstrukteur 4 / Fachplaner 4 / Gruppenchef 2</v>
      </c>
      <c r="DD85" s="125">
        <v>741</v>
      </c>
      <c r="DE85" s="33">
        <f t="shared" si="64"/>
        <v>7</v>
      </c>
      <c r="DF85" s="83" t="str">
        <f t="shared" si="65"/>
        <v>Konstrukteur 4 / Fachplaner 4 / Gruppenchef 2</v>
      </c>
      <c r="DG85" s="20"/>
      <c r="DH85" s="33">
        <v>742</v>
      </c>
      <c r="DI85" s="33">
        <f t="shared" si="66"/>
        <v>8</v>
      </c>
      <c r="DJ85" s="83" t="str">
        <f t="shared" si="67"/>
        <v>Konstrukteur 5  / Fachplaner 5 / Gruppenchef 3</v>
      </c>
      <c r="DO85" s="19">
        <f t="shared" si="61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56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7"/>
        <v>36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58"/>
        <v>Ortlieb Hans-Rudi</v>
      </c>
      <c r="CR86" s="19">
        <f t="shared" si="59"/>
        <v>36</v>
      </c>
      <c r="CS86" s="19" t="str">
        <f t="shared" si="60"/>
        <v>D</v>
      </c>
      <c r="CT86" s="154">
        <v>5630</v>
      </c>
      <c r="CU86" s="125">
        <v>771</v>
      </c>
      <c r="CV86" s="33">
        <f t="shared" si="68"/>
        <v>7</v>
      </c>
      <c r="CW86" s="83" t="str">
        <f t="shared" si="69"/>
        <v>Projektingenieur 1</v>
      </c>
      <c r="CX86" s="125">
        <v>771</v>
      </c>
      <c r="CY86" s="33">
        <f t="shared" si="54"/>
        <v>7</v>
      </c>
      <c r="CZ86" s="83" t="str">
        <f t="shared" si="55"/>
        <v>Projektingenieur 1</v>
      </c>
      <c r="DA86" s="125">
        <v>771</v>
      </c>
      <c r="DB86" s="33">
        <f t="shared" si="62"/>
        <v>7</v>
      </c>
      <c r="DC86" s="83" t="str">
        <f t="shared" si="63"/>
        <v>Projektingenieur 1</v>
      </c>
      <c r="DD86" s="125">
        <v>741</v>
      </c>
      <c r="DE86" s="33">
        <f t="shared" si="64"/>
        <v>7</v>
      </c>
      <c r="DF86" s="83" t="str">
        <f t="shared" si="65"/>
        <v>Konstrukteur 4 / Fachplaner 4 / Gruppenchef 2</v>
      </c>
      <c r="DG86" s="20"/>
      <c r="DH86" s="33">
        <v>742</v>
      </c>
      <c r="DI86" s="33">
        <f t="shared" si="66"/>
        <v>8</v>
      </c>
      <c r="DJ86" s="83" t="str">
        <f t="shared" si="67"/>
        <v>Konstrukteur 5  / Fachplaner 5 / Gruppenchef 3</v>
      </c>
      <c r="DO86" s="19">
        <f t="shared" si="61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 t="s">
        <v>1224</v>
      </c>
      <c r="Z87" s="21">
        <f t="shared" si="57"/>
        <v>29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58"/>
        <v>Bucher Oliver</v>
      </c>
      <c r="CR87" s="19">
        <f t="shared" si="59"/>
        <v>29</v>
      </c>
      <c r="CS87" s="19" t="str">
        <f t="shared" si="60"/>
        <v>D</v>
      </c>
      <c r="CT87" s="154">
        <v>7641</v>
      </c>
      <c r="CU87" s="125">
        <v>741</v>
      </c>
      <c r="CV87" s="33">
        <f t="shared" si="68"/>
        <v>7</v>
      </c>
      <c r="CW87" s="83" t="str">
        <f t="shared" si="69"/>
        <v>Konstrukteur 4 / Fachplaner 4 / Gruppenchef 2</v>
      </c>
      <c r="CX87" s="125">
        <v>741</v>
      </c>
      <c r="CY87" s="33">
        <f t="shared" si="54"/>
        <v>7</v>
      </c>
      <c r="CZ87" s="83" t="str">
        <f t="shared" si="55"/>
        <v>Konstrukteur 4 / Fachplaner 4 / Gruppenchef 2</v>
      </c>
      <c r="DA87" s="125">
        <v>741</v>
      </c>
      <c r="DB87" s="33">
        <f t="shared" si="62"/>
        <v>7</v>
      </c>
      <c r="DC87" s="83" t="str">
        <f t="shared" si="63"/>
        <v>Konstrukteur 4 / Fachplaner 4 / Gruppenchef 2</v>
      </c>
      <c r="DD87" s="125">
        <v>741</v>
      </c>
      <c r="DE87" s="33">
        <f t="shared" si="64"/>
        <v>7</v>
      </c>
      <c r="DF87" s="83" t="str">
        <f t="shared" si="65"/>
        <v>Konstrukteur 4 / Fachplaner 4 / Gruppenchef 2</v>
      </c>
      <c r="DG87" s="20"/>
      <c r="DH87" s="125">
        <v>742</v>
      </c>
      <c r="DI87" s="33">
        <f t="shared" si="66"/>
        <v>8</v>
      </c>
      <c r="DJ87" s="83" t="str">
        <f t="shared" si="67"/>
        <v>Konstrukteur 5  / Fachplaner 5 / Gruppenchef 3</v>
      </c>
      <c r="DO87" s="19">
        <f t="shared" si="61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7"/>
        <v>28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58"/>
        <v>Hagen Stefan</v>
      </c>
      <c r="CR88" s="19">
        <f t="shared" si="59"/>
        <v>28</v>
      </c>
      <c r="CS88" s="19" t="str">
        <f t="shared" si="60"/>
        <v>D</v>
      </c>
      <c r="CT88" s="154">
        <v>6741</v>
      </c>
      <c r="CU88" s="125">
        <v>741</v>
      </c>
      <c r="CV88" s="33">
        <f t="shared" si="68"/>
        <v>7</v>
      </c>
      <c r="CW88" s="83" t="str">
        <f t="shared" si="69"/>
        <v>Konstrukteur 4 / Fachplaner 4 / Gruppenchef 2</v>
      </c>
      <c r="CX88" s="125">
        <v>741</v>
      </c>
      <c r="CY88" s="33">
        <f t="shared" si="54"/>
        <v>7</v>
      </c>
      <c r="CZ88" s="83" t="str">
        <f t="shared" si="55"/>
        <v>Konstrukteur 4 / Fachplaner 4 / Gruppenchef 2</v>
      </c>
      <c r="DA88" s="125">
        <v>741</v>
      </c>
      <c r="DB88" s="33">
        <f t="shared" si="62"/>
        <v>7</v>
      </c>
      <c r="DC88" s="83" t="str">
        <f t="shared" si="63"/>
        <v>Konstrukteur 4 / Fachplaner 4 / Gruppenchef 2</v>
      </c>
      <c r="DD88" s="125">
        <v>741</v>
      </c>
      <c r="DE88" s="33">
        <f t="shared" si="64"/>
        <v>7</v>
      </c>
      <c r="DF88" s="83" t="str">
        <f t="shared" si="65"/>
        <v>Konstrukteur 4 / Fachplaner 4 / Gruppenchef 2</v>
      </c>
      <c r="DG88" s="20"/>
      <c r="DH88" s="125">
        <v>742</v>
      </c>
      <c r="DI88" s="33">
        <f t="shared" si="66"/>
        <v>8</v>
      </c>
      <c r="DJ88" s="83" t="str">
        <f t="shared" si="67"/>
        <v>Konstrukteur 5  / Fachplaner 5 / Gruppenchef 3</v>
      </c>
      <c r="DO88" s="19">
        <f t="shared" si="61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>
        <v>1</v>
      </c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492</v>
      </c>
      <c r="Q89" s="15">
        <v>85</v>
      </c>
      <c r="R89" s="16"/>
      <c r="S89" s="20" t="s">
        <v>143</v>
      </c>
      <c r="T89" s="21">
        <v>1968</v>
      </c>
      <c r="U89" s="28" t="s">
        <v>128</v>
      </c>
      <c r="V89" s="21">
        <v>1989</v>
      </c>
      <c r="W89" s="25"/>
      <c r="X89" s="21"/>
      <c r="Y89" s="28"/>
      <c r="Z89" s="21">
        <f>$AD$3-V89</f>
        <v>28</v>
      </c>
      <c r="AA89" s="25" t="s">
        <v>710</v>
      </c>
      <c r="AB89" s="21" t="s">
        <v>121</v>
      </c>
      <c r="AC89" s="21"/>
      <c r="AE89" s="187" t="s">
        <v>377</v>
      </c>
      <c r="AF89" s="82"/>
      <c r="CP89" s="19" t="str">
        <f>+S89</f>
        <v>Nicolosi Lucia</v>
      </c>
      <c r="CR89" s="19">
        <f>+Z89</f>
        <v>28</v>
      </c>
      <c r="CS89" s="19" t="str">
        <f>+AB89</f>
        <v>D</v>
      </c>
      <c r="CT89" s="154">
        <v>7637</v>
      </c>
      <c r="CU89" s="125">
        <v>741</v>
      </c>
      <c r="CV89" s="33">
        <f>VLOOKUP($CU89,Funktionsbezeichnungen,3,0)</f>
        <v>7</v>
      </c>
      <c r="CW89" s="83" t="str">
        <f>VLOOKUP($CU89,Funktionsbezeichnungen,2,0)</f>
        <v>Konstrukteur 4 / Fachplaner 4 / Gruppenchef 2</v>
      </c>
      <c r="CX89" s="125">
        <v>741</v>
      </c>
      <c r="CY89" s="33">
        <f>VLOOKUP($CX89,Funktionsbezeichnungen,3,0)</f>
        <v>7</v>
      </c>
      <c r="CZ89" s="83" t="str">
        <f>VLOOKUP($CX89,Funktionsbezeichnungen,2,0)</f>
        <v>Konstrukteur 4 / Fachplaner 4 / Gruppenchef 2</v>
      </c>
      <c r="DA89" s="125">
        <v>741</v>
      </c>
      <c r="DB89" s="33">
        <f>VLOOKUP($DA89,Funktionsbezeichnungen,3,0)</f>
        <v>7</v>
      </c>
      <c r="DC89" s="83" t="str">
        <f>VLOOKUP($DA89,Funktionsbezeichnungen,2,0)</f>
        <v>Konstrukteur 4 / Fachplaner 4 / Gruppenchef 2</v>
      </c>
      <c r="DD89" s="125">
        <v>741</v>
      </c>
      <c r="DE89" s="33">
        <f>VLOOKUP($DD89,Funktionsbezeichnungen,3,0)</f>
        <v>7</v>
      </c>
      <c r="DF89" s="83" t="str">
        <f>VLOOKUP($DD89,Funktionsbezeichnungen,2,0)</f>
        <v>Konstrukteur 4 / Fachplaner 4 / Gruppenchef 2</v>
      </c>
      <c r="DG89" s="20"/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4 / Fachplaner 4 / Gruppenchef 2</v>
      </c>
      <c r="DO89" s="19">
        <f>+CT89</f>
        <v>7637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359</v>
      </c>
      <c r="P90" s="15" t="s">
        <v>489</v>
      </c>
      <c r="Q90" s="15">
        <v>86</v>
      </c>
      <c r="R90" s="16"/>
      <c r="S90" s="20" t="s">
        <v>146</v>
      </c>
      <c r="T90" s="21">
        <v>1970</v>
      </c>
      <c r="U90" s="28" t="s">
        <v>126</v>
      </c>
      <c r="V90" s="21">
        <v>1991</v>
      </c>
      <c r="W90" s="25"/>
      <c r="X90" s="21"/>
      <c r="Y90" s="28"/>
      <c r="Z90" s="21">
        <f t="shared" si="57"/>
        <v>26</v>
      </c>
      <c r="AA90" s="25" t="s">
        <v>129</v>
      </c>
      <c r="AB90" s="21" t="s">
        <v>121</v>
      </c>
      <c r="AC90" s="21"/>
      <c r="AE90" s="90" t="s">
        <v>394</v>
      </c>
      <c r="AF90" s="82"/>
      <c r="CP90" s="19" t="str">
        <f t="shared" si="58"/>
        <v>Hardmeyer Christian</v>
      </c>
      <c r="CR90" s="19">
        <f t="shared" si="59"/>
        <v>26</v>
      </c>
      <c r="CS90" s="19" t="str">
        <f t="shared" si="60"/>
        <v>D</v>
      </c>
      <c r="CT90" s="154">
        <v>9618</v>
      </c>
      <c r="CU90" s="125">
        <v>741</v>
      </c>
      <c r="CV90" s="33">
        <f t="shared" si="68"/>
        <v>7</v>
      </c>
      <c r="CW90" s="83" t="str">
        <f t="shared" si="69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2"/>
        <v>7</v>
      </c>
      <c r="DC90" s="83" t="str">
        <f t="shared" si="63"/>
        <v>Konstrukteur 4 / Fachplaner 4 / Gruppenchef 2</v>
      </c>
      <c r="DD90" s="125">
        <v>741</v>
      </c>
      <c r="DE90" s="33">
        <f t="shared" si="64"/>
        <v>7</v>
      </c>
      <c r="DF90" s="83" t="str">
        <f t="shared" si="65"/>
        <v>Konstrukteur 4 / Fachplaner 4 / Gruppenchef 2</v>
      </c>
      <c r="DG90" s="20"/>
      <c r="DH90" s="125">
        <v>742</v>
      </c>
      <c r="DI90" s="33">
        <f t="shared" si="66"/>
        <v>8</v>
      </c>
      <c r="DJ90" s="83" t="str">
        <f t="shared" si="67"/>
        <v>Konstrukteur 5  / Fachplaner 5 / Gruppenchef 3</v>
      </c>
      <c r="DO90" s="19">
        <f t="shared" si="61"/>
        <v>9618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 t="shared" si="56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490</v>
      </c>
      <c r="Q91" s="15">
        <v>87</v>
      </c>
      <c r="R91" s="16"/>
      <c r="S91" s="20" t="s">
        <v>148</v>
      </c>
      <c r="T91" s="21">
        <v>1970</v>
      </c>
      <c r="U91" s="28" t="s">
        <v>126</v>
      </c>
      <c r="V91" s="21">
        <v>1992</v>
      </c>
      <c r="W91" s="25"/>
      <c r="X91" s="21"/>
      <c r="Y91" s="28"/>
      <c r="Z91" s="21">
        <f t="shared" si="57"/>
        <v>25</v>
      </c>
      <c r="AA91" s="25" t="s">
        <v>129</v>
      </c>
      <c r="AB91" s="21" t="s">
        <v>121</v>
      </c>
      <c r="AC91" s="21"/>
      <c r="AE91" s="90" t="s">
        <v>421</v>
      </c>
      <c r="AF91" s="82"/>
      <c r="CP91" s="19" t="str">
        <f t="shared" si="58"/>
        <v>Wira Stephane</v>
      </c>
      <c r="CR91" s="19">
        <f t="shared" si="59"/>
        <v>25</v>
      </c>
      <c r="CS91" s="19" t="str">
        <f t="shared" si="60"/>
        <v>D</v>
      </c>
      <c r="CT91" s="154">
        <v>9623</v>
      </c>
      <c r="CU91" s="125">
        <v>742</v>
      </c>
      <c r="CV91" s="33">
        <f t="shared" si="68"/>
        <v>8</v>
      </c>
      <c r="CW91" s="83" t="str">
        <f t="shared" si="69"/>
        <v>Konstrukteur 5  / Fachplaner 5 / Gruppenchef 3</v>
      </c>
      <c r="CX91" s="125">
        <v>742</v>
      </c>
      <c r="CY91" s="33">
        <f t="shared" si="54"/>
        <v>8</v>
      </c>
      <c r="CZ91" s="83" t="str">
        <f t="shared" si="55"/>
        <v>Konstrukteur 5  / Fachplaner 5 / Gruppenchef 3</v>
      </c>
      <c r="DA91" s="125">
        <v>742</v>
      </c>
      <c r="DB91" s="33">
        <f t="shared" si="62"/>
        <v>8</v>
      </c>
      <c r="DC91" s="83" t="str">
        <f t="shared" si="63"/>
        <v>Konstrukteur 5  / Fachplaner 5 / Gruppenchef 3</v>
      </c>
      <c r="DD91" s="125">
        <v>742</v>
      </c>
      <c r="DE91" s="33">
        <f t="shared" si="64"/>
        <v>8</v>
      </c>
      <c r="DF91" s="83" t="str">
        <f t="shared" si="65"/>
        <v>Konstrukteur 5  / Fachplaner 5 / Gruppenchef 3</v>
      </c>
      <c r="DG91" s="20"/>
      <c r="DH91" s="125">
        <v>742</v>
      </c>
      <c r="DI91" s="33">
        <f t="shared" si="66"/>
        <v>8</v>
      </c>
      <c r="DJ91" s="83" t="str">
        <f t="shared" si="67"/>
        <v>Konstrukteur 5  / Fachplaner 5 / Gruppenchef 3</v>
      </c>
      <c r="DO91" s="19">
        <f t="shared" si="61"/>
        <v>9623</v>
      </c>
      <c r="DP91" s="153">
        <v>6</v>
      </c>
      <c r="DQ91" s="19">
        <v>0</v>
      </c>
      <c r="DR91" s="19" t="s">
        <v>975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568</v>
      </c>
      <c r="Q92" s="15">
        <v>88</v>
      </c>
      <c r="R92" s="16"/>
      <c r="S92" s="20" t="s">
        <v>569</v>
      </c>
      <c r="T92" s="21">
        <v>1973</v>
      </c>
      <c r="U92" s="28" t="s">
        <v>126</v>
      </c>
      <c r="V92" s="21">
        <v>1993</v>
      </c>
      <c r="W92" s="25"/>
      <c r="X92" s="21"/>
      <c r="Y92" s="28"/>
      <c r="Z92" s="21">
        <f t="shared" si="57"/>
        <v>24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Heiniger Christoph</v>
      </c>
      <c r="CR92" s="19">
        <f t="shared" si="59"/>
        <v>24</v>
      </c>
      <c r="CS92" s="19" t="str">
        <f t="shared" si="60"/>
        <v>D</v>
      </c>
      <c r="CT92" s="154">
        <v>4346</v>
      </c>
      <c r="CU92" s="125">
        <v>741</v>
      </c>
      <c r="CV92" s="33">
        <f t="shared" si="68"/>
        <v>7</v>
      </c>
      <c r="CW92" s="83" t="str">
        <f t="shared" si="69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2"/>
        <v>7</v>
      </c>
      <c r="DC92" s="83" t="str">
        <f t="shared" si="63"/>
        <v>Konstrukteur 4 / Fachplaner 4 / Gruppenchef 2</v>
      </c>
      <c r="DD92" s="125">
        <v>741</v>
      </c>
      <c r="DE92" s="33">
        <f t="shared" si="64"/>
        <v>7</v>
      </c>
      <c r="DF92" s="83" t="str">
        <f t="shared" si="65"/>
        <v>Konstrukteur 4 / Fachplaner 4 / Gruppenchef 2</v>
      </c>
      <c r="DG92" s="20"/>
      <c r="DH92" s="125">
        <v>742</v>
      </c>
      <c r="DI92" s="33">
        <f t="shared" si="66"/>
        <v>8</v>
      </c>
      <c r="DJ92" s="83" t="str">
        <f t="shared" si="67"/>
        <v>Konstrukteur 5  / Fachplaner 5 / Gruppenchef 3</v>
      </c>
      <c r="DO92" s="19">
        <f t="shared" si="61"/>
        <v>4346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>IF(Z93&gt;=10,1,0)</f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558</v>
      </c>
      <c r="Q93" s="15">
        <v>89</v>
      </c>
      <c r="R93" s="16"/>
      <c r="S93" s="20" t="s">
        <v>559</v>
      </c>
      <c r="T93" s="21">
        <v>1973</v>
      </c>
      <c r="U93" s="28" t="s">
        <v>560</v>
      </c>
      <c r="V93" s="21">
        <v>1994</v>
      </c>
      <c r="W93" s="25"/>
      <c r="X93" s="21"/>
      <c r="Y93" s="28"/>
      <c r="Z93" s="21">
        <f>$AD$3-V93</f>
        <v>23</v>
      </c>
      <c r="AA93" s="25" t="s">
        <v>235</v>
      </c>
      <c r="AB93" s="21" t="s">
        <v>121</v>
      </c>
      <c r="AC93" s="21"/>
      <c r="AE93" s="187" t="s">
        <v>378</v>
      </c>
      <c r="AF93" s="82"/>
      <c r="CP93" s="19" t="str">
        <f>+S93</f>
        <v>Enderlen Francois</v>
      </c>
      <c r="CR93" s="19">
        <f>+Z93</f>
        <v>23</v>
      </c>
      <c r="CS93" s="19" t="str">
        <f>+AB93</f>
        <v>D</v>
      </c>
      <c r="CT93" s="154">
        <v>5636</v>
      </c>
      <c r="CU93" s="125">
        <v>741</v>
      </c>
      <c r="CV93" s="33">
        <f>VLOOKUP($CU93,Funktionsbezeichnungen,3,0)</f>
        <v>7</v>
      </c>
      <c r="CW93" s="83" t="str">
        <f>VLOOKUP($CU93,Funktionsbezeichnungen,2,0)</f>
        <v>Konstrukteur 4 / Fachplaner 4 / Gruppenchef 2</v>
      </c>
      <c r="CX93" s="125">
        <v>741</v>
      </c>
      <c r="CY93" s="33">
        <f>VLOOKUP($CX93,Funktionsbezeichnungen,3,0)</f>
        <v>7</v>
      </c>
      <c r="CZ93" s="83" t="str">
        <f>VLOOKUP($CX93,Funktionsbezeichnungen,2,0)</f>
        <v>Konstrukteur 4 / Fachplaner 4 / Gruppenchef 2</v>
      </c>
      <c r="DA93" s="125">
        <v>741</v>
      </c>
      <c r="DB93" s="33">
        <f>VLOOKUP($DA93,Funktionsbezeichnungen,3,0)</f>
        <v>7</v>
      </c>
      <c r="DC93" s="83" t="str">
        <f>VLOOKUP($DA93,Funktionsbezeichnungen,2,0)</f>
        <v>Konstrukteur 4 / Fachplaner 4 / Gruppenchef 2</v>
      </c>
      <c r="DD93" s="125">
        <v>741</v>
      </c>
      <c r="DE93" s="33">
        <f>VLOOKUP($DD93,Funktionsbezeichnungen,3,0)</f>
        <v>7</v>
      </c>
      <c r="DF93" s="83" t="str">
        <f>VLOOKUP($DD93,Funktionsbezeichnungen,2,0)</f>
        <v>Konstrukteur 4 / Fachplaner 4 / Gruppenchef 2</v>
      </c>
      <c r="DG93" s="20"/>
      <c r="DH93" s="125">
        <v>741</v>
      </c>
      <c r="DI93" s="33">
        <f>VLOOKUP($DH93,Funktionsbezeichnungen,3,0)</f>
        <v>7</v>
      </c>
      <c r="DJ93" s="83" t="str">
        <f>VLOOKUP($DH93,Funktionsbezeichnungen,2,0)</f>
        <v>Konstrukteur 4 / Fachplaner 4 / Gruppenchef 2</v>
      </c>
      <c r="DO93" s="19">
        <f>+CT93</f>
        <v>5636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57"/>
        <v>19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58"/>
        <v>Humbel Sven</v>
      </c>
      <c r="CR94" s="19">
        <f t="shared" si="59"/>
        <v>19</v>
      </c>
      <c r="CS94" s="19" t="str">
        <f t="shared" si="60"/>
        <v>D</v>
      </c>
      <c r="CT94" s="154">
        <v>9654</v>
      </c>
      <c r="CU94" s="125">
        <v>741</v>
      </c>
      <c r="CV94" s="33">
        <f t="shared" si="68"/>
        <v>7</v>
      </c>
      <c r="CW94" s="83" t="str">
        <f t="shared" si="69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2"/>
        <v>7</v>
      </c>
      <c r="DC94" s="83" t="str">
        <f t="shared" si="63"/>
        <v>Konstrukteur 4 / Fachplaner 4 / Gruppenchef 2</v>
      </c>
      <c r="DD94" s="125">
        <v>741</v>
      </c>
      <c r="DE94" s="33">
        <f t="shared" si="64"/>
        <v>7</v>
      </c>
      <c r="DF94" s="83" t="str">
        <f t="shared" si="65"/>
        <v>Konstrukteur 4 / Fachplaner 4 / Gruppenchef 2</v>
      </c>
      <c r="DG94" s="20"/>
      <c r="DH94" s="125">
        <v>742</v>
      </c>
      <c r="DI94" s="33">
        <f t="shared" si="66"/>
        <v>8</v>
      </c>
      <c r="DJ94" s="83" t="str">
        <f t="shared" si="67"/>
        <v>Konstrukteur 5  / Fachplaner 5 / Gruppenchef 3</v>
      </c>
      <c r="DO94" s="19">
        <f t="shared" si="61"/>
        <v>9654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57"/>
        <v>15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58"/>
        <v>Delmas Marc</v>
      </c>
      <c r="CR95" s="19">
        <f t="shared" si="59"/>
        <v>15</v>
      </c>
      <c r="CS95" s="19" t="str">
        <f t="shared" si="60"/>
        <v>D</v>
      </c>
      <c r="CT95" s="154">
        <v>9660</v>
      </c>
      <c r="CU95" s="125">
        <v>742</v>
      </c>
      <c r="CV95" s="33">
        <f t="shared" si="68"/>
        <v>8</v>
      </c>
      <c r="CW95" s="83" t="str">
        <f t="shared" si="69"/>
        <v>Konstrukteur 5  / Fachplaner 5 / Gruppenchef 3</v>
      </c>
      <c r="CX95" s="125">
        <v>742</v>
      </c>
      <c r="CY95" s="33">
        <f t="shared" si="54"/>
        <v>8</v>
      </c>
      <c r="CZ95" s="83" t="str">
        <f t="shared" si="55"/>
        <v>Konstrukteur 5  / Fachplaner 5 / Gruppenchef 3</v>
      </c>
      <c r="DA95" s="125">
        <v>741</v>
      </c>
      <c r="DB95" s="33">
        <f t="shared" si="62"/>
        <v>7</v>
      </c>
      <c r="DC95" s="83" t="str">
        <f t="shared" si="63"/>
        <v>Konstrukteur 4 / Fachplaner 4 / Gruppenchef 2</v>
      </c>
      <c r="DD95" s="125">
        <v>733</v>
      </c>
      <c r="DE95" s="33">
        <f t="shared" si="64"/>
        <v>6</v>
      </c>
      <c r="DF95" s="83" t="str">
        <f t="shared" si="65"/>
        <v>Konstrukteur 3 / -planer 3 / Gruppenchef 1</v>
      </c>
      <c r="DG95" s="20"/>
      <c r="DH95" s="125">
        <v>733</v>
      </c>
      <c r="DI95" s="125">
        <f t="shared" si="66"/>
        <v>6</v>
      </c>
      <c r="DJ95" s="83" t="str">
        <f t="shared" si="67"/>
        <v>Konstrukteur 3 / -planer 3 / Gruppenchef 1</v>
      </c>
      <c r="DO95" s="19">
        <f t="shared" si="61"/>
        <v>9660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>
        <v>1</v>
      </c>
      <c r="C96" s="53">
        <f>IF(Z96&gt;=10,1,0)</f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1116</v>
      </c>
      <c r="Q96" s="15">
        <v>92</v>
      </c>
      <c r="R96" s="16"/>
      <c r="S96" s="20" t="s">
        <v>1117</v>
      </c>
      <c r="T96" s="21">
        <v>1981</v>
      </c>
      <c r="U96" s="28" t="s">
        <v>239</v>
      </c>
      <c r="V96" s="21">
        <v>2002</v>
      </c>
      <c r="W96" s="25"/>
      <c r="X96" s="21"/>
      <c r="Y96" s="28"/>
      <c r="Z96" s="21">
        <f>$AD$3-V96</f>
        <v>15</v>
      </c>
      <c r="AA96" s="25" t="s">
        <v>239</v>
      </c>
      <c r="AB96" s="21" t="s">
        <v>121</v>
      </c>
      <c r="AC96" s="21"/>
      <c r="AE96" s="187" t="s">
        <v>378</v>
      </c>
      <c r="AF96" s="82"/>
      <c r="CP96" s="19" t="str">
        <f>+S96</f>
        <v>Iten Vanessa</v>
      </c>
      <c r="CR96" s="19">
        <f>+Z96</f>
        <v>15</v>
      </c>
      <c r="CS96" s="19" t="str">
        <f>+AB96</f>
        <v>D</v>
      </c>
      <c r="CT96" s="154">
        <v>9661</v>
      </c>
      <c r="CU96" s="125">
        <v>733</v>
      </c>
      <c r="CV96" s="33">
        <f>VLOOKUP($CU96,Funktionsbezeichnungen,3,0)</f>
        <v>6</v>
      </c>
      <c r="CW96" s="83" t="str">
        <f>VLOOKUP($CU96,Funktionsbezeichnungen,2,0)</f>
        <v>Konstrukteur 3 / -planer 3 / Gruppenchef 1</v>
      </c>
      <c r="CX96" s="125"/>
      <c r="CY96" s="33"/>
      <c r="CZ96" s="83"/>
      <c r="DA96" s="125"/>
      <c r="DB96" s="33"/>
      <c r="DC96" s="83"/>
      <c r="DD96" s="125"/>
      <c r="DE96" s="33"/>
      <c r="DF96" s="83"/>
      <c r="DG96" s="20"/>
      <c r="DH96" s="125"/>
      <c r="DI96" s="33"/>
      <c r="DJ96" s="83"/>
      <c r="DO96" s="19">
        <f>+CT96</f>
        <v>9661</v>
      </c>
      <c r="DP96" s="153">
        <v>6</v>
      </c>
      <c r="DQ96" s="19">
        <v>0</v>
      </c>
      <c r="DR96" s="19" t="s">
        <v>965</v>
      </c>
    </row>
    <row r="97" spans="1:122" s="19" customFormat="1" ht="27" x14ac:dyDescent="0.2">
      <c r="A97" s="218">
        <v>0</v>
      </c>
      <c r="B97" s="218"/>
      <c r="C97" s="218">
        <f>IF(Z97&gt;=10,1,0)</f>
        <v>0</v>
      </c>
      <c r="D97" s="219"/>
      <c r="E97" s="219">
        <v>1</v>
      </c>
      <c r="F97" s="220"/>
      <c r="G97" s="221"/>
      <c r="H97" s="221"/>
      <c r="I97" s="220"/>
      <c r="J97" s="221">
        <v>1</v>
      </c>
      <c r="K97" s="220"/>
      <c r="L97" s="220"/>
      <c r="M97" s="220"/>
      <c r="N97" s="211"/>
      <c r="O97" s="215" t="s">
        <v>358</v>
      </c>
      <c r="P97" s="212" t="s">
        <v>1200</v>
      </c>
      <c r="Q97" s="15">
        <v>93</v>
      </c>
      <c r="R97" s="213"/>
      <c r="S97" s="20" t="s">
        <v>1201</v>
      </c>
      <c r="T97" s="118">
        <v>1985</v>
      </c>
      <c r="U97" s="120" t="s">
        <v>1202</v>
      </c>
      <c r="V97" s="118">
        <v>2009</v>
      </c>
      <c r="W97" s="214"/>
      <c r="X97" s="118"/>
      <c r="Y97" s="214"/>
      <c r="Z97" s="118">
        <f>$AD$3-V97</f>
        <v>8</v>
      </c>
      <c r="AA97" s="120" t="s">
        <v>129</v>
      </c>
      <c r="AB97" s="118" t="s">
        <v>121</v>
      </c>
      <c r="AC97" s="118"/>
      <c r="AD97" s="210"/>
      <c r="AE97" s="217" t="s">
        <v>377</v>
      </c>
      <c r="AF97" s="82"/>
      <c r="CP97" s="192" t="str">
        <f>+S97</f>
        <v>Grabherr Mathieu</v>
      </c>
      <c r="CR97" s="19">
        <f>+Z97</f>
        <v>8</v>
      </c>
      <c r="CS97" s="19" t="str">
        <f>+AB97</f>
        <v>D</v>
      </c>
      <c r="CT97" s="222">
        <v>5641</v>
      </c>
      <c r="CU97" s="125">
        <v>733</v>
      </c>
      <c r="CV97" s="33">
        <f>VLOOKUP($CU97,Funktionsbezeichnungen,3,0)</f>
        <v>6</v>
      </c>
      <c r="CW97" s="83" t="str">
        <f>VLOOKUP($CU97,Funktionsbezeichnungen,2,0)</f>
        <v>Konstrukteur 3 / -planer 3 / Gruppenchef 1</v>
      </c>
      <c r="CX97" s="125"/>
      <c r="CY97" s="33"/>
      <c r="CZ97" s="83"/>
      <c r="DA97" s="125"/>
      <c r="DB97" s="33"/>
      <c r="DC97" s="83"/>
      <c r="DD97" s="33"/>
      <c r="DE97" s="33"/>
      <c r="DF97" s="83"/>
      <c r="DH97" s="33"/>
      <c r="DI97" s="33"/>
      <c r="DJ97" s="83"/>
      <c r="DO97" s="19">
        <f>+CT97</f>
        <v>5641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57"/>
        <v>29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58"/>
        <v>Dettwiler Markus</v>
      </c>
      <c r="CR98" s="19">
        <f t="shared" si="59"/>
        <v>29</v>
      </c>
      <c r="CS98" s="19" t="str">
        <f t="shared" si="60"/>
        <v>E</v>
      </c>
      <c r="CT98" s="154">
        <v>5639</v>
      </c>
      <c r="CU98" s="125">
        <v>741</v>
      </c>
      <c r="CV98" s="33">
        <f t="shared" si="68"/>
        <v>7</v>
      </c>
      <c r="CW98" s="83" t="str">
        <f t="shared" si="69"/>
        <v>Konstrukteur 4 / Fachplaner 4 / Gruppenchef 2</v>
      </c>
      <c r="CX98" s="125">
        <v>741</v>
      </c>
      <c r="CY98" s="33">
        <f t="shared" ref="CY98:CY127" si="70">VLOOKUP($CX98,Funktionsbezeichnungen,3,0)</f>
        <v>7</v>
      </c>
      <c r="CZ98" s="83" t="str">
        <f t="shared" ref="CZ98:CZ127" si="71">VLOOKUP($CX98,Funktionsbezeichnungen,2,0)</f>
        <v>Konstrukteur 4 / Fachplaner 4 / Gruppenchef 2</v>
      </c>
      <c r="DA98" s="125">
        <v>741</v>
      </c>
      <c r="DB98" s="33">
        <f t="shared" si="62"/>
        <v>7</v>
      </c>
      <c r="DC98" s="83" t="str">
        <f t="shared" si="63"/>
        <v>Konstrukteur 4 / Fachplaner 4 / Gruppenchef 2</v>
      </c>
      <c r="DD98" s="125">
        <v>741</v>
      </c>
      <c r="DE98" s="33">
        <f t="shared" si="64"/>
        <v>7</v>
      </c>
      <c r="DF98" s="83" t="str">
        <f t="shared" si="65"/>
        <v>Konstrukteur 4 / Fachplaner 4 / Gruppenchef 2</v>
      </c>
      <c r="DG98" s="20"/>
      <c r="DH98" s="125">
        <v>741</v>
      </c>
      <c r="DI98" s="33">
        <f t="shared" si="66"/>
        <v>7</v>
      </c>
      <c r="DJ98" s="83" t="str">
        <f t="shared" si="67"/>
        <v>Konstrukteur 4 / Fachplaner 4 / Gruppenchef 2</v>
      </c>
      <c r="DO98" s="19">
        <f t="shared" si="61"/>
        <v>5639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10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58"/>
        <v>Schaub Anja</v>
      </c>
      <c r="CR99" s="19">
        <f t="shared" si="59"/>
        <v>10</v>
      </c>
      <c r="CS99" s="19" t="str">
        <f t="shared" si="60"/>
        <v>E</v>
      </c>
      <c r="CT99" s="154">
        <v>9664</v>
      </c>
      <c r="CU99" s="125">
        <v>733</v>
      </c>
      <c r="CV99" s="33">
        <f t="shared" si="68"/>
        <v>6</v>
      </c>
      <c r="CW99" s="83" t="str">
        <f t="shared" si="69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61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0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7"/>
        <v>10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58"/>
        <v>Will Cédric</v>
      </c>
      <c r="CR100" s="19">
        <f t="shared" si="59"/>
        <v>10</v>
      </c>
      <c r="CS100" s="19" t="str">
        <f t="shared" si="60"/>
        <v>E</v>
      </c>
      <c r="CT100" s="154">
        <v>9688</v>
      </c>
      <c r="CU100" s="125">
        <v>733</v>
      </c>
      <c r="CV100" s="33">
        <f t="shared" si="68"/>
        <v>6</v>
      </c>
      <c r="CW100" s="83" t="str">
        <f t="shared" si="69"/>
        <v>Konstrukteur 3 / -planer 3 / Gruppenchef 1</v>
      </c>
      <c r="CX100" s="125">
        <v>733</v>
      </c>
      <c r="CY100" s="33">
        <f t="shared" si="70"/>
        <v>6</v>
      </c>
      <c r="CZ100" s="83" t="str">
        <f t="shared" si="71"/>
        <v>Konstrukteur 3 / -planer 3 / Gruppenchef 1</v>
      </c>
      <c r="DA100" s="125">
        <v>732</v>
      </c>
      <c r="DB100" s="33">
        <f t="shared" ref="DB100:DB123" si="72">VLOOKUP($DA100,Funktionsbezeichnungen,3,0)</f>
        <v>5</v>
      </c>
      <c r="DC100" s="83" t="str">
        <f t="shared" ref="DC100:DC123" si="73">VLOOKUP($DA100,Funktionsbezeichnungen,2,0)</f>
        <v>Konstrukteur 2 / -planer 2</v>
      </c>
      <c r="DD100" s="125">
        <v>732</v>
      </c>
      <c r="DE100" s="33">
        <f t="shared" si="64"/>
        <v>5</v>
      </c>
      <c r="DF100" s="83" t="str">
        <f t="shared" si="65"/>
        <v>Konstrukteur 2 / -planer 2</v>
      </c>
      <c r="DG100" s="20"/>
      <c r="DH100" s="33">
        <v>732</v>
      </c>
      <c r="DI100" s="33">
        <f t="shared" ref="DI100:DI123" si="74">VLOOKUP($DH100,Funktionsbezeichnungen,3,0)</f>
        <v>5</v>
      </c>
      <c r="DJ100" s="83" t="str">
        <f t="shared" ref="DJ100:DJ123" si="75">VLOOKUP($DH100,Funktionsbezeichnungen,2,0)</f>
        <v>Konstrukteur 2 / -planer 2</v>
      </c>
      <c r="DO100" s="19">
        <f t="shared" si="61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0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7"/>
        <v>10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58"/>
        <v>Wernli Sebastian</v>
      </c>
      <c r="CR101" s="19">
        <f t="shared" si="59"/>
        <v>10</v>
      </c>
      <c r="CS101" s="19" t="str">
        <f t="shared" si="60"/>
        <v>E</v>
      </c>
      <c r="CT101" s="154">
        <v>9687</v>
      </c>
      <c r="CU101" s="125">
        <v>733</v>
      </c>
      <c r="CV101" s="33">
        <f t="shared" si="68"/>
        <v>6</v>
      </c>
      <c r="CW101" s="83" t="str">
        <f t="shared" si="69"/>
        <v>Konstrukteur 3 / -planer 3 / Gruppenchef 1</v>
      </c>
      <c r="CX101" s="125">
        <v>733</v>
      </c>
      <c r="CY101" s="33">
        <f t="shared" si="70"/>
        <v>6</v>
      </c>
      <c r="CZ101" s="83" t="str">
        <f t="shared" si="71"/>
        <v>Konstrukteur 3 / -planer 3 / Gruppenchef 1</v>
      </c>
      <c r="DA101" s="125">
        <v>732</v>
      </c>
      <c r="DB101" s="33">
        <f t="shared" si="72"/>
        <v>5</v>
      </c>
      <c r="DC101" s="83" t="str">
        <f t="shared" si="73"/>
        <v>Konstrukteur 2 / -planer 2</v>
      </c>
      <c r="DD101" s="125">
        <v>732</v>
      </c>
      <c r="DE101" s="33">
        <f t="shared" si="64"/>
        <v>5</v>
      </c>
      <c r="DF101" s="83" t="str">
        <f t="shared" si="65"/>
        <v>Konstrukteur 2 / -planer 2</v>
      </c>
      <c r="DG101" s="20"/>
      <c r="DH101" s="33">
        <v>732</v>
      </c>
      <c r="DI101" s="33">
        <f t="shared" si="74"/>
        <v>5</v>
      </c>
      <c r="DJ101" s="83" t="str">
        <f t="shared" si="75"/>
        <v>Konstrukteur 2 / -planer 2</v>
      </c>
      <c r="DO101" s="19">
        <f t="shared" si="61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56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0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7"/>
        <v>9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58"/>
        <v>Breiter Michael</v>
      </c>
      <c r="CR102" s="19">
        <f t="shared" si="59"/>
        <v>9</v>
      </c>
      <c r="CS102" s="19" t="str">
        <f t="shared" si="60"/>
        <v>E</v>
      </c>
      <c r="CT102" s="154">
        <v>7702</v>
      </c>
      <c r="CU102" s="125">
        <v>733</v>
      </c>
      <c r="CV102" s="33">
        <f t="shared" si="68"/>
        <v>6</v>
      </c>
      <c r="CW102" s="83" t="str">
        <f t="shared" si="69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74"/>
        <v>5</v>
      </c>
      <c r="DJ102" s="83" t="str">
        <f t="shared" si="75"/>
        <v>Konstrukteur 2 / -planer 2</v>
      </c>
      <c r="DO102" s="19">
        <f t="shared" si="61"/>
        <v>7702</v>
      </c>
      <c r="DP102" s="153">
        <v>6</v>
      </c>
      <c r="DQ102" s="19">
        <v>0</v>
      </c>
      <c r="DR102" s="19" t="s">
        <v>964</v>
      </c>
    </row>
    <row r="103" spans="1:122" s="19" customFormat="1" x14ac:dyDescent="0.2">
      <c r="A103" s="53">
        <v>0</v>
      </c>
      <c r="B103" s="53"/>
      <c r="C103" s="53">
        <f t="shared" si="56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524</v>
      </c>
      <c r="Q103" s="15">
        <v>99</v>
      </c>
      <c r="R103" s="42"/>
      <c r="S103" s="20" t="s">
        <v>283</v>
      </c>
      <c r="T103" s="21">
        <v>1988</v>
      </c>
      <c r="U103" s="28" t="s">
        <v>235</v>
      </c>
      <c r="V103" s="21">
        <v>2010</v>
      </c>
      <c r="W103" s="25"/>
      <c r="X103" s="21"/>
      <c r="Y103" s="25"/>
      <c r="Z103" s="21">
        <f t="shared" si="57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58"/>
        <v>Niederberger Benjamin</v>
      </c>
      <c r="CR103" s="19">
        <f t="shared" si="59"/>
        <v>7</v>
      </c>
      <c r="CS103" s="19" t="str">
        <f t="shared" si="60"/>
        <v>E</v>
      </c>
      <c r="CT103" s="154">
        <v>9701</v>
      </c>
      <c r="CU103" s="125">
        <v>733</v>
      </c>
      <c r="CV103" s="33">
        <f t="shared" si="68"/>
        <v>6</v>
      </c>
      <c r="CW103" s="83" t="str">
        <f t="shared" si="69"/>
        <v>Konstrukteur 3 / -planer 3 / Gruppenchef 1</v>
      </c>
      <c r="CX103" s="125">
        <v>732</v>
      </c>
      <c r="CY103" s="33">
        <f t="shared" si="70"/>
        <v>5</v>
      </c>
      <c r="CZ103" s="83" t="str">
        <f t="shared" si="71"/>
        <v>Konstrukteur 2 / -planer 2</v>
      </c>
      <c r="DA103" s="125">
        <v>731</v>
      </c>
      <c r="DB103" s="33">
        <f t="shared" si="72"/>
        <v>4</v>
      </c>
      <c r="DC103" s="83" t="str">
        <f t="shared" si="73"/>
        <v>Konstrukteur 1 / -planer 1</v>
      </c>
      <c r="DD103" s="125">
        <v>731</v>
      </c>
      <c r="DE103" s="33">
        <f t="shared" si="64"/>
        <v>4</v>
      </c>
      <c r="DF103" s="83" t="str">
        <f t="shared" si="65"/>
        <v>Konstrukteur 1 / -planer 1</v>
      </c>
      <c r="DG103" s="20"/>
      <c r="DH103" s="33">
        <v>731</v>
      </c>
      <c r="DI103" s="33">
        <f t="shared" si="74"/>
        <v>4</v>
      </c>
      <c r="DJ103" s="83" t="str">
        <f t="shared" si="75"/>
        <v>Konstrukteur 1 / -planer 1</v>
      </c>
      <c r="DO103" s="19">
        <f t="shared" si="61"/>
        <v>9701</v>
      </c>
      <c r="DP103" s="153">
        <v>6</v>
      </c>
      <c r="DQ103" s="19">
        <v>0</v>
      </c>
      <c r="DR103" s="19" t="s">
        <v>964</v>
      </c>
    </row>
    <row r="104" spans="1:122" s="19" customFormat="1" ht="15.75" x14ac:dyDescent="0.2">
      <c r="A104" s="53">
        <v>0</v>
      </c>
      <c r="B104" s="53">
        <v>1</v>
      </c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905</v>
      </c>
      <c r="Q104" s="15">
        <v>100</v>
      </c>
      <c r="R104" s="42"/>
      <c r="S104" s="20" t="s">
        <v>906</v>
      </c>
      <c r="T104" s="21">
        <v>1990</v>
      </c>
      <c r="U104" s="28" t="s">
        <v>239</v>
      </c>
      <c r="V104" s="21">
        <v>2012</v>
      </c>
      <c r="W104" s="25" t="s">
        <v>1235</v>
      </c>
      <c r="X104" s="21">
        <v>2016</v>
      </c>
      <c r="Y104" s="25"/>
      <c r="Z104" s="21">
        <f>$AD$3-V104</f>
        <v>5</v>
      </c>
      <c r="AA104" s="25" t="s">
        <v>1225</v>
      </c>
      <c r="AB104" s="21" t="s">
        <v>1236</v>
      </c>
      <c r="AC104" s="21"/>
      <c r="AE104" s="90" t="s">
        <v>1211</v>
      </c>
      <c r="AF104" s="82"/>
      <c r="CP104" s="19" t="str">
        <f>+S104</f>
        <v>Zymeri Shaha</v>
      </c>
      <c r="CR104" s="19">
        <f>+Z104</f>
        <v>5</v>
      </c>
      <c r="CS104" s="19" t="str">
        <f>+AB104</f>
        <v xml:space="preserve"> F/D 4)</v>
      </c>
      <c r="CT104" s="154">
        <v>9733</v>
      </c>
      <c r="CU104" s="125">
        <v>732</v>
      </c>
      <c r="CV104" s="33">
        <f>VLOOKUP($CU104,Funktionsbezeichnungen,3,0)</f>
        <v>5</v>
      </c>
      <c r="CW104" s="83" t="str">
        <f>VLOOKUP($CU104,Funktionsbezeichnungen,2,0)</f>
        <v>Konstrukteur 2 / -planer 2</v>
      </c>
      <c r="CX104" s="125">
        <v>731</v>
      </c>
      <c r="CY104" s="33">
        <f>VLOOKUP($CX104,Funktionsbezeichnungen,3,0)</f>
        <v>4</v>
      </c>
      <c r="CZ104" s="83" t="str">
        <f>VLOOKUP($CX104,Funktionsbezeichnungen,2,0)</f>
        <v>Konstrukteur 1 / -planer 1</v>
      </c>
      <c r="DA104" s="125"/>
      <c r="DB104" s="33"/>
      <c r="DC104" s="83"/>
      <c r="DD104" s="125"/>
      <c r="DE104" s="33"/>
      <c r="DF104" s="83"/>
      <c r="DG104" s="20"/>
      <c r="DH104" s="33">
        <v>731</v>
      </c>
      <c r="DI104" s="33">
        <f>VLOOKUP($DH104,Funktionsbezeichnungen,3,0)</f>
        <v>4</v>
      </c>
      <c r="DJ104" s="83" t="str">
        <f>VLOOKUP($DH104,Funktionsbezeichnungen,2,0)</f>
        <v>Konstrukteur 1 / -planer 1</v>
      </c>
      <c r="DO104" s="19">
        <f>+CT104</f>
        <v>9733</v>
      </c>
      <c r="DP104" s="153">
        <v>7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/>
      <c r="C105" s="53">
        <f t="shared" si="56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0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57"/>
        <v>4</v>
      </c>
      <c r="AA105" s="25" t="s">
        <v>235</v>
      </c>
      <c r="AB105" s="21" t="s">
        <v>147</v>
      </c>
      <c r="AC105" s="21"/>
      <c r="AE105" s="90" t="s">
        <v>378</v>
      </c>
      <c r="AF105" s="82"/>
      <c r="CP105" s="19" t="str">
        <f t="shared" si="58"/>
        <v>Schär Cedric</v>
      </c>
      <c r="CR105" s="19">
        <f t="shared" si="59"/>
        <v>4</v>
      </c>
      <c r="CS105" s="19" t="str">
        <f t="shared" si="60"/>
        <v>F</v>
      </c>
      <c r="CT105" s="154">
        <v>9715</v>
      </c>
      <c r="CU105" s="125">
        <v>732</v>
      </c>
      <c r="CV105" s="33">
        <f t="shared" si="68"/>
        <v>5</v>
      </c>
      <c r="CW105" s="83" t="str">
        <f t="shared" si="69"/>
        <v>Konstrukteur 2 / -planer 2</v>
      </c>
      <c r="CX105" s="125">
        <v>731</v>
      </c>
      <c r="CY105" s="33">
        <f t="shared" si="70"/>
        <v>4</v>
      </c>
      <c r="CZ105" s="83" t="str">
        <f t="shared" si="71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74"/>
        <v>4</v>
      </c>
      <c r="DJ105" s="83" t="str">
        <f t="shared" si="75"/>
        <v>Konstrukteur 1 / -planer 1</v>
      </c>
      <c r="DO105" s="19">
        <f t="shared" si="61"/>
        <v>9715</v>
      </c>
      <c r="DP105" s="153">
        <v>6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>IF(Z106&gt;=10,1,0)</f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627</v>
      </c>
      <c r="Q106" s="15">
        <v>102</v>
      </c>
      <c r="R106" s="42"/>
      <c r="S106" s="20" t="s">
        <v>626</v>
      </c>
      <c r="T106" s="21">
        <v>1995</v>
      </c>
      <c r="U106" s="28" t="s">
        <v>235</v>
      </c>
      <c r="V106" s="21">
        <v>2014</v>
      </c>
      <c r="W106" s="25"/>
      <c r="X106" s="21"/>
      <c r="Y106" s="25"/>
      <c r="Z106" s="21">
        <f>$AD$3-V106</f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>+S106</f>
        <v>Leubin Marco</v>
      </c>
      <c r="CR106" s="19">
        <f>+Z106</f>
        <v>3</v>
      </c>
      <c r="CS106" s="19" t="str">
        <f>+AB106</f>
        <v>F</v>
      </c>
      <c r="CT106" s="154">
        <v>9726</v>
      </c>
      <c r="CU106" s="125">
        <v>731</v>
      </c>
      <c r="CV106" s="33">
        <f t="shared" ref="CV106:CV134" si="76">VLOOKUP($CU106,Funktionsbezeichnungen,3,0)</f>
        <v>4</v>
      </c>
      <c r="CW106" s="83" t="str">
        <f t="shared" ref="CW106:CW134" si="77">VLOOKUP($CU106,Funktionsbezeichnungen,2,0)</f>
        <v>Konstrukteur 1 / -planer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33"/>
      <c r="DI106" s="33"/>
      <c r="DJ106" s="83"/>
      <c r="DO106" s="19">
        <f>+CT106</f>
        <v>9726</v>
      </c>
      <c r="DP106" s="153">
        <v>8</v>
      </c>
      <c r="DQ106" s="19">
        <v>0</v>
      </c>
      <c r="DR106" s="185" t="s">
        <v>976</v>
      </c>
    </row>
    <row r="107" spans="1:122" s="19" customFormat="1" x14ac:dyDescent="0.2">
      <c r="A107" s="53">
        <v>0</v>
      </c>
      <c r="B107" s="53"/>
      <c r="C107" s="53">
        <f t="shared" si="56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903</v>
      </c>
      <c r="Q107" s="15">
        <v>103</v>
      </c>
      <c r="R107" s="42"/>
      <c r="S107" s="20" t="s">
        <v>900</v>
      </c>
      <c r="T107" s="21">
        <v>1996</v>
      </c>
      <c r="U107" s="28" t="s">
        <v>235</v>
      </c>
      <c r="V107" s="21">
        <v>2016</v>
      </c>
      <c r="W107" s="25"/>
      <c r="X107" s="21"/>
      <c r="Y107" s="25"/>
      <c r="Z107" s="21">
        <f t="shared" si="57"/>
        <v>1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2" t="str">
        <f t="shared" si="58"/>
        <v>Boschung Jan</v>
      </c>
      <c r="CR107" s="19">
        <f t="shared" si="59"/>
        <v>1</v>
      </c>
      <c r="CS107" s="19" t="str">
        <f t="shared" si="60"/>
        <v>F</v>
      </c>
      <c r="CT107" s="222">
        <v>9740</v>
      </c>
      <c r="CU107" s="125">
        <v>731</v>
      </c>
      <c r="CV107" s="33">
        <f t="shared" si="76"/>
        <v>4</v>
      </c>
      <c r="CW107" s="83" t="str">
        <f t="shared" si="77"/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 t="shared" si="61"/>
        <v>9740</v>
      </c>
      <c r="DP107" s="153">
        <v>8</v>
      </c>
      <c r="DQ107" s="19">
        <v>0</v>
      </c>
      <c r="DR107" s="185" t="s">
        <v>976</v>
      </c>
    </row>
    <row r="108" spans="1:122" s="19" customFormat="1" ht="40.5" x14ac:dyDescent="0.2">
      <c r="A108" s="53">
        <v>0</v>
      </c>
      <c r="B108" s="53"/>
      <c r="C108" s="53">
        <f t="shared" si="56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504</v>
      </c>
      <c r="Q108" s="15">
        <v>104</v>
      </c>
      <c r="R108" s="42" t="s">
        <v>343</v>
      </c>
      <c r="S108" s="82" t="s">
        <v>157</v>
      </c>
      <c r="T108" s="118">
        <v>1976</v>
      </c>
      <c r="U108" s="169" t="s">
        <v>320</v>
      </c>
      <c r="V108" s="118">
        <v>2002</v>
      </c>
      <c r="W108" s="120" t="s">
        <v>321</v>
      </c>
      <c r="X108" s="118">
        <v>2005</v>
      </c>
      <c r="Y108" s="169"/>
      <c r="Z108" s="118">
        <f t="shared" si="57"/>
        <v>15</v>
      </c>
      <c r="AA108" s="120" t="s">
        <v>694</v>
      </c>
      <c r="AB108" s="118" t="s">
        <v>105</v>
      </c>
      <c r="AC108" s="21"/>
      <c r="AE108" s="90" t="s">
        <v>455</v>
      </c>
      <c r="AF108" s="82"/>
      <c r="CP108" s="19" t="str">
        <f t="shared" si="58"/>
        <v>Kiefer Patrick</v>
      </c>
      <c r="CR108" s="19">
        <f t="shared" si="59"/>
        <v>15</v>
      </c>
      <c r="CS108" s="19" t="str">
        <f t="shared" si="60"/>
        <v>C</v>
      </c>
      <c r="CT108" s="154">
        <v>6753</v>
      </c>
      <c r="CU108" s="125">
        <v>223</v>
      </c>
      <c r="CV108" s="33">
        <f t="shared" si="76"/>
        <v>10</v>
      </c>
      <c r="CW108" s="83" t="str">
        <f t="shared" si="77"/>
        <v>Finanz-Fachspezialist / Controller 3</v>
      </c>
      <c r="CX108" s="125">
        <v>223</v>
      </c>
      <c r="CY108" s="33">
        <f>VLOOKUP($CX108,Funktionsbezeichnungen,3,0)</f>
        <v>10</v>
      </c>
      <c r="CZ108" s="83" t="str">
        <f>VLOOKUP($CX108,Funktionsbezeichnungen,2,0)</f>
        <v>Finanz-Fachspezialist / Controller 3</v>
      </c>
      <c r="DA108" s="125">
        <v>223</v>
      </c>
      <c r="DB108" s="33">
        <f>VLOOKUP($DA108,Funktionsbezeichnungen,3,0)</f>
        <v>10</v>
      </c>
      <c r="DC108" s="83" t="str">
        <f>VLOOKUP($DA108,Funktionsbezeichnungen,2,0)</f>
        <v>Finanz-Fachspezialist / Controller 3</v>
      </c>
      <c r="DD108" s="125">
        <v>223</v>
      </c>
      <c r="DE108" s="33">
        <f>VLOOKUP($DD108,Funktionsbezeichnungen,3,0)</f>
        <v>10</v>
      </c>
      <c r="DF108" s="83" t="str">
        <f>VLOOKUP($DD108,Funktionsbezeichnungen,2,0)</f>
        <v>Finanz-Fachspezialist / Controller 3</v>
      </c>
      <c r="DG108" s="20"/>
      <c r="DH108" s="125">
        <v>223</v>
      </c>
      <c r="DI108" s="33">
        <f>VLOOKUP($DH108,Funktionsbezeichnungen,3,0)</f>
        <v>10</v>
      </c>
      <c r="DJ108" s="83" t="str">
        <f>VLOOKUP($DH108,Funktionsbezeichnungen,2,0)</f>
        <v>Finanz-Fachspezialist / Controller 3</v>
      </c>
      <c r="DO108" s="19">
        <f t="shared" si="61"/>
        <v>6753</v>
      </c>
      <c r="DP108" s="153">
        <v>3</v>
      </c>
      <c r="DQ108" s="19">
        <v>0</v>
      </c>
      <c r="DR108" s="185" t="s">
        <v>972</v>
      </c>
    </row>
    <row r="109" spans="1:122" s="19" customFormat="1" x14ac:dyDescent="0.2">
      <c r="A109" s="53">
        <v>0</v>
      </c>
      <c r="B109" s="53">
        <v>1</v>
      </c>
      <c r="C109" s="53">
        <f t="shared" si="56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500</v>
      </c>
      <c r="Q109" s="15">
        <v>105</v>
      </c>
      <c r="R109" s="42"/>
      <c r="S109" s="27" t="s">
        <v>152</v>
      </c>
      <c r="T109" s="21">
        <v>1952</v>
      </c>
      <c r="U109" s="28" t="s">
        <v>151</v>
      </c>
      <c r="V109" s="21">
        <v>1971</v>
      </c>
      <c r="W109" s="25"/>
      <c r="X109" s="21"/>
      <c r="Y109" s="25"/>
      <c r="Z109" s="21">
        <f t="shared" si="57"/>
        <v>46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58"/>
        <v>Meister Christine</v>
      </c>
      <c r="CR109" s="19">
        <f t="shared" si="59"/>
        <v>46</v>
      </c>
      <c r="CS109" s="19" t="str">
        <f t="shared" si="60"/>
        <v>D</v>
      </c>
      <c r="CT109" s="154">
        <v>4245</v>
      </c>
      <c r="CU109" s="125">
        <v>134</v>
      </c>
      <c r="CV109" s="33">
        <f t="shared" si="76"/>
        <v>7</v>
      </c>
      <c r="CW109" s="83" t="str">
        <f t="shared" si="77"/>
        <v>Kaufmännischer Mitarbeiter 4 / Gruppenchef 2</v>
      </c>
      <c r="CX109" s="125">
        <v>134</v>
      </c>
      <c r="CY109" s="33">
        <f t="shared" si="70"/>
        <v>7</v>
      </c>
      <c r="CZ109" s="83" t="str">
        <f t="shared" si="71"/>
        <v>Kaufmännischer Mitarbeiter 4 / Gruppenchef 2</v>
      </c>
      <c r="DA109" s="125">
        <v>134</v>
      </c>
      <c r="DB109" s="33">
        <f t="shared" si="72"/>
        <v>7</v>
      </c>
      <c r="DC109" s="83" t="str">
        <f t="shared" si="73"/>
        <v>Kaufmännischer Mitarbeiter 4 / Gruppenchef 2</v>
      </c>
      <c r="DD109" s="125">
        <v>134</v>
      </c>
      <c r="DE109" s="33">
        <f t="shared" ref="DE109:DE123" si="78">VLOOKUP($DD109,Funktionsbezeichnungen,3,0)</f>
        <v>7</v>
      </c>
      <c r="DF109" s="83" t="str">
        <f t="shared" ref="DF109:DF123" si="79">VLOOKUP($DD109,Funktionsbezeichnungen,2,0)</f>
        <v>Kaufmännischer Mitarbeiter 4 / Gruppenchef 2</v>
      </c>
      <c r="DG109" s="20"/>
      <c r="DH109" s="125">
        <v>134</v>
      </c>
      <c r="DI109" s="33">
        <f t="shared" si="74"/>
        <v>7</v>
      </c>
      <c r="DJ109" s="83" t="str">
        <f t="shared" si="75"/>
        <v>Kaufmännischer Mitarbeiter 4 / Gruppenchef 2</v>
      </c>
      <c r="DO109" s="19">
        <f t="shared" si="61"/>
        <v>4245</v>
      </c>
      <c r="DP109" s="153">
        <v>6</v>
      </c>
      <c r="DQ109" s="19">
        <v>0</v>
      </c>
      <c r="DR109" s="19" t="s">
        <v>955</v>
      </c>
    </row>
    <row r="110" spans="1:122" s="19" customFormat="1" ht="27" x14ac:dyDescent="0.2">
      <c r="A110" s="53">
        <v>0</v>
      </c>
      <c r="B110" s="53">
        <v>1</v>
      </c>
      <c r="C110" s="53">
        <f t="shared" si="56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501</v>
      </c>
      <c r="Q110" s="15">
        <v>106</v>
      </c>
      <c r="R110" s="42"/>
      <c r="S110" s="20" t="s">
        <v>207</v>
      </c>
      <c r="T110" s="17">
        <v>1954</v>
      </c>
      <c r="U110" s="169" t="s">
        <v>210</v>
      </c>
      <c r="V110" s="118">
        <v>1971</v>
      </c>
      <c r="W110" s="120"/>
      <c r="X110" s="118"/>
      <c r="Y110" s="169"/>
      <c r="Z110" s="118">
        <f t="shared" si="57"/>
        <v>46</v>
      </c>
      <c r="AA110" s="25" t="s">
        <v>209</v>
      </c>
      <c r="AB110" s="21" t="s">
        <v>121</v>
      </c>
      <c r="AC110" s="21"/>
      <c r="AE110" s="90" t="s">
        <v>453</v>
      </c>
      <c r="AF110" s="82"/>
      <c r="CP110" s="19" t="str">
        <f t="shared" si="58"/>
        <v>Derezynski Françoise</v>
      </c>
      <c r="CR110" s="19">
        <f t="shared" si="59"/>
        <v>46</v>
      </c>
      <c r="CS110" s="19" t="str">
        <f t="shared" si="60"/>
        <v>D</v>
      </c>
      <c r="CT110" s="154">
        <v>4266</v>
      </c>
      <c r="CU110" s="125">
        <v>141</v>
      </c>
      <c r="CV110" s="33">
        <f t="shared" si="76"/>
        <v>8</v>
      </c>
      <c r="CW110" s="83" t="str">
        <f t="shared" si="77"/>
        <v>Kaufmännischer Fachspezialist 1</v>
      </c>
      <c r="CX110" s="125">
        <v>141</v>
      </c>
      <c r="CY110" s="33">
        <f>VLOOKUP($CX110,Funktionsbezeichnungen,3,0)</f>
        <v>8</v>
      </c>
      <c r="CZ110" s="83" t="str">
        <f>VLOOKUP($CX110,Funktionsbezeichnungen,2,0)</f>
        <v>Kaufmännischer Fachspezialist 1</v>
      </c>
      <c r="DA110" s="125">
        <v>134</v>
      </c>
      <c r="DB110" s="33">
        <f>VLOOKUP($DA110,Funktionsbezeichnungen,3,0)</f>
        <v>7</v>
      </c>
      <c r="DC110" s="83" t="str">
        <f>VLOOKUP($DA110,Funktionsbezeichnungen,2,0)</f>
        <v>Kaufmännischer Mitarbeiter 4 / Gruppenchef 2</v>
      </c>
      <c r="DD110" s="125">
        <v>134</v>
      </c>
      <c r="DE110" s="33">
        <f>VLOOKUP($DD110,Funktionsbezeichnungen,3,0)</f>
        <v>7</v>
      </c>
      <c r="DF110" s="83" t="str">
        <f>VLOOKUP($DD110,Funktionsbezeichnungen,2,0)</f>
        <v>Kaufmännischer Mitarbeiter 4 / Gruppenchef 2</v>
      </c>
      <c r="DG110" s="20"/>
      <c r="DH110" s="125">
        <v>134</v>
      </c>
      <c r="DI110" s="33">
        <f>VLOOKUP($DH110,Funktionsbezeichnungen,3,0)</f>
        <v>7</v>
      </c>
      <c r="DJ110" s="83" t="str">
        <f>VLOOKUP($DH110,Funktionsbezeichnungen,2,0)</f>
        <v>Kaufmännischer Mitarbeiter 4 / Gruppenchef 2</v>
      </c>
      <c r="DO110" s="19">
        <f t="shared" si="61"/>
        <v>4266</v>
      </c>
      <c r="DP110" s="153">
        <v>6</v>
      </c>
      <c r="DQ110" s="19">
        <v>0</v>
      </c>
      <c r="DR110" s="19" t="s">
        <v>955</v>
      </c>
    </row>
    <row r="111" spans="1:122" s="19" customFormat="1" x14ac:dyDescent="0.2">
      <c r="A111" s="53">
        <v>0</v>
      </c>
      <c r="B111" s="53">
        <v>1</v>
      </c>
      <c r="C111" s="53">
        <f t="shared" si="56"/>
        <v>1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357</v>
      </c>
      <c r="P111" s="15" t="s">
        <v>502</v>
      </c>
      <c r="Q111" s="15">
        <v>107</v>
      </c>
      <c r="R111" s="16"/>
      <c r="S111" s="20" t="s">
        <v>153</v>
      </c>
      <c r="T111" s="21">
        <v>1953</v>
      </c>
      <c r="U111" s="28" t="s">
        <v>215</v>
      </c>
      <c r="V111" s="21">
        <v>1977</v>
      </c>
      <c r="W111" s="25" t="s">
        <v>318</v>
      </c>
      <c r="X111" s="21">
        <v>2000</v>
      </c>
      <c r="Y111" s="28" t="s">
        <v>319</v>
      </c>
      <c r="Z111" s="21">
        <f t="shared" si="57"/>
        <v>40</v>
      </c>
      <c r="AA111" s="25" t="s">
        <v>695</v>
      </c>
      <c r="AB111" s="21" t="s">
        <v>121</v>
      </c>
      <c r="AC111" s="21"/>
      <c r="AE111" s="90" t="s">
        <v>456</v>
      </c>
      <c r="AF111" s="82"/>
      <c r="CP111" s="19" t="str">
        <f t="shared" si="58"/>
        <v>Szirt Madeleine</v>
      </c>
      <c r="CR111" s="19">
        <f t="shared" si="59"/>
        <v>40</v>
      </c>
      <c r="CS111" s="19" t="str">
        <f t="shared" si="60"/>
        <v>D</v>
      </c>
      <c r="CT111" s="154">
        <v>4216</v>
      </c>
      <c r="CU111" s="125">
        <v>162</v>
      </c>
      <c r="CV111" s="33">
        <f t="shared" si="76"/>
        <v>9</v>
      </c>
      <c r="CW111" s="83" t="str">
        <f t="shared" si="77"/>
        <v>Personal-Fachspezialist 2</v>
      </c>
      <c r="CX111" s="125">
        <v>162</v>
      </c>
      <c r="CY111" s="33">
        <f>VLOOKUP($CX111,Funktionsbezeichnungen,3,0)</f>
        <v>9</v>
      </c>
      <c r="CZ111" s="83" t="str">
        <f>VLOOKUP($CX111,Funktionsbezeichnungen,2,0)</f>
        <v>Personal-Fachspezialist 2</v>
      </c>
      <c r="DA111" s="125">
        <v>162</v>
      </c>
      <c r="DB111" s="33">
        <f>VLOOKUP($DA111,Funktionsbezeichnungen,3,0)</f>
        <v>9</v>
      </c>
      <c r="DC111" s="83" t="str">
        <f>VLOOKUP($DA111,Funktionsbezeichnungen,2,0)</f>
        <v>Personal-Fachspezialist 2</v>
      </c>
      <c r="DD111" s="125">
        <v>162</v>
      </c>
      <c r="DE111" s="33">
        <f>VLOOKUP($DD111,Funktionsbezeichnungen,3,0)</f>
        <v>9</v>
      </c>
      <c r="DF111" s="83" t="str">
        <f>VLOOKUP($DD111,Funktionsbezeichnungen,2,0)</f>
        <v>Personal-Fachspezialist 2</v>
      </c>
      <c r="DG111" s="20"/>
      <c r="DH111" s="125">
        <v>162</v>
      </c>
      <c r="DI111" s="33">
        <f>VLOOKUP($DH111,Funktionsbezeichnungen,3,0)</f>
        <v>9</v>
      </c>
      <c r="DJ111" s="83" t="str">
        <f>VLOOKUP($DH111,Funktionsbezeichnungen,2,0)</f>
        <v>Personal-Fachspezialist 2</v>
      </c>
      <c r="DO111" s="19">
        <f t="shared" si="61"/>
        <v>4216</v>
      </c>
      <c r="DP111" s="153">
        <v>3</v>
      </c>
      <c r="DQ111" s="19">
        <v>0</v>
      </c>
      <c r="DR111" s="185" t="s">
        <v>971</v>
      </c>
    </row>
    <row r="112" spans="1:122" s="19" customFormat="1" x14ac:dyDescent="0.2">
      <c r="A112" s="53">
        <v>0</v>
      </c>
      <c r="B112" s="53">
        <v>1</v>
      </c>
      <c r="C112" s="53">
        <f t="shared" si="56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1155</v>
      </c>
      <c r="Q112" s="15">
        <v>108</v>
      </c>
      <c r="R112" s="42"/>
      <c r="S112" s="27" t="s">
        <v>1156</v>
      </c>
      <c r="T112" s="21">
        <v>1959</v>
      </c>
      <c r="U112" s="28" t="s">
        <v>151</v>
      </c>
      <c r="V112" s="21">
        <v>1977</v>
      </c>
      <c r="W112" s="25"/>
      <c r="X112" s="21"/>
      <c r="Y112" s="25"/>
      <c r="Z112" s="21">
        <f t="shared" si="57"/>
        <v>40</v>
      </c>
      <c r="AA112" s="25" t="s">
        <v>1157</v>
      </c>
      <c r="AB112" s="21" t="s">
        <v>121</v>
      </c>
      <c r="AC112" s="21"/>
      <c r="AE112" s="90" t="s">
        <v>1158</v>
      </c>
      <c r="AF112" s="82"/>
      <c r="CP112" s="19" t="str">
        <f t="shared" si="58"/>
        <v>Canetti Rosemarie</v>
      </c>
      <c r="CR112" s="19">
        <f t="shared" si="59"/>
        <v>40</v>
      </c>
      <c r="CS112" s="19" t="str">
        <f t="shared" si="60"/>
        <v>D</v>
      </c>
      <c r="CT112" s="154">
        <v>4320</v>
      </c>
      <c r="CU112" s="125">
        <v>134</v>
      </c>
      <c r="CV112" s="33">
        <f t="shared" si="76"/>
        <v>7</v>
      </c>
      <c r="CW112" s="83" t="str">
        <f t="shared" si="77"/>
        <v>Kaufmännischer Mitarbeiter 4 / Gruppenchef 2</v>
      </c>
      <c r="CX112" s="125"/>
      <c r="CY112" s="33"/>
      <c r="CZ112" s="83"/>
      <c r="DA112" s="125">
        <v>134</v>
      </c>
      <c r="DB112" s="33">
        <f t="shared" si="72"/>
        <v>7</v>
      </c>
      <c r="DC112" s="83" t="str">
        <f t="shared" si="73"/>
        <v>Kaufmännischer Mitarbeiter 4 / Gruppenchef 2</v>
      </c>
      <c r="DD112" s="125">
        <v>134</v>
      </c>
      <c r="DE112" s="33">
        <f t="shared" si="78"/>
        <v>7</v>
      </c>
      <c r="DF112" s="83" t="str">
        <f t="shared" si="79"/>
        <v>Kaufmännischer Mitarbeiter 4 / Gruppenchef 2</v>
      </c>
      <c r="DG112" s="20"/>
      <c r="DH112" s="125">
        <v>134</v>
      </c>
      <c r="DI112" s="33">
        <f t="shared" si="74"/>
        <v>7</v>
      </c>
      <c r="DJ112" s="83" t="str">
        <f t="shared" si="75"/>
        <v>Kaufmännischer Mitarbeiter 4 / Gruppenchef 2</v>
      </c>
      <c r="DO112" s="19">
        <f t="shared" si="61"/>
        <v>4320</v>
      </c>
      <c r="DP112" s="153">
        <v>6</v>
      </c>
      <c r="DQ112" s="19">
        <v>0</v>
      </c>
      <c r="DR112" s="19" t="s">
        <v>955</v>
      </c>
    </row>
    <row r="113" spans="1:122" s="19" customFormat="1" x14ac:dyDescent="0.2">
      <c r="A113" s="53">
        <v>0</v>
      </c>
      <c r="B113" s="53">
        <v>1</v>
      </c>
      <c r="C113" s="53">
        <f t="shared" si="56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1168</v>
      </c>
      <c r="Q113" s="15">
        <v>109</v>
      </c>
      <c r="R113" s="42"/>
      <c r="S113" s="27" t="s">
        <v>650</v>
      </c>
      <c r="T113" s="21">
        <v>1961</v>
      </c>
      <c r="U113" s="28" t="s">
        <v>155</v>
      </c>
      <c r="V113" s="21">
        <v>1982</v>
      </c>
      <c r="W113" s="25"/>
      <c r="X113" s="21"/>
      <c r="Y113" s="25" t="s">
        <v>323</v>
      </c>
      <c r="Z113" s="21">
        <f t="shared" si="57"/>
        <v>35</v>
      </c>
      <c r="AA113" s="25" t="s">
        <v>696</v>
      </c>
      <c r="AB113" s="21" t="s">
        <v>121</v>
      </c>
      <c r="AC113" s="21"/>
      <c r="AE113" s="90" t="s">
        <v>425</v>
      </c>
      <c r="AF113" s="82"/>
      <c r="CP113" s="19" t="str">
        <f t="shared" si="58"/>
        <v>Peier Doris</v>
      </c>
      <c r="CR113" s="19">
        <f t="shared" si="59"/>
        <v>35</v>
      </c>
      <c r="CS113" s="19" t="str">
        <f t="shared" si="60"/>
        <v>D</v>
      </c>
      <c r="CT113" s="154">
        <v>5581</v>
      </c>
      <c r="CU113" s="125">
        <v>134</v>
      </c>
      <c r="CV113" s="33">
        <f t="shared" si="76"/>
        <v>7</v>
      </c>
      <c r="CW113" s="83" t="str">
        <f t="shared" si="77"/>
        <v>Kaufmännischer Mitarbeiter 4 / Gruppenchef 2</v>
      </c>
      <c r="CX113" s="125">
        <v>134</v>
      </c>
      <c r="CY113" s="33">
        <f t="shared" si="70"/>
        <v>7</v>
      </c>
      <c r="CZ113" s="83" t="str">
        <f t="shared" si="71"/>
        <v>Kaufmännischer Mitarbeiter 4 / Gruppenchef 2</v>
      </c>
      <c r="DA113" s="125">
        <v>134</v>
      </c>
      <c r="DB113" s="33">
        <f t="shared" si="72"/>
        <v>7</v>
      </c>
      <c r="DC113" s="83" t="str">
        <f t="shared" si="73"/>
        <v>Kaufmännischer Mitarbeiter 4 / Gruppenchef 2</v>
      </c>
      <c r="DD113" s="125">
        <v>134</v>
      </c>
      <c r="DE113" s="33">
        <f t="shared" si="78"/>
        <v>7</v>
      </c>
      <c r="DF113" s="83" t="str">
        <f t="shared" si="79"/>
        <v>Kaufmännischer Mitarbeiter 4 / Gruppenchef 2</v>
      </c>
      <c r="DG113" s="20"/>
      <c r="DH113" s="125">
        <v>134</v>
      </c>
      <c r="DI113" s="33">
        <f t="shared" si="74"/>
        <v>7</v>
      </c>
      <c r="DJ113" s="83" t="str">
        <f t="shared" si="75"/>
        <v>Kaufmännischer Mitarbeiter 4 / Gruppenchef 2</v>
      </c>
      <c r="DO113" s="19">
        <f t="shared" si="61"/>
        <v>5581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56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607</v>
      </c>
      <c r="Q114" s="15">
        <v>110</v>
      </c>
      <c r="R114" s="42"/>
      <c r="S114" s="27" t="s">
        <v>608</v>
      </c>
      <c r="T114" s="21">
        <v>1966</v>
      </c>
      <c r="U114" s="28" t="s">
        <v>151</v>
      </c>
      <c r="V114" s="21">
        <v>1985</v>
      </c>
      <c r="W114" s="25"/>
      <c r="X114" s="21"/>
      <c r="Y114" s="25"/>
      <c r="Z114" s="21">
        <f t="shared" si="57"/>
        <v>32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58"/>
        <v>Beuret Agnès</v>
      </c>
      <c r="CR114" s="19">
        <f t="shared" si="59"/>
        <v>32</v>
      </c>
      <c r="CS114" s="19" t="str">
        <f t="shared" si="60"/>
        <v>D</v>
      </c>
      <c r="CT114" s="154">
        <v>4352</v>
      </c>
      <c r="CU114" s="125">
        <v>134</v>
      </c>
      <c r="CV114" s="33">
        <f t="shared" si="76"/>
        <v>7</v>
      </c>
      <c r="CW114" s="83" t="str">
        <f t="shared" si="77"/>
        <v>Kaufmännischer Mitarbeiter 4 / Gruppenchef 2</v>
      </c>
      <c r="CX114" s="125">
        <v>134</v>
      </c>
      <c r="CY114" s="33">
        <f t="shared" si="70"/>
        <v>7</v>
      </c>
      <c r="CZ114" s="83" t="str">
        <f t="shared" si="71"/>
        <v>Kaufmännischer Mitarbeiter 4 / Gruppenchef 2</v>
      </c>
      <c r="DA114" s="125">
        <v>134</v>
      </c>
      <c r="DB114" s="33">
        <f t="shared" si="72"/>
        <v>7</v>
      </c>
      <c r="DC114" s="83" t="str">
        <f t="shared" si="73"/>
        <v>Kaufmännischer Mitarbeiter 4 / Gruppenchef 2</v>
      </c>
      <c r="DD114" s="125">
        <v>134</v>
      </c>
      <c r="DE114" s="33">
        <f t="shared" si="78"/>
        <v>7</v>
      </c>
      <c r="DF114" s="83" t="str">
        <f t="shared" si="79"/>
        <v>Kaufmännischer Mitarbeiter 4 / Gruppenchef 2</v>
      </c>
      <c r="DG114" s="20"/>
      <c r="DH114" s="125">
        <v>134</v>
      </c>
      <c r="DI114" s="33">
        <f t="shared" si="74"/>
        <v>7</v>
      </c>
      <c r="DJ114" s="83" t="str">
        <f t="shared" si="75"/>
        <v>Kaufmännischer Mitarbeiter 4 / Gruppenchef 2</v>
      </c>
      <c r="DO114" s="19">
        <f t="shared" si="61"/>
        <v>4352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56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508</v>
      </c>
      <c r="Q115" s="15">
        <v>111</v>
      </c>
      <c r="R115" s="42"/>
      <c r="S115" s="27" t="s">
        <v>164</v>
      </c>
      <c r="T115" s="21">
        <v>1970</v>
      </c>
      <c r="U115" s="28" t="s">
        <v>165</v>
      </c>
      <c r="V115" s="21">
        <v>1990</v>
      </c>
      <c r="W115" s="25"/>
      <c r="X115" s="21"/>
      <c r="Y115" s="25"/>
      <c r="Z115" s="21">
        <f t="shared" si="57"/>
        <v>27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58"/>
        <v>Weider Noelle</v>
      </c>
      <c r="CR115" s="19">
        <f t="shared" si="59"/>
        <v>27</v>
      </c>
      <c r="CS115" s="19" t="str">
        <f t="shared" si="60"/>
        <v>D</v>
      </c>
      <c r="CT115" s="154">
        <v>5604</v>
      </c>
      <c r="CU115" s="125">
        <v>134</v>
      </c>
      <c r="CV115" s="33">
        <f t="shared" si="76"/>
        <v>7</v>
      </c>
      <c r="CW115" s="83" t="str">
        <f t="shared" si="77"/>
        <v>Kaufmännischer Mitarbeiter 4 / Gruppenchef 2</v>
      </c>
      <c r="CX115" s="125">
        <v>134</v>
      </c>
      <c r="CY115" s="33">
        <f t="shared" si="70"/>
        <v>7</v>
      </c>
      <c r="CZ115" s="83" t="str">
        <f t="shared" si="71"/>
        <v>Kaufmännischer Mitarbeiter 4 / Gruppenchef 2</v>
      </c>
      <c r="DA115" s="125">
        <v>134</v>
      </c>
      <c r="DB115" s="33">
        <f t="shared" si="72"/>
        <v>7</v>
      </c>
      <c r="DC115" s="83" t="str">
        <f t="shared" si="73"/>
        <v>Kaufmännischer Mitarbeiter 4 / Gruppenchef 2</v>
      </c>
      <c r="DD115" s="125">
        <v>134</v>
      </c>
      <c r="DE115" s="33">
        <f t="shared" si="78"/>
        <v>7</v>
      </c>
      <c r="DF115" s="83" t="str">
        <f t="shared" si="79"/>
        <v>Kaufmännischer Mitarbeiter 4 / Gruppenchef 2</v>
      </c>
      <c r="DG115" s="20"/>
      <c r="DH115" s="125">
        <v>134</v>
      </c>
      <c r="DI115" s="33">
        <f t="shared" si="74"/>
        <v>7</v>
      </c>
      <c r="DJ115" s="83" t="str">
        <f t="shared" si="75"/>
        <v>Kaufmännischer Mitarbeiter 4 / Gruppenchef 2</v>
      </c>
      <c r="DO115" s="19">
        <f t="shared" si="61"/>
        <v>5604</v>
      </c>
      <c r="DP115" s="153">
        <v>6</v>
      </c>
      <c r="DQ115" s="19">
        <v>0</v>
      </c>
      <c r="DR115" s="19" t="s">
        <v>955</v>
      </c>
    </row>
    <row r="116" spans="1:122" s="19" customFormat="1" ht="27" x14ac:dyDescent="0.2">
      <c r="A116" s="53">
        <v>0</v>
      </c>
      <c r="B116" s="53"/>
      <c r="C116" s="53">
        <f t="shared" si="56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509</v>
      </c>
      <c r="Q116" s="15">
        <v>112</v>
      </c>
      <c r="R116" s="42"/>
      <c r="S116" s="20" t="s">
        <v>244</v>
      </c>
      <c r="T116" s="21">
        <v>1976</v>
      </c>
      <c r="U116" s="28" t="s">
        <v>243</v>
      </c>
      <c r="V116" s="21">
        <v>2002</v>
      </c>
      <c r="W116" s="25"/>
      <c r="X116" s="21"/>
      <c r="Y116" s="28" t="s">
        <v>327</v>
      </c>
      <c r="Z116" s="118">
        <f t="shared" si="57"/>
        <v>15</v>
      </c>
      <c r="AA116" s="25" t="s">
        <v>326</v>
      </c>
      <c r="AB116" s="21" t="s">
        <v>121</v>
      </c>
      <c r="AC116" s="21"/>
      <c r="AE116" s="90" t="s">
        <v>375</v>
      </c>
      <c r="AF116" s="82"/>
      <c r="CP116" s="19" t="str">
        <f t="shared" si="58"/>
        <v>Fischer Michel</v>
      </c>
      <c r="CR116" s="19">
        <f t="shared" si="59"/>
        <v>15</v>
      </c>
      <c r="CS116" s="19" t="str">
        <f t="shared" si="60"/>
        <v>D</v>
      </c>
      <c r="CT116" s="154">
        <v>8655</v>
      </c>
      <c r="CU116" s="125">
        <v>542</v>
      </c>
      <c r="CV116" s="33">
        <f t="shared" si="76"/>
        <v>7</v>
      </c>
      <c r="CW116" s="83" t="str">
        <f t="shared" si="77"/>
        <v>Technischer Sachbearbeiter 2</v>
      </c>
      <c r="CX116" s="125">
        <v>542</v>
      </c>
      <c r="CY116" s="33">
        <f t="shared" si="70"/>
        <v>7</v>
      </c>
      <c r="CZ116" s="83" t="str">
        <f t="shared" si="71"/>
        <v>Technischer Sachbearbeiter 2</v>
      </c>
      <c r="DA116" s="125">
        <v>542</v>
      </c>
      <c r="DB116" s="33">
        <f t="shared" si="72"/>
        <v>7</v>
      </c>
      <c r="DC116" s="83" t="str">
        <f t="shared" si="73"/>
        <v>Technischer Sachbearbeiter 2</v>
      </c>
      <c r="DD116" s="125">
        <v>541</v>
      </c>
      <c r="DE116" s="33">
        <f t="shared" si="78"/>
        <v>6</v>
      </c>
      <c r="DF116" s="83" t="str">
        <f t="shared" si="79"/>
        <v>Technischer Sachbearbeiter 1</v>
      </c>
      <c r="DG116" s="20"/>
      <c r="DH116" s="125">
        <v>351</v>
      </c>
      <c r="DI116" s="33">
        <f t="shared" si="74"/>
        <v>7</v>
      </c>
      <c r="DJ116" s="83" t="str">
        <f t="shared" si="75"/>
        <v>Marketing - / Product - Manager 1</v>
      </c>
      <c r="DO116" s="19">
        <f t="shared" si="61"/>
        <v>8655</v>
      </c>
      <c r="DP116" s="153">
        <v>6</v>
      </c>
      <c r="DQ116" s="19">
        <v>0</v>
      </c>
      <c r="DR116" s="19" t="s">
        <v>967</v>
      </c>
    </row>
    <row r="117" spans="1:122" s="19" customFormat="1" x14ac:dyDescent="0.2">
      <c r="A117" s="53">
        <v>0</v>
      </c>
      <c r="B117" s="53">
        <v>1</v>
      </c>
      <c r="C117" s="53">
        <f t="shared" si="56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360</v>
      </c>
      <c r="P117" s="15" t="s">
        <v>582</v>
      </c>
      <c r="Q117" s="15">
        <v>113</v>
      </c>
      <c r="R117" s="42"/>
      <c r="S117" s="27" t="s">
        <v>583</v>
      </c>
      <c r="T117" s="21">
        <v>1959</v>
      </c>
      <c r="U117" s="28" t="s">
        <v>397</v>
      </c>
      <c r="V117" s="21">
        <v>1976</v>
      </c>
      <c r="W117" s="25"/>
      <c r="X117" s="21"/>
      <c r="Y117" s="25"/>
      <c r="Z117" s="21">
        <f t="shared" si="57"/>
        <v>41</v>
      </c>
      <c r="AA117" s="25" t="s">
        <v>584</v>
      </c>
      <c r="AB117" s="21" t="s">
        <v>142</v>
      </c>
      <c r="AC117" s="21"/>
      <c r="AE117" s="90" t="s">
        <v>585</v>
      </c>
      <c r="AF117" s="82"/>
      <c r="CP117" s="19" t="str">
        <f t="shared" si="58"/>
        <v>Willig Martine</v>
      </c>
      <c r="CR117" s="19">
        <f t="shared" si="59"/>
        <v>41</v>
      </c>
      <c r="CS117" s="19" t="str">
        <f t="shared" si="60"/>
        <v>E</v>
      </c>
      <c r="CT117" s="154">
        <v>5637</v>
      </c>
      <c r="CU117" s="125">
        <v>133</v>
      </c>
      <c r="CV117" s="33">
        <f t="shared" si="76"/>
        <v>6</v>
      </c>
      <c r="CW117" s="83" t="str">
        <f t="shared" si="77"/>
        <v>Kaufmännischer Mitarbeiter 3 / Gruppenchef 1</v>
      </c>
      <c r="CX117" s="125">
        <v>133</v>
      </c>
      <c r="CY117" s="33">
        <f t="shared" si="70"/>
        <v>6</v>
      </c>
      <c r="CZ117" s="83" t="str">
        <f t="shared" si="71"/>
        <v>Kaufmännischer Mitarbeiter 3 / Gruppenchef 1</v>
      </c>
      <c r="DA117" s="125">
        <v>133</v>
      </c>
      <c r="DB117" s="33">
        <f t="shared" si="72"/>
        <v>6</v>
      </c>
      <c r="DC117" s="83" t="str">
        <f t="shared" si="73"/>
        <v>Kaufmännischer Mitarbeiter 3 / Gruppenchef 1</v>
      </c>
      <c r="DD117" s="125">
        <v>133</v>
      </c>
      <c r="DE117" s="33">
        <f t="shared" si="78"/>
        <v>6</v>
      </c>
      <c r="DF117" s="83" t="str">
        <f t="shared" si="79"/>
        <v>Kaufmännischer Mitarbeiter 3 / Gruppenchef 1</v>
      </c>
      <c r="DG117" s="20"/>
      <c r="DH117" s="125">
        <v>133</v>
      </c>
      <c r="DI117" s="33">
        <f t="shared" si="74"/>
        <v>6</v>
      </c>
      <c r="DJ117" s="83" t="str">
        <f t="shared" si="75"/>
        <v>Kaufmännischer Mitarbeiter 3 / Gruppenchef 1</v>
      </c>
      <c r="DO117" s="19">
        <f t="shared" si="61"/>
        <v>5637</v>
      </c>
      <c r="DP117" s="153">
        <v>6</v>
      </c>
      <c r="DQ117" s="19">
        <v>0</v>
      </c>
      <c r="DR117" s="185" t="s">
        <v>973</v>
      </c>
    </row>
    <row r="118" spans="1:122" s="19" customFormat="1" x14ac:dyDescent="0.2">
      <c r="A118" s="53">
        <v>0</v>
      </c>
      <c r="B118" s="53">
        <v>1</v>
      </c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507</v>
      </c>
      <c r="Q118" s="15">
        <v>114</v>
      </c>
      <c r="R118" s="42"/>
      <c r="S118" s="27" t="s">
        <v>259</v>
      </c>
      <c r="T118" s="21">
        <v>1957</v>
      </c>
      <c r="U118" s="28" t="s">
        <v>151</v>
      </c>
      <c r="V118" s="21">
        <v>1977</v>
      </c>
      <c r="W118" s="25"/>
      <c r="X118" s="21"/>
      <c r="Y118" s="25"/>
      <c r="Z118" s="21">
        <f t="shared" si="57"/>
        <v>40</v>
      </c>
      <c r="AA118" s="25" t="s">
        <v>156</v>
      </c>
      <c r="AB118" s="21" t="s">
        <v>142</v>
      </c>
      <c r="AC118" s="21"/>
      <c r="AE118" s="90" t="s">
        <v>457</v>
      </c>
      <c r="AF118" s="82"/>
      <c r="CP118" s="19" t="str">
        <f t="shared" si="58"/>
        <v>Meichtry Anna</v>
      </c>
      <c r="CR118" s="19">
        <f t="shared" si="59"/>
        <v>40</v>
      </c>
      <c r="CS118" s="19" t="str">
        <f t="shared" si="60"/>
        <v>E</v>
      </c>
      <c r="CT118" s="154">
        <v>5629</v>
      </c>
      <c r="CU118" s="125">
        <v>133</v>
      </c>
      <c r="CV118" s="33">
        <f t="shared" si="76"/>
        <v>6</v>
      </c>
      <c r="CW118" s="83" t="str">
        <f t="shared" si="77"/>
        <v>Kaufmännischer Mitarbeiter 3 / Gruppenchef 1</v>
      </c>
      <c r="CX118" s="125">
        <v>133</v>
      </c>
      <c r="CY118" s="33">
        <f t="shared" si="70"/>
        <v>6</v>
      </c>
      <c r="CZ118" s="83" t="str">
        <f t="shared" si="71"/>
        <v>Kaufmännischer Mitarbeiter 3 / Gruppenchef 1</v>
      </c>
      <c r="DA118" s="125">
        <v>133</v>
      </c>
      <c r="DB118" s="33">
        <f t="shared" si="72"/>
        <v>6</v>
      </c>
      <c r="DC118" s="83" t="str">
        <f t="shared" si="73"/>
        <v>Kaufmännischer Mitarbeiter 3 / Gruppenchef 1</v>
      </c>
      <c r="DD118" s="125">
        <v>133</v>
      </c>
      <c r="DE118" s="33">
        <f t="shared" si="78"/>
        <v>6</v>
      </c>
      <c r="DF118" s="83" t="str">
        <f t="shared" si="79"/>
        <v>Kaufmännischer Mitarbeiter 3 / Gruppenchef 1</v>
      </c>
      <c r="DG118" s="20"/>
      <c r="DH118" s="125">
        <v>133</v>
      </c>
      <c r="DI118" s="33">
        <f t="shared" si="74"/>
        <v>6</v>
      </c>
      <c r="DJ118" s="83" t="str">
        <f t="shared" si="75"/>
        <v>Kaufmännischer Mitarbeiter 3 / Gruppenchef 1</v>
      </c>
      <c r="DO118" s="19">
        <f t="shared" si="61"/>
        <v>5629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1167</v>
      </c>
      <c r="Q119" s="15">
        <v>115</v>
      </c>
      <c r="R119" s="42"/>
      <c r="S119" s="27" t="s">
        <v>1005</v>
      </c>
      <c r="T119" s="21">
        <v>1967</v>
      </c>
      <c r="U119" s="28" t="s">
        <v>151</v>
      </c>
      <c r="V119" s="21">
        <v>1987</v>
      </c>
      <c r="W119" s="25"/>
      <c r="X119" s="21"/>
      <c r="Y119" s="25"/>
      <c r="Z119" s="21">
        <f t="shared" si="57"/>
        <v>30</v>
      </c>
      <c r="AA119" s="25" t="s">
        <v>691</v>
      </c>
      <c r="AB119" s="21" t="s">
        <v>142</v>
      </c>
      <c r="AC119" s="21"/>
      <c r="AE119" s="90" t="s">
        <v>457</v>
      </c>
      <c r="AF119" s="82"/>
      <c r="CP119" s="19" t="str">
        <f t="shared" si="58"/>
        <v>Meier Jacqueline</v>
      </c>
      <c r="CR119" s="19">
        <f t="shared" si="59"/>
        <v>30</v>
      </c>
      <c r="CS119" s="19" t="str">
        <f t="shared" si="60"/>
        <v>E</v>
      </c>
      <c r="CT119" s="154">
        <v>7700</v>
      </c>
      <c r="CU119" s="125">
        <v>212</v>
      </c>
      <c r="CV119" s="33">
        <f t="shared" si="76"/>
        <v>5</v>
      </c>
      <c r="CW119" s="83" t="str">
        <f t="shared" si="77"/>
        <v>Buchhalter 2</v>
      </c>
      <c r="CX119" s="125">
        <v>212</v>
      </c>
      <c r="CY119" s="33">
        <f t="shared" si="70"/>
        <v>5</v>
      </c>
      <c r="CZ119" s="83" t="str">
        <f t="shared" si="71"/>
        <v>Buchhalter 2</v>
      </c>
      <c r="DA119" s="125">
        <v>212</v>
      </c>
      <c r="DB119" s="33">
        <f t="shared" si="72"/>
        <v>5</v>
      </c>
      <c r="DC119" s="83" t="str">
        <f t="shared" si="73"/>
        <v>Buchhalter 2</v>
      </c>
      <c r="DD119" s="125">
        <v>212</v>
      </c>
      <c r="DE119" s="33">
        <f t="shared" si="78"/>
        <v>5</v>
      </c>
      <c r="DF119" s="83" t="str">
        <f t="shared" si="79"/>
        <v>Buchhalter 2</v>
      </c>
      <c r="DG119" s="20"/>
      <c r="DH119" s="125">
        <v>212</v>
      </c>
      <c r="DI119" s="33">
        <f t="shared" si="74"/>
        <v>5</v>
      </c>
      <c r="DJ119" s="83" t="str">
        <f t="shared" si="75"/>
        <v>Buchhalter 2</v>
      </c>
      <c r="DO119" s="19">
        <f t="shared" si="61"/>
        <v>7700</v>
      </c>
      <c r="DP119" s="153">
        <v>6</v>
      </c>
      <c r="DQ119" s="19">
        <v>0</v>
      </c>
      <c r="DR119" s="19" t="s">
        <v>958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510</v>
      </c>
      <c r="Q120" s="15">
        <v>116</v>
      </c>
      <c r="R120" s="42"/>
      <c r="S120" s="27" t="s">
        <v>278</v>
      </c>
      <c r="T120" s="21">
        <v>1985</v>
      </c>
      <c r="U120" s="28" t="s">
        <v>279</v>
      </c>
      <c r="V120" s="21">
        <v>2005</v>
      </c>
      <c r="W120" s="25"/>
      <c r="X120" s="21"/>
      <c r="Y120" s="25"/>
      <c r="Z120" s="21">
        <f t="shared" si="57"/>
        <v>12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58"/>
        <v>Oruk Makbule</v>
      </c>
      <c r="CR120" s="19">
        <f t="shared" si="59"/>
        <v>12</v>
      </c>
      <c r="CS120" s="19" t="str">
        <f t="shared" si="60"/>
        <v>E</v>
      </c>
      <c r="CT120" s="154">
        <v>6762</v>
      </c>
      <c r="CU120" s="125">
        <v>212</v>
      </c>
      <c r="CV120" s="33">
        <f t="shared" si="76"/>
        <v>5</v>
      </c>
      <c r="CW120" s="83" t="str">
        <f t="shared" si="77"/>
        <v>Buchhalter 2</v>
      </c>
      <c r="CX120" s="125">
        <v>212</v>
      </c>
      <c r="CY120" s="33">
        <f t="shared" si="70"/>
        <v>5</v>
      </c>
      <c r="CZ120" s="83" t="str">
        <f t="shared" si="71"/>
        <v>Buchhalter 2</v>
      </c>
      <c r="DA120" s="125">
        <v>212</v>
      </c>
      <c r="DB120" s="33">
        <f t="shared" si="72"/>
        <v>5</v>
      </c>
      <c r="DC120" s="83" t="str">
        <f t="shared" si="73"/>
        <v>Buchhalter 2</v>
      </c>
      <c r="DD120" s="125">
        <v>212</v>
      </c>
      <c r="DE120" s="33">
        <f t="shared" si="78"/>
        <v>5</v>
      </c>
      <c r="DF120" s="83" t="str">
        <f t="shared" si="79"/>
        <v>Buchhalter 2</v>
      </c>
      <c r="DG120" s="20"/>
      <c r="DH120" s="125">
        <v>212</v>
      </c>
      <c r="DI120" s="33">
        <f t="shared" si="74"/>
        <v>5</v>
      </c>
      <c r="DJ120" s="83" t="str">
        <f t="shared" si="75"/>
        <v>Buchhalter 2</v>
      </c>
      <c r="DO120" s="19">
        <f t="shared" si="61"/>
        <v>6762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/>
      <c r="C121" s="53">
        <f t="shared" si="56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511</v>
      </c>
      <c r="Q121" s="15">
        <v>117</v>
      </c>
      <c r="R121" s="42" t="s">
        <v>341</v>
      </c>
      <c r="S121" s="27" t="s">
        <v>159</v>
      </c>
      <c r="T121" s="21">
        <v>1959</v>
      </c>
      <c r="U121" s="28" t="s">
        <v>126</v>
      </c>
      <c r="V121" s="21">
        <v>1979</v>
      </c>
      <c r="W121" s="25"/>
      <c r="X121" s="21"/>
      <c r="Y121" s="25" t="s">
        <v>340</v>
      </c>
      <c r="Z121" s="21">
        <f t="shared" si="57"/>
        <v>38</v>
      </c>
      <c r="AA121" s="25" t="s">
        <v>160</v>
      </c>
      <c r="AB121" s="21" t="s">
        <v>105</v>
      </c>
      <c r="AC121" s="21"/>
      <c r="AE121" s="90" t="s">
        <v>426</v>
      </c>
      <c r="AF121" s="82"/>
      <c r="CP121" s="19" t="str">
        <f t="shared" si="58"/>
        <v>Steg Günther</v>
      </c>
      <c r="CR121" s="19">
        <f t="shared" si="59"/>
        <v>38</v>
      </c>
      <c r="CS121" s="19" t="str">
        <f t="shared" si="60"/>
        <v>C</v>
      </c>
      <c r="CT121" s="154">
        <v>4226</v>
      </c>
      <c r="CU121" s="125">
        <v>413</v>
      </c>
      <c r="CV121" s="33">
        <f t="shared" si="76"/>
        <v>8</v>
      </c>
      <c r="CW121" s="83" t="str">
        <f t="shared" si="77"/>
        <v>Senior System-Controller</v>
      </c>
      <c r="CX121" s="125">
        <v>413</v>
      </c>
      <c r="CY121" s="33">
        <f t="shared" si="70"/>
        <v>8</v>
      </c>
      <c r="CZ121" s="83" t="str">
        <f t="shared" si="71"/>
        <v>Senior System-Controller</v>
      </c>
      <c r="DA121" s="125">
        <v>413</v>
      </c>
      <c r="DB121" s="33">
        <f t="shared" si="72"/>
        <v>8</v>
      </c>
      <c r="DC121" s="83" t="str">
        <f t="shared" si="73"/>
        <v>Senior System-Controller</v>
      </c>
      <c r="DD121" s="125">
        <v>413</v>
      </c>
      <c r="DE121" s="33">
        <f t="shared" si="78"/>
        <v>8</v>
      </c>
      <c r="DF121" s="83" t="str">
        <f t="shared" si="79"/>
        <v>Senior System-Controller</v>
      </c>
      <c r="DG121" s="20"/>
      <c r="DH121" s="125">
        <v>413</v>
      </c>
      <c r="DI121" s="33">
        <f t="shared" si="74"/>
        <v>8</v>
      </c>
      <c r="DJ121" s="83" t="str">
        <f t="shared" si="75"/>
        <v>Senior System-Controller</v>
      </c>
      <c r="DO121" s="19">
        <f t="shared" si="61"/>
        <v>4226</v>
      </c>
      <c r="DP121" s="153">
        <v>6</v>
      </c>
      <c r="DQ121" s="19">
        <v>0</v>
      </c>
      <c r="DR121" s="19" t="s">
        <v>961</v>
      </c>
    </row>
    <row r="122" spans="1:122" s="19" customFormat="1" ht="27" x14ac:dyDescent="0.2">
      <c r="A122" s="53">
        <v>0</v>
      </c>
      <c r="B122" s="53"/>
      <c r="C122" s="53">
        <f t="shared" si="56"/>
        <v>1</v>
      </c>
      <c r="D122" s="55"/>
      <c r="E122" s="55"/>
      <c r="F122" s="55"/>
      <c r="G122" s="53">
        <v>1</v>
      </c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533</v>
      </c>
      <c r="Q122" s="15">
        <v>118</v>
      </c>
      <c r="R122" s="42"/>
      <c r="S122" s="20" t="s">
        <v>532</v>
      </c>
      <c r="T122" s="21">
        <v>1966</v>
      </c>
      <c r="U122" s="28" t="s">
        <v>534</v>
      </c>
      <c r="V122" s="21">
        <v>1992</v>
      </c>
      <c r="W122" s="25" t="s">
        <v>535</v>
      </c>
      <c r="X122" s="21">
        <v>1995</v>
      </c>
      <c r="Y122" s="28" t="s">
        <v>211</v>
      </c>
      <c r="Z122" s="118">
        <f t="shared" si="57"/>
        <v>25</v>
      </c>
      <c r="AA122" s="25" t="s">
        <v>692</v>
      </c>
      <c r="AB122" s="21" t="s">
        <v>105</v>
      </c>
      <c r="AC122" s="21"/>
      <c r="AE122" s="90" t="s">
        <v>537</v>
      </c>
      <c r="AF122" s="82"/>
      <c r="CP122" s="19" t="str">
        <f t="shared" si="58"/>
        <v>Grimm Stephan</v>
      </c>
      <c r="CR122" s="19">
        <f t="shared" si="59"/>
        <v>25</v>
      </c>
      <c r="CS122" s="19" t="str">
        <f t="shared" si="60"/>
        <v>C</v>
      </c>
      <c r="CT122" s="154">
        <v>3203</v>
      </c>
      <c r="CU122" s="125">
        <v>443</v>
      </c>
      <c r="CV122" s="33">
        <f t="shared" si="76"/>
        <v>9</v>
      </c>
      <c r="CW122" s="83" t="str">
        <f t="shared" si="77"/>
        <v>System-Spezialist 3</v>
      </c>
      <c r="CX122" s="125">
        <v>443</v>
      </c>
      <c r="CY122" s="33">
        <f t="shared" si="70"/>
        <v>9</v>
      </c>
      <c r="CZ122" s="83" t="str">
        <f t="shared" si="71"/>
        <v>System-Spezialist 3</v>
      </c>
      <c r="DA122" s="125">
        <v>443</v>
      </c>
      <c r="DB122" s="33">
        <f t="shared" si="72"/>
        <v>9</v>
      </c>
      <c r="DC122" s="83" t="str">
        <f t="shared" si="73"/>
        <v>System-Spezialist 3</v>
      </c>
      <c r="DD122" s="125">
        <v>443</v>
      </c>
      <c r="DE122" s="33">
        <f t="shared" si="78"/>
        <v>9</v>
      </c>
      <c r="DF122" s="83" t="str">
        <f t="shared" si="79"/>
        <v>System-Spezialist 3</v>
      </c>
      <c r="DG122" s="20"/>
      <c r="DH122" s="125">
        <v>413</v>
      </c>
      <c r="DI122" s="33">
        <f t="shared" si="74"/>
        <v>8</v>
      </c>
      <c r="DJ122" s="83" t="str">
        <f t="shared" si="75"/>
        <v>Senior System-Controller</v>
      </c>
      <c r="DO122" s="19">
        <f t="shared" si="61"/>
        <v>3203</v>
      </c>
      <c r="DP122" s="153">
        <v>3</v>
      </c>
      <c r="DQ122" s="19">
        <v>0</v>
      </c>
      <c r="DR122" s="19" t="s">
        <v>962</v>
      </c>
    </row>
    <row r="123" spans="1:122" s="19" customFormat="1" x14ac:dyDescent="0.2">
      <c r="A123" s="53">
        <v>0</v>
      </c>
      <c r="B123" s="53"/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512</v>
      </c>
      <c r="Q123" s="15">
        <v>119</v>
      </c>
      <c r="R123" s="42"/>
      <c r="S123" s="27" t="s">
        <v>204</v>
      </c>
      <c r="T123" s="21">
        <v>1978</v>
      </c>
      <c r="U123" s="28" t="s">
        <v>277</v>
      </c>
      <c r="V123" s="21">
        <v>1999</v>
      </c>
      <c r="W123" s="25"/>
      <c r="X123" s="21"/>
      <c r="Y123" s="25" t="s">
        <v>316</v>
      </c>
      <c r="Z123" s="21">
        <f t="shared" si="57"/>
        <v>18</v>
      </c>
      <c r="AA123" s="25" t="s">
        <v>205</v>
      </c>
      <c r="AB123" s="21" t="s">
        <v>121</v>
      </c>
      <c r="AC123" s="21"/>
      <c r="AE123" s="90" t="s">
        <v>427</v>
      </c>
      <c r="AF123" s="82"/>
      <c r="CP123" s="19" t="str">
        <f t="shared" si="58"/>
        <v>Hänni Alexander</v>
      </c>
      <c r="CR123" s="19">
        <f t="shared" si="59"/>
        <v>18</v>
      </c>
      <c r="CS123" s="19" t="str">
        <f t="shared" si="60"/>
        <v>D</v>
      </c>
      <c r="CT123" s="154">
        <v>6755</v>
      </c>
      <c r="CU123" s="125">
        <v>423</v>
      </c>
      <c r="CV123" s="33">
        <f t="shared" si="76"/>
        <v>7</v>
      </c>
      <c r="CW123" s="83" t="str">
        <f t="shared" si="77"/>
        <v>IC-Berater / -Techniker 3 / LAN-Supporter</v>
      </c>
      <c r="CX123" s="125">
        <v>423</v>
      </c>
      <c r="CY123" s="33">
        <f t="shared" si="70"/>
        <v>7</v>
      </c>
      <c r="CZ123" s="83" t="str">
        <f t="shared" si="71"/>
        <v>IC-Berater / -Techniker 3 / LAN-Supporter</v>
      </c>
      <c r="DA123" s="125">
        <v>423</v>
      </c>
      <c r="DB123" s="33">
        <f t="shared" si="72"/>
        <v>7</v>
      </c>
      <c r="DC123" s="83" t="str">
        <f t="shared" si="73"/>
        <v>IC-Berater / -Techniker 3 / LAN-Supporter</v>
      </c>
      <c r="DD123" s="125">
        <v>422</v>
      </c>
      <c r="DE123" s="33">
        <f t="shared" si="78"/>
        <v>6</v>
      </c>
      <c r="DF123" s="83" t="str">
        <f t="shared" si="79"/>
        <v>IC-Berater / -Techniker 2 / LAN-Grundstufe</v>
      </c>
      <c r="DG123" s="20"/>
      <c r="DH123" s="125">
        <v>422</v>
      </c>
      <c r="DI123" s="33">
        <f t="shared" si="74"/>
        <v>6</v>
      </c>
      <c r="DJ123" s="83" t="str">
        <f t="shared" si="75"/>
        <v>IC-Berater / -Techniker 2 / LAN-Grundstufe</v>
      </c>
      <c r="DO123" s="19">
        <f t="shared" si="61"/>
        <v>6755</v>
      </c>
      <c r="DP123" s="153">
        <v>6</v>
      </c>
      <c r="DQ123" s="19">
        <v>0</v>
      </c>
      <c r="DR123" s="19" t="s">
        <v>960</v>
      </c>
    </row>
    <row r="124" spans="1:122" s="19" customFormat="1" x14ac:dyDescent="0.2">
      <c r="A124" s="53">
        <v>0</v>
      </c>
      <c r="B124" s="53"/>
      <c r="C124" s="53">
        <f t="shared" si="56"/>
        <v>1</v>
      </c>
      <c r="D124" s="55"/>
      <c r="E124" s="55"/>
      <c r="F124" s="55"/>
      <c r="G124" s="53">
        <v>1</v>
      </c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1054</v>
      </c>
      <c r="Q124" s="15">
        <v>120</v>
      </c>
      <c r="R124" s="42"/>
      <c r="S124" s="27" t="s">
        <v>1055</v>
      </c>
      <c r="T124" s="21">
        <v>1985</v>
      </c>
      <c r="U124" s="28" t="s">
        <v>1056</v>
      </c>
      <c r="V124" s="21">
        <v>2007</v>
      </c>
      <c r="W124" s="25" t="s">
        <v>1057</v>
      </c>
      <c r="X124" s="21">
        <v>2015</v>
      </c>
      <c r="Y124" s="25" t="s">
        <v>316</v>
      </c>
      <c r="Z124" s="21">
        <f t="shared" si="57"/>
        <v>10</v>
      </c>
      <c r="AA124" s="25" t="s">
        <v>205</v>
      </c>
      <c r="AB124" s="21" t="s">
        <v>142</v>
      </c>
      <c r="AC124" s="21"/>
      <c r="AE124" s="90" t="s">
        <v>427</v>
      </c>
      <c r="AF124" s="82"/>
      <c r="CP124" s="19" t="str">
        <f t="shared" si="58"/>
        <v>Saliu Bekim</v>
      </c>
      <c r="CR124" s="19">
        <f t="shared" si="59"/>
        <v>10</v>
      </c>
      <c r="CS124" s="19" t="str">
        <f t="shared" si="60"/>
        <v>E</v>
      </c>
      <c r="CT124" s="154">
        <v>7708</v>
      </c>
      <c r="CU124" s="125">
        <v>422</v>
      </c>
      <c r="CV124" s="33">
        <f t="shared" si="76"/>
        <v>6</v>
      </c>
      <c r="CW124" s="83" t="str">
        <f t="shared" si="77"/>
        <v>IC-Berater / -Techniker 2 / LAN-Grundstufe</v>
      </c>
      <c r="CX124" s="125">
        <v>422</v>
      </c>
      <c r="CY124" s="33">
        <f t="shared" si="70"/>
        <v>6</v>
      </c>
      <c r="CZ124" s="83" t="str">
        <f t="shared" si="71"/>
        <v>IC-Berater / -Techniker 2 / LAN-Grundstufe</v>
      </c>
      <c r="DA124" s="125"/>
      <c r="DB124" s="33"/>
      <c r="DC124" s="83"/>
      <c r="DD124" s="125"/>
      <c r="DE124" s="33"/>
      <c r="DF124" s="83"/>
      <c r="DG124" s="20"/>
      <c r="DH124" s="125"/>
      <c r="DI124" s="33"/>
      <c r="DJ124" s="83"/>
      <c r="DO124" s="19">
        <f t="shared" si="61"/>
        <v>7708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>
        <v>1</v>
      </c>
      <c r="C125" s="53">
        <f>IF(Z125&gt;=10,1,0)</f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514</v>
      </c>
      <c r="Q125" s="15">
        <v>121</v>
      </c>
      <c r="R125" s="42" t="s">
        <v>344</v>
      </c>
      <c r="S125" s="27" t="s">
        <v>230</v>
      </c>
      <c r="T125" s="21">
        <v>1965</v>
      </c>
      <c r="U125" s="28" t="s">
        <v>151</v>
      </c>
      <c r="V125" s="21">
        <v>1984</v>
      </c>
      <c r="W125" s="25"/>
      <c r="X125" s="21"/>
      <c r="Y125" s="25"/>
      <c r="Z125" s="21">
        <f>$AD$3-V125</f>
        <v>33</v>
      </c>
      <c r="AA125" s="25" t="s">
        <v>339</v>
      </c>
      <c r="AB125" s="21" t="s">
        <v>121</v>
      </c>
      <c r="AC125" s="21"/>
      <c r="AE125" s="90" t="s">
        <v>425</v>
      </c>
      <c r="AF125" s="82"/>
      <c r="CP125" s="19" t="str">
        <f t="shared" si="58"/>
        <v>Eichenberger Sylvia</v>
      </c>
      <c r="CR125" s="19">
        <f t="shared" si="59"/>
        <v>33</v>
      </c>
      <c r="CS125" s="19" t="str">
        <f t="shared" si="60"/>
        <v>D</v>
      </c>
      <c r="CT125" s="154">
        <v>5626</v>
      </c>
      <c r="CU125" s="125">
        <v>134</v>
      </c>
      <c r="CV125" s="33">
        <f t="shared" si="76"/>
        <v>7</v>
      </c>
      <c r="CW125" s="83" t="str">
        <f t="shared" si="77"/>
        <v>Kaufmännischer Mitarbeiter 4 / Gruppenchef 2</v>
      </c>
      <c r="CX125" s="125">
        <v>134</v>
      </c>
      <c r="CY125" s="33">
        <f t="shared" si="70"/>
        <v>7</v>
      </c>
      <c r="CZ125" s="83" t="str">
        <f t="shared" si="71"/>
        <v>Kaufmännischer Mitarbeiter 4 / Gruppenchef 2</v>
      </c>
      <c r="DA125" s="125">
        <v>134</v>
      </c>
      <c r="DB125" s="33">
        <f t="shared" ref="DB125:DB134" si="80">VLOOKUP($DA125,Funktionsbezeichnungen,3,0)</f>
        <v>7</v>
      </c>
      <c r="DC125" s="83" t="str">
        <f t="shared" ref="DC125:DC134" si="81">VLOOKUP($DA125,Funktionsbezeichnungen,2,0)</f>
        <v>Kaufmännischer Mitarbeiter 4 / Gruppenchef 2</v>
      </c>
      <c r="DD125" s="125">
        <v>134</v>
      </c>
      <c r="DE125" s="33">
        <f t="shared" ref="DE125:DE134" si="82">VLOOKUP($DD125,Funktionsbezeichnungen,3,0)</f>
        <v>7</v>
      </c>
      <c r="DF125" s="83" t="str">
        <f t="shared" ref="DF125:DF134" si="83">VLOOKUP($DD125,Funktionsbezeichnungen,2,0)</f>
        <v>Kaufmännischer Mitarbeiter 4 / Gruppenchef 2</v>
      </c>
      <c r="DG125" s="20"/>
      <c r="DH125" s="125">
        <v>134</v>
      </c>
      <c r="DI125" s="33">
        <f t="shared" ref="DI125:DI134" si="84">VLOOKUP($DH125,Funktionsbezeichnungen,3,0)</f>
        <v>7</v>
      </c>
      <c r="DJ125" s="83" t="str">
        <f t="shared" ref="DJ125:DJ134" si="85">VLOOKUP($DH125,Funktionsbezeichnungen,2,0)</f>
        <v>Kaufmännischer Mitarbeiter 4 / Gruppenchef 2</v>
      </c>
      <c r="DO125" s="19">
        <f t="shared" si="61"/>
        <v>5626</v>
      </c>
      <c r="DP125" s="153">
        <v>6</v>
      </c>
      <c r="DQ125" s="19">
        <v>0</v>
      </c>
      <c r="DR125" s="19" t="s">
        <v>955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360</v>
      </c>
      <c r="P126" s="15" t="s">
        <v>505</v>
      </c>
      <c r="Q126" s="15">
        <v>122</v>
      </c>
      <c r="R126" s="42"/>
      <c r="S126" s="27" t="s">
        <v>396</v>
      </c>
      <c r="T126" s="21">
        <v>1965</v>
      </c>
      <c r="U126" s="28" t="s">
        <v>397</v>
      </c>
      <c r="V126" s="21">
        <v>1985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58"/>
        <v>Ehret-Kreutz Elke</v>
      </c>
      <c r="CR126" s="19">
        <f t="shared" si="59"/>
        <v>32</v>
      </c>
      <c r="CS126" s="19" t="str">
        <f t="shared" si="60"/>
        <v>D</v>
      </c>
      <c r="CT126" s="154">
        <v>5633</v>
      </c>
      <c r="CU126" s="125">
        <v>134</v>
      </c>
      <c r="CV126" s="33">
        <f t="shared" si="76"/>
        <v>7</v>
      </c>
      <c r="CW126" s="83" t="str">
        <f t="shared" si="77"/>
        <v>Kaufmännischer Mitarbeiter 4 / Gruppenchef 2</v>
      </c>
      <c r="CX126" s="125">
        <v>134</v>
      </c>
      <c r="CY126" s="33">
        <f>VLOOKUP($CX126,Funktionsbezeichnungen,3,0)</f>
        <v>7</v>
      </c>
      <c r="CZ126" s="83" t="str">
        <f>VLOOKUP($CX126,Funktionsbezeichnungen,2,0)</f>
        <v>Kaufmännischer Mitarbeiter 4 / Gruppenchef 2</v>
      </c>
      <c r="DA126" s="125">
        <v>134</v>
      </c>
      <c r="DB126" s="33">
        <f>VLOOKUP($DA126,Funktionsbezeichnungen,3,0)</f>
        <v>7</v>
      </c>
      <c r="DC126" s="83" t="str">
        <f>VLOOKUP($DA126,Funktionsbezeichnungen,2,0)</f>
        <v>Kaufmännischer Mitarbeiter 4 / Gruppenchef 2</v>
      </c>
      <c r="DD126" s="125">
        <v>134</v>
      </c>
      <c r="DE126" s="33">
        <f>VLOOKUP($DD126,Funktionsbezeichnungen,3,0)</f>
        <v>7</v>
      </c>
      <c r="DF126" s="83" t="str">
        <f>VLOOKUP($DD126,Funktionsbezeichnungen,2,0)</f>
        <v>Kaufmännischer Mitarbeiter 4 / Gruppenchef 2</v>
      </c>
      <c r="DG126" s="20"/>
      <c r="DH126" s="125">
        <v>134</v>
      </c>
      <c r="DI126" s="33">
        <f>VLOOKUP($DH126,Funktionsbezeichnungen,3,0)</f>
        <v>7</v>
      </c>
      <c r="DJ126" s="83" t="str">
        <f>VLOOKUP($DH126,Funktionsbezeichnungen,2,0)</f>
        <v>Kaufmännischer Mitarbeiter 4 / Gruppenchef 2</v>
      </c>
      <c r="DO126" s="19">
        <f t="shared" si="61"/>
        <v>5633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513</v>
      </c>
      <c r="Q127" s="15">
        <v>123</v>
      </c>
      <c r="R127" s="42"/>
      <c r="S127" s="27" t="s">
        <v>272</v>
      </c>
      <c r="T127" s="21">
        <v>1967</v>
      </c>
      <c r="U127" s="28" t="s">
        <v>274</v>
      </c>
      <c r="V127" s="21">
        <v>1986</v>
      </c>
      <c r="W127" s="25" t="s">
        <v>1220</v>
      </c>
      <c r="X127" s="21">
        <v>2016</v>
      </c>
      <c r="Y127" s="25"/>
      <c r="Z127" s="21">
        <f>$AD$3-V127</f>
        <v>31</v>
      </c>
      <c r="AA127" s="25" t="s">
        <v>693</v>
      </c>
      <c r="AB127" s="21" t="s">
        <v>121</v>
      </c>
      <c r="AC127" s="21"/>
      <c r="AE127" s="90" t="s">
        <v>454</v>
      </c>
      <c r="AF127" s="82"/>
      <c r="CP127" s="19" t="str">
        <f t="shared" si="58"/>
        <v>Gerber Beatrice</v>
      </c>
      <c r="CR127" s="19">
        <f t="shared" si="59"/>
        <v>31</v>
      </c>
      <c r="CS127" s="19" t="str">
        <f t="shared" si="60"/>
        <v>D</v>
      </c>
      <c r="CT127" s="154">
        <v>4289</v>
      </c>
      <c r="CU127" s="125">
        <v>141</v>
      </c>
      <c r="CV127" s="33">
        <f t="shared" si="76"/>
        <v>8</v>
      </c>
      <c r="CW127" s="83" t="str">
        <f t="shared" si="77"/>
        <v>Kaufmännischer Fachspezialist 1</v>
      </c>
      <c r="CX127" s="125">
        <v>141</v>
      </c>
      <c r="CY127" s="33">
        <f t="shared" si="70"/>
        <v>8</v>
      </c>
      <c r="CZ127" s="83" t="str">
        <f t="shared" si="71"/>
        <v>Kaufmännischer Fachspezialist 1</v>
      </c>
      <c r="DA127" s="125">
        <v>141</v>
      </c>
      <c r="DB127" s="33">
        <f t="shared" si="80"/>
        <v>8</v>
      </c>
      <c r="DC127" s="83" t="str">
        <f t="shared" si="81"/>
        <v>Kaufmännischer Fachspezialist 1</v>
      </c>
      <c r="DD127" s="125">
        <v>141</v>
      </c>
      <c r="DE127" s="33">
        <f t="shared" si="82"/>
        <v>8</v>
      </c>
      <c r="DF127" s="83" t="str">
        <f t="shared" si="83"/>
        <v>Kaufmännischer Fachspezialist 1</v>
      </c>
      <c r="DG127" s="20"/>
      <c r="DH127" s="125">
        <v>141</v>
      </c>
      <c r="DI127" s="33">
        <f t="shared" si="84"/>
        <v>8</v>
      </c>
      <c r="DJ127" s="83" t="str">
        <f t="shared" si="85"/>
        <v>Kaufmännischer Fachspezialist 1</v>
      </c>
      <c r="DO127" s="19">
        <f t="shared" si="61"/>
        <v>4289</v>
      </c>
      <c r="DP127" s="153">
        <v>6</v>
      </c>
      <c r="DQ127" s="19">
        <v>0</v>
      </c>
      <c r="DR127" s="19" t="s">
        <v>956</v>
      </c>
    </row>
    <row r="128" spans="1:122" s="19" customFormat="1" x14ac:dyDescent="0.2">
      <c r="A128" s="53">
        <v>0</v>
      </c>
      <c r="B128" s="53">
        <v>1</v>
      </c>
      <c r="C128" s="53">
        <f t="shared" ref="C128:C141" si="86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42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57"/>
        <v>32</v>
      </c>
      <c r="AA128" s="25" t="s">
        <v>414</v>
      </c>
      <c r="AB128" s="21" t="s">
        <v>142</v>
      </c>
      <c r="AC128" s="21"/>
      <c r="AE128" s="90" t="s">
        <v>428</v>
      </c>
      <c r="AF128" s="82"/>
      <c r="CP128" s="19" t="str">
        <f t="shared" si="58"/>
        <v>Boschung Brigitte</v>
      </c>
      <c r="CR128" s="19">
        <f t="shared" si="59"/>
        <v>32</v>
      </c>
      <c r="CS128" s="19" t="str">
        <f t="shared" si="60"/>
        <v>E</v>
      </c>
      <c r="CT128" s="154">
        <v>7703</v>
      </c>
      <c r="CU128" s="125">
        <v>112</v>
      </c>
      <c r="CV128" s="33">
        <f t="shared" si="76"/>
        <v>5</v>
      </c>
      <c r="CW128" s="83" t="str">
        <f t="shared" si="77"/>
        <v>Réceptionist / Telefonist / Service-Disponent 2</v>
      </c>
      <c r="CX128" s="125">
        <v>112</v>
      </c>
      <c r="CY128" s="33">
        <f t="shared" ref="CY128:CY134" si="87">VLOOKUP($CX128,Funktionsbezeichnungen,3,0)</f>
        <v>5</v>
      </c>
      <c r="CZ128" s="83" t="str">
        <f t="shared" ref="CZ128:CZ134" si="88">VLOOKUP($CX128,Funktionsbezeichnungen,2,0)</f>
        <v>Réceptionist / Telefonist / Service-Disponent 2</v>
      </c>
      <c r="DA128" s="125">
        <v>112</v>
      </c>
      <c r="DB128" s="33">
        <f t="shared" si="80"/>
        <v>5</v>
      </c>
      <c r="DC128" s="83" t="str">
        <f t="shared" si="81"/>
        <v>Réceptionist / Telefonist / Service-Disponent 2</v>
      </c>
      <c r="DD128" s="125">
        <v>112</v>
      </c>
      <c r="DE128" s="33">
        <f t="shared" si="82"/>
        <v>5</v>
      </c>
      <c r="DF128" s="83" t="str">
        <f t="shared" si="83"/>
        <v>Réceptionist / Telefonist / Service-Disponent 2</v>
      </c>
      <c r="DG128" s="20"/>
      <c r="DH128" s="125">
        <v>112</v>
      </c>
      <c r="DI128" s="33">
        <f t="shared" si="84"/>
        <v>5</v>
      </c>
      <c r="DJ128" s="83" t="str">
        <f t="shared" si="85"/>
        <v>Réceptionist / Telefonist / Service-Disponent 2</v>
      </c>
      <c r="DO128" s="19">
        <f t="shared" si="61"/>
        <v>7703</v>
      </c>
      <c r="DP128" s="153">
        <v>6</v>
      </c>
      <c r="DQ128" s="19">
        <v>0</v>
      </c>
      <c r="DR128" s="19" t="s">
        <v>953</v>
      </c>
    </row>
    <row r="129" spans="1:141" s="19" customFormat="1" x14ac:dyDescent="0.2">
      <c r="A129" s="53">
        <v>0</v>
      </c>
      <c r="B129" s="53">
        <v>1</v>
      </c>
      <c r="C129" s="53">
        <f t="shared" si="8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884</v>
      </c>
      <c r="Q129" s="15">
        <v>125</v>
      </c>
      <c r="R129" s="42"/>
      <c r="S129" s="27" t="s">
        <v>883</v>
      </c>
      <c r="T129" s="21">
        <v>1970</v>
      </c>
      <c r="U129" s="28" t="s">
        <v>264</v>
      </c>
      <c r="V129" s="21">
        <v>1987</v>
      </c>
      <c r="W129" s="25"/>
      <c r="X129" s="21"/>
      <c r="Y129" s="25"/>
      <c r="Z129" s="21">
        <f t="shared" si="57"/>
        <v>30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58"/>
        <v>Wirtz Christine</v>
      </c>
      <c r="CR129" s="19">
        <f t="shared" si="59"/>
        <v>30</v>
      </c>
      <c r="CS129" s="19" t="str">
        <f t="shared" si="60"/>
        <v>E</v>
      </c>
      <c r="CT129" s="154">
        <v>5627</v>
      </c>
      <c r="CU129" s="125">
        <v>112</v>
      </c>
      <c r="CV129" s="33">
        <f t="shared" si="76"/>
        <v>5</v>
      </c>
      <c r="CW129" s="83" t="str">
        <f t="shared" si="77"/>
        <v>Réceptionist / Telefonist / Service-Disponent 2</v>
      </c>
      <c r="CX129" s="125">
        <v>112</v>
      </c>
      <c r="CY129" s="33">
        <f t="shared" si="87"/>
        <v>5</v>
      </c>
      <c r="CZ129" s="83" t="str">
        <f t="shared" si="88"/>
        <v>Réceptionist / Telefonist / Service-Disponent 2</v>
      </c>
      <c r="DA129" s="125">
        <v>112</v>
      </c>
      <c r="DB129" s="33">
        <f t="shared" si="80"/>
        <v>5</v>
      </c>
      <c r="DC129" s="83" t="str">
        <f t="shared" si="81"/>
        <v>Réceptionist / Telefonist / Service-Disponent 2</v>
      </c>
      <c r="DD129" s="125">
        <v>112</v>
      </c>
      <c r="DE129" s="33">
        <f t="shared" si="82"/>
        <v>5</v>
      </c>
      <c r="DF129" s="83" t="str">
        <f t="shared" si="83"/>
        <v>Réceptionist / Telefonist / Service-Disponent 2</v>
      </c>
      <c r="DG129" s="20"/>
      <c r="DH129" s="125">
        <v>112</v>
      </c>
      <c r="DI129" s="33">
        <f t="shared" si="84"/>
        <v>5</v>
      </c>
      <c r="DJ129" s="83" t="str">
        <f t="shared" si="85"/>
        <v>Réceptionist / Telefonist / Service-Disponent 2</v>
      </c>
      <c r="DO129" s="19">
        <f t="shared" si="61"/>
        <v>5627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8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515</v>
      </c>
      <c r="Q130" s="15">
        <v>126</v>
      </c>
      <c r="R130" s="42"/>
      <c r="S130" s="27" t="s">
        <v>163</v>
      </c>
      <c r="T130" s="21">
        <v>1956</v>
      </c>
      <c r="U130" s="28"/>
      <c r="V130" s="21">
        <v>1989</v>
      </c>
      <c r="W130" s="25"/>
      <c r="X130" s="21"/>
      <c r="Y130" s="25"/>
      <c r="Z130" s="21">
        <f t="shared" si="57"/>
        <v>28</v>
      </c>
      <c r="AA130" s="25" t="s">
        <v>339</v>
      </c>
      <c r="AB130" s="21" t="s">
        <v>142</v>
      </c>
      <c r="AC130" s="21"/>
      <c r="AE130" s="90" t="s">
        <v>425</v>
      </c>
      <c r="AF130" s="82"/>
      <c r="CP130" s="19" t="str">
        <f t="shared" si="58"/>
        <v>Körkel Agnes</v>
      </c>
      <c r="CR130" s="19">
        <f>+Z130</f>
        <v>28</v>
      </c>
      <c r="CS130" s="19" t="str">
        <f>+AB130</f>
        <v>E</v>
      </c>
      <c r="CT130" s="154">
        <v>5605</v>
      </c>
      <c r="CU130" s="125">
        <v>132</v>
      </c>
      <c r="CV130" s="33">
        <f t="shared" si="76"/>
        <v>5</v>
      </c>
      <c r="CW130" s="83" t="str">
        <f t="shared" si="77"/>
        <v>Kaufmännischer Mitarbeiter 2</v>
      </c>
      <c r="CX130" s="125">
        <v>132</v>
      </c>
      <c r="CY130" s="33">
        <f t="shared" si="87"/>
        <v>5</v>
      </c>
      <c r="CZ130" s="83" t="str">
        <f t="shared" si="88"/>
        <v>Kaufmännischer Mitarbeiter 2</v>
      </c>
      <c r="DA130" s="125">
        <v>132</v>
      </c>
      <c r="DB130" s="33">
        <f t="shared" si="80"/>
        <v>5</v>
      </c>
      <c r="DC130" s="83" t="str">
        <f t="shared" si="81"/>
        <v>Kaufmännischer Mitarbeiter 2</v>
      </c>
      <c r="DD130" s="125">
        <v>132</v>
      </c>
      <c r="DE130" s="33">
        <f t="shared" si="82"/>
        <v>5</v>
      </c>
      <c r="DF130" s="83" t="str">
        <f t="shared" si="83"/>
        <v>Kaufmännischer Mitarbeiter 2</v>
      </c>
      <c r="DG130" s="20"/>
      <c r="DH130" s="125">
        <v>132</v>
      </c>
      <c r="DI130" s="33">
        <f t="shared" si="84"/>
        <v>5</v>
      </c>
      <c r="DJ130" s="83" t="str">
        <f t="shared" si="85"/>
        <v>Kaufmännischer Mitarbeiter 2</v>
      </c>
      <c r="DO130" s="19">
        <f t="shared" si="61"/>
        <v>5605</v>
      </c>
      <c r="DP130" s="153">
        <v>7</v>
      </c>
      <c r="DQ130" s="19">
        <v>0</v>
      </c>
      <c r="DR130" s="19" t="s">
        <v>955</v>
      </c>
    </row>
    <row r="131" spans="1:141" s="19" customFormat="1" x14ac:dyDescent="0.2">
      <c r="A131" s="53">
        <v>0</v>
      </c>
      <c r="B131" s="53">
        <v>1</v>
      </c>
      <c r="C131" s="53">
        <f t="shared" si="8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361</v>
      </c>
      <c r="P131" s="15" t="s">
        <v>518</v>
      </c>
      <c r="Q131" s="15">
        <v>127</v>
      </c>
      <c r="R131" s="42"/>
      <c r="S131" s="27" t="s">
        <v>257</v>
      </c>
      <c r="T131" s="21">
        <v>1953</v>
      </c>
      <c r="U131" s="28" t="s">
        <v>256</v>
      </c>
      <c r="V131" s="21">
        <v>2004</v>
      </c>
      <c r="W131" s="25"/>
      <c r="X131" s="21"/>
      <c r="Y131" s="25"/>
      <c r="Z131" s="21">
        <f>$AD$3-V131</f>
        <v>13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58"/>
        <v>Kalt Susanne</v>
      </c>
      <c r="CR131" s="19">
        <f>+Z131</f>
        <v>13</v>
      </c>
      <c r="CS131" s="19" t="str">
        <f>+AB131</f>
        <v>E</v>
      </c>
      <c r="CT131" s="154">
        <v>6758</v>
      </c>
      <c r="CU131" s="125">
        <v>133</v>
      </c>
      <c r="CV131" s="33">
        <f t="shared" si="76"/>
        <v>6</v>
      </c>
      <c r="CW131" s="83" t="str">
        <f t="shared" si="77"/>
        <v>Kaufmännischer Mitarbeiter 3 / Gruppenchef 1</v>
      </c>
      <c r="CX131" s="125">
        <v>133</v>
      </c>
      <c r="CY131" s="33">
        <f t="shared" si="87"/>
        <v>6</v>
      </c>
      <c r="CZ131" s="83" t="str">
        <f t="shared" si="88"/>
        <v>Kaufmännischer Mitarbeiter 3 / Gruppenchef 1</v>
      </c>
      <c r="DA131" s="125">
        <v>133</v>
      </c>
      <c r="DB131" s="33">
        <f t="shared" si="80"/>
        <v>6</v>
      </c>
      <c r="DC131" s="83" t="str">
        <f t="shared" si="81"/>
        <v>Kaufmännischer Mitarbeiter 3 / Gruppenchef 1</v>
      </c>
      <c r="DD131" s="125">
        <v>133</v>
      </c>
      <c r="DE131" s="33">
        <f t="shared" si="82"/>
        <v>6</v>
      </c>
      <c r="DF131" s="83" t="str">
        <f t="shared" si="83"/>
        <v>Kaufmännischer Mitarbeiter 3 / Gruppenchef 1</v>
      </c>
      <c r="DG131" s="20"/>
      <c r="DH131" s="125">
        <v>133</v>
      </c>
      <c r="DI131" s="33">
        <f t="shared" si="84"/>
        <v>6</v>
      </c>
      <c r="DJ131" s="83" t="str">
        <f t="shared" si="85"/>
        <v>Kaufmännischer Mitarbeiter 3 / Gruppenchef 1</v>
      </c>
      <c r="DO131" s="19">
        <f t="shared" si="61"/>
        <v>6758</v>
      </c>
      <c r="DP131" s="153">
        <v>6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8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521</v>
      </c>
      <c r="Q132" s="15">
        <v>128</v>
      </c>
      <c r="R132" s="42" t="s">
        <v>345</v>
      </c>
      <c r="S132" s="27" t="s">
        <v>170</v>
      </c>
      <c r="T132" s="21">
        <v>1961</v>
      </c>
      <c r="U132" s="28" t="s">
        <v>169</v>
      </c>
      <c r="V132" s="21">
        <v>1980</v>
      </c>
      <c r="W132" s="25"/>
      <c r="X132" s="21"/>
      <c r="Y132" s="25"/>
      <c r="Z132" s="21">
        <f>$AD$3-V132</f>
        <v>37</v>
      </c>
      <c r="AA132" s="25" t="s">
        <v>169</v>
      </c>
      <c r="AB132" s="21" t="s">
        <v>142</v>
      </c>
      <c r="AC132" s="21"/>
      <c r="AE132" s="90" t="s">
        <v>429</v>
      </c>
      <c r="AF132" s="82"/>
      <c r="CP132" s="19" t="str">
        <f t="shared" ref="CP132:CP146" si="89">+S132</f>
        <v>Eilers Brigitte</v>
      </c>
      <c r="CR132" s="19">
        <f>+Z132</f>
        <v>37</v>
      </c>
      <c r="CS132" s="19" t="str">
        <f>+AB132</f>
        <v>E</v>
      </c>
      <c r="CT132" s="154">
        <v>6740</v>
      </c>
      <c r="CU132" s="125">
        <v>133</v>
      </c>
      <c r="CV132" s="33">
        <f t="shared" si="76"/>
        <v>6</v>
      </c>
      <c r="CW132" s="83" t="str">
        <f t="shared" si="77"/>
        <v>Kaufmännischer Mitarbeiter 3 / Gruppenchef 1</v>
      </c>
      <c r="CX132" s="125">
        <v>133</v>
      </c>
      <c r="CY132" s="33">
        <f t="shared" si="87"/>
        <v>6</v>
      </c>
      <c r="CZ132" s="83" t="str">
        <f t="shared" si="88"/>
        <v>Kaufmännischer Mitarbeiter 3 / Gruppenchef 1</v>
      </c>
      <c r="DA132" s="125">
        <v>133</v>
      </c>
      <c r="DB132" s="33">
        <f t="shared" si="80"/>
        <v>6</v>
      </c>
      <c r="DC132" s="83" t="str">
        <f t="shared" si="81"/>
        <v>Kaufmännischer Mitarbeiter 3 / Gruppenchef 1</v>
      </c>
      <c r="DD132" s="125">
        <v>133</v>
      </c>
      <c r="DE132" s="33">
        <f t="shared" si="82"/>
        <v>6</v>
      </c>
      <c r="DF132" s="83" t="str">
        <f t="shared" si="83"/>
        <v>Kaufmännischer Mitarbeiter 3 / Gruppenchef 1</v>
      </c>
      <c r="DG132" s="20"/>
      <c r="DH132" s="125">
        <v>133</v>
      </c>
      <c r="DI132" s="33">
        <f t="shared" si="84"/>
        <v>6</v>
      </c>
      <c r="DJ132" s="83" t="str">
        <f t="shared" si="85"/>
        <v>Kaufmännischer Mitarbeiter 3 / Gruppenchef 1</v>
      </c>
      <c r="DO132" s="19">
        <f t="shared" ref="DO132:DO137" si="90">+CT132</f>
        <v>6740</v>
      </c>
      <c r="DP132" s="153">
        <v>6</v>
      </c>
      <c r="DQ132" s="19">
        <v>0</v>
      </c>
      <c r="DR132" s="185" t="s">
        <v>977</v>
      </c>
    </row>
    <row r="133" spans="1:141" s="19" customFormat="1" x14ac:dyDescent="0.2">
      <c r="A133" s="53">
        <v>0</v>
      </c>
      <c r="B133" s="53">
        <v>1</v>
      </c>
      <c r="C133" s="53">
        <f t="shared" si="86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519</v>
      </c>
      <c r="Q133" s="15">
        <v>129</v>
      </c>
      <c r="R133" s="42"/>
      <c r="S133" s="27" t="s">
        <v>911</v>
      </c>
      <c r="T133" s="21">
        <v>1969</v>
      </c>
      <c r="U133" s="28" t="s">
        <v>245</v>
      </c>
      <c r="V133" s="21">
        <v>1988</v>
      </c>
      <c r="W133" s="25"/>
      <c r="X133" s="21"/>
      <c r="Y133" s="25"/>
      <c r="Z133" s="21">
        <f>$AD$3-V133</f>
        <v>29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9"/>
        <v>Barth Sandra</v>
      </c>
      <c r="CR133" s="19">
        <f>+Z133</f>
        <v>29</v>
      </c>
      <c r="CS133" s="19" t="str">
        <f>+AB133</f>
        <v>E</v>
      </c>
      <c r="CT133" s="154">
        <v>7701</v>
      </c>
      <c r="CU133" s="125">
        <v>132</v>
      </c>
      <c r="CV133" s="33">
        <f t="shared" si="76"/>
        <v>5</v>
      </c>
      <c r="CW133" s="83" t="str">
        <f t="shared" si="77"/>
        <v>Kaufmännischer Mitarbeiter 2</v>
      </c>
      <c r="CX133" s="125">
        <v>132</v>
      </c>
      <c r="CY133" s="33">
        <f t="shared" si="87"/>
        <v>5</v>
      </c>
      <c r="CZ133" s="83" t="str">
        <f t="shared" si="88"/>
        <v>Kaufmännischer Mitarbeiter 2</v>
      </c>
      <c r="DA133" s="125">
        <v>132</v>
      </c>
      <c r="DB133" s="33">
        <f t="shared" si="80"/>
        <v>5</v>
      </c>
      <c r="DC133" s="83" t="str">
        <f t="shared" si="81"/>
        <v>Kaufmännischer Mitarbeiter 2</v>
      </c>
      <c r="DD133" s="125">
        <v>132</v>
      </c>
      <c r="DE133" s="33">
        <f t="shared" si="82"/>
        <v>5</v>
      </c>
      <c r="DF133" s="83" t="str">
        <f t="shared" si="83"/>
        <v>Kaufmännischer Mitarbeiter 2</v>
      </c>
      <c r="DG133" s="20"/>
      <c r="DH133" s="125">
        <v>132</v>
      </c>
      <c r="DI133" s="33">
        <f t="shared" si="84"/>
        <v>5</v>
      </c>
      <c r="DJ133" s="83" t="str">
        <f t="shared" si="85"/>
        <v>Kaufmännischer Mitarbeiter 2</v>
      </c>
      <c r="DO133" s="19">
        <f t="shared" si="90"/>
        <v>7701</v>
      </c>
      <c r="DP133" s="153">
        <v>7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/>
      <c r="C134" s="53">
        <f t="shared" si="8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359</v>
      </c>
      <c r="P134" s="15" t="s">
        <v>522</v>
      </c>
      <c r="Q134" s="15">
        <v>130</v>
      </c>
      <c r="R134" s="161"/>
      <c r="S134" s="27" t="s">
        <v>171</v>
      </c>
      <c r="T134" s="21">
        <v>1960</v>
      </c>
      <c r="U134" s="28"/>
      <c r="V134" s="21">
        <v>1984</v>
      </c>
      <c r="W134" s="25"/>
      <c r="X134" s="21"/>
      <c r="Y134" s="25"/>
      <c r="Z134" s="21">
        <f>$AD$3-V134</f>
        <v>33</v>
      </c>
      <c r="AA134" s="25" t="s">
        <v>172</v>
      </c>
      <c r="AB134" s="21" t="s">
        <v>147</v>
      </c>
      <c r="AC134" s="21"/>
      <c r="AE134" s="90" t="s">
        <v>430</v>
      </c>
      <c r="AF134" s="82"/>
      <c r="CP134" s="19" t="str">
        <f t="shared" si="89"/>
        <v>Schurrer Gabriel</v>
      </c>
      <c r="CR134" s="19">
        <f>+Z134</f>
        <v>33</v>
      </c>
      <c r="CS134" s="19" t="str">
        <f>+AB134</f>
        <v>F</v>
      </c>
      <c r="CT134" s="154">
        <v>7654</v>
      </c>
      <c r="CU134" s="125">
        <v>614</v>
      </c>
      <c r="CV134" s="33">
        <f t="shared" si="76"/>
        <v>4</v>
      </c>
      <c r="CW134" s="83" t="str">
        <f t="shared" si="77"/>
        <v>Laborassistenz 2</v>
      </c>
      <c r="CX134" s="125">
        <v>614</v>
      </c>
      <c r="CY134" s="33">
        <f t="shared" si="87"/>
        <v>4</v>
      </c>
      <c r="CZ134" s="83" t="str">
        <f t="shared" si="88"/>
        <v>Laborassistenz 2</v>
      </c>
      <c r="DA134" s="125">
        <v>614</v>
      </c>
      <c r="DB134" s="33">
        <f t="shared" si="80"/>
        <v>4</v>
      </c>
      <c r="DC134" s="83" t="str">
        <f t="shared" si="81"/>
        <v>Laborassistenz 2</v>
      </c>
      <c r="DD134" s="125">
        <v>614</v>
      </c>
      <c r="DE134" s="33">
        <f t="shared" si="82"/>
        <v>4</v>
      </c>
      <c r="DF134" s="83" t="str">
        <f t="shared" si="83"/>
        <v>Laborassistenz 2</v>
      </c>
      <c r="DG134" s="20"/>
      <c r="DH134" s="125">
        <v>614</v>
      </c>
      <c r="DI134" s="33">
        <f t="shared" si="84"/>
        <v>4</v>
      </c>
      <c r="DJ134" s="83" t="str">
        <f t="shared" si="85"/>
        <v>Laborassistenz 2</v>
      </c>
      <c r="DO134" s="19">
        <f t="shared" si="90"/>
        <v>7654</v>
      </c>
      <c r="DP134" s="153">
        <v>7</v>
      </c>
      <c r="DQ134" s="19">
        <v>0</v>
      </c>
      <c r="DR134" s="19" t="s">
        <v>963</v>
      </c>
    </row>
    <row r="135" spans="1:141" s="19" customFormat="1" x14ac:dyDescent="0.2">
      <c r="A135" s="53">
        <v>0</v>
      </c>
      <c r="B135" s="53"/>
      <c r="C135" s="53">
        <f t="shared" si="86"/>
        <v>0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/>
      <c r="N135" s="59">
        <v>1</v>
      </c>
      <c r="O135" s="19" t="s">
        <v>358</v>
      </c>
      <c r="P135" s="15" t="s">
        <v>1233</v>
      </c>
      <c r="Q135" s="15">
        <v>131</v>
      </c>
      <c r="R135" s="161" t="s">
        <v>365</v>
      </c>
      <c r="S135" s="27" t="s">
        <v>1232</v>
      </c>
      <c r="T135" s="21">
        <v>1994</v>
      </c>
      <c r="U135" s="28" t="s">
        <v>1198</v>
      </c>
      <c r="V135" s="21"/>
      <c r="W135" s="25"/>
      <c r="X135" s="21"/>
      <c r="Y135" s="25"/>
      <c r="Z135" s="21"/>
      <c r="AA135" s="25" t="s">
        <v>265</v>
      </c>
      <c r="AB135" s="21" t="s">
        <v>147</v>
      </c>
      <c r="AC135" s="21"/>
      <c r="AE135" s="90" t="s">
        <v>1096</v>
      </c>
      <c r="AF135" s="82"/>
      <c r="CP135" s="19" t="str">
        <f t="shared" si="89"/>
        <v>Guldimann Simon</v>
      </c>
      <c r="CT135" s="154">
        <v>9765</v>
      </c>
      <c r="CU135" s="125"/>
      <c r="CV135" s="33"/>
      <c r="CW135" s="83"/>
      <c r="CX135" s="125"/>
      <c r="CY135" s="33"/>
      <c r="CZ135" s="83"/>
      <c r="DA135" s="125"/>
      <c r="DB135" s="33"/>
      <c r="DC135" s="83"/>
      <c r="DD135" s="125"/>
      <c r="DE135" s="33"/>
      <c r="DF135" s="83"/>
      <c r="DG135" s="20"/>
      <c r="DH135" s="33"/>
      <c r="DI135" s="33"/>
      <c r="DJ135" s="83"/>
      <c r="DO135" s="19">
        <f t="shared" si="90"/>
        <v>9765</v>
      </c>
      <c r="DP135" s="153">
        <v>8</v>
      </c>
      <c r="DQ135" s="19">
        <v>0</v>
      </c>
      <c r="DR135" s="185" t="s">
        <v>976</v>
      </c>
    </row>
    <row r="136" spans="1:141" s="19" customFormat="1" x14ac:dyDescent="0.2">
      <c r="A136" s="53">
        <v>0</v>
      </c>
      <c r="B136" s="53"/>
      <c r="C136" s="53">
        <f t="shared" si="86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360</v>
      </c>
      <c r="P136" s="15" t="s">
        <v>1012</v>
      </c>
      <c r="Q136" s="15">
        <v>132</v>
      </c>
      <c r="R136" s="161"/>
      <c r="S136" s="27" t="s">
        <v>1085</v>
      </c>
      <c r="T136" s="21">
        <v>1997</v>
      </c>
      <c r="U136" s="28" t="s">
        <v>628</v>
      </c>
      <c r="V136" s="21"/>
      <c r="W136" s="25"/>
      <c r="X136" s="21"/>
      <c r="Y136" s="25" t="s">
        <v>173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89"/>
        <v>Stucki Tizian</v>
      </c>
      <c r="CT136" s="154">
        <v>9740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>+CT136</f>
        <v>9740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86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1013</v>
      </c>
      <c r="Q137" s="15">
        <v>133</v>
      </c>
      <c r="R137" s="161"/>
      <c r="S137" s="27" t="s">
        <v>1086</v>
      </c>
      <c r="T137" s="21">
        <v>1998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9"/>
        <v>Kipfer Cedric</v>
      </c>
      <c r="CT137" s="154">
        <v>9739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 t="shared" si="90"/>
        <v>9739</v>
      </c>
      <c r="DP137" s="153">
        <v>8</v>
      </c>
      <c r="DQ137" s="19">
        <v>0</v>
      </c>
      <c r="DR137" s="185" t="s">
        <v>976</v>
      </c>
    </row>
    <row r="138" spans="1:141" x14ac:dyDescent="0.25">
      <c r="A138" s="53">
        <v>0</v>
      </c>
      <c r="B138" s="53"/>
      <c r="C138" s="53">
        <f t="shared" si="86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1087</v>
      </c>
      <c r="Q138" s="15">
        <v>134</v>
      </c>
      <c r="R138" s="42"/>
      <c r="S138" s="27" t="s">
        <v>1088</v>
      </c>
      <c r="T138" s="21">
        <v>1997</v>
      </c>
      <c r="U138" s="28" t="s">
        <v>628</v>
      </c>
      <c r="V138" s="21"/>
      <c r="W138" s="25"/>
      <c r="X138" s="21"/>
      <c r="Y138" s="25" t="s">
        <v>176</v>
      </c>
      <c r="Z138" s="21"/>
      <c r="AA138" s="25" t="s">
        <v>174</v>
      </c>
      <c r="AB138" s="21" t="s">
        <v>175</v>
      </c>
      <c r="AC138" s="21"/>
      <c r="AD138" s="19"/>
      <c r="AE138" s="90" t="s">
        <v>381</v>
      </c>
      <c r="AF138" s="82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 t="str">
        <f t="shared" si="89"/>
        <v>Berger Noah</v>
      </c>
      <c r="CQ138" s="19"/>
      <c r="CT138" s="154">
        <v>9740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</row>
    <row r="139" spans="1:141" s="19" customFormat="1" x14ac:dyDescent="0.2">
      <c r="A139" s="53">
        <v>0</v>
      </c>
      <c r="B139" s="53"/>
      <c r="C139" s="53">
        <f t="shared" si="86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1091</v>
      </c>
      <c r="Q139" s="15">
        <v>135</v>
      </c>
      <c r="R139" s="42"/>
      <c r="S139" s="27" t="s">
        <v>1089</v>
      </c>
      <c r="T139" s="21">
        <v>1998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 t="shared" si="89"/>
        <v>Pertoldi Noeh</v>
      </c>
      <c r="CT139" s="154">
        <v>9742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  <c r="DO139" s="19">
        <f t="shared" ref="DO139:DO146" si="91">+CT139</f>
        <v>9742</v>
      </c>
      <c r="DP139" s="153">
        <v>8</v>
      </c>
      <c r="DQ139" s="19">
        <v>0</v>
      </c>
      <c r="DR139" s="185" t="s">
        <v>976</v>
      </c>
    </row>
    <row r="140" spans="1:141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1092</v>
      </c>
      <c r="Q140" s="15">
        <v>136</v>
      </c>
      <c r="R140" s="42"/>
      <c r="S140" s="27" t="s">
        <v>1090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9"/>
        <v>Thahiri Florian</v>
      </c>
      <c r="CT140" s="154">
        <v>9740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>+CT140</f>
        <v>9740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 t="shared" si="86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1162</v>
      </c>
      <c r="Q141" s="15">
        <v>137</v>
      </c>
      <c r="R141" s="42"/>
      <c r="S141" s="27" t="s">
        <v>1160</v>
      </c>
      <c r="T141" s="21">
        <v>1999</v>
      </c>
      <c r="U141" s="28" t="s">
        <v>628</v>
      </c>
      <c r="V141" s="21"/>
      <c r="W141" s="25"/>
      <c r="X141" s="21"/>
      <c r="Y141" s="25" t="s">
        <v>180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89"/>
        <v>Hirsbrunner Nico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 t="shared" si="91"/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359</v>
      </c>
      <c r="P142" s="15" t="s">
        <v>1161</v>
      </c>
      <c r="Q142" s="15">
        <v>138</v>
      </c>
      <c r="R142" s="42"/>
      <c r="S142" s="27" t="s">
        <v>1159</v>
      </c>
      <c r="T142" s="21">
        <v>1998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9"/>
        <v>Christ Florian</v>
      </c>
      <c r="CT142" s="154">
        <v>9739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91"/>
        <v>9739</v>
      </c>
      <c r="DP142" s="153">
        <v>8</v>
      </c>
      <c r="DQ142" s="19">
        <v>0</v>
      </c>
      <c r="DR142" s="185" t="s">
        <v>976</v>
      </c>
      <c r="EK142"/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1163</v>
      </c>
      <c r="Q143" s="15">
        <v>139</v>
      </c>
      <c r="R143" s="42"/>
      <c r="S143" s="27" t="s">
        <v>1164</v>
      </c>
      <c r="T143" s="21">
        <v>1997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9"/>
        <v>Sivasundaram Aschveni</v>
      </c>
      <c r="CT143" s="154">
        <v>9751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>+CT143</f>
        <v>9751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1208</v>
      </c>
      <c r="Q144" s="15">
        <v>140</v>
      </c>
      <c r="R144" s="42"/>
      <c r="S144" s="27" t="s">
        <v>1205</v>
      </c>
      <c r="T144" s="21">
        <v>1996</v>
      </c>
      <c r="U144" s="28" t="s">
        <v>628</v>
      </c>
      <c r="V144" s="21"/>
      <c r="W144" s="25"/>
      <c r="X144" s="21"/>
      <c r="Y144" s="25" t="s">
        <v>182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Leuch Georges</v>
      </c>
      <c r="CT144" s="154">
        <v>9750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9750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1209</v>
      </c>
      <c r="Q145" s="15">
        <v>141</v>
      </c>
      <c r="R145" s="42"/>
      <c r="S145" s="27" t="s">
        <v>1206</v>
      </c>
      <c r="T145" s="21">
        <v>2000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89"/>
        <v>Boser Florian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si="91"/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1210</v>
      </c>
      <c r="Q146" s="15">
        <v>142</v>
      </c>
      <c r="R146" s="42"/>
      <c r="S146" s="27" t="s">
        <v>1207</v>
      </c>
      <c r="T146" s="21">
        <v>1999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9"/>
        <v>Kaupp Nicolas</v>
      </c>
      <c r="CT146" s="154">
        <v>9752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1"/>
        <v>9752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5">
      <c r="A147" s="66"/>
      <c r="B147" s="66"/>
      <c r="C147" s="66"/>
      <c r="D147" s="66"/>
      <c r="E147" s="66"/>
      <c r="F147" s="60"/>
      <c r="G147" s="60"/>
      <c r="H147" s="60"/>
      <c r="I147" s="60"/>
      <c r="J147" s="60"/>
      <c r="K147" s="60"/>
      <c r="L147" s="60"/>
      <c r="M147" s="60"/>
      <c r="N147" s="60"/>
      <c r="O147" s="67"/>
      <c r="P147" s="68"/>
      <c r="Q147" s="68"/>
      <c r="R147" s="44"/>
      <c r="S147" s="30" t="s">
        <v>183</v>
      </c>
      <c r="T147" s="31">
        <f>+Q146</f>
        <v>142</v>
      </c>
      <c r="U147" s="65" t="s">
        <v>700</v>
      </c>
      <c r="V147" s="32"/>
      <c r="W147" s="34"/>
      <c r="X147" s="32"/>
      <c r="Y147" s="40"/>
      <c r="Z147" s="33"/>
      <c r="AA147" s="34"/>
      <c r="AB147" s="33"/>
      <c r="AC147" s="35"/>
      <c r="AE147" s="84"/>
      <c r="AF147" s="83"/>
      <c r="CT147" s="126"/>
      <c r="CU147" s="141"/>
      <c r="CV147" s="141"/>
      <c r="CW147" s="126"/>
      <c r="CX147" s="141"/>
      <c r="CY147" s="141"/>
      <c r="CZ147" s="126"/>
      <c r="DA147" s="141"/>
      <c r="DB147" s="141"/>
      <c r="DC147" s="126"/>
      <c r="DD147" s="141"/>
      <c r="DE147" s="141"/>
      <c r="DF147" s="126"/>
      <c r="DG147" s="126"/>
      <c r="DH147" s="138"/>
      <c r="DI147" s="138"/>
      <c r="EK147"/>
    </row>
    <row r="148" spans="1:141" customFormat="1" x14ac:dyDescent="0.25">
      <c r="A148" s="48">
        <f t="shared" ref="A148:N148" si="92">SUM(A5:A146)</f>
        <v>8</v>
      </c>
      <c r="B148" s="48">
        <f t="shared" si="92"/>
        <v>36</v>
      </c>
      <c r="C148" s="48">
        <f t="shared" si="92"/>
        <v>101</v>
      </c>
      <c r="D148" s="48">
        <f t="shared" si="92"/>
        <v>26</v>
      </c>
      <c r="E148" s="48">
        <f t="shared" si="92"/>
        <v>44</v>
      </c>
      <c r="F148" s="48">
        <f t="shared" si="92"/>
        <v>1</v>
      </c>
      <c r="G148" s="48">
        <f t="shared" si="92"/>
        <v>2</v>
      </c>
      <c r="H148" s="48">
        <f t="shared" si="92"/>
        <v>32</v>
      </c>
      <c r="I148" s="48">
        <f t="shared" si="92"/>
        <v>32</v>
      </c>
      <c r="J148" s="48">
        <f t="shared" si="92"/>
        <v>11</v>
      </c>
      <c r="K148" s="48">
        <f t="shared" si="92"/>
        <v>11</v>
      </c>
      <c r="L148" s="48">
        <f t="shared" si="92"/>
        <v>20</v>
      </c>
      <c r="M148" s="48">
        <f t="shared" si="92"/>
        <v>7</v>
      </c>
      <c r="N148" s="48">
        <f t="shared" si="92"/>
        <v>1</v>
      </c>
      <c r="O148" s="64">
        <f>SUM(D148+E148+F148+I148+K148+L148+M148)</f>
        <v>141</v>
      </c>
      <c r="P148" s="12"/>
      <c r="Q148" s="12" t="s">
        <v>224</v>
      </c>
      <c r="R148" s="45" t="s">
        <v>342</v>
      </c>
      <c r="S148" s="11" t="s">
        <v>88</v>
      </c>
      <c r="T148" s="13"/>
      <c r="U148" s="37"/>
      <c r="V148" s="13"/>
      <c r="W148" s="123"/>
      <c r="X148" s="13"/>
      <c r="Y148" s="37"/>
      <c r="Z148" s="13"/>
      <c r="AA148" s="14" t="s">
        <v>1036</v>
      </c>
      <c r="AB148" s="13"/>
      <c r="AC148" s="13"/>
      <c r="AD148" s="11"/>
      <c r="AE148" s="87" t="s">
        <v>382</v>
      </c>
      <c r="AF148" s="88" t="s">
        <v>385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9"/>
      <c r="CO148" s="19"/>
      <c r="CP148" s="11"/>
      <c r="CQ148" s="11"/>
      <c r="CR148" s="11"/>
      <c r="CS148" s="11"/>
      <c r="CT148" s="11"/>
      <c r="CU148" s="49"/>
      <c r="CV148" s="49"/>
      <c r="CW148" s="11"/>
      <c r="CX148" s="49"/>
      <c r="CY148" s="49"/>
      <c r="CZ148" s="11"/>
      <c r="DA148" s="49"/>
      <c r="DB148" s="49"/>
      <c r="DC148" s="11"/>
      <c r="DD148" s="49"/>
      <c r="DE148" s="49"/>
      <c r="DF148" s="11"/>
      <c r="DG148" s="115"/>
      <c r="DH148" s="13"/>
      <c r="DI148" s="13"/>
      <c r="DJ148" s="11"/>
      <c r="DM148" s="11"/>
      <c r="DN148" s="11"/>
      <c r="DO148" s="11"/>
      <c r="DV148" s="19"/>
    </row>
    <row r="149" spans="1:141" customFormat="1" x14ac:dyDescent="0.25">
      <c r="A149" s="11">
        <f t="shared" ref="A149:N149" si="93">SUBTOTAL(9,A5:A146)</f>
        <v>8</v>
      </c>
      <c r="B149" s="11">
        <f t="shared" si="93"/>
        <v>36</v>
      </c>
      <c r="C149" s="11">
        <f t="shared" si="93"/>
        <v>101</v>
      </c>
      <c r="D149" s="11">
        <f t="shared" si="93"/>
        <v>26</v>
      </c>
      <c r="E149" s="11">
        <f t="shared" si="93"/>
        <v>44</v>
      </c>
      <c r="F149" s="11">
        <f t="shared" si="93"/>
        <v>1</v>
      </c>
      <c r="G149" s="11">
        <f t="shared" si="93"/>
        <v>2</v>
      </c>
      <c r="H149" s="11">
        <f t="shared" si="93"/>
        <v>32</v>
      </c>
      <c r="I149" s="11">
        <f t="shared" si="93"/>
        <v>32</v>
      </c>
      <c r="J149" s="11">
        <f t="shared" si="93"/>
        <v>11</v>
      </c>
      <c r="K149" s="11">
        <f t="shared" si="93"/>
        <v>11</v>
      </c>
      <c r="L149" s="11">
        <f t="shared" si="93"/>
        <v>20</v>
      </c>
      <c r="M149" s="11">
        <f t="shared" si="93"/>
        <v>7</v>
      </c>
      <c r="N149" s="11">
        <f t="shared" si="93"/>
        <v>1</v>
      </c>
      <c r="O149" s="64">
        <f>SUM(D149+E149+F149+I149+K149+L149+M149)</f>
        <v>141</v>
      </c>
      <c r="P149" s="12"/>
      <c r="Q149" s="12" t="s">
        <v>224</v>
      </c>
      <c r="R149" s="45" t="s">
        <v>370</v>
      </c>
      <c r="S149" s="11" t="s">
        <v>371</v>
      </c>
      <c r="T149" s="13"/>
      <c r="U149" s="37"/>
      <c r="V149" s="13"/>
      <c r="W149" s="123"/>
      <c r="X149" s="13"/>
      <c r="Y149" s="37"/>
      <c r="Z149" s="13" t="s">
        <v>185</v>
      </c>
      <c r="AA149" s="14" t="s">
        <v>886</v>
      </c>
      <c r="AB149" s="13"/>
      <c r="AC149" s="13"/>
      <c r="AD149" s="11"/>
      <c r="AE149" s="87" t="s">
        <v>373</v>
      </c>
      <c r="AF149" s="88" t="s">
        <v>97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P149" s="45" t="s">
        <v>980</v>
      </c>
      <c r="DV149" s="19"/>
    </row>
    <row r="150" spans="1:141" customFormat="1" x14ac:dyDescent="0.25">
      <c r="A150" s="11"/>
      <c r="B150" s="11"/>
      <c r="C150" s="11"/>
      <c r="D150" s="49"/>
      <c r="E150" s="49"/>
      <c r="F150" s="50"/>
      <c r="G150" s="51"/>
      <c r="H150" s="51"/>
      <c r="I150" s="50"/>
      <c r="J150" s="51"/>
      <c r="K150" s="50"/>
      <c r="L150" s="50"/>
      <c r="M150" s="50"/>
      <c r="N150" s="50"/>
      <c r="O150" s="48"/>
      <c r="P150" s="12"/>
      <c r="Q150" s="12"/>
      <c r="R150" s="45" t="s">
        <v>369</v>
      </c>
      <c r="S150" s="11" t="s">
        <v>150</v>
      </c>
      <c r="T150" s="13"/>
      <c r="U150" s="37"/>
      <c r="V150" s="13"/>
      <c r="W150" s="123"/>
      <c r="X150" s="13"/>
      <c r="Y150" s="37"/>
      <c r="Z150" s="13" t="s">
        <v>186</v>
      </c>
      <c r="AA150" s="14" t="s">
        <v>1226</v>
      </c>
      <c r="AB150" s="13"/>
      <c r="AC150" s="13"/>
      <c r="AD150" s="11"/>
      <c r="AE150" s="87" t="s">
        <v>375</v>
      </c>
      <c r="AF150" s="88" t="s">
        <v>386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11" t="s">
        <v>986</v>
      </c>
      <c r="DV150" s="19"/>
      <c r="EK150" s="11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11"/>
      <c r="K151" s="50"/>
      <c r="L151" s="50"/>
      <c r="M151" s="50"/>
      <c r="N151" s="50"/>
      <c r="O151" s="48"/>
      <c r="P151" s="69" t="s">
        <v>366</v>
      </c>
      <c r="Q151" s="69" t="s">
        <v>366</v>
      </c>
      <c r="R151" s="45" t="s">
        <v>341</v>
      </c>
      <c r="S151" s="11" t="s">
        <v>158</v>
      </c>
      <c r="T151" s="13"/>
      <c r="U151" s="37"/>
      <c r="V151" s="13"/>
      <c r="W151" s="123"/>
      <c r="X151" s="13"/>
      <c r="Y151" s="37"/>
      <c r="Z151" s="13" t="s">
        <v>189</v>
      </c>
      <c r="AA151" s="14" t="s">
        <v>888</v>
      </c>
      <c r="AB151" s="13"/>
      <c r="AC151" s="13"/>
      <c r="AD151" s="11"/>
      <c r="AE151" s="87" t="s">
        <v>376</v>
      </c>
      <c r="AF151" s="88" t="s">
        <v>110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987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12"/>
      <c r="Q152" s="12"/>
      <c r="R152" s="45" t="s">
        <v>368</v>
      </c>
      <c r="S152" s="11" t="s">
        <v>161</v>
      </c>
      <c r="T152" s="13"/>
      <c r="U152" s="37"/>
      <c r="V152" s="13"/>
      <c r="W152" s="123"/>
      <c r="X152" s="13"/>
      <c r="Y152" s="37"/>
      <c r="Z152" s="13" t="s">
        <v>876</v>
      </c>
      <c r="AA152" s="14" t="s">
        <v>1227</v>
      </c>
      <c r="AB152" s="13"/>
      <c r="AC152" s="13"/>
      <c r="AD152" s="11"/>
      <c r="AE152" s="87" t="s">
        <v>379</v>
      </c>
      <c r="AF152" s="88" t="s">
        <v>387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988</v>
      </c>
      <c r="DV152" s="19"/>
      <c r="EK152" s="11"/>
    </row>
    <row r="153" spans="1:141" x14ac:dyDescent="0.25">
      <c r="R153" s="45" t="s">
        <v>367</v>
      </c>
      <c r="S153" s="11" t="s">
        <v>166</v>
      </c>
      <c r="Z153" s="223" t="s">
        <v>1228</v>
      </c>
      <c r="AA153" s="14" t="s">
        <v>1229</v>
      </c>
      <c r="AE153" s="87" t="s">
        <v>394</v>
      </c>
      <c r="AF153" s="88" t="s">
        <v>395</v>
      </c>
      <c r="CN153" s="19"/>
      <c r="CO153" s="19"/>
      <c r="DP153" s="11" t="s">
        <v>981</v>
      </c>
      <c r="DV153" s="19"/>
    </row>
    <row r="154" spans="1:141" x14ac:dyDescent="0.25">
      <c r="R154" s="45" t="s">
        <v>365</v>
      </c>
      <c r="S154" s="11" t="s">
        <v>249</v>
      </c>
      <c r="AE154" s="87" t="s">
        <v>383</v>
      </c>
      <c r="AF154" s="88" t="s">
        <v>388</v>
      </c>
      <c r="CN154" s="19"/>
      <c r="CO154" s="19"/>
      <c r="DP154" s="11" t="s">
        <v>982</v>
      </c>
      <c r="DV154" s="19"/>
    </row>
    <row r="155" spans="1:141" x14ac:dyDescent="0.25">
      <c r="AE155" s="91" t="s">
        <v>365</v>
      </c>
      <c r="AF155" s="89" t="s">
        <v>249</v>
      </c>
      <c r="CN155" s="19"/>
      <c r="CO155" s="19"/>
      <c r="DP155" s="11" t="s">
        <v>989</v>
      </c>
      <c r="DV155" s="19"/>
    </row>
    <row r="156" spans="1:141" x14ac:dyDescent="0.25">
      <c r="AE156" s="80"/>
      <c r="DP156" s="11" t="s">
        <v>990</v>
      </c>
    </row>
    <row r="157" spans="1:141" x14ac:dyDescent="0.25">
      <c r="AE157" s="80" t="s">
        <v>408</v>
      </c>
      <c r="DP157" s="11" t="s">
        <v>991</v>
      </c>
    </row>
    <row r="158" spans="1:141" x14ac:dyDescent="0.25">
      <c r="O158" s="109"/>
      <c r="P158" s="110"/>
      <c r="Q158" s="111"/>
      <c r="R158" s="112"/>
      <c r="S158" s="113"/>
      <c r="AE158" s="80" t="s">
        <v>410</v>
      </c>
      <c r="DP158" s="11" t="s">
        <v>983</v>
      </c>
    </row>
    <row r="159" spans="1:141" x14ac:dyDescent="0.25">
      <c r="O159" s="109"/>
      <c r="P159" s="110"/>
      <c r="Q159" s="111"/>
      <c r="R159" s="112"/>
      <c r="S159" s="113"/>
      <c r="AE159" s="80" t="s">
        <v>409</v>
      </c>
      <c r="DP159" s="11" t="s">
        <v>984</v>
      </c>
    </row>
    <row r="160" spans="1:141" x14ac:dyDescent="0.25">
      <c r="O160" s="109"/>
      <c r="P160" s="110"/>
      <c r="Q160" s="111"/>
      <c r="R160" s="112"/>
      <c r="S160" s="113"/>
      <c r="AE160" s="80"/>
      <c r="DP160" s="11" t="s">
        <v>992</v>
      </c>
    </row>
    <row r="161" spans="15:124" x14ac:dyDescent="0.25">
      <c r="O161" s="114"/>
      <c r="P161" s="111"/>
      <c r="Q161" s="111"/>
      <c r="R161" s="112"/>
      <c r="S161" s="115"/>
      <c r="AE161" s="80" t="s">
        <v>411</v>
      </c>
      <c r="DP161" s="11" t="s">
        <v>985</v>
      </c>
    </row>
    <row r="162" spans="15:124" x14ac:dyDescent="0.25">
      <c r="AE162" s="80" t="s">
        <v>413</v>
      </c>
    </row>
    <row r="163" spans="15:124" x14ac:dyDescent="0.25">
      <c r="AE163" s="80" t="s">
        <v>412</v>
      </c>
      <c r="DQ163" s="45" t="s">
        <v>993</v>
      </c>
    </row>
    <row r="164" spans="15:124" x14ac:dyDescent="0.25">
      <c r="AE164" s="80"/>
      <c r="DQ164" s="11" t="s">
        <v>994</v>
      </c>
    </row>
    <row r="165" spans="15:124" x14ac:dyDescent="0.25">
      <c r="AE165" s="80"/>
      <c r="DQ165" s="11" t="s">
        <v>995</v>
      </c>
    </row>
    <row r="166" spans="15:124" x14ac:dyDescent="0.25">
      <c r="AE166" s="80"/>
      <c r="DQ166" s="11" t="s">
        <v>996</v>
      </c>
    </row>
    <row r="167" spans="15:124" x14ac:dyDescent="0.25">
      <c r="AE167" s="80"/>
      <c r="DQ167" s="11" t="s">
        <v>997</v>
      </c>
    </row>
    <row r="168" spans="15:124" x14ac:dyDescent="0.25">
      <c r="AE168" s="80"/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  <c r="DT172" s="11" t="s">
        <v>998</v>
      </c>
    </row>
    <row r="173" spans="15:124" x14ac:dyDescent="0.25">
      <c r="AE173" s="80"/>
    </row>
    <row r="174" spans="15:124" x14ac:dyDescent="0.25">
      <c r="AE174" s="80"/>
    </row>
    <row r="175" spans="15:124" x14ac:dyDescent="0.25">
      <c r="AE175" s="80"/>
      <c r="DM175" s="889" t="s">
        <v>78</v>
      </c>
      <c r="DN175" s="890"/>
      <c r="DO175" s="891"/>
      <c r="DP175" s="173" t="s">
        <v>950</v>
      </c>
    </row>
    <row r="176" spans="15:124" x14ac:dyDescent="0.25">
      <c r="AE176" s="80"/>
      <c r="DM176" s="174" t="s">
        <v>76</v>
      </c>
      <c r="DN176" s="175" t="s">
        <v>77</v>
      </c>
      <c r="DO176" s="176" t="s">
        <v>701</v>
      </c>
      <c r="DP176" s="171"/>
    </row>
    <row r="177" spans="31:120" x14ac:dyDescent="0.25">
      <c r="AE177" s="80"/>
      <c r="DM177" s="177">
        <v>101</v>
      </c>
      <c r="DN177" s="178" t="s">
        <v>712</v>
      </c>
      <c r="DO177" s="179">
        <v>2</v>
      </c>
      <c r="DP177" s="171"/>
    </row>
    <row r="178" spans="31:120" x14ac:dyDescent="0.25">
      <c r="AE178" s="80"/>
      <c r="DM178" s="177">
        <v>102</v>
      </c>
      <c r="DN178" s="178" t="s">
        <v>713</v>
      </c>
      <c r="DO178" s="179">
        <v>3</v>
      </c>
      <c r="DP178" s="171"/>
    </row>
    <row r="179" spans="31:120" x14ac:dyDescent="0.25">
      <c r="AE179" s="80"/>
      <c r="DM179" s="177">
        <v>103</v>
      </c>
      <c r="DN179" s="178" t="s">
        <v>714</v>
      </c>
      <c r="DO179" s="179">
        <v>4</v>
      </c>
      <c r="DP179" s="171"/>
    </row>
    <row r="180" spans="31:120" x14ac:dyDescent="0.25">
      <c r="AE180" s="80"/>
      <c r="DM180" s="177">
        <v>104</v>
      </c>
      <c r="DN180" s="178" t="s">
        <v>715</v>
      </c>
      <c r="DO180" s="179">
        <v>5</v>
      </c>
      <c r="DP180" s="171"/>
    </row>
    <row r="181" spans="31:120" x14ac:dyDescent="0.25">
      <c r="AE181" s="80"/>
      <c r="DM181" s="177">
        <v>111</v>
      </c>
      <c r="DN181" s="178" t="s">
        <v>716</v>
      </c>
      <c r="DO181" s="179">
        <v>4</v>
      </c>
      <c r="DP181" s="171" t="s">
        <v>953</v>
      </c>
    </row>
    <row r="182" spans="31:120" x14ac:dyDescent="0.25">
      <c r="AE182" s="80"/>
      <c r="DM182" s="177">
        <v>112</v>
      </c>
      <c r="DN182" s="178" t="s">
        <v>717</v>
      </c>
      <c r="DO182" s="179">
        <v>5</v>
      </c>
      <c r="DP182" s="171" t="s">
        <v>953</v>
      </c>
    </row>
    <row r="183" spans="31:120" x14ac:dyDescent="0.25">
      <c r="AE183" s="80"/>
      <c r="DM183" s="177">
        <v>121</v>
      </c>
      <c r="DN183" s="178" t="s">
        <v>718</v>
      </c>
      <c r="DO183" s="179">
        <v>4</v>
      </c>
      <c r="DP183" s="171" t="s">
        <v>954</v>
      </c>
    </row>
    <row r="184" spans="31:120" x14ac:dyDescent="0.25">
      <c r="AE184" s="80"/>
      <c r="DM184" s="177">
        <v>122</v>
      </c>
      <c r="DN184" s="178" t="s">
        <v>719</v>
      </c>
      <c r="DO184" s="179">
        <v>5</v>
      </c>
      <c r="DP184" s="171" t="s">
        <v>954</v>
      </c>
    </row>
    <row r="185" spans="31:120" x14ac:dyDescent="0.25">
      <c r="DM185" s="177">
        <v>123</v>
      </c>
      <c r="DN185" s="178" t="s">
        <v>720</v>
      </c>
      <c r="DO185" s="179">
        <v>6</v>
      </c>
      <c r="DP185" s="171" t="s">
        <v>954</v>
      </c>
    </row>
    <row r="186" spans="31:120" x14ac:dyDescent="0.25">
      <c r="DM186" s="177">
        <v>124</v>
      </c>
      <c r="DN186" s="178" t="s">
        <v>721</v>
      </c>
      <c r="DO186" s="179">
        <v>7</v>
      </c>
      <c r="DP186" s="171" t="s">
        <v>954</v>
      </c>
    </row>
    <row r="187" spans="31:120" x14ac:dyDescent="0.25">
      <c r="DM187" s="177">
        <v>131</v>
      </c>
      <c r="DN187" s="178" t="s">
        <v>722</v>
      </c>
      <c r="DO187" s="179">
        <v>4</v>
      </c>
      <c r="DP187" s="171" t="s">
        <v>955</v>
      </c>
    </row>
    <row r="188" spans="31:120" x14ac:dyDescent="0.25">
      <c r="DM188" s="177">
        <v>132</v>
      </c>
      <c r="DN188" s="178" t="s">
        <v>723</v>
      </c>
      <c r="DO188" s="179">
        <v>5</v>
      </c>
      <c r="DP188" s="171" t="s">
        <v>955</v>
      </c>
    </row>
    <row r="189" spans="31:120" x14ac:dyDescent="0.25">
      <c r="DM189" s="177">
        <v>133</v>
      </c>
      <c r="DN189" s="178" t="s">
        <v>724</v>
      </c>
      <c r="DO189" s="179">
        <v>6</v>
      </c>
      <c r="DP189" s="171" t="s">
        <v>955</v>
      </c>
    </row>
    <row r="190" spans="31:120" x14ac:dyDescent="0.25">
      <c r="DM190" s="177">
        <v>134</v>
      </c>
      <c r="DN190" s="178" t="s">
        <v>725</v>
      </c>
      <c r="DO190" s="179">
        <v>7</v>
      </c>
      <c r="DP190" s="171" t="s">
        <v>955</v>
      </c>
    </row>
    <row r="191" spans="31:120" x14ac:dyDescent="0.25">
      <c r="DM191" s="177">
        <v>138</v>
      </c>
      <c r="DN191" s="178" t="s">
        <v>726</v>
      </c>
      <c r="DO191" s="179">
        <v>6</v>
      </c>
      <c r="DP191" s="171"/>
    </row>
    <row r="192" spans="31:120" x14ac:dyDescent="0.25">
      <c r="DM192" s="177">
        <v>139</v>
      </c>
      <c r="DN192" s="178" t="s">
        <v>727</v>
      </c>
      <c r="DO192" s="179">
        <v>7</v>
      </c>
      <c r="DP192" s="171"/>
    </row>
    <row r="193" spans="117:120" x14ac:dyDescent="0.25">
      <c r="DM193" s="177">
        <v>141</v>
      </c>
      <c r="DN193" s="178" t="s">
        <v>728</v>
      </c>
      <c r="DO193" s="179">
        <v>8</v>
      </c>
      <c r="DP193" s="171" t="s">
        <v>956</v>
      </c>
    </row>
    <row r="194" spans="117:120" x14ac:dyDescent="0.25">
      <c r="DM194" s="177">
        <v>142</v>
      </c>
      <c r="DN194" s="178" t="s">
        <v>729</v>
      </c>
      <c r="DO194" s="179">
        <v>9</v>
      </c>
      <c r="DP194" s="171" t="s">
        <v>956</v>
      </c>
    </row>
    <row r="195" spans="117:120" x14ac:dyDescent="0.25">
      <c r="DM195" s="177">
        <v>143</v>
      </c>
      <c r="DN195" s="178" t="s">
        <v>730</v>
      </c>
      <c r="DO195" s="179">
        <v>10</v>
      </c>
      <c r="DP195" s="171" t="s">
        <v>956</v>
      </c>
    </row>
    <row r="196" spans="117:120" x14ac:dyDescent="0.25">
      <c r="DM196" s="177">
        <v>144</v>
      </c>
      <c r="DN196" s="178" t="s">
        <v>731</v>
      </c>
      <c r="DO196" s="179">
        <v>11</v>
      </c>
      <c r="DP196" s="171" t="s">
        <v>956</v>
      </c>
    </row>
    <row r="197" spans="117:120" x14ac:dyDescent="0.25">
      <c r="DM197" s="177">
        <v>150</v>
      </c>
      <c r="DN197" s="178" t="s">
        <v>732</v>
      </c>
      <c r="DO197" s="179">
        <v>8</v>
      </c>
      <c r="DP197" s="171"/>
    </row>
    <row r="198" spans="117:120" x14ac:dyDescent="0.25">
      <c r="DM198" s="177">
        <v>151</v>
      </c>
      <c r="DN198" s="178" t="s">
        <v>733</v>
      </c>
      <c r="DO198" s="179">
        <v>9</v>
      </c>
      <c r="DP198" s="171"/>
    </row>
    <row r="199" spans="117:120" x14ac:dyDescent="0.25">
      <c r="DM199" s="177">
        <v>152</v>
      </c>
      <c r="DN199" s="178" t="s">
        <v>734</v>
      </c>
      <c r="DO199" s="179">
        <v>10</v>
      </c>
      <c r="DP199" s="171"/>
    </row>
    <row r="200" spans="117:120" x14ac:dyDescent="0.25">
      <c r="DM200" s="177">
        <v>153</v>
      </c>
      <c r="DN200" s="178" t="s">
        <v>735</v>
      </c>
      <c r="DO200" s="179">
        <v>11</v>
      </c>
      <c r="DP200" s="171"/>
    </row>
    <row r="201" spans="117:120" x14ac:dyDescent="0.25">
      <c r="DM201" s="177">
        <v>154</v>
      </c>
      <c r="DN201" s="178" t="s">
        <v>736</v>
      </c>
      <c r="DO201" s="179">
        <v>12</v>
      </c>
      <c r="DP201" s="171"/>
    </row>
    <row r="202" spans="117:120" x14ac:dyDescent="0.25">
      <c r="DM202" s="177">
        <v>161</v>
      </c>
      <c r="DN202" s="178" t="s">
        <v>737</v>
      </c>
      <c r="DO202" s="179">
        <v>8</v>
      </c>
      <c r="DP202" s="171" t="s">
        <v>957</v>
      </c>
    </row>
    <row r="203" spans="117:120" x14ac:dyDescent="0.25">
      <c r="DM203" s="177">
        <v>162</v>
      </c>
      <c r="DN203" s="178" t="s">
        <v>738</v>
      </c>
      <c r="DO203" s="179">
        <v>9</v>
      </c>
      <c r="DP203" s="171" t="s">
        <v>957</v>
      </c>
    </row>
    <row r="204" spans="117:120" x14ac:dyDescent="0.25">
      <c r="DM204" s="177">
        <v>163</v>
      </c>
      <c r="DN204" s="178" t="s">
        <v>739</v>
      </c>
      <c r="DO204" s="179">
        <v>10</v>
      </c>
      <c r="DP204" s="171"/>
    </row>
    <row r="205" spans="117:120" x14ac:dyDescent="0.25">
      <c r="DM205" s="177">
        <v>164</v>
      </c>
      <c r="DN205" s="178" t="s">
        <v>740</v>
      </c>
      <c r="DO205" s="179">
        <v>11</v>
      </c>
      <c r="DP205" s="171"/>
    </row>
    <row r="206" spans="117:120" x14ac:dyDescent="0.25">
      <c r="DM206" s="177">
        <v>171</v>
      </c>
      <c r="DN206" s="178" t="s">
        <v>741</v>
      </c>
      <c r="DO206" s="179">
        <v>9</v>
      </c>
      <c r="DP206" s="171"/>
    </row>
    <row r="207" spans="117:120" x14ac:dyDescent="0.25">
      <c r="DM207" s="177">
        <v>172</v>
      </c>
      <c r="DN207" s="178" t="s">
        <v>742</v>
      </c>
      <c r="DO207" s="179">
        <v>10</v>
      </c>
      <c r="DP207" s="171"/>
    </row>
    <row r="208" spans="117:120" x14ac:dyDescent="0.25">
      <c r="DM208" s="177">
        <v>173</v>
      </c>
      <c r="DN208" s="178" t="s">
        <v>743</v>
      </c>
      <c r="DO208" s="179">
        <v>11</v>
      </c>
      <c r="DP208" s="171"/>
    </row>
    <row r="209" spans="117:120" x14ac:dyDescent="0.25">
      <c r="DM209" s="177">
        <v>174</v>
      </c>
      <c r="DN209" s="178" t="s">
        <v>744</v>
      </c>
      <c r="DO209" s="179">
        <v>12</v>
      </c>
      <c r="DP209" s="171"/>
    </row>
    <row r="210" spans="117:120" x14ac:dyDescent="0.25">
      <c r="DM210" s="177">
        <v>181</v>
      </c>
      <c r="DN210" s="178" t="s">
        <v>745</v>
      </c>
      <c r="DO210" s="179">
        <v>10</v>
      </c>
      <c r="DP210" s="171"/>
    </row>
    <row r="211" spans="117:120" x14ac:dyDescent="0.25">
      <c r="DM211" s="177">
        <v>183</v>
      </c>
      <c r="DN211" s="178" t="s">
        <v>746</v>
      </c>
      <c r="DO211" s="179">
        <v>12</v>
      </c>
      <c r="DP211" s="171"/>
    </row>
    <row r="212" spans="117:120" x14ac:dyDescent="0.25">
      <c r="DM212" s="177">
        <v>191</v>
      </c>
      <c r="DN212" s="178" t="s">
        <v>747</v>
      </c>
      <c r="DO212" s="179">
        <v>7</v>
      </c>
      <c r="DP212" s="171"/>
    </row>
    <row r="213" spans="117:120" x14ac:dyDescent="0.25">
      <c r="DM213" s="177">
        <v>192</v>
      </c>
      <c r="DN213" s="178" t="s">
        <v>748</v>
      </c>
      <c r="DO213" s="179">
        <v>8</v>
      </c>
      <c r="DP213" s="171"/>
    </row>
    <row r="214" spans="117:120" x14ac:dyDescent="0.25">
      <c r="DM214" s="177">
        <v>193</v>
      </c>
      <c r="DN214" s="178" t="s">
        <v>749</v>
      </c>
      <c r="DO214" s="179">
        <v>9</v>
      </c>
      <c r="DP214" s="171"/>
    </row>
    <row r="215" spans="117:120" x14ac:dyDescent="0.25">
      <c r="DM215" s="177">
        <v>201</v>
      </c>
      <c r="DN215" s="178" t="s">
        <v>750</v>
      </c>
      <c r="DO215" s="179">
        <v>2</v>
      </c>
      <c r="DP215" s="171"/>
    </row>
    <row r="216" spans="117:120" x14ac:dyDescent="0.25">
      <c r="DM216" s="177">
        <v>202</v>
      </c>
      <c r="DN216" s="178" t="s">
        <v>751</v>
      </c>
      <c r="DO216" s="179">
        <v>3</v>
      </c>
      <c r="DP216" s="171"/>
    </row>
    <row r="217" spans="117:120" x14ac:dyDescent="0.25">
      <c r="DM217" s="177">
        <v>211</v>
      </c>
      <c r="DN217" s="178" t="s">
        <v>752</v>
      </c>
      <c r="DO217" s="179">
        <v>4</v>
      </c>
      <c r="DP217" s="171" t="s">
        <v>958</v>
      </c>
    </row>
    <row r="218" spans="117:120" x14ac:dyDescent="0.25">
      <c r="DM218" s="177">
        <v>212</v>
      </c>
      <c r="DN218" s="178" t="s">
        <v>753</v>
      </c>
      <c r="DO218" s="179">
        <v>5</v>
      </c>
      <c r="DP218" s="171" t="s">
        <v>958</v>
      </c>
    </row>
    <row r="219" spans="117:120" x14ac:dyDescent="0.25">
      <c r="DM219" s="177">
        <v>213</v>
      </c>
      <c r="DN219" s="178" t="s">
        <v>754</v>
      </c>
      <c r="DO219" s="179">
        <v>6</v>
      </c>
      <c r="DP219" s="171" t="s">
        <v>958</v>
      </c>
    </row>
    <row r="220" spans="117:120" x14ac:dyDescent="0.25">
      <c r="DM220" s="177">
        <v>214</v>
      </c>
      <c r="DN220" s="178" t="s">
        <v>755</v>
      </c>
      <c r="DO220" s="179">
        <v>7</v>
      </c>
      <c r="DP220" s="171" t="s">
        <v>958</v>
      </c>
    </row>
    <row r="221" spans="117:120" x14ac:dyDescent="0.25">
      <c r="DM221" s="177">
        <v>221</v>
      </c>
      <c r="DN221" s="178" t="s">
        <v>756</v>
      </c>
      <c r="DO221" s="179">
        <v>8</v>
      </c>
      <c r="DP221" s="171" t="s">
        <v>959</v>
      </c>
    </row>
    <row r="222" spans="117:120" x14ac:dyDescent="0.25">
      <c r="DM222" s="177">
        <v>222</v>
      </c>
      <c r="DN222" s="178" t="s">
        <v>757</v>
      </c>
      <c r="DO222" s="179">
        <v>9</v>
      </c>
      <c r="DP222" s="171" t="s">
        <v>959</v>
      </c>
    </row>
    <row r="223" spans="117:120" x14ac:dyDescent="0.25">
      <c r="DM223" s="177">
        <v>223</v>
      </c>
      <c r="DN223" s="178" t="s">
        <v>758</v>
      </c>
      <c r="DO223" s="179">
        <v>10</v>
      </c>
      <c r="DP223" s="171" t="s">
        <v>959</v>
      </c>
    </row>
    <row r="224" spans="117:120" x14ac:dyDescent="0.25">
      <c r="DM224" s="177">
        <v>224</v>
      </c>
      <c r="DN224" s="178" t="s">
        <v>759</v>
      </c>
      <c r="DO224" s="179">
        <v>11</v>
      </c>
      <c r="DP224" s="171" t="s">
        <v>959</v>
      </c>
    </row>
    <row r="225" spans="117:120" x14ac:dyDescent="0.25">
      <c r="DM225" s="177">
        <v>241</v>
      </c>
      <c r="DN225" s="178" t="s">
        <v>760</v>
      </c>
      <c r="DO225" s="179">
        <v>8</v>
      </c>
      <c r="DP225" s="171"/>
    </row>
    <row r="226" spans="117:120" x14ac:dyDescent="0.25">
      <c r="DM226" s="177">
        <v>242</v>
      </c>
      <c r="DN226" s="178" t="s">
        <v>761</v>
      </c>
      <c r="DO226" s="179">
        <v>9</v>
      </c>
      <c r="DP226" s="171"/>
    </row>
    <row r="227" spans="117:120" x14ac:dyDescent="0.25">
      <c r="DM227" s="177">
        <v>243</v>
      </c>
      <c r="DN227" s="178" t="s">
        <v>762</v>
      </c>
      <c r="DO227" s="179">
        <v>10</v>
      </c>
      <c r="DP227" s="171"/>
    </row>
    <row r="228" spans="117:120" x14ac:dyDescent="0.25">
      <c r="DM228" s="177">
        <v>244</v>
      </c>
      <c r="DN228" s="178" t="s">
        <v>763</v>
      </c>
      <c r="DO228" s="179">
        <v>11</v>
      </c>
      <c r="DP228" s="171"/>
    </row>
    <row r="229" spans="117:120" x14ac:dyDescent="0.25">
      <c r="DM229" s="177">
        <v>250</v>
      </c>
      <c r="DN229" s="178" t="s">
        <v>764</v>
      </c>
      <c r="DO229" s="179">
        <v>8</v>
      </c>
      <c r="DP229" s="171"/>
    </row>
    <row r="230" spans="117:120" x14ac:dyDescent="0.25">
      <c r="DM230" s="177">
        <v>251</v>
      </c>
      <c r="DN230" s="178" t="s">
        <v>765</v>
      </c>
      <c r="DO230" s="179">
        <v>9</v>
      </c>
      <c r="DP230" s="171"/>
    </row>
    <row r="231" spans="117:120" x14ac:dyDescent="0.25">
      <c r="DM231" s="177">
        <v>252</v>
      </c>
      <c r="DN231" s="178" t="s">
        <v>766</v>
      </c>
      <c r="DO231" s="179">
        <v>10</v>
      </c>
      <c r="DP231" s="171"/>
    </row>
    <row r="232" spans="117:120" x14ac:dyDescent="0.25">
      <c r="DM232" s="177">
        <v>253</v>
      </c>
      <c r="DN232" s="178" t="s">
        <v>767</v>
      </c>
      <c r="DO232" s="179">
        <v>11</v>
      </c>
      <c r="DP232" s="171"/>
    </row>
    <row r="233" spans="117:120" x14ac:dyDescent="0.25">
      <c r="DM233" s="177">
        <v>254</v>
      </c>
      <c r="DN233" s="178" t="s">
        <v>768</v>
      </c>
      <c r="DO233" s="179">
        <v>12</v>
      </c>
      <c r="DP233" s="171"/>
    </row>
    <row r="234" spans="117:120" x14ac:dyDescent="0.25">
      <c r="DM234" s="177">
        <v>351</v>
      </c>
      <c r="DN234" s="178" t="s">
        <v>769</v>
      </c>
      <c r="DO234" s="179">
        <v>7</v>
      </c>
      <c r="DP234" s="171"/>
    </row>
    <row r="235" spans="117:120" x14ac:dyDescent="0.25">
      <c r="DM235" s="177">
        <v>352</v>
      </c>
      <c r="DN235" s="178" t="s">
        <v>770</v>
      </c>
      <c r="DO235" s="179">
        <v>8</v>
      </c>
      <c r="DP235" s="171"/>
    </row>
    <row r="236" spans="117:120" x14ac:dyDescent="0.25">
      <c r="DM236" s="177">
        <v>353</v>
      </c>
      <c r="DN236" s="178" t="s">
        <v>771</v>
      </c>
      <c r="DO236" s="179">
        <v>9</v>
      </c>
      <c r="DP236" s="171"/>
    </row>
    <row r="237" spans="117:120" x14ac:dyDescent="0.25">
      <c r="DM237" s="177">
        <v>354</v>
      </c>
      <c r="DN237" s="178" t="s">
        <v>772</v>
      </c>
      <c r="DO237" s="179">
        <v>10</v>
      </c>
      <c r="DP237" s="171"/>
    </row>
    <row r="238" spans="117:120" x14ac:dyDescent="0.25">
      <c r="DM238" s="177">
        <v>355</v>
      </c>
      <c r="DN238" s="178" t="s">
        <v>773</v>
      </c>
      <c r="DO238" s="179">
        <v>11</v>
      </c>
      <c r="DP238" s="171"/>
    </row>
    <row r="239" spans="117:120" x14ac:dyDescent="0.25">
      <c r="DM239" s="177">
        <v>356</v>
      </c>
      <c r="DN239" s="178" t="s">
        <v>774</v>
      </c>
      <c r="DO239" s="179">
        <v>12</v>
      </c>
      <c r="DP239" s="171"/>
    </row>
    <row r="240" spans="117:120" x14ac:dyDescent="0.25">
      <c r="DM240" s="177">
        <v>361</v>
      </c>
      <c r="DN240" s="178" t="s">
        <v>775</v>
      </c>
      <c r="DO240" s="179">
        <v>6</v>
      </c>
      <c r="DP240" s="171"/>
    </row>
    <row r="241" spans="117:120" x14ac:dyDescent="0.25">
      <c r="DM241" s="177">
        <v>362</v>
      </c>
      <c r="DN241" s="178" t="s">
        <v>776</v>
      </c>
      <c r="DO241" s="179">
        <v>7</v>
      </c>
      <c r="DP241" s="171"/>
    </row>
    <row r="242" spans="117:120" x14ac:dyDescent="0.25">
      <c r="DM242" s="177">
        <v>363</v>
      </c>
      <c r="DN242" s="178" t="s">
        <v>777</v>
      </c>
      <c r="DO242" s="179">
        <v>8</v>
      </c>
      <c r="DP242" s="171"/>
    </row>
    <row r="243" spans="117:120" x14ac:dyDescent="0.25">
      <c r="DM243" s="177">
        <v>364</v>
      </c>
      <c r="DN243" s="178" t="s">
        <v>778</v>
      </c>
      <c r="DO243" s="179">
        <v>9</v>
      </c>
      <c r="DP243" s="171"/>
    </row>
    <row r="244" spans="117:120" x14ac:dyDescent="0.25">
      <c r="DM244" s="177">
        <v>366</v>
      </c>
      <c r="DN244" s="178" t="s">
        <v>779</v>
      </c>
      <c r="DO244" s="179">
        <v>8</v>
      </c>
      <c r="DP244" s="171"/>
    </row>
    <row r="245" spans="117:120" x14ac:dyDescent="0.25">
      <c r="DM245" s="177">
        <v>367</v>
      </c>
      <c r="DN245" s="178" t="s">
        <v>780</v>
      </c>
      <c r="DO245" s="179">
        <v>9</v>
      </c>
      <c r="DP245" s="171"/>
    </row>
    <row r="246" spans="117:120" x14ac:dyDescent="0.25">
      <c r="DM246" s="177">
        <v>368</v>
      </c>
      <c r="DN246" s="178" t="s">
        <v>781</v>
      </c>
      <c r="DO246" s="179">
        <v>10</v>
      </c>
      <c r="DP246" s="171"/>
    </row>
    <row r="247" spans="117:120" x14ac:dyDescent="0.25">
      <c r="DM247" s="177">
        <v>371</v>
      </c>
      <c r="DN247" s="178" t="s">
        <v>782</v>
      </c>
      <c r="DO247" s="179">
        <v>7</v>
      </c>
      <c r="DP247" s="171"/>
    </row>
    <row r="248" spans="117:120" x14ac:dyDescent="0.25">
      <c r="DM248" s="177">
        <v>372</v>
      </c>
      <c r="DN248" s="178" t="s">
        <v>783</v>
      </c>
      <c r="DO248" s="179">
        <v>8</v>
      </c>
      <c r="DP248" s="171"/>
    </row>
    <row r="249" spans="117:120" x14ac:dyDescent="0.25">
      <c r="DM249" s="177">
        <v>373</v>
      </c>
      <c r="DN249" s="178" t="s">
        <v>784</v>
      </c>
      <c r="DO249" s="179">
        <v>9</v>
      </c>
      <c r="DP249" s="171"/>
    </row>
    <row r="250" spans="117:120" x14ac:dyDescent="0.25">
      <c r="DM250" s="177">
        <v>374</v>
      </c>
      <c r="DN250" s="178" t="s">
        <v>785</v>
      </c>
      <c r="DO250" s="179">
        <v>10</v>
      </c>
      <c r="DP250" s="171"/>
    </row>
    <row r="251" spans="117:120" x14ac:dyDescent="0.25">
      <c r="DM251" s="177">
        <v>375</v>
      </c>
      <c r="DN251" s="178" t="s">
        <v>786</v>
      </c>
      <c r="DO251" s="179">
        <v>11</v>
      </c>
      <c r="DP251" s="171"/>
    </row>
    <row r="252" spans="117:120" x14ac:dyDescent="0.25">
      <c r="DM252" s="177">
        <v>376</v>
      </c>
      <c r="DN252" s="178" t="s">
        <v>787</v>
      </c>
      <c r="DO252" s="179">
        <v>8</v>
      </c>
      <c r="DP252" s="171"/>
    </row>
    <row r="253" spans="117:120" x14ac:dyDescent="0.25">
      <c r="DM253" s="177">
        <v>377</v>
      </c>
      <c r="DN253" s="178" t="s">
        <v>788</v>
      </c>
      <c r="DO253" s="179">
        <v>9</v>
      </c>
      <c r="DP253" s="171"/>
    </row>
    <row r="254" spans="117:120" x14ac:dyDescent="0.25">
      <c r="DM254" s="177">
        <v>378</v>
      </c>
      <c r="DN254" s="178" t="s">
        <v>789</v>
      </c>
      <c r="DO254" s="179">
        <v>11</v>
      </c>
      <c r="DP254" s="171"/>
    </row>
    <row r="255" spans="117:120" x14ac:dyDescent="0.25">
      <c r="DM255" s="177">
        <v>381</v>
      </c>
      <c r="DN255" s="178" t="s">
        <v>732</v>
      </c>
      <c r="DO255" s="179">
        <v>10</v>
      </c>
      <c r="DP255" s="171"/>
    </row>
    <row r="256" spans="117:120" x14ac:dyDescent="0.25">
      <c r="DM256" s="177">
        <v>382</v>
      </c>
      <c r="DN256" s="178" t="s">
        <v>733</v>
      </c>
      <c r="DO256" s="179">
        <v>11</v>
      </c>
      <c r="DP256" s="171"/>
    </row>
    <row r="257" spans="117:120" x14ac:dyDescent="0.25">
      <c r="DM257" s="177">
        <v>383</v>
      </c>
      <c r="DN257" s="178" t="s">
        <v>734</v>
      </c>
      <c r="DO257" s="179">
        <v>12</v>
      </c>
      <c r="DP257" s="171"/>
    </row>
    <row r="258" spans="117:120" x14ac:dyDescent="0.25">
      <c r="DM258" s="177">
        <v>410</v>
      </c>
      <c r="DN258" s="178" t="s">
        <v>790</v>
      </c>
      <c r="DO258" s="179">
        <v>5</v>
      </c>
      <c r="DP258" s="171"/>
    </row>
    <row r="259" spans="117:120" x14ac:dyDescent="0.25">
      <c r="DM259" s="177">
        <v>411</v>
      </c>
      <c r="DN259" s="178" t="s">
        <v>791</v>
      </c>
      <c r="DO259" s="179">
        <v>6</v>
      </c>
      <c r="DP259" s="171" t="s">
        <v>961</v>
      </c>
    </row>
    <row r="260" spans="117:120" x14ac:dyDescent="0.25">
      <c r="DM260" s="177">
        <v>412</v>
      </c>
      <c r="DN260" s="178" t="s">
        <v>792</v>
      </c>
      <c r="DO260" s="179">
        <v>7</v>
      </c>
      <c r="DP260" s="171" t="s">
        <v>961</v>
      </c>
    </row>
    <row r="261" spans="117:120" x14ac:dyDescent="0.25">
      <c r="DM261" s="177">
        <v>413</v>
      </c>
      <c r="DN261" s="178" t="s">
        <v>793</v>
      </c>
      <c r="DO261" s="179">
        <v>8</v>
      </c>
      <c r="DP261" s="171" t="s">
        <v>961</v>
      </c>
    </row>
    <row r="262" spans="117:120" x14ac:dyDescent="0.25">
      <c r="DM262" s="177">
        <v>420</v>
      </c>
      <c r="DN262" s="178" t="s">
        <v>794</v>
      </c>
      <c r="DO262" s="179">
        <v>4</v>
      </c>
      <c r="DP262" s="171" t="s">
        <v>960</v>
      </c>
    </row>
    <row r="263" spans="117:120" x14ac:dyDescent="0.25">
      <c r="DM263" s="177">
        <v>421</v>
      </c>
      <c r="DN263" s="178" t="s">
        <v>795</v>
      </c>
      <c r="DO263" s="179">
        <v>5</v>
      </c>
      <c r="DP263" s="171" t="s">
        <v>960</v>
      </c>
    </row>
    <row r="264" spans="117:120" x14ac:dyDescent="0.25">
      <c r="DM264" s="177">
        <v>422</v>
      </c>
      <c r="DN264" s="178" t="s">
        <v>796</v>
      </c>
      <c r="DO264" s="179">
        <v>6</v>
      </c>
      <c r="DP264" s="171" t="s">
        <v>960</v>
      </c>
    </row>
    <row r="265" spans="117:120" x14ac:dyDescent="0.25">
      <c r="DM265" s="177">
        <v>423</v>
      </c>
      <c r="DN265" s="178" t="s">
        <v>797</v>
      </c>
      <c r="DO265" s="179">
        <v>7</v>
      </c>
      <c r="DP265" s="171" t="s">
        <v>960</v>
      </c>
    </row>
    <row r="266" spans="117:120" x14ac:dyDescent="0.25">
      <c r="DM266" s="177">
        <v>424</v>
      </c>
      <c r="DN266" s="178" t="s">
        <v>798</v>
      </c>
      <c r="DO266" s="179">
        <v>8</v>
      </c>
      <c r="DP266" s="171" t="s">
        <v>960</v>
      </c>
    </row>
    <row r="267" spans="117:120" x14ac:dyDescent="0.25">
      <c r="DM267" s="177">
        <v>430</v>
      </c>
      <c r="DN267" s="178" t="s">
        <v>799</v>
      </c>
      <c r="DO267" s="179">
        <v>6</v>
      </c>
      <c r="DP267" s="171"/>
    </row>
    <row r="268" spans="117:120" x14ac:dyDescent="0.25">
      <c r="DM268" s="177">
        <v>431</v>
      </c>
      <c r="DN268" s="178" t="s">
        <v>800</v>
      </c>
      <c r="DO268" s="179">
        <v>7</v>
      </c>
      <c r="DP268" s="171"/>
    </row>
    <row r="269" spans="117:120" x14ac:dyDescent="0.25">
      <c r="DM269" s="177">
        <v>432</v>
      </c>
      <c r="DN269" s="178" t="s">
        <v>801</v>
      </c>
      <c r="DO269" s="179">
        <v>8</v>
      </c>
      <c r="DP269" s="171"/>
    </row>
    <row r="270" spans="117:120" x14ac:dyDescent="0.25">
      <c r="DM270" s="177">
        <v>433</v>
      </c>
      <c r="DN270" s="178" t="s">
        <v>802</v>
      </c>
      <c r="DO270" s="179">
        <v>9</v>
      </c>
      <c r="DP270" s="171"/>
    </row>
    <row r="271" spans="117:120" x14ac:dyDescent="0.25">
      <c r="DM271" s="177">
        <v>434</v>
      </c>
      <c r="DN271" s="178" t="s">
        <v>803</v>
      </c>
      <c r="DO271" s="179">
        <v>10</v>
      </c>
      <c r="DP271" s="171"/>
    </row>
    <row r="272" spans="117:120" x14ac:dyDescent="0.25">
      <c r="DM272" s="177">
        <v>441</v>
      </c>
      <c r="DN272" s="178" t="s">
        <v>804</v>
      </c>
      <c r="DO272" s="179">
        <v>7</v>
      </c>
      <c r="DP272" s="171" t="s">
        <v>962</v>
      </c>
    </row>
    <row r="273" spans="117:120" x14ac:dyDescent="0.25">
      <c r="DM273" s="177">
        <v>442</v>
      </c>
      <c r="DN273" s="178" t="s">
        <v>805</v>
      </c>
      <c r="DO273" s="179">
        <v>8</v>
      </c>
      <c r="DP273" s="171" t="s">
        <v>962</v>
      </c>
    </row>
    <row r="274" spans="117:120" x14ac:dyDescent="0.25">
      <c r="DM274" s="177">
        <v>443</v>
      </c>
      <c r="DN274" s="178" t="s">
        <v>806</v>
      </c>
      <c r="DO274" s="179">
        <v>9</v>
      </c>
      <c r="DP274" s="171" t="s">
        <v>962</v>
      </c>
    </row>
    <row r="275" spans="117:120" x14ac:dyDescent="0.25">
      <c r="DM275" s="177">
        <v>444</v>
      </c>
      <c r="DN275" s="178" t="s">
        <v>807</v>
      </c>
      <c r="DO275" s="179">
        <v>10</v>
      </c>
      <c r="DP275" s="171" t="s">
        <v>962</v>
      </c>
    </row>
    <row r="276" spans="117:120" x14ac:dyDescent="0.25">
      <c r="DM276" s="177">
        <v>451</v>
      </c>
      <c r="DN276" s="178" t="s">
        <v>808</v>
      </c>
      <c r="DO276" s="179">
        <v>7</v>
      </c>
      <c r="DP276" s="171"/>
    </row>
    <row r="277" spans="117:120" x14ac:dyDescent="0.25">
      <c r="DM277" s="177">
        <v>452</v>
      </c>
      <c r="DN277" s="178" t="s">
        <v>809</v>
      </c>
      <c r="DO277" s="179">
        <v>8</v>
      </c>
      <c r="DP277" s="171"/>
    </row>
    <row r="278" spans="117:120" x14ac:dyDescent="0.25">
      <c r="DM278" s="177">
        <v>453</v>
      </c>
      <c r="DN278" s="178" t="s">
        <v>810</v>
      </c>
      <c r="DO278" s="179">
        <v>9</v>
      </c>
      <c r="DP278" s="171"/>
    </row>
    <row r="279" spans="117:120" x14ac:dyDescent="0.25">
      <c r="DM279" s="177">
        <v>454</v>
      </c>
      <c r="DN279" s="178" t="s">
        <v>811</v>
      </c>
      <c r="DO279" s="179">
        <v>10</v>
      </c>
      <c r="DP279" s="171"/>
    </row>
    <row r="280" spans="117:120" x14ac:dyDescent="0.25">
      <c r="DM280" s="177">
        <v>460</v>
      </c>
      <c r="DN280" s="178" t="s">
        <v>812</v>
      </c>
      <c r="DO280" s="179">
        <v>6</v>
      </c>
      <c r="DP280" s="171"/>
    </row>
    <row r="281" spans="117:120" x14ac:dyDescent="0.25">
      <c r="DM281" s="177">
        <v>461</v>
      </c>
      <c r="DN281" s="178" t="s">
        <v>813</v>
      </c>
      <c r="DO281" s="179">
        <v>7</v>
      </c>
      <c r="DP281" s="171"/>
    </row>
    <row r="282" spans="117:120" x14ac:dyDescent="0.25">
      <c r="DM282" s="177">
        <v>462</v>
      </c>
      <c r="DN282" s="178" t="s">
        <v>814</v>
      </c>
      <c r="DO282" s="179">
        <v>8</v>
      </c>
      <c r="DP282" s="171"/>
    </row>
    <row r="283" spans="117:120" x14ac:dyDescent="0.25">
      <c r="DM283" s="177">
        <v>463</v>
      </c>
      <c r="DN283" s="178" t="s">
        <v>815</v>
      </c>
      <c r="DO283" s="179">
        <v>9</v>
      </c>
      <c r="DP283" s="171"/>
    </row>
    <row r="284" spans="117:120" x14ac:dyDescent="0.25">
      <c r="DM284" s="177">
        <v>464</v>
      </c>
      <c r="DN284" s="178" t="s">
        <v>816</v>
      </c>
      <c r="DO284" s="179">
        <v>10</v>
      </c>
      <c r="DP284" s="171"/>
    </row>
    <row r="285" spans="117:120" x14ac:dyDescent="0.25">
      <c r="DM285" s="177">
        <v>490</v>
      </c>
      <c r="DN285" s="178" t="s">
        <v>732</v>
      </c>
      <c r="DO285" s="179">
        <v>8</v>
      </c>
      <c r="DP285" s="171"/>
    </row>
    <row r="286" spans="117:120" x14ac:dyDescent="0.25">
      <c r="DM286" s="177">
        <v>491</v>
      </c>
      <c r="DN286" s="178" t="s">
        <v>733</v>
      </c>
      <c r="DO286" s="179">
        <v>9</v>
      </c>
      <c r="DP286" s="171"/>
    </row>
    <row r="287" spans="117:120" x14ac:dyDescent="0.25">
      <c r="DM287" s="177">
        <v>492</v>
      </c>
      <c r="DN287" s="178" t="s">
        <v>734</v>
      </c>
      <c r="DO287" s="179">
        <v>10</v>
      </c>
      <c r="DP287" s="171"/>
    </row>
    <row r="288" spans="117:120" x14ac:dyDescent="0.25">
      <c r="DM288" s="177">
        <v>493</v>
      </c>
      <c r="DN288" s="178" t="s">
        <v>817</v>
      </c>
      <c r="DO288" s="179">
        <v>11</v>
      </c>
      <c r="DP288" s="171"/>
    </row>
    <row r="289" spans="117:120" x14ac:dyDescent="0.25">
      <c r="DM289" s="177">
        <v>494</v>
      </c>
      <c r="DN289" s="178" t="s">
        <v>736</v>
      </c>
      <c r="DO289" s="179">
        <v>12</v>
      </c>
      <c r="DP289" s="171"/>
    </row>
    <row r="290" spans="117:120" x14ac:dyDescent="0.25">
      <c r="DM290" s="177">
        <v>501</v>
      </c>
      <c r="DN290" s="178" t="s">
        <v>818</v>
      </c>
      <c r="DO290" s="179">
        <v>1</v>
      </c>
      <c r="DP290" s="171"/>
    </row>
    <row r="291" spans="117:120" x14ac:dyDescent="0.25">
      <c r="DM291" s="177">
        <v>502</v>
      </c>
      <c r="DN291" s="178" t="s">
        <v>819</v>
      </c>
      <c r="DO291" s="179">
        <v>2</v>
      </c>
      <c r="DP291" s="171"/>
    </row>
    <row r="292" spans="117:120" x14ac:dyDescent="0.25">
      <c r="DM292" s="177">
        <v>504</v>
      </c>
      <c r="DN292" s="178" t="s">
        <v>821</v>
      </c>
      <c r="DO292" s="179">
        <v>4</v>
      </c>
      <c r="DP292" s="171"/>
    </row>
    <row r="293" spans="117:120" x14ac:dyDescent="0.25">
      <c r="DM293" s="177">
        <v>506</v>
      </c>
      <c r="DN293" s="178" t="s">
        <v>822</v>
      </c>
      <c r="DO293" s="179">
        <v>3</v>
      </c>
      <c r="DP293" s="171"/>
    </row>
    <row r="294" spans="117:120" x14ac:dyDescent="0.25">
      <c r="DM294" s="177">
        <v>507</v>
      </c>
      <c r="DN294" s="178" t="s">
        <v>823</v>
      </c>
      <c r="DO294" s="179">
        <v>4</v>
      </c>
      <c r="DP294" s="171"/>
    </row>
    <row r="295" spans="117:120" x14ac:dyDescent="0.25">
      <c r="DM295" s="177">
        <v>503</v>
      </c>
      <c r="DN295" s="178" t="s">
        <v>820</v>
      </c>
      <c r="DO295" s="179">
        <v>3</v>
      </c>
      <c r="DP295" s="171"/>
    </row>
    <row r="296" spans="117:120" x14ac:dyDescent="0.25">
      <c r="DM296" s="177">
        <v>508</v>
      </c>
      <c r="DN296" s="178" t="s">
        <v>824</v>
      </c>
      <c r="DO296" s="179">
        <v>5</v>
      </c>
      <c r="DP296" s="171"/>
    </row>
    <row r="297" spans="117:120" x14ac:dyDescent="0.25">
      <c r="DM297" s="177">
        <v>509</v>
      </c>
      <c r="DN297" s="178" t="s">
        <v>825</v>
      </c>
      <c r="DO297" s="179">
        <v>6</v>
      </c>
      <c r="DP297" s="171"/>
    </row>
    <row r="298" spans="117:120" x14ac:dyDescent="0.25">
      <c r="DM298" s="177">
        <v>511</v>
      </c>
      <c r="DN298" s="178" t="s">
        <v>826</v>
      </c>
      <c r="DO298" s="179">
        <v>4</v>
      </c>
      <c r="DP298" s="171"/>
    </row>
    <row r="299" spans="117:120" x14ac:dyDescent="0.25">
      <c r="DM299" s="177">
        <v>512</v>
      </c>
      <c r="DN299" s="178" t="s">
        <v>827</v>
      </c>
      <c r="DO299" s="179">
        <v>5</v>
      </c>
      <c r="DP299" s="171"/>
    </row>
    <row r="300" spans="117:120" x14ac:dyDescent="0.25">
      <c r="DM300" s="177">
        <v>513</v>
      </c>
      <c r="DN300" s="178" t="s">
        <v>828</v>
      </c>
      <c r="DO300" s="179">
        <v>6</v>
      </c>
      <c r="DP300" s="171"/>
    </row>
    <row r="301" spans="117:120" x14ac:dyDescent="0.25">
      <c r="DM301" s="177">
        <v>514</v>
      </c>
      <c r="DN301" s="178" t="s">
        <v>829</v>
      </c>
      <c r="DO301" s="179">
        <v>7</v>
      </c>
      <c r="DP301" s="171"/>
    </row>
    <row r="302" spans="117:120" x14ac:dyDescent="0.25">
      <c r="DM302" s="177">
        <v>516</v>
      </c>
      <c r="DN302" s="178" t="s">
        <v>830</v>
      </c>
      <c r="DO302" s="179">
        <v>4</v>
      </c>
      <c r="DP302" s="171"/>
    </row>
    <row r="303" spans="117:120" x14ac:dyDescent="0.25">
      <c r="DM303" s="177">
        <v>517</v>
      </c>
      <c r="DN303" s="178" t="s">
        <v>831</v>
      </c>
      <c r="DO303" s="179">
        <v>5</v>
      </c>
      <c r="DP303" s="171"/>
    </row>
    <row r="304" spans="117:120" x14ac:dyDescent="0.25">
      <c r="DM304" s="177">
        <v>518</v>
      </c>
      <c r="DN304" s="178" t="s">
        <v>832</v>
      </c>
      <c r="DO304" s="179">
        <v>6</v>
      </c>
      <c r="DP304" s="171"/>
    </row>
    <row r="305" spans="117:120" x14ac:dyDescent="0.25">
      <c r="DM305" s="177">
        <v>521</v>
      </c>
      <c r="DN305" s="178" t="s">
        <v>833</v>
      </c>
      <c r="DO305" s="179">
        <v>4</v>
      </c>
      <c r="DP305" s="171"/>
    </row>
    <row r="306" spans="117:120" x14ac:dyDescent="0.25">
      <c r="DM306" s="177">
        <v>522</v>
      </c>
      <c r="DN306" s="178" t="s">
        <v>834</v>
      </c>
      <c r="DO306" s="179">
        <v>5</v>
      </c>
      <c r="DP306" s="171"/>
    </row>
    <row r="307" spans="117:120" x14ac:dyDescent="0.25">
      <c r="DM307" s="177">
        <v>523</v>
      </c>
      <c r="DN307" s="178" t="s">
        <v>835</v>
      </c>
      <c r="DO307" s="179">
        <v>6</v>
      </c>
      <c r="DP307" s="171"/>
    </row>
    <row r="308" spans="117:120" x14ac:dyDescent="0.25">
      <c r="DM308" s="177">
        <v>524</v>
      </c>
      <c r="DN308" s="178" t="s">
        <v>836</v>
      </c>
      <c r="DO308" s="179">
        <v>7</v>
      </c>
      <c r="DP308" s="171"/>
    </row>
    <row r="309" spans="117:120" x14ac:dyDescent="0.25">
      <c r="DM309" s="177">
        <v>531</v>
      </c>
      <c r="DN309" s="178" t="s">
        <v>837</v>
      </c>
      <c r="DO309" s="179">
        <v>5</v>
      </c>
      <c r="DP309" s="171"/>
    </row>
    <row r="310" spans="117:120" x14ac:dyDescent="0.25">
      <c r="DM310" s="177">
        <v>532</v>
      </c>
      <c r="DN310" s="178" t="s">
        <v>838</v>
      </c>
      <c r="DO310" s="179">
        <v>6</v>
      </c>
      <c r="DP310" s="171"/>
    </row>
    <row r="311" spans="117:120" x14ac:dyDescent="0.25">
      <c r="DM311" s="177">
        <v>533</v>
      </c>
      <c r="DN311" s="178" t="s">
        <v>839</v>
      </c>
      <c r="DO311" s="179">
        <v>6</v>
      </c>
      <c r="DP311" s="171"/>
    </row>
    <row r="312" spans="117:120" x14ac:dyDescent="0.25">
      <c r="DM312" s="177">
        <v>534</v>
      </c>
      <c r="DN312" s="178" t="s">
        <v>840</v>
      </c>
      <c r="DO312" s="179">
        <v>7</v>
      </c>
      <c r="DP312" s="171"/>
    </row>
    <row r="313" spans="117:120" x14ac:dyDescent="0.25">
      <c r="DM313" s="177">
        <v>541</v>
      </c>
      <c r="DN313" s="178" t="s">
        <v>841</v>
      </c>
      <c r="DO313" s="179">
        <v>6</v>
      </c>
      <c r="DP313" s="171"/>
    </row>
    <row r="314" spans="117:120" x14ac:dyDescent="0.25">
      <c r="DM314" s="177">
        <v>542</v>
      </c>
      <c r="DN314" s="178" t="s">
        <v>842</v>
      </c>
      <c r="DO314" s="179">
        <v>7</v>
      </c>
      <c r="DP314" s="171" t="s">
        <v>967</v>
      </c>
    </row>
    <row r="315" spans="117:120" x14ac:dyDescent="0.25">
      <c r="DM315" s="177">
        <v>543</v>
      </c>
      <c r="DN315" s="178" t="s">
        <v>843</v>
      </c>
      <c r="DO315" s="179">
        <v>8</v>
      </c>
      <c r="DP315" s="171"/>
    </row>
    <row r="316" spans="117:120" x14ac:dyDescent="0.25">
      <c r="DM316" s="177">
        <v>544</v>
      </c>
      <c r="DN316" s="178" t="s">
        <v>844</v>
      </c>
      <c r="DO316" s="179">
        <v>9</v>
      </c>
      <c r="DP316" s="171"/>
    </row>
    <row r="317" spans="117:120" x14ac:dyDescent="0.25">
      <c r="DM317" s="177">
        <v>545</v>
      </c>
      <c r="DN317" s="178" t="s">
        <v>845</v>
      </c>
      <c r="DO317" s="179">
        <v>10</v>
      </c>
      <c r="DP317" s="171"/>
    </row>
    <row r="318" spans="117:120" x14ac:dyDescent="0.25">
      <c r="DM318" s="177">
        <v>550</v>
      </c>
      <c r="DN318" s="178" t="s">
        <v>846</v>
      </c>
      <c r="DO318" s="179">
        <v>7</v>
      </c>
      <c r="DP318" s="171"/>
    </row>
    <row r="319" spans="117:120" x14ac:dyDescent="0.25">
      <c r="DM319" s="177">
        <v>551</v>
      </c>
      <c r="DN319" s="178" t="s">
        <v>732</v>
      </c>
      <c r="DO319" s="179">
        <v>8</v>
      </c>
      <c r="DP319" s="171"/>
    </row>
    <row r="320" spans="117:120" x14ac:dyDescent="0.25">
      <c r="DM320" s="177">
        <v>552</v>
      </c>
      <c r="DN320" s="178" t="s">
        <v>733</v>
      </c>
      <c r="DO320" s="179">
        <v>9</v>
      </c>
      <c r="DP320" s="171"/>
    </row>
    <row r="321" spans="117:120" x14ac:dyDescent="0.25">
      <c r="DM321" s="177">
        <v>553</v>
      </c>
      <c r="DN321" s="178" t="s">
        <v>734</v>
      </c>
      <c r="DO321" s="179">
        <v>10</v>
      </c>
      <c r="DP321" s="171"/>
    </row>
    <row r="322" spans="117:120" x14ac:dyDescent="0.25">
      <c r="DM322" s="177">
        <v>554</v>
      </c>
      <c r="DN322" s="178" t="s">
        <v>817</v>
      </c>
      <c r="DO322" s="179">
        <v>11</v>
      </c>
      <c r="DP322" s="171"/>
    </row>
    <row r="323" spans="117:120" x14ac:dyDescent="0.25">
      <c r="DM323" s="177">
        <v>555</v>
      </c>
      <c r="DN323" s="180" t="s">
        <v>736</v>
      </c>
      <c r="DO323" s="179">
        <v>12</v>
      </c>
      <c r="DP323" s="171"/>
    </row>
    <row r="324" spans="117:120" x14ac:dyDescent="0.25">
      <c r="DM324" s="177">
        <v>561</v>
      </c>
      <c r="DN324" s="178" t="s">
        <v>847</v>
      </c>
      <c r="DO324" s="179">
        <v>3</v>
      </c>
      <c r="DP324" s="171"/>
    </row>
    <row r="325" spans="117:120" x14ac:dyDescent="0.25">
      <c r="DM325" s="177">
        <v>562</v>
      </c>
      <c r="DN325" s="178" t="s">
        <v>848</v>
      </c>
      <c r="DO325" s="179">
        <v>4</v>
      </c>
      <c r="DP325" s="171"/>
    </row>
    <row r="326" spans="117:120" x14ac:dyDescent="0.25">
      <c r="DM326" s="177">
        <v>563</v>
      </c>
      <c r="DN326" s="178" t="s">
        <v>849</v>
      </c>
      <c r="DO326" s="179">
        <v>5</v>
      </c>
      <c r="DP326" s="171"/>
    </row>
    <row r="327" spans="117:120" x14ac:dyDescent="0.25">
      <c r="DM327" s="177">
        <v>564</v>
      </c>
      <c r="DN327" s="178" t="s">
        <v>850</v>
      </c>
      <c r="DO327" s="179">
        <v>6</v>
      </c>
      <c r="DP327" s="171"/>
    </row>
    <row r="328" spans="117:120" x14ac:dyDescent="0.25">
      <c r="DM328" s="177">
        <v>565</v>
      </c>
      <c r="DN328" s="178" t="s">
        <v>851</v>
      </c>
      <c r="DO328" s="179">
        <v>7</v>
      </c>
      <c r="DP328" s="171"/>
    </row>
    <row r="329" spans="117:120" x14ac:dyDescent="0.25">
      <c r="DM329" s="177">
        <v>566</v>
      </c>
      <c r="DN329" s="178" t="s">
        <v>0</v>
      </c>
      <c r="DO329" s="179">
        <v>8</v>
      </c>
      <c r="DP329" s="171"/>
    </row>
    <row r="330" spans="117:120" x14ac:dyDescent="0.25">
      <c r="DM330" s="177">
        <v>571</v>
      </c>
      <c r="DN330" s="178" t="s">
        <v>1</v>
      </c>
      <c r="DO330" s="179">
        <v>3</v>
      </c>
      <c r="DP330" s="171"/>
    </row>
    <row r="331" spans="117:120" x14ac:dyDescent="0.25">
      <c r="DM331" s="177">
        <v>572</v>
      </c>
      <c r="DN331" s="178" t="s">
        <v>2</v>
      </c>
      <c r="DO331" s="179">
        <v>4</v>
      </c>
      <c r="DP331" s="171"/>
    </row>
    <row r="332" spans="117:120" x14ac:dyDescent="0.25">
      <c r="DM332" s="177">
        <v>573</v>
      </c>
      <c r="DN332" s="178" t="s">
        <v>3</v>
      </c>
      <c r="DO332" s="179">
        <v>5</v>
      </c>
      <c r="DP332" s="171"/>
    </row>
    <row r="333" spans="117:120" x14ac:dyDescent="0.25">
      <c r="DM333" s="177">
        <v>574</v>
      </c>
      <c r="DN333" s="178" t="s">
        <v>4</v>
      </c>
      <c r="DO333" s="179">
        <v>6</v>
      </c>
      <c r="DP333" s="171"/>
    </row>
    <row r="334" spans="117:120" x14ac:dyDescent="0.25">
      <c r="DM334" s="177">
        <v>575</v>
      </c>
      <c r="DN334" s="178" t="s">
        <v>5</v>
      </c>
      <c r="DO334" s="179">
        <v>7</v>
      </c>
      <c r="DP334" s="171"/>
    </row>
    <row r="335" spans="117:120" x14ac:dyDescent="0.25">
      <c r="DM335" s="177">
        <v>576</v>
      </c>
      <c r="DN335" s="178" t="s">
        <v>6</v>
      </c>
      <c r="DO335" s="179">
        <v>8</v>
      </c>
      <c r="DP335" s="171"/>
    </row>
    <row r="336" spans="117:120" x14ac:dyDescent="0.25">
      <c r="DM336" s="177">
        <v>577</v>
      </c>
      <c r="DN336" s="178" t="s">
        <v>7</v>
      </c>
      <c r="DO336" s="181"/>
      <c r="DP336" s="171"/>
    </row>
    <row r="337" spans="117:120" x14ac:dyDescent="0.25">
      <c r="DM337" s="177">
        <v>578</v>
      </c>
      <c r="DN337" s="178" t="s">
        <v>8</v>
      </c>
      <c r="DO337" s="179">
        <v>7</v>
      </c>
      <c r="DP337" s="171"/>
    </row>
    <row r="338" spans="117:120" x14ac:dyDescent="0.25">
      <c r="DM338" s="177">
        <v>580</v>
      </c>
      <c r="DN338" s="178" t="s">
        <v>9</v>
      </c>
      <c r="DO338" s="179">
        <v>2</v>
      </c>
      <c r="DP338" s="171"/>
    </row>
    <row r="339" spans="117:120" x14ac:dyDescent="0.25">
      <c r="DM339" s="177">
        <v>581</v>
      </c>
      <c r="DN339" s="178" t="s">
        <v>10</v>
      </c>
      <c r="DO339" s="179">
        <v>3</v>
      </c>
      <c r="DP339" s="171"/>
    </row>
    <row r="340" spans="117:120" x14ac:dyDescent="0.25">
      <c r="DM340" s="177">
        <v>582</v>
      </c>
      <c r="DN340" s="178" t="s">
        <v>11</v>
      </c>
      <c r="DO340" s="179">
        <v>4</v>
      </c>
      <c r="DP340" s="171"/>
    </row>
    <row r="341" spans="117:120" x14ac:dyDescent="0.25">
      <c r="DM341" s="177">
        <v>583</v>
      </c>
      <c r="DN341" s="178" t="s">
        <v>12</v>
      </c>
      <c r="DO341" s="179">
        <v>4</v>
      </c>
      <c r="DP341" s="171"/>
    </row>
    <row r="342" spans="117:120" x14ac:dyDescent="0.25">
      <c r="DM342" s="177">
        <v>584</v>
      </c>
      <c r="DN342" s="178" t="s">
        <v>13</v>
      </c>
      <c r="DO342" s="179">
        <v>5</v>
      </c>
      <c r="DP342" s="171"/>
    </row>
    <row r="343" spans="117:120" x14ac:dyDescent="0.25">
      <c r="DM343" s="177">
        <v>585</v>
      </c>
      <c r="DN343" s="178" t="s">
        <v>14</v>
      </c>
      <c r="DO343" s="179">
        <v>6</v>
      </c>
      <c r="DP343" s="171"/>
    </row>
    <row r="344" spans="117:120" x14ac:dyDescent="0.25">
      <c r="DM344" s="177">
        <v>586</v>
      </c>
      <c r="DN344" s="178" t="s">
        <v>15</v>
      </c>
      <c r="DO344" s="179">
        <v>7</v>
      </c>
      <c r="DP344" s="171"/>
    </row>
    <row r="345" spans="117:120" x14ac:dyDescent="0.25">
      <c r="DM345" s="177">
        <v>587</v>
      </c>
      <c r="DN345" s="178" t="s">
        <v>16</v>
      </c>
      <c r="DO345" s="179">
        <v>8</v>
      </c>
      <c r="DP345" s="171"/>
    </row>
    <row r="346" spans="117:120" x14ac:dyDescent="0.25">
      <c r="DM346" s="177">
        <v>590</v>
      </c>
      <c r="DN346" s="178" t="s">
        <v>846</v>
      </c>
      <c r="DO346" s="179">
        <v>7</v>
      </c>
      <c r="DP346" s="171"/>
    </row>
    <row r="347" spans="117:120" x14ac:dyDescent="0.25">
      <c r="DM347" s="177">
        <v>591</v>
      </c>
      <c r="DN347" s="178" t="s">
        <v>17</v>
      </c>
      <c r="DO347" s="179">
        <v>8</v>
      </c>
      <c r="DP347" s="171"/>
    </row>
    <row r="348" spans="117:120" x14ac:dyDescent="0.25">
      <c r="DM348" s="177">
        <v>592</v>
      </c>
      <c r="DN348" s="178" t="s">
        <v>18</v>
      </c>
      <c r="DO348" s="179">
        <v>9</v>
      </c>
      <c r="DP348" s="171"/>
    </row>
    <row r="349" spans="117:120" x14ac:dyDescent="0.25">
      <c r="DM349" s="177">
        <v>593</v>
      </c>
      <c r="DN349" s="178" t="s">
        <v>19</v>
      </c>
      <c r="DO349" s="179">
        <v>10</v>
      </c>
      <c r="DP349" s="171"/>
    </row>
    <row r="350" spans="117:120" x14ac:dyDescent="0.25">
      <c r="DM350" s="177">
        <v>594</v>
      </c>
      <c r="DN350" s="178" t="s">
        <v>20</v>
      </c>
      <c r="DO350" s="179">
        <v>11</v>
      </c>
      <c r="DP350" s="171"/>
    </row>
    <row r="351" spans="117:120" x14ac:dyDescent="0.25">
      <c r="DM351" s="177">
        <v>601</v>
      </c>
      <c r="DN351" s="178" t="s">
        <v>21</v>
      </c>
      <c r="DO351" s="179">
        <v>4</v>
      </c>
      <c r="DP351" s="171"/>
    </row>
    <row r="352" spans="117:120" x14ac:dyDescent="0.25">
      <c r="DM352" s="177">
        <v>602</v>
      </c>
      <c r="DN352" s="178" t="s">
        <v>22</v>
      </c>
      <c r="DO352" s="179">
        <v>5</v>
      </c>
      <c r="DP352" s="171"/>
    </row>
    <row r="353" spans="117:120" x14ac:dyDescent="0.25">
      <c r="DM353" s="177">
        <v>603</v>
      </c>
      <c r="DN353" s="178" t="s">
        <v>23</v>
      </c>
      <c r="DO353" s="179">
        <v>6</v>
      </c>
      <c r="DP353" s="171"/>
    </row>
    <row r="354" spans="117:120" x14ac:dyDescent="0.25">
      <c r="DM354" s="177">
        <v>604</v>
      </c>
      <c r="DN354" s="178" t="s">
        <v>24</v>
      </c>
      <c r="DO354" s="179">
        <v>7</v>
      </c>
      <c r="DP354" s="171"/>
    </row>
    <row r="355" spans="117:120" x14ac:dyDescent="0.25">
      <c r="DM355" s="177">
        <v>611</v>
      </c>
      <c r="DN355" s="178" t="s">
        <v>25</v>
      </c>
      <c r="DO355" s="179">
        <v>1</v>
      </c>
      <c r="DP355" s="171"/>
    </row>
    <row r="356" spans="117:120" x14ac:dyDescent="0.25">
      <c r="DM356" s="177">
        <v>612</v>
      </c>
      <c r="DN356" s="178" t="s">
        <v>26</v>
      </c>
      <c r="DO356" s="179">
        <v>2</v>
      </c>
      <c r="DP356" s="171"/>
    </row>
    <row r="357" spans="117:120" x14ac:dyDescent="0.25">
      <c r="DM357" s="177">
        <v>613</v>
      </c>
      <c r="DN357" s="178" t="s">
        <v>27</v>
      </c>
      <c r="DO357" s="179">
        <v>3</v>
      </c>
      <c r="DP357" s="171" t="s">
        <v>963</v>
      </c>
    </row>
    <row r="358" spans="117:120" x14ac:dyDescent="0.25">
      <c r="DM358" s="177">
        <v>614</v>
      </c>
      <c r="DN358" s="178" t="s">
        <v>28</v>
      </c>
      <c r="DO358" s="179">
        <v>4</v>
      </c>
      <c r="DP358" s="171" t="s">
        <v>963</v>
      </c>
    </row>
    <row r="359" spans="117:120" x14ac:dyDescent="0.25">
      <c r="DM359" s="177">
        <v>631</v>
      </c>
      <c r="DN359" s="178" t="s">
        <v>29</v>
      </c>
      <c r="DO359" s="179">
        <v>8</v>
      </c>
      <c r="DP359" s="171"/>
    </row>
    <row r="360" spans="117:120" x14ac:dyDescent="0.25">
      <c r="DM360" s="177">
        <v>632</v>
      </c>
      <c r="DN360" s="178" t="s">
        <v>30</v>
      </c>
      <c r="DO360" s="179">
        <v>9</v>
      </c>
      <c r="DP360" s="171"/>
    </row>
    <row r="361" spans="117:120" x14ac:dyDescent="0.25">
      <c r="DM361" s="177">
        <v>633</v>
      </c>
      <c r="DN361" s="178" t="s">
        <v>31</v>
      </c>
      <c r="DO361" s="179">
        <v>10</v>
      </c>
      <c r="DP361" s="171"/>
    </row>
    <row r="362" spans="117:120" x14ac:dyDescent="0.25">
      <c r="DM362" s="177">
        <v>634</v>
      </c>
      <c r="DN362" s="178" t="s">
        <v>32</v>
      </c>
      <c r="DO362" s="179">
        <v>11</v>
      </c>
      <c r="DP362" s="171"/>
    </row>
    <row r="363" spans="117:120" x14ac:dyDescent="0.25">
      <c r="DM363" s="177">
        <v>690</v>
      </c>
      <c r="DN363" s="178" t="s">
        <v>732</v>
      </c>
      <c r="DO363" s="179">
        <v>8</v>
      </c>
      <c r="DP363" s="171"/>
    </row>
    <row r="364" spans="117:120" x14ac:dyDescent="0.25">
      <c r="DM364" s="177">
        <v>691</v>
      </c>
      <c r="DN364" s="178" t="s">
        <v>733</v>
      </c>
      <c r="DO364" s="179">
        <v>9</v>
      </c>
      <c r="DP364" s="171"/>
    </row>
    <row r="365" spans="117:120" x14ac:dyDescent="0.25">
      <c r="DM365" s="177">
        <v>692</v>
      </c>
      <c r="DN365" s="178" t="s">
        <v>734</v>
      </c>
      <c r="DO365" s="179">
        <v>10</v>
      </c>
      <c r="DP365" s="171"/>
    </row>
    <row r="366" spans="117:120" x14ac:dyDescent="0.25">
      <c r="DM366" s="177">
        <v>693</v>
      </c>
      <c r="DN366" s="178" t="s">
        <v>817</v>
      </c>
      <c r="DO366" s="179">
        <v>11</v>
      </c>
      <c r="DP366" s="171"/>
    </row>
    <row r="367" spans="117:120" x14ac:dyDescent="0.25">
      <c r="DM367" s="177">
        <v>694</v>
      </c>
      <c r="DN367" s="178" t="s">
        <v>736</v>
      </c>
      <c r="DO367" s="179">
        <v>12</v>
      </c>
      <c r="DP367" s="171"/>
    </row>
    <row r="368" spans="117:120" x14ac:dyDescent="0.25">
      <c r="DM368" s="177">
        <v>706</v>
      </c>
      <c r="DN368" s="178" t="s">
        <v>33</v>
      </c>
      <c r="DO368" s="179">
        <v>4</v>
      </c>
      <c r="DP368" s="171"/>
    </row>
    <row r="369" spans="117:120" x14ac:dyDescent="0.25">
      <c r="DM369" s="177">
        <v>707</v>
      </c>
      <c r="DN369" s="178" t="s">
        <v>34</v>
      </c>
      <c r="DO369" s="179">
        <v>5</v>
      </c>
      <c r="DP369" s="171"/>
    </row>
    <row r="370" spans="117:120" x14ac:dyDescent="0.25">
      <c r="DM370" s="177">
        <v>708</v>
      </c>
      <c r="DN370" s="178" t="s">
        <v>35</v>
      </c>
      <c r="DO370" s="179">
        <v>6</v>
      </c>
      <c r="DP370" s="171"/>
    </row>
    <row r="371" spans="117:120" x14ac:dyDescent="0.25">
      <c r="DM371" s="177">
        <v>709</v>
      </c>
      <c r="DN371" s="178" t="s">
        <v>36</v>
      </c>
      <c r="DO371" s="179">
        <v>7</v>
      </c>
      <c r="DP371" s="171"/>
    </row>
    <row r="372" spans="117:120" x14ac:dyDescent="0.25">
      <c r="DM372" s="177">
        <v>710</v>
      </c>
      <c r="DN372" s="178" t="s">
        <v>37</v>
      </c>
      <c r="DO372" s="179">
        <v>6</v>
      </c>
      <c r="DP372" s="171"/>
    </row>
    <row r="373" spans="117:120" x14ac:dyDescent="0.25">
      <c r="DM373" s="177">
        <v>711</v>
      </c>
      <c r="DN373" s="178" t="s">
        <v>38</v>
      </c>
      <c r="DO373" s="179">
        <v>7</v>
      </c>
      <c r="DP373" s="171"/>
    </row>
    <row r="374" spans="117:120" x14ac:dyDescent="0.25">
      <c r="DM374" s="177">
        <v>712</v>
      </c>
      <c r="DN374" s="178" t="s">
        <v>39</v>
      </c>
      <c r="DO374" s="179">
        <v>8</v>
      </c>
      <c r="DP374" s="171"/>
    </row>
    <row r="375" spans="117:120" x14ac:dyDescent="0.25">
      <c r="DM375" s="177">
        <v>713</v>
      </c>
      <c r="DN375" s="178" t="s">
        <v>40</v>
      </c>
      <c r="DO375" s="179">
        <v>9</v>
      </c>
      <c r="DP375" s="171"/>
    </row>
    <row r="376" spans="117:120" x14ac:dyDescent="0.25">
      <c r="DM376" s="177">
        <v>714</v>
      </c>
      <c r="DN376" s="178" t="s">
        <v>41</v>
      </c>
      <c r="DO376" s="179">
        <v>10</v>
      </c>
      <c r="DP376" s="171"/>
    </row>
    <row r="377" spans="117:120" x14ac:dyDescent="0.25">
      <c r="DM377" s="177">
        <v>720</v>
      </c>
      <c r="DN377" s="178" t="s">
        <v>42</v>
      </c>
      <c r="DO377" s="179">
        <v>6</v>
      </c>
      <c r="DP377" s="171"/>
    </row>
    <row r="378" spans="117:120" x14ac:dyDescent="0.25">
      <c r="DM378" s="177">
        <v>721</v>
      </c>
      <c r="DN378" s="178" t="s">
        <v>43</v>
      </c>
      <c r="DO378" s="179">
        <v>7</v>
      </c>
      <c r="DP378" s="171"/>
    </row>
    <row r="379" spans="117:120" x14ac:dyDescent="0.25">
      <c r="DM379" s="177">
        <v>722</v>
      </c>
      <c r="DN379" s="178" t="s">
        <v>44</v>
      </c>
      <c r="DO379" s="179">
        <v>8</v>
      </c>
      <c r="DP379" s="171"/>
    </row>
    <row r="380" spans="117:120" x14ac:dyDescent="0.25">
      <c r="DM380" s="177">
        <v>723</v>
      </c>
      <c r="DN380" s="178" t="s">
        <v>45</v>
      </c>
      <c r="DO380" s="179">
        <v>9</v>
      </c>
      <c r="DP380" s="171"/>
    </row>
    <row r="381" spans="117:120" x14ac:dyDescent="0.25">
      <c r="DM381" s="177">
        <v>724</v>
      </c>
      <c r="DN381" s="178" t="s">
        <v>46</v>
      </c>
      <c r="DO381" s="179">
        <v>10</v>
      </c>
      <c r="DP381" s="171"/>
    </row>
    <row r="382" spans="117:120" x14ac:dyDescent="0.25">
      <c r="DM382" s="177">
        <v>731</v>
      </c>
      <c r="DN382" s="178" t="s">
        <v>47</v>
      </c>
      <c r="DO382" s="179">
        <v>4</v>
      </c>
      <c r="DP382" s="171" t="s">
        <v>964</v>
      </c>
    </row>
    <row r="383" spans="117:120" x14ac:dyDescent="0.25">
      <c r="DM383" s="177">
        <v>732</v>
      </c>
      <c r="DN383" s="178" t="s">
        <v>48</v>
      </c>
      <c r="DO383" s="179">
        <v>5</v>
      </c>
      <c r="DP383" s="171" t="s">
        <v>964</v>
      </c>
    </row>
    <row r="384" spans="117:120" x14ac:dyDescent="0.25">
      <c r="DM384" s="177">
        <v>733</v>
      </c>
      <c r="DN384" s="178" t="s">
        <v>49</v>
      </c>
      <c r="DO384" s="179">
        <v>6</v>
      </c>
      <c r="DP384" s="171" t="s">
        <v>964</v>
      </c>
    </row>
    <row r="385" spans="117:120" x14ac:dyDescent="0.25">
      <c r="DM385" s="177">
        <v>741</v>
      </c>
      <c r="DN385" s="178" t="s">
        <v>50</v>
      </c>
      <c r="DO385" s="179">
        <v>7</v>
      </c>
      <c r="DP385" s="171" t="s">
        <v>965</v>
      </c>
    </row>
    <row r="386" spans="117:120" x14ac:dyDescent="0.25">
      <c r="DM386" s="177">
        <v>742</v>
      </c>
      <c r="DN386" s="178" t="s">
        <v>51</v>
      </c>
      <c r="DO386" s="179">
        <v>8</v>
      </c>
      <c r="DP386" s="171" t="s">
        <v>966</v>
      </c>
    </row>
    <row r="387" spans="117:120" x14ac:dyDescent="0.25">
      <c r="DM387" s="177">
        <v>743</v>
      </c>
      <c r="DN387" s="178" t="s">
        <v>52</v>
      </c>
      <c r="DO387" s="179">
        <v>9</v>
      </c>
      <c r="DP387" s="171"/>
    </row>
    <row r="388" spans="117:120" x14ac:dyDescent="0.25">
      <c r="DM388" s="177">
        <v>750</v>
      </c>
      <c r="DN388" s="178" t="s">
        <v>732</v>
      </c>
      <c r="DO388" s="179">
        <v>9</v>
      </c>
      <c r="DP388" s="171" t="s">
        <v>951</v>
      </c>
    </row>
    <row r="389" spans="117:120" x14ac:dyDescent="0.25">
      <c r="DM389" s="177">
        <v>751</v>
      </c>
      <c r="DN389" s="178" t="s">
        <v>733</v>
      </c>
      <c r="DO389" s="179">
        <v>10</v>
      </c>
      <c r="DP389" s="171" t="s">
        <v>951</v>
      </c>
    </row>
    <row r="390" spans="117:120" x14ac:dyDescent="0.25">
      <c r="DM390" s="177">
        <v>752</v>
      </c>
      <c r="DN390" s="178" t="s">
        <v>734</v>
      </c>
      <c r="DO390" s="179">
        <v>11</v>
      </c>
      <c r="DP390" s="171" t="s">
        <v>951</v>
      </c>
    </row>
    <row r="391" spans="117:120" x14ac:dyDescent="0.25">
      <c r="DM391" s="177">
        <v>753</v>
      </c>
      <c r="DN391" s="178" t="s">
        <v>735</v>
      </c>
      <c r="DO391" s="179">
        <v>12</v>
      </c>
      <c r="DP391" s="171" t="s">
        <v>951</v>
      </c>
    </row>
    <row r="392" spans="117:120" x14ac:dyDescent="0.25">
      <c r="DM392" s="177">
        <v>760</v>
      </c>
      <c r="DN392" s="178" t="s">
        <v>53</v>
      </c>
      <c r="DO392" s="179">
        <v>6</v>
      </c>
      <c r="DP392" s="171"/>
    </row>
    <row r="393" spans="117:120" x14ac:dyDescent="0.25">
      <c r="DM393" s="177">
        <v>761</v>
      </c>
      <c r="DN393" s="178" t="s">
        <v>54</v>
      </c>
      <c r="DO393" s="179">
        <v>7</v>
      </c>
      <c r="DP393" s="171"/>
    </row>
    <row r="394" spans="117:120" x14ac:dyDescent="0.25">
      <c r="DM394" s="177">
        <v>762</v>
      </c>
      <c r="DN394" s="178" t="s">
        <v>55</v>
      </c>
      <c r="DO394" s="179">
        <v>8</v>
      </c>
      <c r="DP394" s="171"/>
    </row>
    <row r="395" spans="117:120" x14ac:dyDescent="0.25">
      <c r="DM395" s="177">
        <v>763</v>
      </c>
      <c r="DN395" s="178" t="s">
        <v>56</v>
      </c>
      <c r="DO395" s="179">
        <v>9</v>
      </c>
      <c r="DP395" s="171"/>
    </row>
    <row r="396" spans="117:120" x14ac:dyDescent="0.25">
      <c r="DM396" s="177">
        <v>764</v>
      </c>
      <c r="DN396" s="178" t="s">
        <v>57</v>
      </c>
      <c r="DO396" s="179">
        <v>10</v>
      </c>
      <c r="DP396" s="171"/>
    </row>
    <row r="397" spans="117:120" x14ac:dyDescent="0.25">
      <c r="DM397" s="177">
        <v>770</v>
      </c>
      <c r="DN397" s="178" t="s">
        <v>53</v>
      </c>
      <c r="DO397" s="179">
        <v>6</v>
      </c>
      <c r="DP397" s="171"/>
    </row>
    <row r="398" spans="117:120" x14ac:dyDescent="0.25">
      <c r="DM398" s="177">
        <v>771</v>
      </c>
      <c r="DN398" s="178" t="s">
        <v>54</v>
      </c>
      <c r="DO398" s="179">
        <v>7</v>
      </c>
      <c r="DP398" s="171" t="s">
        <v>951</v>
      </c>
    </row>
    <row r="399" spans="117:120" x14ac:dyDescent="0.25">
      <c r="DM399" s="177">
        <v>772</v>
      </c>
      <c r="DN399" s="178" t="s">
        <v>55</v>
      </c>
      <c r="DO399" s="179">
        <v>8</v>
      </c>
      <c r="DP399" s="171" t="s">
        <v>951</v>
      </c>
    </row>
    <row r="400" spans="117:120" x14ac:dyDescent="0.25">
      <c r="DM400" s="177">
        <v>773</v>
      </c>
      <c r="DN400" s="178" t="s">
        <v>56</v>
      </c>
      <c r="DO400" s="179">
        <v>9</v>
      </c>
      <c r="DP400" s="171" t="s">
        <v>951</v>
      </c>
    </row>
    <row r="401" spans="117:120" x14ac:dyDescent="0.25">
      <c r="DM401" s="177">
        <v>774</v>
      </c>
      <c r="DN401" s="178" t="s">
        <v>57</v>
      </c>
      <c r="DO401" s="179">
        <v>10</v>
      </c>
      <c r="DP401" s="171" t="s">
        <v>951</v>
      </c>
    </row>
    <row r="402" spans="117:120" x14ac:dyDescent="0.25">
      <c r="DM402" s="177">
        <v>780</v>
      </c>
      <c r="DN402" s="178" t="s">
        <v>53</v>
      </c>
      <c r="DO402" s="179">
        <v>6</v>
      </c>
      <c r="DP402" s="171"/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781</v>
      </c>
      <c r="DN404" s="178" t="s">
        <v>54</v>
      </c>
      <c r="DO404" s="179">
        <v>7</v>
      </c>
      <c r="DP404" s="171" t="s">
        <v>952</v>
      </c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782</v>
      </c>
      <c r="DN406" s="178" t="s">
        <v>55</v>
      </c>
      <c r="DO406" s="179">
        <v>8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783</v>
      </c>
      <c r="DN408" s="178" t="s">
        <v>56</v>
      </c>
      <c r="DO408" s="179">
        <v>9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784</v>
      </c>
      <c r="DN410" s="178" t="s">
        <v>57</v>
      </c>
      <c r="DO410" s="179">
        <v>10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811</v>
      </c>
      <c r="DN412" s="178" t="s">
        <v>58</v>
      </c>
      <c r="DO412" s="179">
        <v>4</v>
      </c>
      <c r="DP412" s="171"/>
    </row>
    <row r="413" spans="117:120" x14ac:dyDescent="0.25">
      <c r="DM413" s="177">
        <v>812</v>
      </c>
      <c r="DN413" s="178" t="s">
        <v>59</v>
      </c>
      <c r="DO413" s="179">
        <v>5</v>
      </c>
      <c r="DP413" s="171"/>
    </row>
    <row r="414" spans="117:120" x14ac:dyDescent="0.25">
      <c r="DM414" s="177">
        <v>813</v>
      </c>
      <c r="DN414" s="178" t="s">
        <v>60</v>
      </c>
      <c r="DO414" s="179">
        <v>6</v>
      </c>
      <c r="DP414" s="171"/>
    </row>
    <row r="415" spans="117:120" x14ac:dyDescent="0.25">
      <c r="DM415" s="177">
        <v>814</v>
      </c>
      <c r="DN415" s="178" t="s">
        <v>61</v>
      </c>
      <c r="DO415" s="179">
        <v>7</v>
      </c>
      <c r="DP415" s="171"/>
    </row>
    <row r="416" spans="117:120" x14ac:dyDescent="0.25">
      <c r="DM416" s="177">
        <v>821</v>
      </c>
      <c r="DN416" s="178" t="s">
        <v>62</v>
      </c>
      <c r="DO416" s="179">
        <v>7</v>
      </c>
      <c r="DP416" s="171"/>
    </row>
    <row r="417" spans="117:120" x14ac:dyDescent="0.25">
      <c r="DM417" s="177">
        <v>822</v>
      </c>
      <c r="DN417" s="178" t="s">
        <v>63</v>
      </c>
      <c r="DO417" s="179">
        <v>8</v>
      </c>
      <c r="DP417" s="171"/>
    </row>
    <row r="418" spans="117:120" x14ac:dyDescent="0.25">
      <c r="DM418" s="177">
        <v>823</v>
      </c>
      <c r="DN418" s="178" t="s">
        <v>64</v>
      </c>
      <c r="DO418" s="179">
        <v>9</v>
      </c>
      <c r="DP418" s="171"/>
    </row>
    <row r="419" spans="117:120" x14ac:dyDescent="0.25">
      <c r="DM419" s="177">
        <v>824</v>
      </c>
      <c r="DN419" s="178" t="s">
        <v>65</v>
      </c>
      <c r="DO419" s="179">
        <v>10</v>
      </c>
      <c r="DP419" s="171"/>
    </row>
    <row r="420" spans="117:120" x14ac:dyDescent="0.25">
      <c r="DM420" s="177">
        <v>850</v>
      </c>
      <c r="DN420" s="178" t="s">
        <v>732</v>
      </c>
      <c r="DO420" s="179">
        <v>8</v>
      </c>
      <c r="DP420" s="171"/>
    </row>
    <row r="421" spans="117:120" x14ac:dyDescent="0.25">
      <c r="DM421" s="177">
        <v>851</v>
      </c>
      <c r="DN421" s="178" t="s">
        <v>733</v>
      </c>
      <c r="DO421" s="179">
        <v>9</v>
      </c>
      <c r="DP421" s="171"/>
    </row>
    <row r="422" spans="117:120" x14ac:dyDescent="0.25">
      <c r="DM422" s="177">
        <v>852</v>
      </c>
      <c r="DN422" s="178" t="s">
        <v>734</v>
      </c>
      <c r="DO422" s="179">
        <v>10</v>
      </c>
      <c r="DP422" s="171"/>
    </row>
    <row r="423" spans="117:120" x14ac:dyDescent="0.25">
      <c r="DM423" s="177">
        <v>853</v>
      </c>
      <c r="DN423" s="178" t="s">
        <v>735</v>
      </c>
      <c r="DO423" s="179">
        <v>11</v>
      </c>
      <c r="DP423" s="171"/>
    </row>
    <row r="424" spans="117:120" x14ac:dyDescent="0.25">
      <c r="DM424" s="177">
        <v>951</v>
      </c>
      <c r="DN424" s="178" t="s">
        <v>66</v>
      </c>
      <c r="DO424" s="179">
        <v>6</v>
      </c>
      <c r="DP424" s="171"/>
    </row>
    <row r="425" spans="117:120" x14ac:dyDescent="0.25">
      <c r="DM425" s="177">
        <v>952</v>
      </c>
      <c r="DN425" s="178" t="s">
        <v>67</v>
      </c>
      <c r="DO425" s="179">
        <v>7</v>
      </c>
      <c r="DP425" s="171"/>
    </row>
    <row r="426" spans="117:120" x14ac:dyDescent="0.25">
      <c r="DM426" s="177">
        <v>953</v>
      </c>
      <c r="DN426" s="178" t="s">
        <v>68</v>
      </c>
      <c r="DO426" s="179">
        <v>8</v>
      </c>
      <c r="DP426" s="171"/>
    </row>
    <row r="427" spans="117:120" x14ac:dyDescent="0.25">
      <c r="DM427" s="177">
        <v>954</v>
      </c>
      <c r="DN427" s="178" t="s">
        <v>69</v>
      </c>
      <c r="DO427" s="179">
        <v>8</v>
      </c>
      <c r="DP427" s="171"/>
    </row>
    <row r="428" spans="117:120" x14ac:dyDescent="0.25">
      <c r="DM428" s="177">
        <v>955</v>
      </c>
      <c r="DN428" s="178" t="s">
        <v>70</v>
      </c>
      <c r="DO428" s="179">
        <v>9</v>
      </c>
      <c r="DP428" s="171"/>
    </row>
    <row r="429" spans="117:120" x14ac:dyDescent="0.25">
      <c r="DM429" s="177">
        <v>961</v>
      </c>
      <c r="DN429" s="178" t="s">
        <v>71</v>
      </c>
      <c r="DO429" s="179">
        <v>6</v>
      </c>
      <c r="DP429" s="171"/>
    </row>
    <row r="430" spans="117:120" x14ac:dyDescent="0.25">
      <c r="DM430" s="177">
        <v>962</v>
      </c>
      <c r="DN430" s="178" t="s">
        <v>72</v>
      </c>
      <c r="DO430" s="179">
        <v>7</v>
      </c>
      <c r="DP430" s="171"/>
    </row>
    <row r="431" spans="117:120" x14ac:dyDescent="0.25">
      <c r="DM431" s="177">
        <v>963</v>
      </c>
      <c r="DN431" s="178" t="s">
        <v>73</v>
      </c>
      <c r="DO431" s="179">
        <v>8</v>
      </c>
      <c r="DP431" s="171"/>
    </row>
    <row r="432" spans="117:120" x14ac:dyDescent="0.25">
      <c r="DM432" s="177">
        <v>971</v>
      </c>
      <c r="DN432" s="178" t="s">
        <v>74</v>
      </c>
      <c r="DO432" s="179">
        <v>6</v>
      </c>
      <c r="DP432" s="171"/>
    </row>
    <row r="433" spans="117:120" x14ac:dyDescent="0.25">
      <c r="DM433" s="182">
        <v>972</v>
      </c>
      <c r="DN433" s="183" t="s">
        <v>75</v>
      </c>
      <c r="DO433" s="184">
        <v>7</v>
      </c>
      <c r="DP433" s="172"/>
    </row>
  </sheetData>
  <autoFilter ref="A4:EL155"/>
  <mergeCells count="18">
    <mergeCell ref="F3:F4"/>
    <mergeCell ref="A3:A4"/>
    <mergeCell ref="B3:B4"/>
    <mergeCell ref="C3:C4"/>
    <mergeCell ref="D3:D4"/>
    <mergeCell ref="E3:E4"/>
    <mergeCell ref="DM175:DO17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D9:DD15 DA139 DD126 DD128:DD134 DD110:DD111 DD113:DD123 DD69 DA141:DA143 DD139:DD143 DD100:DD101 DD108 DA107 DD71:DD72 DD137 DA137 DD145:DD146 DA145:DA146 DD98 DD17:DD31 DD34:DD64 DD76:DD96 DD103:DD104">
    <cfRule type="cellIs" dxfId="736" priority="93" stopIfTrue="1" operator="notEqual">
      <formula>$DH9</formula>
    </cfRule>
  </conditionalFormatting>
  <conditionalFormatting sqref="DA9 DA12:DA15 DA126 DA128:DA134 DA110:DA111 DA113:DA123 DA108 DA69 DA71:DA72 DA17:DA31 DA33:DA64 DA76:DA98 DA100:DA104">
    <cfRule type="cellIs" dxfId="735" priority="94" stopIfTrue="1" operator="notEqual">
      <formula>$DD9</formula>
    </cfRule>
  </conditionalFormatting>
  <conditionalFormatting sqref="DD66">
    <cfRule type="cellIs" dxfId="734" priority="89" stopIfTrue="1" operator="notEqual">
      <formula>$DH66</formula>
    </cfRule>
  </conditionalFormatting>
  <conditionalFormatting sqref="DA66">
    <cfRule type="cellIs" dxfId="733" priority="90" stopIfTrue="1" operator="notEqual">
      <formula>$DD66</formula>
    </cfRule>
  </conditionalFormatting>
  <conditionalFormatting sqref="DD67">
    <cfRule type="cellIs" dxfId="732" priority="87" stopIfTrue="1" operator="notEqual">
      <formula>$DH67</formula>
    </cfRule>
  </conditionalFormatting>
  <conditionalFormatting sqref="DA67">
    <cfRule type="cellIs" dxfId="731" priority="88" stopIfTrue="1" operator="notEqual">
      <formula>$DD67</formula>
    </cfRule>
  </conditionalFormatting>
  <conditionalFormatting sqref="DD32">
    <cfRule type="cellIs" dxfId="730" priority="85" stopIfTrue="1" operator="notEqual">
      <formula>$DH32</formula>
    </cfRule>
  </conditionalFormatting>
  <conditionalFormatting sqref="DA32">
    <cfRule type="cellIs" dxfId="729" priority="86" stopIfTrue="1" operator="notEqual">
      <formula>$DD32</formula>
    </cfRule>
  </conditionalFormatting>
  <conditionalFormatting sqref="DD65">
    <cfRule type="cellIs" dxfId="728" priority="83" stopIfTrue="1" operator="notEqual">
      <formula>$DH65</formula>
    </cfRule>
  </conditionalFormatting>
  <conditionalFormatting sqref="DA65">
    <cfRule type="cellIs" dxfId="727" priority="84" stopIfTrue="1" operator="notEqual">
      <formula>$DD65</formula>
    </cfRule>
  </conditionalFormatting>
  <conditionalFormatting sqref="DD68">
    <cfRule type="cellIs" dxfId="726" priority="81" stopIfTrue="1" operator="notEqual">
      <formula>$DH68</formula>
    </cfRule>
  </conditionalFormatting>
  <conditionalFormatting sqref="DA68">
    <cfRule type="cellIs" dxfId="725" priority="82" stopIfTrue="1" operator="notEqual">
      <formula>$DD68</formula>
    </cfRule>
  </conditionalFormatting>
  <conditionalFormatting sqref="DD124">
    <cfRule type="cellIs" dxfId="724" priority="79" stopIfTrue="1" operator="notEqual">
      <formula>$DH124</formula>
    </cfRule>
  </conditionalFormatting>
  <conditionalFormatting sqref="DA124">
    <cfRule type="cellIs" dxfId="723" priority="80" stopIfTrue="1" operator="notEqual">
      <formula>$DD124</formula>
    </cfRule>
  </conditionalFormatting>
  <conditionalFormatting sqref="CX107:CX134 CX6:CX105">
    <cfRule type="cellIs" dxfId="722" priority="78" operator="notEqual">
      <formula>$CX6</formula>
    </cfRule>
  </conditionalFormatting>
  <conditionalFormatting sqref="CX139 CX141:CX143 CU141:CU143 CX137 CU137 CU145:CU146 CX145:CX146">
    <cfRule type="cellIs" dxfId="721" priority="77" stopIfTrue="1" operator="notEqual">
      <formula>$DA137</formula>
    </cfRule>
  </conditionalFormatting>
  <conditionalFormatting sqref="DA11">
    <cfRule type="cellIs" dxfId="720" priority="76" stopIfTrue="1" operator="notEqual">
      <formula>$DH11</formula>
    </cfRule>
  </conditionalFormatting>
  <conditionalFormatting sqref="DD70">
    <cfRule type="cellIs" dxfId="719" priority="74" stopIfTrue="1" operator="notEqual">
      <formula>$DH70</formula>
    </cfRule>
  </conditionalFormatting>
  <conditionalFormatting sqref="DA70">
    <cfRule type="cellIs" dxfId="718" priority="75" stopIfTrue="1" operator="notEqual">
      <formula>$DD70</formula>
    </cfRule>
  </conditionalFormatting>
  <conditionalFormatting sqref="DA142">
    <cfRule type="cellIs" dxfId="717" priority="73" stopIfTrue="1" operator="notEqual">
      <formula>$DH142</formula>
    </cfRule>
  </conditionalFormatting>
  <conditionalFormatting sqref="DD105">
    <cfRule type="cellIs" dxfId="716" priority="71" stopIfTrue="1" operator="notEqual">
      <formula>$DH105</formula>
    </cfRule>
  </conditionalFormatting>
  <conditionalFormatting sqref="DA105">
    <cfRule type="cellIs" dxfId="715" priority="72" stopIfTrue="1" operator="notEqual">
      <formula>$DD105</formula>
    </cfRule>
  </conditionalFormatting>
  <conditionalFormatting sqref="DD138">
    <cfRule type="cellIs" dxfId="714" priority="70" stopIfTrue="1" operator="notEqual">
      <formula>$DH138</formula>
    </cfRule>
  </conditionalFormatting>
  <conditionalFormatting sqref="DA138">
    <cfRule type="cellIs" dxfId="713" priority="69" stopIfTrue="1" operator="notEqual">
      <formula>$DH138</formula>
    </cfRule>
  </conditionalFormatting>
  <conditionalFormatting sqref="CX138">
    <cfRule type="cellIs" dxfId="712" priority="68" stopIfTrue="1" operator="notEqual">
      <formula>$DA138</formula>
    </cfRule>
  </conditionalFormatting>
  <conditionalFormatting sqref="DD75">
    <cfRule type="cellIs" dxfId="711" priority="64" stopIfTrue="1" operator="notEqual">
      <formula>$DH75</formula>
    </cfRule>
  </conditionalFormatting>
  <conditionalFormatting sqref="DA75">
    <cfRule type="cellIs" dxfId="710" priority="65" stopIfTrue="1" operator="notEqual">
      <formula>$DD75</formula>
    </cfRule>
  </conditionalFormatting>
  <conditionalFormatting sqref="DD74">
    <cfRule type="cellIs" dxfId="709" priority="62" stopIfTrue="1" operator="notEqual">
      <formula>$DH74</formula>
    </cfRule>
  </conditionalFormatting>
  <conditionalFormatting sqref="DA74">
    <cfRule type="cellIs" dxfId="708" priority="63" stopIfTrue="1" operator="notEqual">
      <formula>$DD74</formula>
    </cfRule>
  </conditionalFormatting>
  <conditionalFormatting sqref="DD69">
    <cfRule type="cellIs" dxfId="707" priority="60" stopIfTrue="1" operator="notEqual">
      <formula>$DH69</formula>
    </cfRule>
  </conditionalFormatting>
  <conditionalFormatting sqref="DA69">
    <cfRule type="cellIs" dxfId="706" priority="61" stopIfTrue="1" operator="notEqual">
      <formula>$DD69</formula>
    </cfRule>
  </conditionalFormatting>
  <conditionalFormatting sqref="DD70">
    <cfRule type="cellIs" dxfId="705" priority="58" stopIfTrue="1" operator="notEqual">
      <formula>$DH70</formula>
    </cfRule>
  </conditionalFormatting>
  <conditionalFormatting sqref="DA70">
    <cfRule type="cellIs" dxfId="704" priority="59" stopIfTrue="1" operator="notEqual">
      <formula>$DD70</formula>
    </cfRule>
  </conditionalFormatting>
  <conditionalFormatting sqref="DD107">
    <cfRule type="cellIs" dxfId="703" priority="57" stopIfTrue="1" operator="notEqual">
      <formula>$DH107</formula>
    </cfRule>
  </conditionalFormatting>
  <conditionalFormatting sqref="DD112">
    <cfRule type="cellIs" dxfId="702" priority="55" stopIfTrue="1" operator="notEqual">
      <formula>$DH112</formula>
    </cfRule>
  </conditionalFormatting>
  <conditionalFormatting sqref="DA112">
    <cfRule type="cellIs" dxfId="701" priority="56" stopIfTrue="1" operator="notEqual">
      <formula>$DD112</formula>
    </cfRule>
  </conditionalFormatting>
  <conditionalFormatting sqref="DD135">
    <cfRule type="cellIs" dxfId="700" priority="54" stopIfTrue="1" operator="notEqual">
      <formula>$DH135</formula>
    </cfRule>
  </conditionalFormatting>
  <conditionalFormatting sqref="DA135">
    <cfRule type="cellIs" dxfId="699" priority="53" stopIfTrue="1" operator="notEqual">
      <formula>$DH135</formula>
    </cfRule>
  </conditionalFormatting>
  <conditionalFormatting sqref="CX135">
    <cfRule type="cellIs" dxfId="698" priority="52" stopIfTrue="1" operator="notEqual">
      <formula>$DA135</formula>
    </cfRule>
  </conditionalFormatting>
  <conditionalFormatting sqref="DA140">
    <cfRule type="cellIs" dxfId="697" priority="51" stopIfTrue="1" operator="notEqual">
      <formula>$DH140</formula>
    </cfRule>
  </conditionalFormatting>
  <conditionalFormatting sqref="CX140">
    <cfRule type="cellIs" dxfId="696" priority="50" stopIfTrue="1" operator="notEqual">
      <formula>$DA140</formula>
    </cfRule>
  </conditionalFormatting>
  <conditionalFormatting sqref="DD127">
    <cfRule type="cellIs" dxfId="695" priority="48" stopIfTrue="1" operator="notEqual">
      <formula>$DH127</formula>
    </cfRule>
  </conditionalFormatting>
  <conditionalFormatting sqref="DA127">
    <cfRule type="cellIs" dxfId="694" priority="49" stopIfTrue="1" operator="notEqual">
      <formula>$DD127</formula>
    </cfRule>
  </conditionalFormatting>
  <conditionalFormatting sqref="DD125">
    <cfRule type="cellIs" dxfId="693" priority="46" stopIfTrue="1" operator="notEqual">
      <formula>$DH125</formula>
    </cfRule>
  </conditionalFormatting>
  <conditionalFormatting sqref="DA125">
    <cfRule type="cellIs" dxfId="692" priority="47" stopIfTrue="1" operator="notEqual">
      <formula>$DD125</formula>
    </cfRule>
  </conditionalFormatting>
  <conditionalFormatting sqref="DD72">
    <cfRule type="cellIs" dxfId="691" priority="44" stopIfTrue="1" operator="notEqual">
      <formula>$DH72</formula>
    </cfRule>
  </conditionalFormatting>
  <conditionalFormatting sqref="DA72">
    <cfRule type="cellIs" dxfId="690" priority="45" stopIfTrue="1" operator="notEqual">
      <formula>$DD72</formula>
    </cfRule>
  </conditionalFormatting>
  <conditionalFormatting sqref="DD72">
    <cfRule type="cellIs" dxfId="689" priority="42" stopIfTrue="1" operator="notEqual">
      <formula>$DH72</formula>
    </cfRule>
  </conditionalFormatting>
  <conditionalFormatting sqref="DA72">
    <cfRule type="cellIs" dxfId="688" priority="43" stopIfTrue="1" operator="notEqual">
      <formula>$DD72</formula>
    </cfRule>
  </conditionalFormatting>
  <conditionalFormatting sqref="DD73">
    <cfRule type="cellIs" dxfId="687" priority="40" stopIfTrue="1" operator="notEqual">
      <formula>$DH73</formula>
    </cfRule>
  </conditionalFormatting>
  <conditionalFormatting sqref="DA73">
    <cfRule type="cellIs" dxfId="686" priority="41" stopIfTrue="1" operator="notEqual">
      <formula>$DD73</formula>
    </cfRule>
  </conditionalFormatting>
  <conditionalFormatting sqref="DD99">
    <cfRule type="cellIs" dxfId="685" priority="38" stopIfTrue="1" operator="notEqual">
      <formula>$DH99</formula>
    </cfRule>
  </conditionalFormatting>
  <conditionalFormatting sqref="DA99">
    <cfRule type="cellIs" dxfId="684" priority="39" stopIfTrue="1" operator="notEqual">
      <formula>$DD99</formula>
    </cfRule>
  </conditionalFormatting>
  <conditionalFormatting sqref="DD109">
    <cfRule type="cellIs" dxfId="683" priority="32" stopIfTrue="1" operator="notEqual">
      <formula>$DH109</formula>
    </cfRule>
  </conditionalFormatting>
  <conditionalFormatting sqref="DA109">
    <cfRule type="cellIs" dxfId="682" priority="33" stopIfTrue="1" operator="notEqual">
      <formula>$DD109</formula>
    </cfRule>
  </conditionalFormatting>
  <conditionalFormatting sqref="DD16">
    <cfRule type="cellIs" dxfId="681" priority="30" stopIfTrue="1" operator="notEqual">
      <formula>$DH16</formula>
    </cfRule>
  </conditionalFormatting>
  <conditionalFormatting sqref="DA16">
    <cfRule type="cellIs" dxfId="680" priority="31" stopIfTrue="1" operator="notEqual">
      <formula>$DD16</formula>
    </cfRule>
  </conditionalFormatting>
  <conditionalFormatting sqref="DD136">
    <cfRule type="cellIs" dxfId="679" priority="29" stopIfTrue="1" operator="notEqual">
      <formula>$DH136</formula>
    </cfRule>
  </conditionalFormatting>
  <conditionalFormatting sqref="DA136">
    <cfRule type="cellIs" dxfId="678" priority="28" stopIfTrue="1" operator="notEqual">
      <formula>$DH136</formula>
    </cfRule>
  </conditionalFormatting>
  <conditionalFormatting sqref="CX136">
    <cfRule type="cellIs" dxfId="677" priority="27" stopIfTrue="1" operator="notEqual">
      <formula>$DA136</formula>
    </cfRule>
  </conditionalFormatting>
  <conditionalFormatting sqref="CU139">
    <cfRule type="cellIs" dxfId="676" priority="26" stopIfTrue="1" operator="notEqual">
      <formula>$DA139</formula>
    </cfRule>
  </conditionalFormatting>
  <conditionalFormatting sqref="CU138">
    <cfRule type="cellIs" dxfId="675" priority="25" stopIfTrue="1" operator="notEqual">
      <formula>$DA138</formula>
    </cfRule>
  </conditionalFormatting>
  <conditionalFormatting sqref="CU135">
    <cfRule type="cellIs" dxfId="674" priority="24" stopIfTrue="1" operator="notEqual">
      <formula>$DA135</formula>
    </cfRule>
  </conditionalFormatting>
  <conditionalFormatting sqref="CU140">
    <cfRule type="cellIs" dxfId="673" priority="23" stopIfTrue="1" operator="notEqual">
      <formula>$DA140</formula>
    </cfRule>
  </conditionalFormatting>
  <conditionalFormatting sqref="CU136">
    <cfRule type="cellIs" dxfId="672" priority="22" stopIfTrue="1" operator="notEqual">
      <formula>$DA136</formula>
    </cfRule>
  </conditionalFormatting>
  <conditionalFormatting sqref="CU107:CU134 CU6:CU105">
    <cfRule type="expression" dxfId="671" priority="20" stopIfTrue="1">
      <formula>$CX6=""</formula>
    </cfRule>
    <cfRule type="cellIs" dxfId="670" priority="21" stopIfTrue="1" operator="notEqual">
      <formula>$CX6</formula>
    </cfRule>
  </conditionalFormatting>
  <conditionalFormatting sqref="DA106">
    <cfRule type="cellIs" dxfId="669" priority="15" stopIfTrue="1" operator="notEqual">
      <formula>$DH106</formula>
    </cfRule>
  </conditionalFormatting>
  <conditionalFormatting sqref="CX106">
    <cfRule type="cellIs" dxfId="668" priority="14" operator="notEqual">
      <formula>$CX106</formula>
    </cfRule>
  </conditionalFormatting>
  <conditionalFormatting sqref="DD106">
    <cfRule type="cellIs" dxfId="667" priority="13" stopIfTrue="1" operator="notEqual">
      <formula>$DH106</formula>
    </cfRule>
  </conditionalFormatting>
  <conditionalFormatting sqref="CU106">
    <cfRule type="expression" dxfId="666" priority="11" stopIfTrue="1">
      <formula>$CX106=""</formula>
    </cfRule>
    <cfRule type="cellIs" dxfId="665" priority="12" stopIfTrue="1" operator="notEqual">
      <formula>$CX106</formula>
    </cfRule>
  </conditionalFormatting>
  <conditionalFormatting sqref="DD144 DA144">
    <cfRule type="cellIs" dxfId="664" priority="10" stopIfTrue="1" operator="notEqual">
      <formula>$DH144</formula>
    </cfRule>
  </conditionalFormatting>
  <conditionalFormatting sqref="CU144 CX144">
    <cfRule type="cellIs" dxfId="663" priority="9" stopIfTrue="1" operator="notEqual">
      <formula>$DA144</formula>
    </cfRule>
  </conditionalFormatting>
  <conditionalFormatting sqref="CX5">
    <cfRule type="cellIs" dxfId="662" priority="3" operator="notEqual">
      <formula>$CX5</formula>
    </cfRule>
  </conditionalFormatting>
  <conditionalFormatting sqref="CU5">
    <cfRule type="expression" dxfId="661" priority="1" stopIfTrue="1">
      <formula>$CX5=""</formula>
    </cfRule>
    <cfRule type="cellIs" dxfId="660" priority="2" stopIfTrue="1" operator="notEqual">
      <formula>$CX5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73.0 / Gültig ab: 01.01.17 / Seite &amp;P (&amp;N)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4"/>
  <sheetViews>
    <sheetView topLeftCell="CG1" zoomScaleNormal="100" zoomScaleSheetLayoutView="75" workbookViewId="0">
      <selection activeCell="DD5" sqref="DD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6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39</v>
      </c>
      <c r="CS5" s="19" t="str">
        <f t="shared" ref="CS5:CS67" si="4">+AB5</f>
        <v>A</v>
      </c>
      <c r="CT5" s="154">
        <v>2139</v>
      </c>
      <c r="CU5" s="125" t="s">
        <v>711</v>
      </c>
      <c r="CV5" s="33"/>
      <c r="CW5" s="83"/>
      <c r="CX5" s="125">
        <v>753</v>
      </c>
      <c r="CY5" s="33">
        <f t="shared" ref="CY5:CY10" si="5">VLOOKUP($CX5,Funktionsbezeichnungen,3,0)</f>
        <v>12</v>
      </c>
      <c r="CZ5" s="83" t="str">
        <f t="shared" ref="CZ5:CZ10" si="6">VLOOKUP($CX5,Funktionsbezeichnungen,2,0)</f>
        <v>Vorgesetzter  -  4 . Stufe</v>
      </c>
      <c r="DA5" s="125">
        <v>753</v>
      </c>
      <c r="DB5" s="33">
        <f t="shared" ref="DB5:DB10" si="7">VLOOKUP($DA5,Funktionsbezeichnungen,3,0)</f>
        <v>12</v>
      </c>
      <c r="DC5" s="83" t="str">
        <f t="shared" ref="DC5:DC10" si="8">VLOOKUP($DA5,Funktionsbezeichnungen,2,0)</f>
        <v>Vorgesetzter  -  4 . Stufe</v>
      </c>
      <c r="DD5" s="124">
        <v>753</v>
      </c>
      <c r="DE5" s="33">
        <f t="shared" ref="DE5:DE10" si="9">VLOOKUP($DD5,Funktionsbezeichnungen,3,0)</f>
        <v>12</v>
      </c>
      <c r="DF5" s="83" t="str">
        <f t="shared" ref="DF5:DF10" si="10">VLOOKUP($DD5,Funktionsbezeichnungen,2,0)</f>
        <v>Vorgesetzter  -  4 . Stufe</v>
      </c>
      <c r="DG5" s="20"/>
      <c r="DH5" s="124">
        <v>753</v>
      </c>
      <c r="DI5" s="33">
        <f t="shared" ref="DI5:DI10" si="11">VLOOKUP($DH5,Funktionsbezeichnungen,3,0)</f>
        <v>12</v>
      </c>
      <c r="DJ5" s="83" t="str">
        <f t="shared" ref="DJ5:DJ10" si="12">VLOOKUP($DH5,Funktionsbezeichnungen,2,0)</f>
        <v>Vorgesetzter  -  4 . Stufe</v>
      </c>
      <c r="DO5" s="19">
        <f t="shared" ref="DO5:DO67" si="13">+CT5</f>
        <v>2139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5558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4155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5574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753</v>
      </c>
      <c r="CY9" s="33">
        <f t="shared" si="5"/>
        <v>12</v>
      </c>
      <c r="CZ9" s="83" t="str">
        <f t="shared" si="6"/>
        <v>Vorgesetzter  -  4 . Stufe</v>
      </c>
      <c r="DA9" s="125">
        <v>753</v>
      </c>
      <c r="DB9" s="33">
        <f t="shared" si="7"/>
        <v>12</v>
      </c>
      <c r="DC9" s="83" t="str">
        <f t="shared" si="8"/>
        <v>Vorgesetzter  -  4 . Stufe</v>
      </c>
      <c r="DD9" s="124">
        <v>753</v>
      </c>
      <c r="DE9" s="33">
        <f t="shared" si="9"/>
        <v>12</v>
      </c>
      <c r="DF9" s="83" t="str">
        <f t="shared" si="10"/>
        <v>Vorgesetzter  -  4 . Stufe</v>
      </c>
      <c r="DG9" s="20"/>
      <c r="DH9" s="124">
        <v>753</v>
      </c>
      <c r="DI9" s="33">
        <f t="shared" si="11"/>
        <v>12</v>
      </c>
      <c r="DJ9" s="83" t="str">
        <f t="shared" si="12"/>
        <v>Vorgesetzter  -  4 . Stufe</v>
      </c>
      <c r="DO9" s="19">
        <f t="shared" si="13"/>
        <v>4182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5">
        <v>753</v>
      </c>
      <c r="CV10" s="33">
        <f>VLOOKUP($CU10,Funktionsbezeichnungen,3,0)</f>
        <v>12</v>
      </c>
      <c r="CW10" s="83" t="str">
        <f>VLOOKUP($CU10,Funktionsbezeichnungen,2,0)</f>
        <v>Vorgesetzter  -  4 . Stufe</v>
      </c>
      <c r="CX10" s="125">
        <v>774</v>
      </c>
      <c r="CY10" s="33">
        <f t="shared" si="5"/>
        <v>10</v>
      </c>
      <c r="CZ10" s="83" t="str">
        <f t="shared" si="6"/>
        <v>Senior Projektingenieur</v>
      </c>
      <c r="DA10" s="125">
        <v>774</v>
      </c>
      <c r="DB10" s="33">
        <f t="shared" si="7"/>
        <v>10</v>
      </c>
      <c r="DC10" s="83" t="str">
        <f t="shared" si="8"/>
        <v>Senior Projektingenieur</v>
      </c>
      <c r="DD10" s="125">
        <v>774</v>
      </c>
      <c r="DE10" s="33">
        <f t="shared" si="9"/>
        <v>10</v>
      </c>
      <c r="DF10" s="83" t="str">
        <f t="shared" si="10"/>
        <v>Senior Projektingenieur</v>
      </c>
      <c r="DG10" s="20"/>
      <c r="DH10" s="33">
        <v>773</v>
      </c>
      <c r="DI10" s="33">
        <f t="shared" si="11"/>
        <v>9</v>
      </c>
      <c r="DJ10" s="83" t="str">
        <f t="shared" si="12"/>
        <v>Projektingenieur 3</v>
      </c>
      <c r="DO10" s="19">
        <f t="shared" si="13"/>
        <v>3201</v>
      </c>
      <c r="DP10" s="153">
        <v>1</v>
      </c>
      <c r="DQ10" s="19">
        <v>2</v>
      </c>
      <c r="DR10" s="19" t="s">
        <v>951</v>
      </c>
    </row>
    <row r="11" spans="1:142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 t="s">
        <v>711</v>
      </c>
      <c r="DE11" s="33"/>
      <c r="DF11" s="83"/>
      <c r="DG11" s="20"/>
      <c r="DH11" s="125" t="s">
        <v>711</v>
      </c>
      <c r="DI11" s="125" t="s">
        <v>711</v>
      </c>
      <c r="DJ11" s="83"/>
      <c r="DO11" s="19">
        <f t="shared" si="13"/>
        <v>3136</v>
      </c>
      <c r="DP11" s="153">
        <v>1</v>
      </c>
      <c r="DQ11" s="19">
        <v>2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>
        <v>774</v>
      </c>
      <c r="DE12" s="33">
        <f t="shared" ref="DE12:DE28" si="14">VLOOKUP($DD12,Funktionsbezeichnungen,3,0)</f>
        <v>10</v>
      </c>
      <c r="DF12" s="83" t="str">
        <f t="shared" ref="DF12:DF28" si="15">VLOOKUP($DD12,Funktionsbezeichnungen,2,0)</f>
        <v>Senior Projektingenieur</v>
      </c>
      <c r="DG12" s="20"/>
      <c r="DH12" s="125">
        <v>773</v>
      </c>
      <c r="DI12" s="33">
        <f t="shared" ref="DI12:DI28" si="16">VLOOKUP($DH12,Funktionsbezeichnungen,3,0)</f>
        <v>9</v>
      </c>
      <c r="DJ12" s="83" t="str">
        <f t="shared" ref="DJ12:DJ28" si="17">VLOOKUP($DH12,Funktionsbezeichnungen,2,0)</f>
        <v>Projektingenieur 3</v>
      </c>
      <c r="DO12" s="19">
        <f t="shared" si="13"/>
        <v>3148</v>
      </c>
      <c r="DP12" s="153">
        <v>2</v>
      </c>
      <c r="DQ12" s="19">
        <v>3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5">
        <v>773</v>
      </c>
      <c r="CV13" s="33">
        <f t="shared" ref="CV13:CV28" si="18">VLOOKUP($CU13,Funktionsbezeichnungen,3,0)</f>
        <v>9</v>
      </c>
      <c r="CW13" s="83" t="str">
        <f t="shared" ref="CW13:CW28" si="19">VLOOKUP($CU13,Funktionsbezeichnungen,2,0)</f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ref="DB13:DB28" si="20">VLOOKUP($DA13,Funktionsbezeichnungen,3,0)</f>
        <v>9</v>
      </c>
      <c r="DC13" s="83" t="str">
        <f t="shared" ref="DC13:DC28" si="21">VLOOKUP($DA13,Funktionsbezeichnungen,2,0)</f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772</v>
      </c>
      <c r="DI13" s="33">
        <f t="shared" si="16"/>
        <v>8</v>
      </c>
      <c r="DJ13" s="83" t="str">
        <f t="shared" si="17"/>
        <v>Projektingenieur 2</v>
      </c>
      <c r="DO13" s="19">
        <f t="shared" si="13"/>
        <v>3205</v>
      </c>
      <c r="DP13" s="153">
        <v>1</v>
      </c>
      <c r="DQ13" s="19">
        <v>2</v>
      </c>
      <c r="DR13" s="19" t="s">
        <v>951</v>
      </c>
    </row>
    <row r="14" spans="1:142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5557</v>
      </c>
      <c r="DP14" s="153">
        <v>2</v>
      </c>
      <c r="DQ14" s="19">
        <v>3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5">
        <v>773</v>
      </c>
      <c r="CV15" s="33">
        <f t="shared" si="18"/>
        <v>9</v>
      </c>
      <c r="CW15" s="83" t="str">
        <f t="shared" si="19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0"/>
        <v>9</v>
      </c>
      <c r="DC15" s="83" t="str">
        <f t="shared" si="21"/>
        <v>Projektingenieur 3</v>
      </c>
      <c r="DD15" s="125">
        <v>773</v>
      </c>
      <c r="DE15" s="33">
        <f t="shared" si="14"/>
        <v>9</v>
      </c>
      <c r="DF15" s="83" t="str">
        <f t="shared" si="15"/>
        <v>Projektingenieur 3</v>
      </c>
      <c r="DG15" s="20"/>
      <c r="DH15" s="33">
        <v>773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4209</v>
      </c>
      <c r="DP15" s="153">
        <v>2</v>
      </c>
      <c r="DQ15" s="19">
        <v>3</v>
      </c>
      <c r="DR15" s="19" t="s">
        <v>951</v>
      </c>
    </row>
    <row r="16" spans="1:142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ref="CY16:CY23" si="22">VLOOKUP($CX16,Funktionsbezeichnungen,3,0)</f>
        <v>10</v>
      </c>
      <c r="CZ16" s="83" t="str">
        <f t="shared" ref="CZ16:CZ23" si="23">VLOOKUP($CX16,Funktionsbezeichnungen,2,0)</f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si="13"/>
        <v>5625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S22" s="19" t="str">
        <f t="shared" si="4"/>
        <v>B</v>
      </c>
      <c r="CT22" s="154">
        <v>4276</v>
      </c>
      <c r="CU22" s="125">
        <v>774</v>
      </c>
      <c r="CV22" s="33">
        <f t="shared" si="18"/>
        <v>10</v>
      </c>
      <c r="CW22" s="83" t="str">
        <f t="shared" si="19"/>
        <v>Senior Projektingenieur</v>
      </c>
      <c r="CX22" s="125">
        <v>773</v>
      </c>
      <c r="CY22" s="33">
        <f>VLOOKUP($CX22,Funktionsbezeichnungen,3,0)</f>
        <v>9</v>
      </c>
      <c r="CZ22" s="83" t="str">
        <f>VLOOKUP($CX22,Funktionsbezeichnungen,2,0)</f>
        <v>Projektingenieur 3</v>
      </c>
      <c r="DA22" s="125">
        <v>773</v>
      </c>
      <c r="DB22" s="33">
        <f t="shared" si="20"/>
        <v>9</v>
      </c>
      <c r="DC22" s="83" t="str">
        <f t="shared" si="21"/>
        <v>Projektingenieur 3</v>
      </c>
      <c r="DD22" s="125">
        <v>773</v>
      </c>
      <c r="DE22" s="33">
        <f t="shared" si="14"/>
        <v>9</v>
      </c>
      <c r="DF22" s="83" t="str">
        <f t="shared" si="15"/>
        <v>Projektingenieur 3</v>
      </c>
      <c r="DG22" s="20"/>
      <c r="DH22" s="33">
        <v>772</v>
      </c>
      <c r="DI22" s="33">
        <f t="shared" si="16"/>
        <v>8</v>
      </c>
      <c r="DJ22" s="83" t="str">
        <f t="shared" si="17"/>
        <v>Projektingenieur 2</v>
      </c>
      <c r="DO22" s="19">
        <f t="shared" si="13"/>
        <v>4276</v>
      </c>
      <c r="DP22" s="153">
        <v>2</v>
      </c>
      <c r="DQ22" s="19">
        <v>3</v>
      </c>
      <c r="DR22" s="19" t="s">
        <v>951</v>
      </c>
    </row>
    <row r="23" spans="1:122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S23" s="19" t="str">
        <f t="shared" si="4"/>
        <v>B</v>
      </c>
      <c r="CT23" s="154">
        <v>7679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774</v>
      </c>
      <c r="CY23" s="33">
        <f t="shared" si="22"/>
        <v>10</v>
      </c>
      <c r="CZ23" s="83" t="str">
        <f t="shared" si="23"/>
        <v>Senior Projektingenieur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7679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S24" s="19" t="str">
        <f t="shared" si="4"/>
        <v>B</v>
      </c>
      <c r="CT24" s="154">
        <v>4254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4254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S25" s="19" t="str">
        <f t="shared" si="4"/>
        <v>B</v>
      </c>
      <c r="CT25" s="154">
        <v>4258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4258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S26" s="19" t="str">
        <f t="shared" si="4"/>
        <v>B</v>
      </c>
      <c r="CT26" s="154">
        <v>4288</v>
      </c>
      <c r="CU26" s="125">
        <v>784</v>
      </c>
      <c r="CV26" s="33">
        <f t="shared" si="18"/>
        <v>10</v>
      </c>
      <c r="CW26" s="83" t="str">
        <f t="shared" si="19"/>
        <v>Senior Projektingenieur</v>
      </c>
      <c r="CX26" s="125">
        <v>783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772</v>
      </c>
      <c r="DB26" s="33">
        <f t="shared" si="20"/>
        <v>8</v>
      </c>
      <c r="DC26" s="83" t="str">
        <f t="shared" si="21"/>
        <v>Projektingenieur 2</v>
      </c>
      <c r="DD26" s="125">
        <v>772</v>
      </c>
      <c r="DE26" s="33">
        <f t="shared" si="14"/>
        <v>8</v>
      </c>
      <c r="DF26" s="83" t="str">
        <f t="shared" si="15"/>
        <v>Projektingenieur 2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4288</v>
      </c>
      <c r="DP26" s="153">
        <v>2</v>
      </c>
      <c r="DQ26" s="19">
        <v>3</v>
      </c>
      <c r="DR26" s="19" t="s">
        <v>951</v>
      </c>
    </row>
    <row r="27" spans="1:122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S27" s="19" t="str">
        <f t="shared" si="4"/>
        <v>B</v>
      </c>
      <c r="CT27" s="154">
        <v>4263</v>
      </c>
      <c r="CU27" s="125">
        <v>774</v>
      </c>
      <c r="CV27" s="33">
        <f t="shared" si="18"/>
        <v>10</v>
      </c>
      <c r="CW27" s="83" t="str">
        <f t="shared" si="19"/>
        <v>Senior Projektingenieur</v>
      </c>
      <c r="CX27" s="125">
        <v>773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773</v>
      </c>
      <c r="DB27" s="33">
        <f t="shared" si="20"/>
        <v>9</v>
      </c>
      <c r="DC27" s="83" t="str">
        <f t="shared" si="21"/>
        <v>Projektingenieur 3</v>
      </c>
      <c r="DD27" s="125">
        <v>773</v>
      </c>
      <c r="DE27" s="33">
        <f t="shared" si="14"/>
        <v>9</v>
      </c>
      <c r="DF27" s="83" t="str">
        <f t="shared" si="15"/>
        <v>Projektingenieur 3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4263</v>
      </c>
      <c r="DP27" s="153">
        <v>1</v>
      </c>
      <c r="DQ27" s="19">
        <v>2</v>
      </c>
      <c r="DR27" s="19" t="s">
        <v>951</v>
      </c>
    </row>
    <row r="28" spans="1:122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S28" s="19" t="str">
        <f t="shared" si="4"/>
        <v>B</v>
      </c>
      <c r="CT28" s="154">
        <v>3206</v>
      </c>
      <c r="CU28" s="125">
        <v>773</v>
      </c>
      <c r="CV28" s="33">
        <f t="shared" si="18"/>
        <v>9</v>
      </c>
      <c r="CW28" s="83" t="str">
        <f t="shared" si="19"/>
        <v>Projektingenieur 3</v>
      </c>
      <c r="CX28" s="125">
        <v>772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772</v>
      </c>
      <c r="DB28" s="33">
        <f t="shared" si="20"/>
        <v>8</v>
      </c>
      <c r="DC28" s="83" t="str">
        <f t="shared" si="21"/>
        <v>Projektingenieur 2</v>
      </c>
      <c r="DD28" s="125">
        <v>772</v>
      </c>
      <c r="DE28" s="33">
        <f t="shared" si="14"/>
        <v>8</v>
      </c>
      <c r="DF28" s="83" t="str">
        <f t="shared" si="15"/>
        <v>Projektingenieur 2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3206</v>
      </c>
      <c r="DP28" s="153">
        <v>1</v>
      </c>
      <c r="DQ28" s="19">
        <v>2</v>
      </c>
      <c r="DR28" s="19" t="s">
        <v>951</v>
      </c>
    </row>
    <row r="29" spans="1:122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S29" s="153" t="str">
        <f t="shared" si="4"/>
        <v xml:space="preserve"> C/B 3)</v>
      </c>
      <c r="CT29" s="154">
        <v>4162</v>
      </c>
      <c r="CU29" s="125" t="s">
        <v>711</v>
      </c>
      <c r="CV29" s="33"/>
      <c r="CW29" s="83"/>
      <c r="CX29" s="125" t="s">
        <v>711</v>
      </c>
      <c r="CY29" s="33"/>
      <c r="CZ29" s="83"/>
      <c r="DA29" s="125" t="s">
        <v>711</v>
      </c>
      <c r="DB29" s="33"/>
      <c r="DC29" s="83"/>
      <c r="DD29" s="125" t="s">
        <v>711</v>
      </c>
      <c r="DE29" s="33"/>
      <c r="DF29" s="83"/>
      <c r="DG29" s="20"/>
      <c r="DH29" s="33" t="s">
        <v>711</v>
      </c>
      <c r="DI29" s="33" t="s">
        <v>711</v>
      </c>
      <c r="DJ29" s="83"/>
      <c r="DO29" s="19">
        <f t="shared" si="13"/>
        <v>4162</v>
      </c>
      <c r="DP29" s="153">
        <v>2</v>
      </c>
      <c r="DQ29" s="19">
        <v>3</v>
      </c>
      <c r="DR29" s="185" t="s">
        <v>951</v>
      </c>
    </row>
    <row r="30" spans="1:122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S30" s="19" t="str">
        <f t="shared" si="4"/>
        <v xml:space="preserve"> C/B 2)</v>
      </c>
      <c r="CT30" s="154">
        <v>2143</v>
      </c>
      <c r="CU30" s="125">
        <v>751</v>
      </c>
      <c r="CV30" s="33">
        <f t="shared" ref="CV30:CV46" si="24">VLOOKUP($CU30,Funktionsbezeichnungen,3,0)</f>
        <v>10</v>
      </c>
      <c r="CW30" s="83" t="str">
        <f t="shared" ref="CW30:CW46" si="25">VLOOKUP($CU30,Funktionsbezeichnungen,2,0)</f>
        <v>Vorgesetzter  -  2. Stufe</v>
      </c>
      <c r="CX30" s="125">
        <v>751</v>
      </c>
      <c r="CY30" s="33">
        <f t="shared" ref="CY30:CY46" si="26">VLOOKUP($CX30,Funktionsbezeichnungen,3,0)</f>
        <v>10</v>
      </c>
      <c r="CZ30" s="83" t="str">
        <f t="shared" ref="CZ30:CZ46" si="27">VLOOKUP($CX30,Funktionsbezeichnungen,2,0)</f>
        <v>Vorgesetzter  -  2. Stufe</v>
      </c>
      <c r="DA30" s="125">
        <v>751</v>
      </c>
      <c r="DB30" s="33">
        <f t="shared" ref="DB30:DB46" si="28">VLOOKUP($DA30,Funktionsbezeichnungen,3,0)</f>
        <v>10</v>
      </c>
      <c r="DC30" s="83" t="str">
        <f t="shared" ref="DC30:DC46" si="29">VLOOKUP($DA30,Funktionsbezeichnungen,2,0)</f>
        <v>Vorgesetzter  -  2. Stufe</v>
      </c>
      <c r="DD30" s="124">
        <v>751</v>
      </c>
      <c r="DE30" s="33">
        <f>VLOOKUP($DD30,Funktionsbezeichnungen,3,0)</f>
        <v>10</v>
      </c>
      <c r="DF30" s="83" t="str">
        <f>VLOOKUP($DD30,Funktionsbezeichnungen,2,0)</f>
        <v>Vorgesetzter  -  2. Stufe</v>
      </c>
      <c r="DG30" s="20"/>
      <c r="DH30" s="124">
        <v>751</v>
      </c>
      <c r="DI30" s="33">
        <f t="shared" ref="DI30:DI46" si="30">VLOOKUP($DH30,Funktionsbezeichnungen,3,0)</f>
        <v>10</v>
      </c>
      <c r="DJ30" s="83" t="str">
        <f t="shared" ref="DJ30:DJ46" si="31">VLOOKUP($DH30,Funktionsbezeichnungen,2,0)</f>
        <v>Vorgesetzter  -  2. Stufe</v>
      </c>
      <c r="DO30" s="19">
        <f t="shared" si="13"/>
        <v>2143</v>
      </c>
      <c r="DP30" s="153">
        <v>2</v>
      </c>
      <c r="DQ30" s="19">
        <v>3</v>
      </c>
      <c r="DR30" s="19" t="s">
        <v>951</v>
      </c>
    </row>
    <row r="31" spans="1:122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S31" s="19" t="str">
        <f t="shared" si="4"/>
        <v xml:space="preserve"> C/B 2)</v>
      </c>
      <c r="CT31" s="154">
        <v>4269</v>
      </c>
      <c r="CU31" s="125">
        <v>773</v>
      </c>
      <c r="CV31" s="33">
        <f t="shared" si="24"/>
        <v>9</v>
      </c>
      <c r="CW31" s="83" t="str">
        <f t="shared" si="25"/>
        <v>Projektingenieur 3</v>
      </c>
      <c r="CX31" s="125">
        <v>773</v>
      </c>
      <c r="CY31" s="33">
        <f t="shared" ref="CY31:CY36" si="32">VLOOKUP($CX31,Funktionsbezeichnungen,3,0)</f>
        <v>9</v>
      </c>
      <c r="CZ31" s="83" t="str">
        <f t="shared" ref="CZ31:CZ36" si="33">VLOOKUP($CX31,Funktionsbezeichnungen,2,0)</f>
        <v>Projektingenieur 3</v>
      </c>
      <c r="DA31" s="125">
        <v>773</v>
      </c>
      <c r="DB31" s="33">
        <f>VLOOKUP($DA31,Funktionsbezeichnungen,3,0)</f>
        <v>9</v>
      </c>
      <c r="DC31" s="83" t="str">
        <f>VLOOKUP($DA31,Funktionsbezeichnungen,2,0)</f>
        <v>Projektingenieur 3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 t="shared" si="13"/>
        <v>4269</v>
      </c>
      <c r="DP31" s="153">
        <v>2</v>
      </c>
      <c r="DQ31" s="19">
        <v>3</v>
      </c>
      <c r="DR31" s="19" t="s">
        <v>951</v>
      </c>
    </row>
    <row r="32" spans="1:122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S32" s="19" t="str">
        <f t="shared" si="4"/>
        <v xml:space="preserve"> C/B 2)</v>
      </c>
      <c r="CT32" s="154">
        <v>4246</v>
      </c>
      <c r="CU32" s="125">
        <v>772</v>
      </c>
      <c r="CV32" s="33">
        <f t="shared" si="24"/>
        <v>8</v>
      </c>
      <c r="CW32" s="83" t="str">
        <f t="shared" si="25"/>
        <v>Projektingenieur 2</v>
      </c>
      <c r="CX32" s="125">
        <v>772</v>
      </c>
      <c r="CY32" s="33">
        <f t="shared" si="32"/>
        <v>8</v>
      </c>
      <c r="CZ32" s="83" t="str">
        <f t="shared" si="33"/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772</v>
      </c>
      <c r="DI32" s="33">
        <f>VLOOKUP($DH32,Funktionsbezeichnungen,3,0)</f>
        <v>8</v>
      </c>
      <c r="DJ32" s="83" t="str">
        <f>VLOOKUP($DH32,Funktionsbezeichnungen,2,0)</f>
        <v>Projektingenieur 2</v>
      </c>
      <c r="DO32" s="19">
        <f t="shared" si="13"/>
        <v>4246</v>
      </c>
      <c r="DP32" s="153">
        <v>1</v>
      </c>
      <c r="DQ32" s="19">
        <v>2</v>
      </c>
      <c r="DR32" s="19" t="s">
        <v>951</v>
      </c>
    </row>
    <row r="33" spans="1:122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S33" s="19" t="str">
        <f t="shared" si="4"/>
        <v xml:space="preserve"> C/B 2)</v>
      </c>
      <c r="CT33" s="154">
        <v>4277</v>
      </c>
      <c r="CU33" s="125">
        <v>783</v>
      </c>
      <c r="CV33" s="33">
        <f t="shared" si="24"/>
        <v>9</v>
      </c>
      <c r="CW33" s="83" t="str">
        <f t="shared" si="25"/>
        <v>Projektingenieur 3</v>
      </c>
      <c r="CX33" s="125">
        <v>782</v>
      </c>
      <c r="CY33" s="33">
        <f t="shared" si="32"/>
        <v>8</v>
      </c>
      <c r="CZ33" s="83" t="str">
        <f t="shared" si="33"/>
        <v>Projektingenieur 2</v>
      </c>
      <c r="DA33" s="125">
        <v>782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782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782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 t="shared" si="13"/>
        <v>4277</v>
      </c>
      <c r="DP33" s="153">
        <v>3</v>
      </c>
      <c r="DQ33" s="19">
        <v>2</v>
      </c>
      <c r="DR33" s="19" t="s">
        <v>952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154">
        <v>4317</v>
      </c>
      <c r="CU34" s="125">
        <v>773</v>
      </c>
      <c r="CV34" s="33">
        <f t="shared" si="24"/>
        <v>9</v>
      </c>
      <c r="CW34" s="83" t="str">
        <f t="shared" si="25"/>
        <v>Projektingenieur 3</v>
      </c>
      <c r="CX34" s="125"/>
      <c r="CY34" s="33"/>
      <c r="CZ34" s="83"/>
      <c r="DA34" s="125"/>
      <c r="DB34" s="33"/>
      <c r="DC34" s="83"/>
      <c r="DD34" s="125"/>
      <c r="DE34" s="33"/>
      <c r="DF34" s="83"/>
      <c r="DG34" s="20"/>
      <c r="DH34" s="33"/>
      <c r="DI34" s="33"/>
      <c r="DJ34" s="83"/>
      <c r="DO34" s="19">
        <f t="shared" si="13"/>
        <v>4317</v>
      </c>
      <c r="DP34" s="153">
        <v>2</v>
      </c>
      <c r="DQ34" s="19">
        <v>3</v>
      </c>
      <c r="DR34" s="19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5">
        <v>773</v>
      </c>
      <c r="CV35" s="33">
        <f t="shared" si="24"/>
        <v>9</v>
      </c>
      <c r="CW35" s="83" t="str">
        <f t="shared" si="25"/>
        <v>Projektingenieur 3</v>
      </c>
      <c r="CX35" s="125">
        <v>772</v>
      </c>
      <c r="CY35" s="33">
        <f t="shared" si="32"/>
        <v>8</v>
      </c>
      <c r="CZ35" s="83" t="str">
        <f t="shared" si="33"/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>
        <v>772</v>
      </c>
      <c r="DE35" s="33">
        <f>VLOOKUP($DD35,Funktionsbezeichnungen,3,0)</f>
        <v>8</v>
      </c>
      <c r="DF35" s="83" t="str">
        <f>VLOOKUP($DD35,Funktionsbezeichnungen,2,0)</f>
        <v>Projektingenieur 2</v>
      </c>
      <c r="DG35" s="20"/>
      <c r="DH35" s="33">
        <v>771</v>
      </c>
      <c r="DI35" s="33">
        <f>VLOOKUP($DH35,Funktionsbezeichnungen,3,0)</f>
        <v>7</v>
      </c>
      <c r="DJ35" s="83" t="str">
        <f>VLOOKUP($DH35,Funktionsbezeichnungen,2,0)</f>
        <v>Projektingenieur 1</v>
      </c>
      <c r="DO35" s="19">
        <f t="shared" si="13"/>
        <v>7695</v>
      </c>
      <c r="DP35" s="153">
        <v>1</v>
      </c>
      <c r="DQ35" s="19">
        <v>2</v>
      </c>
      <c r="DR35" s="19" t="s">
        <v>951</v>
      </c>
    </row>
    <row r="36" spans="1:122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5">
        <v>773</v>
      </c>
      <c r="CV36" s="33">
        <f t="shared" si="24"/>
        <v>9</v>
      </c>
      <c r="CW36" s="83" t="str">
        <f t="shared" si="25"/>
        <v>Projektingenieur 3</v>
      </c>
      <c r="CX36" s="125">
        <v>772</v>
      </c>
      <c r="CY36" s="33">
        <f t="shared" si="32"/>
        <v>8</v>
      </c>
      <c r="CZ36" s="83" t="str">
        <f t="shared" si="33"/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771</v>
      </c>
      <c r="DI36" s="33">
        <f>VLOOKUP($DH36,Funktionsbezeichnungen,3,0)</f>
        <v>7</v>
      </c>
      <c r="DJ36" s="83" t="str">
        <f>VLOOKUP($DH36,Funktionsbezeichnungen,2,0)</f>
        <v>Projektingenieur 1</v>
      </c>
      <c r="DO36" s="19">
        <f t="shared" si="13"/>
        <v>4350</v>
      </c>
      <c r="DP36" s="153">
        <v>1</v>
      </c>
      <c r="DQ36" s="19">
        <v>2</v>
      </c>
      <c r="DR36" s="19" t="s">
        <v>951</v>
      </c>
    </row>
    <row r="37" spans="1:122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S37" s="19" t="str">
        <f t="shared" si="4"/>
        <v>C</v>
      </c>
      <c r="CT37" s="154">
        <v>3160</v>
      </c>
      <c r="CU37" s="125">
        <v>772</v>
      </c>
      <c r="CV37" s="33">
        <f t="shared" si="24"/>
        <v>8</v>
      </c>
      <c r="CW37" s="83" t="str">
        <f t="shared" si="25"/>
        <v>Projektingenieur 2</v>
      </c>
      <c r="CX37" s="125">
        <v>772</v>
      </c>
      <c r="CY37" s="33">
        <f t="shared" si="26"/>
        <v>8</v>
      </c>
      <c r="CZ37" s="83" t="str">
        <f t="shared" si="27"/>
        <v>Projektingenieur 2</v>
      </c>
      <c r="DA37" s="125">
        <v>772</v>
      </c>
      <c r="DB37" s="33">
        <f t="shared" si="28"/>
        <v>8</v>
      </c>
      <c r="DC37" s="83" t="str">
        <f t="shared" si="29"/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 t="shared" si="30"/>
        <v>8</v>
      </c>
      <c r="DJ37" s="83" t="str">
        <f t="shared" si="31"/>
        <v>Projektingenieur 2</v>
      </c>
      <c r="DO37" s="19">
        <f t="shared" si="13"/>
        <v>3160</v>
      </c>
      <c r="DP37" s="153">
        <v>2</v>
      </c>
      <c r="DQ37" s="19">
        <v>3</v>
      </c>
      <c r="DR37" s="19" t="s">
        <v>951</v>
      </c>
    </row>
    <row r="38" spans="1:122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S38" s="19" t="str">
        <f t="shared" si="4"/>
        <v>C</v>
      </c>
      <c r="CT38" s="154">
        <v>4185</v>
      </c>
      <c r="CU38" s="125">
        <v>772</v>
      </c>
      <c r="CV38" s="33">
        <f t="shared" si="24"/>
        <v>8</v>
      </c>
      <c r="CW38" s="83" t="str">
        <f t="shared" si="25"/>
        <v>Projektingenieur 2</v>
      </c>
      <c r="CX38" s="125">
        <v>772</v>
      </c>
      <c r="CY38" s="33">
        <f t="shared" si="26"/>
        <v>8</v>
      </c>
      <c r="CZ38" s="83" t="str">
        <f t="shared" si="27"/>
        <v>Projektingenieur 2</v>
      </c>
      <c r="DA38" s="125">
        <v>772</v>
      </c>
      <c r="DB38" s="33">
        <f t="shared" si="28"/>
        <v>8</v>
      </c>
      <c r="DC38" s="83" t="str">
        <f t="shared" si="29"/>
        <v>Projektingenieur 2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 t="shared" si="30"/>
        <v>8</v>
      </c>
      <c r="DJ38" s="83" t="str">
        <f t="shared" si="31"/>
        <v>Projektingenieur 2</v>
      </c>
      <c r="DO38" s="19">
        <f t="shared" si="13"/>
        <v>4185</v>
      </c>
      <c r="DP38" s="153">
        <v>1</v>
      </c>
      <c r="DQ38" s="19">
        <v>2</v>
      </c>
      <c r="DR38" s="19" t="s">
        <v>951</v>
      </c>
    </row>
    <row r="39" spans="1:122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S39" s="19" t="str">
        <f t="shared" si="4"/>
        <v>C</v>
      </c>
      <c r="CT39" s="154">
        <v>3208</v>
      </c>
      <c r="CU39" s="125">
        <v>772</v>
      </c>
      <c r="CV39" s="33">
        <f t="shared" si="24"/>
        <v>8</v>
      </c>
      <c r="CW39" s="83" t="str">
        <f t="shared" si="25"/>
        <v>Projektingenieur 2</v>
      </c>
      <c r="CX39" s="125">
        <v>772</v>
      </c>
      <c r="CY39" s="33">
        <f t="shared" si="26"/>
        <v>8</v>
      </c>
      <c r="CZ39" s="83" t="str">
        <f t="shared" si="27"/>
        <v>Projektingenieur 2</v>
      </c>
      <c r="DA39" s="125">
        <v>772</v>
      </c>
      <c r="DB39" s="33">
        <f t="shared" si="28"/>
        <v>8</v>
      </c>
      <c r="DC39" s="83" t="str">
        <f t="shared" si="29"/>
        <v>Projektingenieur 2</v>
      </c>
      <c r="DD39" s="125"/>
      <c r="DE39" s="33"/>
      <c r="DF39" s="83"/>
      <c r="DG39" s="20"/>
      <c r="DH39" s="33">
        <v>772</v>
      </c>
      <c r="DI39" s="33">
        <f t="shared" si="30"/>
        <v>8</v>
      </c>
      <c r="DJ39" s="83" t="str">
        <f t="shared" si="31"/>
        <v>Projektingenieur 2</v>
      </c>
      <c r="DO39" s="19">
        <f t="shared" si="13"/>
        <v>3208</v>
      </c>
      <c r="DP39" s="153">
        <v>2</v>
      </c>
      <c r="DQ39" s="19">
        <v>3</v>
      </c>
      <c r="DR39" s="19" t="s">
        <v>951</v>
      </c>
    </row>
    <row r="40" spans="1:122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S40" s="19" t="str">
        <f t="shared" si="4"/>
        <v>C</v>
      </c>
      <c r="CT40" s="154">
        <v>4307</v>
      </c>
      <c r="CU40" s="125">
        <v>782</v>
      </c>
      <c r="CV40" s="33">
        <f t="shared" si="24"/>
        <v>8</v>
      </c>
      <c r="CW40" s="83" t="str">
        <f t="shared" si="25"/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/>
      <c r="DB40" s="33"/>
      <c r="DC40" s="83"/>
      <c r="DD40" s="125"/>
      <c r="DE40" s="33"/>
      <c r="DF40" s="83"/>
      <c r="DG40" s="20"/>
      <c r="DH40" s="33"/>
      <c r="DI40" s="33"/>
      <c r="DJ40" s="83"/>
      <c r="DO40" s="19">
        <f t="shared" si="13"/>
        <v>4307</v>
      </c>
      <c r="DP40" s="153">
        <v>1</v>
      </c>
      <c r="DQ40" s="19">
        <v>2</v>
      </c>
      <c r="DR40" s="19" t="s">
        <v>952</v>
      </c>
    </row>
    <row r="41" spans="1:122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S41" s="19" t="str">
        <f t="shared" si="4"/>
        <v>C</v>
      </c>
      <c r="CT41" s="154">
        <v>4291</v>
      </c>
      <c r="CU41" s="125">
        <v>772</v>
      </c>
      <c r="CV41" s="33">
        <f t="shared" si="24"/>
        <v>8</v>
      </c>
      <c r="CW41" s="83" t="str">
        <f t="shared" si="25"/>
        <v>Projektingenieur 2</v>
      </c>
      <c r="CX41" s="125">
        <v>772</v>
      </c>
      <c r="CY41" s="33">
        <f t="shared" si="26"/>
        <v>8</v>
      </c>
      <c r="CZ41" s="83" t="str">
        <f t="shared" si="27"/>
        <v>Projektingenieur 2</v>
      </c>
      <c r="DA41" s="125">
        <v>772</v>
      </c>
      <c r="DB41" s="33">
        <f t="shared" si="28"/>
        <v>8</v>
      </c>
      <c r="DC41" s="83" t="str">
        <f t="shared" si="29"/>
        <v>Projektingenieur 2</v>
      </c>
      <c r="DD41" s="125">
        <v>772</v>
      </c>
      <c r="DE41" s="33">
        <f t="shared" ref="DE41:DE47" si="34">VLOOKUP($DD41,Funktionsbezeichnungen,3,0)</f>
        <v>8</v>
      </c>
      <c r="DF41" s="83" t="str">
        <f t="shared" ref="DF41:DF47" si="35">VLOOKUP($DD41,Funktionsbezeichnungen,2,0)</f>
        <v>Projektingenieur 2</v>
      </c>
      <c r="DG41" s="20"/>
      <c r="DH41" s="33">
        <v>772</v>
      </c>
      <c r="DI41" s="33">
        <f t="shared" si="30"/>
        <v>8</v>
      </c>
      <c r="DJ41" s="83" t="str">
        <f t="shared" si="31"/>
        <v>Projektingenieur 2</v>
      </c>
      <c r="DO41" s="19">
        <f t="shared" si="13"/>
        <v>4291</v>
      </c>
      <c r="DP41" s="153">
        <v>1</v>
      </c>
      <c r="DQ41" s="19">
        <v>2</v>
      </c>
      <c r="DR41" s="185" t="s">
        <v>968</v>
      </c>
    </row>
    <row r="42" spans="1:122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S42" s="19" t="str">
        <f t="shared" si="4"/>
        <v>C</v>
      </c>
      <c r="CT42" s="154">
        <v>7696</v>
      </c>
      <c r="CU42" s="125">
        <v>772</v>
      </c>
      <c r="CV42" s="33">
        <f t="shared" si="24"/>
        <v>8</v>
      </c>
      <c r="CW42" s="83" t="str">
        <f t="shared" si="25"/>
        <v>Projektingenieur 2</v>
      </c>
      <c r="CX42" s="125">
        <v>772</v>
      </c>
      <c r="CY42" s="33">
        <f t="shared" si="26"/>
        <v>8</v>
      </c>
      <c r="CZ42" s="83" t="str">
        <f t="shared" si="27"/>
        <v>Projektingenieur 2</v>
      </c>
      <c r="DA42" s="125">
        <v>772</v>
      </c>
      <c r="DB42" s="33">
        <f t="shared" si="28"/>
        <v>8</v>
      </c>
      <c r="DC42" s="83" t="str">
        <f t="shared" si="29"/>
        <v>Projektingenieur 2</v>
      </c>
      <c r="DD42" s="125">
        <v>772</v>
      </c>
      <c r="DE42" s="33">
        <f t="shared" si="34"/>
        <v>8</v>
      </c>
      <c r="DF42" s="83" t="str">
        <f t="shared" si="35"/>
        <v>Projektingenieur 2</v>
      </c>
      <c r="DG42" s="20"/>
      <c r="DH42" s="33">
        <v>772</v>
      </c>
      <c r="DI42" s="33">
        <f t="shared" si="30"/>
        <v>8</v>
      </c>
      <c r="DJ42" s="83" t="str">
        <f t="shared" si="31"/>
        <v>Projektingenieur 2</v>
      </c>
      <c r="DO42" s="19">
        <f t="shared" si="13"/>
        <v>7696</v>
      </c>
      <c r="DP42" s="153">
        <v>2</v>
      </c>
      <c r="DQ42" s="19">
        <v>3</v>
      </c>
      <c r="DR42" s="19" t="s">
        <v>951</v>
      </c>
    </row>
    <row r="43" spans="1:122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S43" s="19" t="str">
        <f t="shared" si="4"/>
        <v>C</v>
      </c>
      <c r="CT43" s="154">
        <v>4306</v>
      </c>
      <c r="CU43" s="125">
        <v>782</v>
      </c>
      <c r="CV43" s="33">
        <f t="shared" si="24"/>
        <v>8</v>
      </c>
      <c r="CW43" s="83" t="str">
        <f t="shared" si="25"/>
        <v>Projektingenieur 2</v>
      </c>
      <c r="CX43" s="125">
        <v>782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782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782</v>
      </c>
      <c r="DE43" s="33">
        <f t="shared" si="34"/>
        <v>8</v>
      </c>
      <c r="DF43" s="83" t="str">
        <f t="shared" si="35"/>
        <v>Projektingenieur 2</v>
      </c>
      <c r="DG43" s="20"/>
      <c r="DH43" s="33">
        <v>781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 t="shared" si="13"/>
        <v>4306</v>
      </c>
      <c r="DP43" s="153">
        <v>2</v>
      </c>
      <c r="DQ43" s="19">
        <v>2</v>
      </c>
      <c r="DR43" s="19" t="s">
        <v>952</v>
      </c>
    </row>
    <row r="44" spans="1:122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S44" s="19" t="str">
        <f t="shared" si="4"/>
        <v>C</v>
      </c>
      <c r="CT44" s="154">
        <v>4275</v>
      </c>
      <c r="CU44" s="125">
        <v>782</v>
      </c>
      <c r="CV44" s="33">
        <f t="shared" si="24"/>
        <v>8</v>
      </c>
      <c r="CW44" s="83" t="str">
        <f t="shared" si="25"/>
        <v>Projektingenieur 2</v>
      </c>
      <c r="CX44" s="125">
        <v>782</v>
      </c>
      <c r="CY44" s="33">
        <f t="shared" si="26"/>
        <v>8</v>
      </c>
      <c r="CZ44" s="83" t="str">
        <f t="shared" si="27"/>
        <v>Projektingenieur 2</v>
      </c>
      <c r="DA44" s="125">
        <v>782</v>
      </c>
      <c r="DB44" s="33">
        <f t="shared" si="28"/>
        <v>8</v>
      </c>
      <c r="DC44" s="83" t="str">
        <f t="shared" si="29"/>
        <v>Projektingenieur 2</v>
      </c>
      <c r="DD44" s="125">
        <v>782</v>
      </c>
      <c r="DE44" s="33">
        <f t="shared" si="34"/>
        <v>8</v>
      </c>
      <c r="DF44" s="83" t="str">
        <f t="shared" si="35"/>
        <v>Projektingenieur 2</v>
      </c>
      <c r="DG44" s="20"/>
      <c r="DH44" s="33">
        <v>781</v>
      </c>
      <c r="DI44" s="33">
        <f t="shared" si="30"/>
        <v>7</v>
      </c>
      <c r="DJ44" s="83" t="str">
        <f t="shared" si="31"/>
        <v>Projektingenieur 1</v>
      </c>
      <c r="DO44" s="19">
        <f t="shared" si="13"/>
        <v>4275</v>
      </c>
      <c r="DP44" s="153">
        <v>2</v>
      </c>
      <c r="DQ44" s="19">
        <v>3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ref="C45" si="36"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ref="Z45" si="37">$AD$3-V45</f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ref="CP45" si="38">+S45</f>
        <v>Igual Lorenzo</v>
      </c>
      <c r="CR45" s="19">
        <f t="shared" ref="CR45" si="39">+Z45</f>
        <v>15</v>
      </c>
      <c r="CS45" s="19" t="str">
        <f t="shared" ref="CS45" si="40">+AB45</f>
        <v>C</v>
      </c>
      <c r="CT45" s="154">
        <v>3215</v>
      </c>
      <c r="CU45" s="125">
        <v>772</v>
      </c>
      <c r="CV45" s="33">
        <f t="shared" si="24"/>
        <v>8</v>
      </c>
      <c r="CW45" s="83" t="str">
        <f t="shared" si="2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ref="DO45" si="41">+CT45</f>
        <v>3215</v>
      </c>
      <c r="DP45" s="153">
        <v>2</v>
      </c>
      <c r="DQ45" s="19">
        <v>3</v>
      </c>
      <c r="DR45" s="19" t="s">
        <v>952</v>
      </c>
    </row>
    <row r="46" spans="1:122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S46" s="19" t="str">
        <f t="shared" si="4"/>
        <v>C</v>
      </c>
      <c r="CT46" s="154">
        <v>4299</v>
      </c>
      <c r="CU46" s="125">
        <v>782</v>
      </c>
      <c r="CV46" s="33">
        <f t="shared" si="24"/>
        <v>8</v>
      </c>
      <c r="CW46" s="83" t="str">
        <f t="shared" si="25"/>
        <v>Projektingenieur 2</v>
      </c>
      <c r="CX46" s="125">
        <v>782</v>
      </c>
      <c r="CY46" s="33">
        <f t="shared" si="26"/>
        <v>8</v>
      </c>
      <c r="CZ46" s="83" t="str">
        <f t="shared" si="27"/>
        <v>Projektingenieur 2</v>
      </c>
      <c r="DA46" s="125">
        <v>782</v>
      </c>
      <c r="DB46" s="33">
        <f t="shared" si="28"/>
        <v>8</v>
      </c>
      <c r="DC46" s="83" t="str">
        <f t="shared" si="29"/>
        <v>Projektingenieur 2</v>
      </c>
      <c r="DD46" s="125">
        <v>782</v>
      </c>
      <c r="DE46" s="33">
        <f t="shared" si="34"/>
        <v>8</v>
      </c>
      <c r="DF46" s="83" t="str">
        <f t="shared" si="35"/>
        <v>Projektingenieur 2</v>
      </c>
      <c r="DG46" s="20"/>
      <c r="DH46" s="33">
        <v>782</v>
      </c>
      <c r="DI46" s="33">
        <f t="shared" si="30"/>
        <v>8</v>
      </c>
      <c r="DJ46" s="83" t="str">
        <f t="shared" si="31"/>
        <v>Projektingenieur 2</v>
      </c>
      <c r="DO46" s="19">
        <f t="shared" si="13"/>
        <v>4299</v>
      </c>
      <c r="DP46" s="153">
        <v>2</v>
      </c>
      <c r="DQ46" s="19">
        <v>3</v>
      </c>
      <c r="DR46" s="19" t="s">
        <v>952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S47" s="19" t="str">
        <f t="shared" si="4"/>
        <v>C</v>
      </c>
      <c r="CT47" s="154">
        <v>4345</v>
      </c>
      <c r="CU47" s="125" t="s">
        <v>711</v>
      </c>
      <c r="CV47" s="33"/>
      <c r="CW47" s="83"/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 t="shared" si="34"/>
        <v>8</v>
      </c>
      <c r="DF47" s="83" t="str">
        <f t="shared" si="35"/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 t="shared" si="13"/>
        <v>4345</v>
      </c>
      <c r="DP47" s="153">
        <v>1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S48" s="19" t="str">
        <f t="shared" si="4"/>
        <v>C</v>
      </c>
      <c r="CT48" s="154">
        <v>9648</v>
      </c>
      <c r="CU48" s="125">
        <v>772</v>
      </c>
      <c r="CV48" s="33">
        <f t="shared" ref="CV48:CV76" si="42">VLOOKUP($CU48,Funktionsbezeichnungen,3,0)</f>
        <v>8</v>
      </c>
      <c r="CW48" s="83" t="str">
        <f t="shared" ref="CW48:CW76" si="43">VLOOKUP($CU48,Funktionsbezeichnungen,2,0)</f>
        <v>Projektingenieur 2</v>
      </c>
      <c r="CX48" s="125">
        <v>772</v>
      </c>
      <c r="CY48" s="33">
        <f t="shared" ref="CY48:CY62" si="44">VLOOKUP($CX48,Funktionsbezeichnungen,3,0)</f>
        <v>8</v>
      </c>
      <c r="CZ48" s="83" t="str">
        <f t="shared" ref="CZ48:CZ62" si="45"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3"/>
        <v>9648</v>
      </c>
      <c r="DP48" s="153">
        <v>2</v>
      </c>
      <c r="DQ48" s="19">
        <v>3</v>
      </c>
      <c r="DR48" s="19" t="s">
        <v>951</v>
      </c>
    </row>
    <row r="49" spans="1:122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S49" s="19" t="str">
        <f t="shared" si="4"/>
        <v>C</v>
      </c>
      <c r="CT49" s="154">
        <v>4912</v>
      </c>
      <c r="CU49" s="125">
        <v>772</v>
      </c>
      <c r="CV49" s="33">
        <f t="shared" si="42"/>
        <v>8</v>
      </c>
      <c r="CW49" s="83" t="str">
        <f t="shared" si="43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3"/>
        <v>4912</v>
      </c>
      <c r="DP49" s="153">
        <v>2</v>
      </c>
      <c r="DQ49" s="19">
        <v>3</v>
      </c>
      <c r="DR49" s="19" t="s">
        <v>951</v>
      </c>
    </row>
    <row r="50" spans="1:122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S50" s="19" t="str">
        <f t="shared" si="4"/>
        <v>C</v>
      </c>
      <c r="CT50" s="154">
        <v>4909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4909</v>
      </c>
      <c r="DP50" s="153">
        <v>2</v>
      </c>
      <c r="DQ50" s="19">
        <v>3</v>
      </c>
      <c r="DR50" s="19" t="s">
        <v>952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S53" s="19" t="str">
        <f t="shared" si="4"/>
        <v>C</v>
      </c>
      <c r="CT53" s="154">
        <v>4312</v>
      </c>
      <c r="CU53" s="125">
        <v>772</v>
      </c>
      <c r="CV53" s="33">
        <f t="shared" si="42"/>
        <v>8</v>
      </c>
      <c r="CW53" s="83" t="str">
        <f t="shared" si="43"/>
        <v>Projektingenieur 2</v>
      </c>
      <c r="CX53" s="125">
        <v>772</v>
      </c>
      <c r="CY53" s="33">
        <f t="shared" si="44"/>
        <v>8</v>
      </c>
      <c r="CZ53" s="83" t="str">
        <f t="shared" si="45"/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S54" s="19" t="str">
        <f t="shared" si="4"/>
        <v>C</v>
      </c>
      <c r="CT54" s="154">
        <v>9677</v>
      </c>
      <c r="CU54" s="125">
        <v>772</v>
      </c>
      <c r="CV54" s="33">
        <f t="shared" si="42"/>
        <v>8</v>
      </c>
      <c r="CW54" s="83" t="str">
        <f t="shared" si="43"/>
        <v>Projektingenieur 2</v>
      </c>
      <c r="CX54" s="125">
        <v>772</v>
      </c>
      <c r="CY54" s="33">
        <f t="shared" si="44"/>
        <v>8</v>
      </c>
      <c r="CZ54" s="83" t="str">
        <f t="shared" si="45"/>
        <v>Projektingenieur 2</v>
      </c>
      <c r="DA54" s="125">
        <v>772</v>
      </c>
      <c r="DB54" s="33">
        <f>VLOOKUP($DA54,Funktionsbezeichnungen,3,0)</f>
        <v>8</v>
      </c>
      <c r="DC54" s="83" t="str">
        <f>VLOOKUP($DA54,Funktionsbezeichnungen,2,0)</f>
        <v>Projektingenieur 2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13"/>
        <v>9677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S55" s="19" t="str">
        <f t="shared" si="4"/>
        <v>C</v>
      </c>
      <c r="CT55" s="154">
        <v>9698</v>
      </c>
      <c r="CU55" s="125">
        <v>772</v>
      </c>
      <c r="CV55" s="33">
        <f t="shared" si="42"/>
        <v>8</v>
      </c>
      <c r="CW55" s="83" t="str">
        <f t="shared" si="43"/>
        <v>Projektingenieur 2</v>
      </c>
      <c r="CX55" s="125">
        <v>772</v>
      </c>
      <c r="CY55" s="33">
        <f t="shared" si="44"/>
        <v>8</v>
      </c>
      <c r="CZ55" s="83" t="str">
        <f t="shared" si="45"/>
        <v>Projektingenieur 2</v>
      </c>
      <c r="DA55" s="125">
        <v>771</v>
      </c>
      <c r="DB55" s="33">
        <f>VLOOKUP($DA55,Funktionsbezeichnungen,3,0)</f>
        <v>7</v>
      </c>
      <c r="DC55" s="83" t="str">
        <f>VLOOKUP($DA55,Funktionsbezeichnungen,2,0)</f>
        <v>Projektingenieur 1</v>
      </c>
      <c r="DD55" s="125">
        <v>771</v>
      </c>
      <c r="DE55" s="33">
        <f>VLOOKUP($DD55,Funktionsbezeichnungen,3,0)</f>
        <v>7</v>
      </c>
      <c r="DF55" s="83" t="str">
        <f>VLOOKUP($DD55,Funktionsbezeichnungen,2,0)</f>
        <v>Projektingenieur 1</v>
      </c>
      <c r="DG55" s="20"/>
      <c r="DH55" s="33">
        <v>771</v>
      </c>
      <c r="DI55" s="33">
        <f>VLOOKUP($DH55,Funktionsbezeichnungen,3,0)</f>
        <v>7</v>
      </c>
      <c r="DJ55" s="83" t="str">
        <f>VLOOKUP($DH55,Funktionsbezeichnungen,2,0)</f>
        <v>Projektingenieur 1</v>
      </c>
      <c r="DO55" s="19">
        <f t="shared" si="13"/>
        <v>9698</v>
      </c>
      <c r="DP55" s="153">
        <v>2</v>
      </c>
      <c r="DQ55" s="19">
        <v>2</v>
      </c>
      <c r="DR55" s="19" t="s">
        <v>951</v>
      </c>
    </row>
    <row r="56" spans="1:122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S56" s="19" t="str">
        <f t="shared" si="4"/>
        <v>C</v>
      </c>
      <c r="CT56" s="154">
        <v>4311</v>
      </c>
      <c r="CU56" s="125">
        <v>782</v>
      </c>
      <c r="CV56" s="33">
        <f t="shared" si="42"/>
        <v>8</v>
      </c>
      <c r="CW56" s="83" t="str">
        <f t="shared" si="43"/>
        <v>Projektingenieur 2</v>
      </c>
      <c r="CX56" s="125">
        <v>782</v>
      </c>
      <c r="CY56" s="33">
        <f t="shared" si="44"/>
        <v>8</v>
      </c>
      <c r="CZ56" s="83" t="str">
        <f t="shared" si="45"/>
        <v>Projektingenieur 2</v>
      </c>
      <c r="DA56" s="125"/>
      <c r="DB56" s="33"/>
      <c r="DC56" s="83"/>
      <c r="DD56" s="125"/>
      <c r="DE56" s="33"/>
      <c r="DF56" s="83"/>
      <c r="DG56" s="20"/>
      <c r="DH56" s="33"/>
      <c r="DI56" s="33"/>
      <c r="DJ56" s="83"/>
      <c r="DO56" s="19">
        <f t="shared" si="13"/>
        <v>4311</v>
      </c>
      <c r="DP56" s="153">
        <v>2</v>
      </c>
      <c r="DQ56" s="19">
        <v>2</v>
      </c>
      <c r="DR56" s="19" t="s">
        <v>952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S57" s="19" t="str">
        <f t="shared" si="4"/>
        <v>C</v>
      </c>
      <c r="CT57" s="154">
        <v>8565</v>
      </c>
      <c r="CU57" s="125">
        <v>772</v>
      </c>
      <c r="CV57" s="33">
        <f t="shared" si="42"/>
        <v>8</v>
      </c>
      <c r="CW57" s="83" t="str">
        <f t="shared" si="43"/>
        <v>Projektingenieur 2</v>
      </c>
      <c r="CX57" s="125">
        <v>772</v>
      </c>
      <c r="CY57" s="33">
        <f t="shared" si="44"/>
        <v>8</v>
      </c>
      <c r="CZ57" s="83" t="str">
        <f t="shared" si="45"/>
        <v>Projektingenieur 2</v>
      </c>
      <c r="DA57" s="125">
        <v>771</v>
      </c>
      <c r="DB57" s="33">
        <f>VLOOKUP($DA57,Funktionsbezeichnungen,3,0)</f>
        <v>7</v>
      </c>
      <c r="DC57" s="83" t="str">
        <f>VLOOKUP($DA57,Funktionsbezeichnungen,2,0)</f>
        <v>Projektingenieur 1</v>
      </c>
      <c r="DD57" s="125">
        <v>771</v>
      </c>
      <c r="DE57" s="33">
        <f>VLOOKUP($DD57,Funktionsbezeichnungen,3,0)</f>
        <v>7</v>
      </c>
      <c r="DF57" s="83" t="str">
        <f>VLOOKUP($DD57,Funktionsbezeichnungen,2,0)</f>
        <v>Projektingenieur 1</v>
      </c>
      <c r="DG57" s="20"/>
      <c r="DH57" s="33">
        <v>771</v>
      </c>
      <c r="DI57" s="33">
        <f>VLOOKUP($DH57,Funktionsbezeichnungen,3,0)</f>
        <v>7</v>
      </c>
      <c r="DJ57" s="83" t="str">
        <f>VLOOKUP($DH57,Funktionsbezeichnungen,2,0)</f>
        <v>Projektingenieur 1</v>
      </c>
      <c r="DO57" s="19">
        <f t="shared" si="13"/>
        <v>8565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S58" s="19" t="str">
        <f t="shared" si="4"/>
        <v>C</v>
      </c>
      <c r="CT58" s="154">
        <v>8569</v>
      </c>
      <c r="CU58" s="125">
        <v>772</v>
      </c>
      <c r="CV58" s="33">
        <f t="shared" si="42"/>
        <v>8</v>
      </c>
      <c r="CW58" s="83" t="str">
        <f t="shared" si="43"/>
        <v>Projektingenieur 2</v>
      </c>
      <c r="CX58" s="125">
        <v>772</v>
      </c>
      <c r="CY58" s="33">
        <f t="shared" si="44"/>
        <v>8</v>
      </c>
      <c r="CZ58" s="83" t="str">
        <f t="shared" si="45"/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8569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S59" s="19" t="str">
        <f t="shared" si="4"/>
        <v>C</v>
      </c>
      <c r="CT59" s="154">
        <v>4906</v>
      </c>
      <c r="CU59" s="125">
        <v>772</v>
      </c>
      <c r="CV59" s="33">
        <f t="shared" si="42"/>
        <v>8</v>
      </c>
      <c r="CW59" s="83" t="str">
        <f t="shared" si="43"/>
        <v>Projektingenieur 2</v>
      </c>
      <c r="CX59" s="125">
        <v>772</v>
      </c>
      <c r="CY59" s="33">
        <f t="shared" si="44"/>
        <v>8</v>
      </c>
      <c r="CZ59" s="83" t="str">
        <f t="shared" si="45"/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4906</v>
      </c>
      <c r="DP59" s="153">
        <v>2</v>
      </c>
      <c r="DQ59" s="19">
        <v>1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S60" s="153" t="str">
        <f t="shared" si="4"/>
        <v>C</v>
      </c>
      <c r="CT60" s="154">
        <v>4911</v>
      </c>
      <c r="CU60" s="125">
        <v>772</v>
      </c>
      <c r="CV60" s="33">
        <f t="shared" si="42"/>
        <v>8</v>
      </c>
      <c r="CW60" s="83" t="str">
        <f t="shared" si="43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S61" s="153" t="str">
        <f t="shared" si="4"/>
        <v>C</v>
      </c>
      <c r="CT61" s="154">
        <v>7706</v>
      </c>
      <c r="CU61" s="125">
        <v>772</v>
      </c>
      <c r="CV61" s="33">
        <f t="shared" si="42"/>
        <v>8</v>
      </c>
      <c r="CW61" s="83" t="str">
        <f t="shared" si="43"/>
        <v>Projektingenieur 2</v>
      </c>
      <c r="CX61" s="125">
        <v>772</v>
      </c>
      <c r="CY61" s="33">
        <f t="shared" si="44"/>
        <v>8</v>
      </c>
      <c r="CZ61" s="83" t="str">
        <f t="shared" si="45"/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S62" s="153" t="str">
        <f t="shared" si="4"/>
        <v>C</v>
      </c>
      <c r="CT62" s="154">
        <v>4901</v>
      </c>
      <c r="CU62" s="125">
        <v>772</v>
      </c>
      <c r="CV62" s="33">
        <f t="shared" si="42"/>
        <v>8</v>
      </c>
      <c r="CW62" s="83" t="str">
        <f t="shared" si="43"/>
        <v>Projektingenieur 2</v>
      </c>
      <c r="CX62" s="125">
        <v>772</v>
      </c>
      <c r="CY62" s="33">
        <f t="shared" si="44"/>
        <v>8</v>
      </c>
      <c r="CZ62" s="83" t="str">
        <f t="shared" si="45"/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3"/>
        <v>4901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S63" s="153" t="str">
        <f t="shared" si="4"/>
        <v>C</v>
      </c>
      <c r="CT63" s="154">
        <v>4910</v>
      </c>
      <c r="CU63" s="125">
        <v>772</v>
      </c>
      <c r="CV63" s="33">
        <f t="shared" si="42"/>
        <v>8</v>
      </c>
      <c r="CW63" s="83" t="str">
        <f t="shared" si="43"/>
        <v>Projektingenieur 2</v>
      </c>
      <c r="CX63" s="125"/>
      <c r="CY63" s="33"/>
      <c r="CZ63" s="83"/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4910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S64" s="153" t="str">
        <f t="shared" si="4"/>
        <v>D</v>
      </c>
      <c r="CT64" s="154">
        <v>4356</v>
      </c>
      <c r="CU64" s="125">
        <v>772</v>
      </c>
      <c r="CV64" s="33">
        <f t="shared" si="42"/>
        <v>8</v>
      </c>
      <c r="CW64" s="83" t="str">
        <f t="shared" si="43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1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S65" s="153" t="str">
        <f t="shared" si="4"/>
        <v>D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4" si="46">VLOOKUP($CX65,Funktionsbezeichnungen,3,0)</f>
        <v>7</v>
      </c>
      <c r="CZ65" s="83" t="str">
        <f t="shared" ref="CZ65:CZ94" si="47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3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S66" s="153" t="str">
        <f t="shared" si="4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46"/>
        <v>7</v>
      </c>
      <c r="CZ66" s="83" t="str">
        <f t="shared" si="47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S67" s="153" t="str">
        <f t="shared" si="4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46"/>
        <v>7</v>
      </c>
      <c r="CZ67" s="83" t="str">
        <f t="shared" si="47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ref="C68:C125" si="48"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9">+S68</f>
        <v>Hochuli Antonina</v>
      </c>
      <c r="CR68" s="153">
        <f t="shared" ref="CR68:CR130" si="50">+Z68</f>
        <v>3</v>
      </c>
      <c r="CS68" s="153" t="str">
        <f t="shared" ref="CS68:CS130" si="51">+AB68</f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46"/>
        <v>6</v>
      </c>
      <c r="CZ68" s="83" t="str">
        <f t="shared" si="47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ref="DO68:DO131" si="52">+CT68</f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si="49"/>
        <v>Skucek Axel</v>
      </c>
      <c r="CR69" s="153">
        <f t="shared" si="50"/>
        <v>8</v>
      </c>
      <c r="CS69" s="153" t="str">
        <f t="shared" si="51"/>
        <v>D</v>
      </c>
      <c r="CT69" s="154">
        <v>4322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52"/>
        <v>4322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48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53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9"/>
        <v>Meisch Raoul</v>
      </c>
      <c r="CR70" s="153">
        <f t="shared" si="50"/>
        <v>3</v>
      </c>
      <c r="CS70" s="153" t="str">
        <f t="shared" si="51"/>
        <v>D</v>
      </c>
      <c r="CT70" s="154">
        <v>4315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52"/>
        <v>4315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>
        <v>1</v>
      </c>
      <c r="C71" s="53">
        <f t="shared" si="48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53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9"/>
        <v>Stöhr Jessica</v>
      </c>
      <c r="CR71" s="153">
        <f t="shared" si="50"/>
        <v>3</v>
      </c>
      <c r="CS71" s="153" t="str">
        <f t="shared" si="51"/>
        <v>D</v>
      </c>
      <c r="CT71" s="154">
        <v>4313</v>
      </c>
      <c r="CU71" s="125">
        <v>771</v>
      </c>
      <c r="CV71" s="33">
        <f t="shared" si="42"/>
        <v>7</v>
      </c>
      <c r="CW71" s="83" t="str">
        <f t="shared" si="43"/>
        <v>Projektingenieur 1</v>
      </c>
      <c r="CX71" s="125">
        <v>770</v>
      </c>
      <c r="CY71" s="33">
        <f t="shared" si="46"/>
        <v>6</v>
      </c>
      <c r="CZ71" s="83" t="str">
        <f t="shared" si="47"/>
        <v>Vorstufe Projektingenieur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52"/>
        <v>4313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48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53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9"/>
        <v>Vitt Bernhard</v>
      </c>
      <c r="CR72" s="153">
        <f t="shared" si="50"/>
        <v>2</v>
      </c>
      <c r="CS72" s="153" t="str">
        <f t="shared" si="51"/>
        <v>D</v>
      </c>
      <c r="CT72" s="154">
        <v>4318</v>
      </c>
      <c r="CU72" s="125">
        <v>770</v>
      </c>
      <c r="CV72" s="33">
        <f t="shared" si="42"/>
        <v>6</v>
      </c>
      <c r="CW72" s="83" t="str">
        <f t="shared" si="43"/>
        <v>Vorstufe Projektingenieur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52"/>
        <v>4318</v>
      </c>
      <c r="DP72" s="153">
        <v>2</v>
      </c>
      <c r="DQ72" s="19">
        <v>3</v>
      </c>
      <c r="DR72" s="19" t="s">
        <v>951</v>
      </c>
    </row>
    <row r="73" spans="1:122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53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9"/>
        <v>Völlmin Daniel</v>
      </c>
      <c r="CR73" s="153">
        <f t="shared" si="50"/>
        <v>5</v>
      </c>
      <c r="CS73" s="153" t="str">
        <f t="shared" si="51"/>
        <v>D</v>
      </c>
      <c r="CT73" s="154">
        <v>4319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52"/>
        <v>4319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si="48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53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9"/>
        <v>Burger Stefan</v>
      </c>
      <c r="CR74" s="19">
        <f t="shared" si="50"/>
        <v>0</v>
      </c>
      <c r="CS74" s="19" t="str">
        <f t="shared" si="51"/>
        <v>D</v>
      </c>
      <c r="CT74" s="154">
        <v>9748</v>
      </c>
      <c r="CU74" s="125"/>
      <c r="CV74" s="33" t="e">
        <f t="shared" si="42"/>
        <v>#N/A</v>
      </c>
      <c r="CW74" s="83" t="e">
        <f t="shared" si="43"/>
        <v>#N/A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52"/>
        <v>9748</v>
      </c>
      <c r="DP74" s="153">
        <v>2</v>
      </c>
      <c r="DQ74" s="19">
        <v>3</v>
      </c>
      <c r="DR74" s="185" t="s">
        <v>951</v>
      </c>
    </row>
    <row r="75" spans="1:122" s="19" customFormat="1" x14ac:dyDescent="0.2">
      <c r="A75" s="53">
        <v>0</v>
      </c>
      <c r="B75" s="53"/>
      <c r="C75" s="53">
        <f t="shared" si="48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53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9"/>
        <v>Reber Erich</v>
      </c>
      <c r="CR75" s="19">
        <f t="shared" si="50"/>
        <v>43</v>
      </c>
      <c r="CS75" s="19" t="str">
        <f t="shared" si="51"/>
        <v>C</v>
      </c>
      <c r="CT75" s="154">
        <v>3211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125"/>
      <c r="DI75" s="33"/>
      <c r="DJ75" s="83"/>
      <c r="DO75" s="19">
        <f t="shared" si="52"/>
        <v>3211</v>
      </c>
      <c r="DP75" s="153">
        <v>6</v>
      </c>
      <c r="DQ75" s="19">
        <v>0</v>
      </c>
      <c r="DR75" s="185" t="s">
        <v>968</v>
      </c>
    </row>
    <row r="76" spans="1:122" s="19" customFormat="1" x14ac:dyDescent="0.2">
      <c r="A76" s="53">
        <v>0</v>
      </c>
      <c r="B76" s="53"/>
      <c r="C76" s="53">
        <f t="shared" si="48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9"/>
        <v>Aebi Roger</v>
      </c>
      <c r="CR76" s="19">
        <f t="shared" si="50"/>
        <v>40</v>
      </c>
      <c r="CS76" s="19" t="str">
        <f t="shared" si="51"/>
        <v>C</v>
      </c>
      <c r="CT76" s="154">
        <v>6622</v>
      </c>
      <c r="CU76" s="125">
        <v>772</v>
      </c>
      <c r="CV76" s="33">
        <f t="shared" si="42"/>
        <v>8</v>
      </c>
      <c r="CW76" s="83" t="str">
        <f t="shared" si="43"/>
        <v>Projektingenieur 2</v>
      </c>
      <c r="CX76" s="125">
        <v>772</v>
      </c>
      <c r="CY76" s="33">
        <f t="shared" si="46"/>
        <v>8</v>
      </c>
      <c r="CZ76" s="83" t="str">
        <f t="shared" si="47"/>
        <v>Projektingenieur 2</v>
      </c>
      <c r="DA76" s="125">
        <v>772</v>
      </c>
      <c r="DB76" s="33">
        <f t="shared" ref="DB76:DB97" si="54">VLOOKUP($DA76,Funktionsbezeichnungen,3,0)</f>
        <v>8</v>
      </c>
      <c r="DC76" s="83" t="str">
        <f t="shared" ref="DC76:DC97" si="55">VLOOKUP($DA76,Funktionsbezeichnungen,2,0)</f>
        <v>Projektingenieur 2</v>
      </c>
      <c r="DD76" s="125">
        <v>772</v>
      </c>
      <c r="DE76" s="33">
        <f t="shared" ref="DE76:DE104" si="56">VLOOKUP($DD76,Funktionsbezeichnungen,3,0)</f>
        <v>8</v>
      </c>
      <c r="DF76" s="83" t="str">
        <f t="shared" ref="DF76:DF104" si="57">VLOOKUP($DD76,Funktionsbezeichnungen,2,0)</f>
        <v>Projektingenieur 2</v>
      </c>
      <c r="DG76" s="20"/>
      <c r="DH76" s="33">
        <v>772</v>
      </c>
      <c r="DI76" s="33">
        <f t="shared" ref="DI76:DI97" si="58">VLOOKUP($DH76,Funktionsbezeichnungen,3,0)</f>
        <v>8</v>
      </c>
      <c r="DJ76" s="83" t="str">
        <f t="shared" ref="DJ76:DJ97" si="59">VLOOKUP($DH76,Funktionsbezeichnungen,2,0)</f>
        <v>Projektingenieur 2</v>
      </c>
      <c r="DO76" s="19">
        <f t="shared" si="52"/>
        <v>6622</v>
      </c>
      <c r="DP76" s="153">
        <v>6</v>
      </c>
      <c r="DQ76" s="19">
        <v>0</v>
      </c>
      <c r="DR76" s="185" t="s">
        <v>969</v>
      </c>
    </row>
    <row r="77" spans="1:122" s="19" customFormat="1" x14ac:dyDescent="0.2">
      <c r="A77" s="53">
        <v>0</v>
      </c>
      <c r="B77" s="53"/>
      <c r="C77" s="53">
        <f t="shared" si="48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53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9"/>
        <v>Oehen Beat</v>
      </c>
      <c r="CR77" s="19">
        <f t="shared" si="50"/>
        <v>31</v>
      </c>
      <c r="CS77" s="19" t="str">
        <f t="shared" si="51"/>
        <v>C</v>
      </c>
      <c r="CT77" s="154">
        <v>7622</v>
      </c>
      <c r="CU77" s="125">
        <v>772</v>
      </c>
      <c r="CV77" s="33">
        <f t="shared" ref="CV77:CV106" si="60">VLOOKUP($CU77,Funktionsbezeichnungen,3,0)</f>
        <v>8</v>
      </c>
      <c r="CW77" s="83" t="str">
        <f t="shared" ref="CW77:CW106" si="61">VLOOKUP($CU77,Funktionsbezeichnungen,2,0)</f>
        <v>Projektingenieur 2</v>
      </c>
      <c r="CX77" s="125">
        <v>772</v>
      </c>
      <c r="CY77" s="33">
        <f t="shared" si="46"/>
        <v>8</v>
      </c>
      <c r="CZ77" s="83" t="str">
        <f t="shared" si="47"/>
        <v>Projektingenieur 2</v>
      </c>
      <c r="DA77" s="125">
        <v>772</v>
      </c>
      <c r="DB77" s="33">
        <f t="shared" si="54"/>
        <v>8</v>
      </c>
      <c r="DC77" s="83" t="str">
        <f t="shared" si="55"/>
        <v>Projektingenieur 2</v>
      </c>
      <c r="DD77" s="125">
        <v>772</v>
      </c>
      <c r="DE77" s="33">
        <f t="shared" si="56"/>
        <v>8</v>
      </c>
      <c r="DF77" s="83" t="str">
        <f t="shared" si="57"/>
        <v>Projektingenieur 2</v>
      </c>
      <c r="DG77" s="20"/>
      <c r="DH77" s="125">
        <v>772</v>
      </c>
      <c r="DI77" s="33">
        <f t="shared" si="58"/>
        <v>8</v>
      </c>
      <c r="DJ77" s="83" t="str">
        <f t="shared" si="59"/>
        <v>Projektingenieur 2</v>
      </c>
      <c r="DO77" s="19">
        <f t="shared" si="52"/>
        <v>7622</v>
      </c>
      <c r="DP77" s="153">
        <v>6</v>
      </c>
      <c r="DQ77" s="19">
        <v>0</v>
      </c>
      <c r="DR77" s="185" t="s">
        <v>968</v>
      </c>
    </row>
    <row r="78" spans="1:122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9"/>
        <v>Thalmann Patric</v>
      </c>
      <c r="CR78" s="19">
        <f t="shared" si="50"/>
        <v>15</v>
      </c>
      <c r="CS78" s="19" t="str">
        <f t="shared" si="51"/>
        <v>C</v>
      </c>
      <c r="CT78" s="154">
        <v>9658</v>
      </c>
      <c r="CU78" s="125">
        <v>772</v>
      </c>
      <c r="CV78" s="33">
        <f t="shared" si="60"/>
        <v>8</v>
      </c>
      <c r="CW78" s="83" t="str">
        <f t="shared" si="61"/>
        <v>Projektingenieur 2</v>
      </c>
      <c r="CX78" s="125">
        <v>772</v>
      </c>
      <c r="CY78" s="33">
        <f>VLOOKUP($CX78,Funktionsbezeichnungen,3,0)</f>
        <v>8</v>
      </c>
      <c r="CZ78" s="83" t="str">
        <f>VLOOKUP($CX78,Funktionsbezeichnungen,2,0)</f>
        <v>Projektingenieur 2</v>
      </c>
      <c r="DA78" s="125">
        <v>771</v>
      </c>
      <c r="DB78" s="33">
        <f>VLOOKUP($DA78,Funktionsbezeichnungen,3,0)</f>
        <v>7</v>
      </c>
      <c r="DC78" s="83" t="str">
        <f>VLOOKUP($DA78,Funktionsbezeichnungen,2,0)</f>
        <v>Projektingenieur 1</v>
      </c>
      <c r="DD78" s="125">
        <v>771</v>
      </c>
      <c r="DE78" s="33">
        <f>VLOOKUP($DD78,Funktionsbezeichnungen,3,0)</f>
        <v>7</v>
      </c>
      <c r="DF78" s="83" t="str">
        <f>VLOOKUP($DD78,Funktionsbezeichnungen,2,0)</f>
        <v>Projektingenieur 1</v>
      </c>
      <c r="DG78" s="20"/>
      <c r="DH78" s="125">
        <v>771</v>
      </c>
      <c r="DI78" s="33">
        <f>VLOOKUP($DH78,Funktionsbezeichnungen,3,0)</f>
        <v>7</v>
      </c>
      <c r="DJ78" s="83" t="str">
        <f>VLOOKUP($DH78,Funktionsbezeichnungen,2,0)</f>
        <v>Projektingenieur 1</v>
      </c>
      <c r="DO78" s="19">
        <f t="shared" si="52"/>
        <v>9658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48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53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9"/>
        <v>Imesch Robert</v>
      </c>
      <c r="CR79" s="19">
        <f t="shared" si="50"/>
        <v>42</v>
      </c>
      <c r="CS79" s="19" t="str">
        <f t="shared" si="51"/>
        <v xml:space="preserve"> D/C 2)</v>
      </c>
      <c r="CT79" s="154">
        <v>4249</v>
      </c>
      <c r="CU79" s="125">
        <v>772</v>
      </c>
      <c r="CV79" s="33">
        <f t="shared" si="60"/>
        <v>8</v>
      </c>
      <c r="CW79" s="83" t="str">
        <f t="shared" si="61"/>
        <v>Projektingenieur 2</v>
      </c>
      <c r="CX79" s="125">
        <v>772</v>
      </c>
      <c r="CY79" s="33">
        <f t="shared" si="46"/>
        <v>8</v>
      </c>
      <c r="CZ79" s="83" t="str">
        <f t="shared" si="47"/>
        <v>Projektingenieur 2</v>
      </c>
      <c r="DA79" s="125">
        <v>772</v>
      </c>
      <c r="DB79" s="33">
        <f t="shared" si="54"/>
        <v>8</v>
      </c>
      <c r="DC79" s="83" t="str">
        <f t="shared" si="55"/>
        <v>Projektingenieur 2</v>
      </c>
      <c r="DD79" s="125">
        <v>772</v>
      </c>
      <c r="DE79" s="33">
        <f t="shared" si="56"/>
        <v>8</v>
      </c>
      <c r="DF79" s="83" t="str">
        <f t="shared" si="57"/>
        <v>Projektingenieur 2</v>
      </c>
      <c r="DG79" s="20"/>
      <c r="DH79" s="33">
        <v>772</v>
      </c>
      <c r="DI79" s="33">
        <f t="shared" si="58"/>
        <v>8</v>
      </c>
      <c r="DJ79" s="83" t="str">
        <f t="shared" si="59"/>
        <v>Projektingenieur 2</v>
      </c>
      <c r="DO79" s="19">
        <f t="shared" si="52"/>
        <v>4249</v>
      </c>
      <c r="DP79" s="153">
        <v>6</v>
      </c>
      <c r="DQ79" s="19">
        <v>0</v>
      </c>
      <c r="DR79" s="185" t="s">
        <v>968</v>
      </c>
    </row>
    <row r="80" spans="1:122" s="19" customFormat="1" ht="15.75" x14ac:dyDescent="0.2">
      <c r="A80" s="53">
        <v>0</v>
      </c>
      <c r="B80" s="53"/>
      <c r="C80" s="53">
        <f t="shared" si="48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53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9"/>
        <v>Flückiger Hans Peter</v>
      </c>
      <c r="CR80" s="19">
        <f t="shared" si="50"/>
        <v>41</v>
      </c>
      <c r="CS80" s="19" t="str">
        <f t="shared" si="51"/>
        <v xml:space="preserve"> D/C 2)</v>
      </c>
      <c r="CT80" s="154">
        <v>4250</v>
      </c>
      <c r="CU80" s="125">
        <v>772</v>
      </c>
      <c r="CV80" s="33">
        <f t="shared" si="60"/>
        <v>8</v>
      </c>
      <c r="CW80" s="83" t="str">
        <f t="shared" si="61"/>
        <v>Projektingenieur 2</v>
      </c>
      <c r="CX80" s="125">
        <v>772</v>
      </c>
      <c r="CY80" s="33">
        <f t="shared" si="46"/>
        <v>8</v>
      </c>
      <c r="CZ80" s="83" t="str">
        <f t="shared" si="47"/>
        <v>Projektingenieur 2</v>
      </c>
      <c r="DA80" s="125">
        <v>772</v>
      </c>
      <c r="DB80" s="33">
        <f t="shared" si="54"/>
        <v>8</v>
      </c>
      <c r="DC80" s="83" t="str">
        <f t="shared" si="55"/>
        <v>Projektingenieur 2</v>
      </c>
      <c r="DD80" s="125">
        <v>772</v>
      </c>
      <c r="DE80" s="33">
        <f t="shared" si="56"/>
        <v>8</v>
      </c>
      <c r="DF80" s="83" t="str">
        <f t="shared" si="57"/>
        <v>Projektingenieur 2</v>
      </c>
      <c r="DG80" s="20"/>
      <c r="DH80" s="33">
        <v>772</v>
      </c>
      <c r="DI80" s="33">
        <f t="shared" si="58"/>
        <v>8</v>
      </c>
      <c r="DJ80" s="83" t="str">
        <f t="shared" si="59"/>
        <v>Projektingenieur 2</v>
      </c>
      <c r="DO80" s="19">
        <f t="shared" si="52"/>
        <v>4250</v>
      </c>
      <c r="DP80" s="153">
        <v>6</v>
      </c>
      <c r="DQ80" s="19">
        <v>0</v>
      </c>
      <c r="DR80" s="185" t="s">
        <v>968</v>
      </c>
    </row>
    <row r="81" spans="1:122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9"/>
        <v>Zeltner Viktor</v>
      </c>
      <c r="CR81" s="19">
        <f t="shared" si="50"/>
        <v>10</v>
      </c>
      <c r="CS81" s="19" t="str">
        <f t="shared" si="51"/>
        <v>D</v>
      </c>
      <c r="CT81" s="154">
        <v>6765</v>
      </c>
      <c r="CU81" s="125">
        <v>771</v>
      </c>
      <c r="CV81" s="33">
        <f t="shared" si="60"/>
        <v>7</v>
      </c>
      <c r="CW81" s="83" t="str">
        <f t="shared" si="61"/>
        <v>Projektingenieur 1</v>
      </c>
      <c r="CX81" s="125">
        <v>771</v>
      </c>
      <c r="CY81" s="33">
        <f>VLOOKUP($CX81,Funktionsbezeichnungen,3,0)</f>
        <v>7</v>
      </c>
      <c r="CZ81" s="83" t="str">
        <f>VLOOKUP($CX81,Funktionsbezeichnungen,2,0)</f>
        <v>Projektingenieur 1</v>
      </c>
      <c r="DA81" s="125">
        <v>733</v>
      </c>
      <c r="DB81" s="33">
        <f>VLOOKUP($DA81,Funktionsbezeichnungen,3,0)</f>
        <v>6</v>
      </c>
      <c r="DC81" s="83" t="str">
        <f>VLOOKUP($DA81,Funktionsbezeichnungen,2,0)</f>
        <v>Konstrukteur 3 / -planer 3 / Gruppenchef 1</v>
      </c>
      <c r="DD81" s="125">
        <v>732</v>
      </c>
      <c r="DE81" s="33">
        <f>VLOOKUP($DD81,Funktionsbezeichnungen,3,0)</f>
        <v>5</v>
      </c>
      <c r="DF81" s="83" t="str">
        <f>VLOOKUP($DD81,Funktionsbezeichnungen,2,0)</f>
        <v>Konstrukteur 2 / -planer 2</v>
      </c>
      <c r="DG81" s="20"/>
      <c r="DH81" s="33">
        <v>732</v>
      </c>
      <c r="DI81" s="33">
        <f>VLOOKUP($DH81,Funktionsbezeichnungen,3,0)</f>
        <v>5</v>
      </c>
      <c r="DJ81" s="83" t="str">
        <f>VLOOKUP($DH81,Funktionsbezeichnungen,2,0)</f>
        <v>Konstrukteur 2 / -planer 2</v>
      </c>
      <c r="DO81" s="19">
        <f t="shared" si="52"/>
        <v>6765</v>
      </c>
      <c r="DP81" s="153">
        <v>6</v>
      </c>
      <c r="DQ81" s="19">
        <v>0</v>
      </c>
      <c r="DR81" s="19" t="s">
        <v>964</v>
      </c>
    </row>
    <row r="82" spans="1:122" s="19" customFormat="1" x14ac:dyDescent="0.2">
      <c r="A82" s="53">
        <v>0</v>
      </c>
      <c r="B82" s="53"/>
      <c r="C82" s="53">
        <f t="shared" si="48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53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9"/>
        <v>Allemann  Bertrand</v>
      </c>
      <c r="CR82" s="19">
        <f t="shared" si="50"/>
        <v>43</v>
      </c>
      <c r="CS82" s="19" t="str">
        <f t="shared" si="51"/>
        <v>D</v>
      </c>
      <c r="CT82" s="154">
        <v>5631</v>
      </c>
      <c r="CU82" s="125">
        <v>741</v>
      </c>
      <c r="CV82" s="33">
        <f t="shared" si="60"/>
        <v>7</v>
      </c>
      <c r="CW82" s="83" t="str">
        <f t="shared" si="61"/>
        <v>Konstrukteur 4 / Fachplaner 4 / Gruppenchef 2</v>
      </c>
      <c r="CX82" s="125">
        <v>741</v>
      </c>
      <c r="CY82" s="33">
        <f t="shared" si="46"/>
        <v>7</v>
      </c>
      <c r="CZ82" s="83" t="str">
        <f t="shared" si="47"/>
        <v>Konstrukteur 4 / Fachplaner 4 / Gruppenchef 2</v>
      </c>
      <c r="DA82" s="125">
        <v>741</v>
      </c>
      <c r="DB82" s="33">
        <f t="shared" si="54"/>
        <v>7</v>
      </c>
      <c r="DC82" s="83" t="str">
        <f t="shared" si="55"/>
        <v>Konstrukteur 4 / Fachplaner 4 / Gruppenchef 2</v>
      </c>
      <c r="DD82" s="125">
        <v>741</v>
      </c>
      <c r="DE82" s="33">
        <f t="shared" si="56"/>
        <v>7</v>
      </c>
      <c r="DF82" s="83" t="str">
        <f t="shared" si="57"/>
        <v>Konstrukteur 4 / Fachplaner 4 / Gruppenchef 2</v>
      </c>
      <c r="DG82" s="20"/>
      <c r="DH82" s="33">
        <v>742</v>
      </c>
      <c r="DI82" s="33">
        <f t="shared" si="58"/>
        <v>8</v>
      </c>
      <c r="DJ82" s="83" t="str">
        <f t="shared" si="59"/>
        <v>Konstrukteur 5  / Fachplaner 5 / Gruppenchef 3</v>
      </c>
      <c r="DO82" s="19">
        <f t="shared" si="52"/>
        <v>5631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48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3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9"/>
        <v>Lenherr Paul</v>
      </c>
      <c r="CR83" s="19">
        <f t="shared" si="50"/>
        <v>39</v>
      </c>
      <c r="CS83" s="19" t="str">
        <f t="shared" si="51"/>
        <v>D</v>
      </c>
      <c r="CT83" s="154">
        <v>6628</v>
      </c>
      <c r="CU83" s="125">
        <v>741</v>
      </c>
      <c r="CV83" s="33">
        <f t="shared" si="60"/>
        <v>7</v>
      </c>
      <c r="CW83" s="83" t="str">
        <f t="shared" si="61"/>
        <v>Konstrukteur 4 / Fachplaner 4 / Gruppenchef 2</v>
      </c>
      <c r="CX83" s="125">
        <v>741</v>
      </c>
      <c r="CY83" s="33">
        <f t="shared" si="46"/>
        <v>7</v>
      </c>
      <c r="CZ83" s="83" t="str">
        <f t="shared" si="47"/>
        <v>Konstrukteur 4 / Fachplaner 4 / Gruppenchef 2</v>
      </c>
      <c r="DA83" s="125">
        <v>741</v>
      </c>
      <c r="DB83" s="33">
        <f t="shared" si="54"/>
        <v>7</v>
      </c>
      <c r="DC83" s="83" t="str">
        <f t="shared" si="55"/>
        <v>Konstrukteur 4 / Fachplaner 4 / Gruppenchef 2</v>
      </c>
      <c r="DD83" s="125">
        <v>741</v>
      </c>
      <c r="DE83" s="33">
        <f t="shared" si="56"/>
        <v>7</v>
      </c>
      <c r="DF83" s="83" t="str">
        <f t="shared" si="57"/>
        <v>Konstrukteur 4 / Fachplaner 4 / Gruppenchef 2</v>
      </c>
      <c r="DG83" s="20"/>
      <c r="DH83" s="33">
        <v>742</v>
      </c>
      <c r="DI83" s="33">
        <f t="shared" si="58"/>
        <v>8</v>
      </c>
      <c r="DJ83" s="83" t="str">
        <f t="shared" si="59"/>
        <v>Konstrukteur 5  / Fachplaner 5 / Gruppenchef 3</v>
      </c>
      <c r="DO83" s="19">
        <f t="shared" si="52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48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3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9"/>
        <v>von Schallen Urs</v>
      </c>
      <c r="CR84" s="19">
        <f t="shared" si="50"/>
        <v>38</v>
      </c>
      <c r="CS84" s="19" t="str">
        <f t="shared" si="51"/>
        <v>D</v>
      </c>
      <c r="CT84" s="154">
        <v>6659</v>
      </c>
      <c r="CU84" s="125">
        <v>742</v>
      </c>
      <c r="CV84" s="33">
        <f t="shared" si="60"/>
        <v>8</v>
      </c>
      <c r="CW84" s="83" t="str">
        <f t="shared" si="61"/>
        <v>Konstrukteur 5  / Fachplaner 5 / Gruppenchef 3</v>
      </c>
      <c r="CX84" s="125">
        <v>742</v>
      </c>
      <c r="CY84" s="33">
        <f t="shared" si="46"/>
        <v>8</v>
      </c>
      <c r="CZ84" s="83" t="str">
        <f t="shared" si="47"/>
        <v>Konstrukteur 5  / Fachplaner 5 / Gruppenchef 3</v>
      </c>
      <c r="DA84" s="125">
        <v>742</v>
      </c>
      <c r="DB84" s="33">
        <f t="shared" si="54"/>
        <v>8</v>
      </c>
      <c r="DC84" s="83" t="str">
        <f t="shared" si="55"/>
        <v>Konstrukteur 5  / Fachplaner 5 / Gruppenchef 3</v>
      </c>
      <c r="DD84" s="125">
        <v>742</v>
      </c>
      <c r="DE84" s="33">
        <f t="shared" si="56"/>
        <v>8</v>
      </c>
      <c r="DF84" s="83" t="str">
        <f t="shared" si="57"/>
        <v>Konstrukteur 5  / Fachplaner 5 / Gruppenchef 3</v>
      </c>
      <c r="DG84" s="20"/>
      <c r="DH84" s="33">
        <v>742</v>
      </c>
      <c r="DI84" s="33">
        <f t="shared" si="58"/>
        <v>8</v>
      </c>
      <c r="DJ84" s="83" t="str">
        <f t="shared" si="59"/>
        <v>Konstrukteur 5  / Fachplaner 5 / Gruppenchef 3</v>
      </c>
      <c r="DO84" s="19">
        <f t="shared" si="52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48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3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9"/>
        <v>Schneider Martin</v>
      </c>
      <c r="CR85" s="19">
        <f t="shared" si="50"/>
        <v>36</v>
      </c>
      <c r="CS85" s="19" t="str">
        <f t="shared" si="51"/>
        <v>D</v>
      </c>
      <c r="CT85" s="154">
        <v>4354</v>
      </c>
      <c r="CU85" s="125">
        <v>741</v>
      </c>
      <c r="CV85" s="33">
        <f t="shared" si="60"/>
        <v>7</v>
      </c>
      <c r="CW85" s="83" t="str">
        <f t="shared" si="61"/>
        <v>Konstrukteur 4 / Fachplaner 4 / Gruppenchef 2</v>
      </c>
      <c r="CX85" s="125">
        <v>741</v>
      </c>
      <c r="CY85" s="33">
        <f t="shared" si="46"/>
        <v>7</v>
      </c>
      <c r="CZ85" s="83" t="str">
        <f t="shared" si="47"/>
        <v>Konstrukteur 4 / Fachplaner 4 / Gruppenchef 2</v>
      </c>
      <c r="DA85" s="125">
        <v>741</v>
      </c>
      <c r="DB85" s="33">
        <f t="shared" si="54"/>
        <v>7</v>
      </c>
      <c r="DC85" s="83" t="str">
        <f t="shared" si="55"/>
        <v>Konstrukteur 4 / Fachplaner 4 / Gruppenchef 2</v>
      </c>
      <c r="DD85" s="125">
        <v>741</v>
      </c>
      <c r="DE85" s="33">
        <f t="shared" si="56"/>
        <v>7</v>
      </c>
      <c r="DF85" s="83" t="str">
        <f t="shared" si="57"/>
        <v>Konstrukteur 4 / Fachplaner 4 / Gruppenchef 2</v>
      </c>
      <c r="DG85" s="20"/>
      <c r="DH85" s="33">
        <v>742</v>
      </c>
      <c r="DI85" s="33">
        <f t="shared" si="58"/>
        <v>8</v>
      </c>
      <c r="DJ85" s="83" t="str">
        <f t="shared" si="59"/>
        <v>Konstrukteur 5  / Fachplaner 5 / Gruppenchef 3</v>
      </c>
      <c r="DO85" s="19">
        <f t="shared" si="52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48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3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9"/>
        <v>Ortlieb Hans-Rudi</v>
      </c>
      <c r="CR86" s="19">
        <f t="shared" si="50"/>
        <v>35</v>
      </c>
      <c r="CS86" s="19" t="str">
        <f t="shared" si="51"/>
        <v>D</v>
      </c>
      <c r="CT86" s="154">
        <v>5630</v>
      </c>
      <c r="CU86" s="125">
        <v>771</v>
      </c>
      <c r="CV86" s="33">
        <f t="shared" si="60"/>
        <v>7</v>
      </c>
      <c r="CW86" s="83" t="str">
        <f t="shared" si="61"/>
        <v>Projektingenieur 1</v>
      </c>
      <c r="CX86" s="125">
        <v>771</v>
      </c>
      <c r="CY86" s="33">
        <f t="shared" si="46"/>
        <v>7</v>
      </c>
      <c r="CZ86" s="83" t="str">
        <f t="shared" si="47"/>
        <v>Projektingenieur 1</v>
      </c>
      <c r="DA86" s="125">
        <v>771</v>
      </c>
      <c r="DB86" s="33">
        <f t="shared" si="54"/>
        <v>7</v>
      </c>
      <c r="DC86" s="83" t="str">
        <f t="shared" si="55"/>
        <v>Projektingenieur 1</v>
      </c>
      <c r="DD86" s="125">
        <v>741</v>
      </c>
      <c r="DE86" s="33">
        <f t="shared" si="56"/>
        <v>7</v>
      </c>
      <c r="DF86" s="83" t="str">
        <f t="shared" si="57"/>
        <v>Konstrukteur 4 / Fachplaner 4 / Gruppenchef 2</v>
      </c>
      <c r="DG86" s="20"/>
      <c r="DH86" s="33">
        <v>742</v>
      </c>
      <c r="DI86" s="33">
        <f t="shared" si="58"/>
        <v>8</v>
      </c>
      <c r="DJ86" s="83" t="str">
        <f t="shared" si="59"/>
        <v>Konstrukteur 5  / Fachplaner 5 / Gruppenchef 3</v>
      </c>
      <c r="DO86" s="19">
        <f t="shared" si="52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48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53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9"/>
        <v>Bucher Oliver</v>
      </c>
      <c r="CR87" s="19">
        <f t="shared" si="50"/>
        <v>28</v>
      </c>
      <c r="CS87" s="19" t="str">
        <f t="shared" si="51"/>
        <v>D</v>
      </c>
      <c r="CT87" s="154">
        <v>7641</v>
      </c>
      <c r="CU87" s="125">
        <v>741</v>
      </c>
      <c r="CV87" s="33">
        <f t="shared" si="60"/>
        <v>7</v>
      </c>
      <c r="CW87" s="83" t="str">
        <f t="shared" si="61"/>
        <v>Konstrukteur 4 / Fachplaner 4 / Gruppenchef 2</v>
      </c>
      <c r="CX87" s="125">
        <v>741</v>
      </c>
      <c r="CY87" s="33">
        <f t="shared" si="46"/>
        <v>7</v>
      </c>
      <c r="CZ87" s="83" t="str">
        <f t="shared" si="47"/>
        <v>Konstrukteur 4 / Fachplaner 4 / Gruppenchef 2</v>
      </c>
      <c r="DA87" s="125">
        <v>741</v>
      </c>
      <c r="DB87" s="33">
        <f t="shared" si="54"/>
        <v>7</v>
      </c>
      <c r="DC87" s="83" t="str">
        <f t="shared" si="55"/>
        <v>Konstrukteur 4 / Fachplaner 4 / Gruppenchef 2</v>
      </c>
      <c r="DD87" s="125">
        <v>741</v>
      </c>
      <c r="DE87" s="33">
        <f t="shared" si="56"/>
        <v>7</v>
      </c>
      <c r="DF87" s="83" t="str">
        <f t="shared" si="57"/>
        <v>Konstrukteur 4 / Fachplaner 4 / Gruppenchef 2</v>
      </c>
      <c r="DG87" s="20"/>
      <c r="DH87" s="125">
        <v>742</v>
      </c>
      <c r="DI87" s="33">
        <f t="shared" si="58"/>
        <v>8</v>
      </c>
      <c r="DJ87" s="83" t="str">
        <f t="shared" si="59"/>
        <v>Konstrukteur 5  / Fachplaner 5 / Gruppenchef 3</v>
      </c>
      <c r="DO87" s="19">
        <f t="shared" si="52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48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3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9"/>
        <v>Hagen Stefan</v>
      </c>
      <c r="CR88" s="19">
        <f t="shared" si="50"/>
        <v>27</v>
      </c>
      <c r="CS88" s="19" t="str">
        <f t="shared" si="51"/>
        <v>D</v>
      </c>
      <c r="CT88" s="154">
        <v>6741</v>
      </c>
      <c r="CU88" s="125">
        <v>741</v>
      </c>
      <c r="CV88" s="33">
        <f t="shared" si="60"/>
        <v>7</v>
      </c>
      <c r="CW88" s="83" t="str">
        <f t="shared" si="61"/>
        <v>Konstrukteur 4 / Fachplaner 4 / Gruppenchef 2</v>
      </c>
      <c r="CX88" s="125">
        <v>741</v>
      </c>
      <c r="CY88" s="33">
        <f t="shared" si="46"/>
        <v>7</v>
      </c>
      <c r="CZ88" s="83" t="str">
        <f t="shared" si="47"/>
        <v>Konstrukteur 4 / Fachplaner 4 / Gruppenchef 2</v>
      </c>
      <c r="DA88" s="125">
        <v>741</v>
      </c>
      <c r="DB88" s="33">
        <f t="shared" si="54"/>
        <v>7</v>
      </c>
      <c r="DC88" s="83" t="str">
        <f t="shared" si="55"/>
        <v>Konstrukteur 4 / Fachplaner 4 / Gruppenchef 2</v>
      </c>
      <c r="DD88" s="125">
        <v>741</v>
      </c>
      <c r="DE88" s="33">
        <f t="shared" si="56"/>
        <v>7</v>
      </c>
      <c r="DF88" s="83" t="str">
        <f t="shared" si="57"/>
        <v>Konstrukteur 4 / Fachplaner 4 / Gruppenchef 2</v>
      </c>
      <c r="DG88" s="20"/>
      <c r="DH88" s="125">
        <v>742</v>
      </c>
      <c r="DI88" s="33">
        <f t="shared" si="58"/>
        <v>8</v>
      </c>
      <c r="DJ88" s="83" t="str">
        <f t="shared" si="59"/>
        <v>Konstrukteur 5  / Fachplaner 5 / Gruppenchef 3</v>
      </c>
      <c r="DO88" s="19">
        <f t="shared" si="52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/>
      <c r="C89" s="53">
        <f t="shared" si="48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53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9"/>
        <v>Hardmeyer Christian</v>
      </c>
      <c r="CR89" s="19">
        <f t="shared" si="50"/>
        <v>25</v>
      </c>
      <c r="CS89" s="19" t="str">
        <f t="shared" si="51"/>
        <v>D</v>
      </c>
      <c r="CT89" s="154">
        <v>9618</v>
      </c>
      <c r="CU89" s="125">
        <v>741</v>
      </c>
      <c r="CV89" s="33">
        <f t="shared" si="60"/>
        <v>7</v>
      </c>
      <c r="CW89" s="83" t="str">
        <f t="shared" si="61"/>
        <v>Konstrukteur 4 / Fachplaner 4 / Gruppenchef 2</v>
      </c>
      <c r="CX89" s="125">
        <v>741</v>
      </c>
      <c r="CY89" s="33">
        <f t="shared" si="46"/>
        <v>7</v>
      </c>
      <c r="CZ89" s="83" t="str">
        <f t="shared" si="47"/>
        <v>Konstrukteur 4 / Fachplaner 4 / Gruppenchef 2</v>
      </c>
      <c r="DA89" s="125">
        <v>741</v>
      </c>
      <c r="DB89" s="33">
        <f t="shared" si="54"/>
        <v>7</v>
      </c>
      <c r="DC89" s="83" t="str">
        <f t="shared" si="55"/>
        <v>Konstrukteur 4 / Fachplaner 4 / Gruppenchef 2</v>
      </c>
      <c r="DD89" s="125">
        <v>741</v>
      </c>
      <c r="DE89" s="33">
        <f t="shared" si="56"/>
        <v>7</v>
      </c>
      <c r="DF89" s="83" t="str">
        <f t="shared" si="57"/>
        <v>Konstrukteur 4 / Fachplaner 4 / Gruppenchef 2</v>
      </c>
      <c r="DG89" s="20"/>
      <c r="DH89" s="125">
        <v>742</v>
      </c>
      <c r="DI89" s="33">
        <f t="shared" si="58"/>
        <v>8</v>
      </c>
      <c r="DJ89" s="83" t="str">
        <f t="shared" si="59"/>
        <v>Konstrukteur 5  / Fachplaner 5 / Gruppenchef 3</v>
      </c>
      <c r="DO89" s="19">
        <f t="shared" si="52"/>
        <v>9618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48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53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9"/>
        <v>Wira Stephane</v>
      </c>
      <c r="CR90" s="19">
        <f t="shared" si="50"/>
        <v>24</v>
      </c>
      <c r="CS90" s="19" t="str">
        <f t="shared" si="51"/>
        <v>D</v>
      </c>
      <c r="CT90" s="154">
        <v>9623</v>
      </c>
      <c r="CU90" s="125">
        <v>742</v>
      </c>
      <c r="CV90" s="33">
        <f t="shared" si="60"/>
        <v>8</v>
      </c>
      <c r="CW90" s="83" t="str">
        <f t="shared" si="61"/>
        <v>Konstrukteur 5  / Fachplaner 5 / Gruppenchef 3</v>
      </c>
      <c r="CX90" s="125">
        <v>742</v>
      </c>
      <c r="CY90" s="33">
        <f t="shared" si="46"/>
        <v>8</v>
      </c>
      <c r="CZ90" s="83" t="str">
        <f t="shared" si="47"/>
        <v>Konstrukteur 5  / Fachplaner 5 / Gruppenchef 3</v>
      </c>
      <c r="DA90" s="125">
        <v>742</v>
      </c>
      <c r="DB90" s="33">
        <f t="shared" si="54"/>
        <v>8</v>
      </c>
      <c r="DC90" s="83" t="str">
        <f t="shared" si="55"/>
        <v>Konstrukteur 5  / Fachplaner 5 / Gruppenchef 3</v>
      </c>
      <c r="DD90" s="125">
        <v>742</v>
      </c>
      <c r="DE90" s="33">
        <f t="shared" si="56"/>
        <v>8</v>
      </c>
      <c r="DF90" s="83" t="str">
        <f t="shared" si="57"/>
        <v>Konstrukteur 5  / Fachplaner 5 / Gruppenchef 3</v>
      </c>
      <c r="DG90" s="20"/>
      <c r="DH90" s="125">
        <v>742</v>
      </c>
      <c r="DI90" s="33">
        <f t="shared" si="58"/>
        <v>8</v>
      </c>
      <c r="DJ90" s="83" t="str">
        <f t="shared" si="59"/>
        <v>Konstrukteur 5  / Fachplaner 5 / Gruppenchef 3</v>
      </c>
      <c r="DO90" s="19">
        <f t="shared" si="52"/>
        <v>9623</v>
      </c>
      <c r="DP90" s="153">
        <v>6</v>
      </c>
      <c r="DQ90" s="19">
        <v>0</v>
      </c>
      <c r="DR90" s="19" t="s">
        <v>975</v>
      </c>
    </row>
    <row r="91" spans="1:122" s="19" customFormat="1" x14ac:dyDescent="0.2">
      <c r="A91" s="53">
        <v>0</v>
      </c>
      <c r="B91" s="53"/>
      <c r="C91" s="53">
        <f t="shared" si="4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53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9"/>
        <v>Heiniger Christoph</v>
      </c>
      <c r="CR91" s="19">
        <f t="shared" si="50"/>
        <v>23</v>
      </c>
      <c r="CS91" s="19" t="str">
        <f t="shared" si="51"/>
        <v>D</v>
      </c>
      <c r="CT91" s="154">
        <v>4346</v>
      </c>
      <c r="CU91" s="125">
        <v>741</v>
      </c>
      <c r="CV91" s="33">
        <f t="shared" si="60"/>
        <v>7</v>
      </c>
      <c r="CW91" s="83" t="str">
        <f t="shared" si="61"/>
        <v>Konstrukteur 4 / Fachplaner 4 / Gruppenchef 2</v>
      </c>
      <c r="CX91" s="125">
        <v>741</v>
      </c>
      <c r="CY91" s="33">
        <f t="shared" si="46"/>
        <v>7</v>
      </c>
      <c r="CZ91" s="83" t="str">
        <f t="shared" si="47"/>
        <v>Konstrukteur 4 / Fachplaner 4 / Gruppenchef 2</v>
      </c>
      <c r="DA91" s="125">
        <v>741</v>
      </c>
      <c r="DB91" s="33">
        <f t="shared" si="54"/>
        <v>7</v>
      </c>
      <c r="DC91" s="83" t="str">
        <f t="shared" si="55"/>
        <v>Konstrukteur 4 / Fachplaner 4 / Gruppenchef 2</v>
      </c>
      <c r="DD91" s="125">
        <v>741</v>
      </c>
      <c r="DE91" s="33">
        <f t="shared" si="56"/>
        <v>7</v>
      </c>
      <c r="DF91" s="83" t="str">
        <f t="shared" si="57"/>
        <v>Konstrukteur 4 / Fachplaner 4 / Gruppenchef 2</v>
      </c>
      <c r="DG91" s="20"/>
      <c r="DH91" s="125">
        <v>742</v>
      </c>
      <c r="DI91" s="33">
        <f t="shared" si="58"/>
        <v>8</v>
      </c>
      <c r="DJ91" s="83" t="str">
        <f t="shared" si="59"/>
        <v>Konstrukteur 5  / Fachplaner 5 / Gruppenchef 3</v>
      </c>
      <c r="DO91" s="19">
        <f t="shared" si="52"/>
        <v>4346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53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9"/>
        <v>Humbel Sven</v>
      </c>
      <c r="CR92" s="19">
        <f t="shared" si="50"/>
        <v>18</v>
      </c>
      <c r="CS92" s="19" t="str">
        <f t="shared" si="51"/>
        <v>D</v>
      </c>
      <c r="CT92" s="154">
        <v>9654</v>
      </c>
      <c r="CU92" s="125">
        <v>741</v>
      </c>
      <c r="CV92" s="33">
        <f t="shared" si="60"/>
        <v>7</v>
      </c>
      <c r="CW92" s="83" t="str">
        <f t="shared" si="61"/>
        <v>Konstrukteur 4 / Fachplaner 4 / Gruppenchef 2</v>
      </c>
      <c r="CX92" s="125">
        <v>741</v>
      </c>
      <c r="CY92" s="33">
        <f t="shared" si="46"/>
        <v>7</v>
      </c>
      <c r="CZ92" s="83" t="str">
        <f t="shared" si="47"/>
        <v>Konstrukteur 4 / Fachplaner 4 / Gruppenchef 2</v>
      </c>
      <c r="DA92" s="125">
        <v>741</v>
      </c>
      <c r="DB92" s="33">
        <f t="shared" si="54"/>
        <v>7</v>
      </c>
      <c r="DC92" s="83" t="str">
        <f t="shared" si="55"/>
        <v>Konstrukteur 4 / Fachplaner 4 / Gruppenchef 2</v>
      </c>
      <c r="DD92" s="125">
        <v>741</v>
      </c>
      <c r="DE92" s="33">
        <f t="shared" si="56"/>
        <v>7</v>
      </c>
      <c r="DF92" s="83" t="str">
        <f t="shared" si="57"/>
        <v>Konstrukteur 4 / Fachplaner 4 / Gruppenchef 2</v>
      </c>
      <c r="DG92" s="20"/>
      <c r="DH92" s="125">
        <v>742</v>
      </c>
      <c r="DI92" s="33">
        <f t="shared" si="58"/>
        <v>8</v>
      </c>
      <c r="DJ92" s="83" t="str">
        <f t="shared" si="59"/>
        <v>Konstrukteur 5  / Fachplaner 5 / Gruppenchef 3</v>
      </c>
      <c r="DO92" s="19">
        <f t="shared" si="52"/>
        <v>9654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8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53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9"/>
        <v>Delmas Marc</v>
      </c>
      <c r="CR93" s="19">
        <f t="shared" si="50"/>
        <v>14</v>
      </c>
      <c r="CS93" s="19" t="str">
        <f t="shared" si="51"/>
        <v>D</v>
      </c>
      <c r="CT93" s="154">
        <v>9660</v>
      </c>
      <c r="CU93" s="125">
        <v>742</v>
      </c>
      <c r="CV93" s="33">
        <f t="shared" si="60"/>
        <v>8</v>
      </c>
      <c r="CW93" s="83" t="str">
        <f t="shared" si="61"/>
        <v>Konstrukteur 5  / Fachplaner 5 / Gruppenchef 3</v>
      </c>
      <c r="CX93" s="125">
        <v>742</v>
      </c>
      <c r="CY93" s="33">
        <f t="shared" si="46"/>
        <v>8</v>
      </c>
      <c r="CZ93" s="83" t="str">
        <f t="shared" si="47"/>
        <v>Konstrukteur 5  / Fachplaner 5 / Gruppenchef 3</v>
      </c>
      <c r="DA93" s="125">
        <v>741</v>
      </c>
      <c r="DB93" s="33">
        <f t="shared" si="54"/>
        <v>7</v>
      </c>
      <c r="DC93" s="83" t="str">
        <f t="shared" si="55"/>
        <v>Konstrukteur 4 / Fachplaner 4 / Gruppenchef 2</v>
      </c>
      <c r="DD93" s="125">
        <v>733</v>
      </c>
      <c r="DE93" s="33">
        <f t="shared" si="56"/>
        <v>6</v>
      </c>
      <c r="DF93" s="83" t="str">
        <f t="shared" si="57"/>
        <v>Konstrukteur 3 / -planer 3 / Gruppenchef 1</v>
      </c>
      <c r="DG93" s="20"/>
      <c r="DH93" s="125">
        <v>733</v>
      </c>
      <c r="DI93" s="125">
        <f t="shared" si="58"/>
        <v>6</v>
      </c>
      <c r="DJ93" s="83" t="str">
        <f t="shared" si="59"/>
        <v>Konstrukteur 3 / -planer 3 / Gruppenchef 1</v>
      </c>
      <c r="DO93" s="19">
        <f t="shared" si="52"/>
        <v>9660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48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53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9"/>
        <v>Wespiser Charles</v>
      </c>
      <c r="CR94" s="19">
        <f t="shared" si="50"/>
        <v>43</v>
      </c>
      <c r="CS94" s="19" t="str">
        <f t="shared" si="51"/>
        <v xml:space="preserve"> E/D </v>
      </c>
      <c r="CT94" s="154">
        <v>5545</v>
      </c>
      <c r="CU94" s="125">
        <v>741</v>
      </c>
      <c r="CV94" s="33">
        <f t="shared" si="60"/>
        <v>7</v>
      </c>
      <c r="CW94" s="83" t="str">
        <f t="shared" si="61"/>
        <v>Konstrukteur 4 / Fachplaner 4 / Gruppenchef 2</v>
      </c>
      <c r="CX94" s="125">
        <v>741</v>
      </c>
      <c r="CY94" s="33">
        <f t="shared" si="46"/>
        <v>7</v>
      </c>
      <c r="CZ94" s="83" t="str">
        <f t="shared" si="47"/>
        <v>Konstrukteur 4 / Fachplaner 4 / Gruppenchef 2</v>
      </c>
      <c r="DA94" s="125">
        <v>741</v>
      </c>
      <c r="DB94" s="33">
        <f t="shared" si="54"/>
        <v>7</v>
      </c>
      <c r="DC94" s="83" t="str">
        <f t="shared" si="55"/>
        <v>Konstrukteur 4 / Fachplaner 4 / Gruppenchef 2</v>
      </c>
      <c r="DD94" s="125">
        <v>741</v>
      </c>
      <c r="DE94" s="33">
        <f t="shared" si="56"/>
        <v>7</v>
      </c>
      <c r="DF94" s="83" t="str">
        <f t="shared" si="57"/>
        <v>Konstrukteur 4 / Fachplaner 4 / Gruppenchef 2</v>
      </c>
      <c r="DG94" s="20"/>
      <c r="DH94" s="125">
        <v>741</v>
      </c>
      <c r="DI94" s="33">
        <f t="shared" si="58"/>
        <v>7</v>
      </c>
      <c r="DJ94" s="83" t="str">
        <f t="shared" si="59"/>
        <v>Konstrukteur 4 / Fachplaner 4 / Gruppenchef 2</v>
      </c>
      <c r="DO94" s="19">
        <f t="shared" si="52"/>
        <v>5545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>
        <v>1</v>
      </c>
      <c r="C95" s="53">
        <f t="shared" si="48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53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9"/>
        <v>Nicolosi Lucia</v>
      </c>
      <c r="CR95" s="19">
        <f t="shared" si="50"/>
        <v>27</v>
      </c>
      <c r="CS95" s="19" t="str">
        <f t="shared" si="51"/>
        <v xml:space="preserve"> E/D </v>
      </c>
      <c r="CT95" s="154">
        <v>7637</v>
      </c>
      <c r="CU95" s="125">
        <v>741</v>
      </c>
      <c r="CV95" s="33">
        <f t="shared" si="60"/>
        <v>7</v>
      </c>
      <c r="CW95" s="83" t="str">
        <f t="shared" si="61"/>
        <v>Konstrukteur 4 / Fachplaner 4 / Gruppenchef 2</v>
      </c>
      <c r="CX95" s="125">
        <v>741</v>
      </c>
      <c r="CY95" s="33">
        <f t="shared" ref="CY95:CY128" si="62">VLOOKUP($CX95,Funktionsbezeichnungen,3,0)</f>
        <v>7</v>
      </c>
      <c r="CZ95" s="83" t="str">
        <f t="shared" ref="CZ95:CZ128" si="63">VLOOKUP($CX95,Funktionsbezeichnungen,2,0)</f>
        <v>Konstrukteur 4 / Fachplaner 4 / Gruppenchef 2</v>
      </c>
      <c r="DA95" s="125">
        <v>741</v>
      </c>
      <c r="DB95" s="33">
        <f t="shared" si="54"/>
        <v>7</v>
      </c>
      <c r="DC95" s="83" t="str">
        <f t="shared" si="55"/>
        <v>Konstrukteur 4 / Fachplaner 4 / Gruppenchef 2</v>
      </c>
      <c r="DD95" s="125">
        <v>741</v>
      </c>
      <c r="DE95" s="33">
        <f t="shared" si="56"/>
        <v>7</v>
      </c>
      <c r="DF95" s="83" t="str">
        <f t="shared" si="57"/>
        <v>Konstrukteur 4 / Fachplaner 4 / Gruppenchef 2</v>
      </c>
      <c r="DG95" s="20"/>
      <c r="DH95" s="125">
        <v>741</v>
      </c>
      <c r="DI95" s="33">
        <f t="shared" si="58"/>
        <v>7</v>
      </c>
      <c r="DJ95" s="83" t="str">
        <f t="shared" si="59"/>
        <v>Konstrukteur 4 / Fachplaner 4 / Gruppenchef 2</v>
      </c>
      <c r="DO95" s="19">
        <f t="shared" si="52"/>
        <v>7637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/>
      <c r="C96" s="53">
        <f t="shared" si="48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53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9"/>
        <v>Dettwiler Markus</v>
      </c>
      <c r="CR96" s="19">
        <f t="shared" si="50"/>
        <v>28</v>
      </c>
      <c r="CS96" s="19" t="str">
        <f t="shared" si="51"/>
        <v>E</v>
      </c>
      <c r="CT96" s="154">
        <v>5639</v>
      </c>
      <c r="CU96" s="125">
        <v>741</v>
      </c>
      <c r="CV96" s="33">
        <f t="shared" si="60"/>
        <v>7</v>
      </c>
      <c r="CW96" s="83" t="str">
        <f t="shared" si="61"/>
        <v>Konstrukteur 4 / Fachplaner 4 / Gruppenchef 2</v>
      </c>
      <c r="CX96" s="125">
        <v>741</v>
      </c>
      <c r="CY96" s="33">
        <f t="shared" si="62"/>
        <v>7</v>
      </c>
      <c r="CZ96" s="83" t="str">
        <f t="shared" si="63"/>
        <v>Konstrukteur 4 / Fachplaner 4 / Gruppenchef 2</v>
      </c>
      <c r="DA96" s="125">
        <v>741</v>
      </c>
      <c r="DB96" s="33">
        <f t="shared" si="54"/>
        <v>7</v>
      </c>
      <c r="DC96" s="83" t="str">
        <f t="shared" si="55"/>
        <v>Konstrukteur 4 / Fachplaner 4 / Gruppenchef 2</v>
      </c>
      <c r="DD96" s="125">
        <v>741</v>
      </c>
      <c r="DE96" s="33">
        <f t="shared" si="56"/>
        <v>7</v>
      </c>
      <c r="DF96" s="83" t="str">
        <f t="shared" si="57"/>
        <v>Konstrukteur 4 / Fachplaner 4 / Gruppenchef 2</v>
      </c>
      <c r="DG96" s="20"/>
      <c r="DH96" s="125">
        <v>741</v>
      </c>
      <c r="DI96" s="33">
        <f t="shared" si="58"/>
        <v>7</v>
      </c>
      <c r="DJ96" s="83" t="str">
        <f t="shared" si="59"/>
        <v>Konstrukteur 4 / Fachplaner 4 / Gruppenchef 2</v>
      </c>
      <c r="DO96" s="19">
        <f t="shared" si="52"/>
        <v>5639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53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9"/>
        <v>Enderlen Francois</v>
      </c>
      <c r="CR97" s="19">
        <f t="shared" si="50"/>
        <v>22</v>
      </c>
      <c r="CS97" s="19" t="str">
        <f t="shared" si="51"/>
        <v>E</v>
      </c>
      <c r="CT97" s="154">
        <v>5636</v>
      </c>
      <c r="CU97" s="125">
        <v>741</v>
      </c>
      <c r="CV97" s="33">
        <f t="shared" si="60"/>
        <v>7</v>
      </c>
      <c r="CW97" s="83" t="str">
        <f t="shared" si="61"/>
        <v>Konstrukteur 4 / Fachplaner 4 / Gruppenchef 2</v>
      </c>
      <c r="CX97" s="125">
        <v>741</v>
      </c>
      <c r="CY97" s="33">
        <f t="shared" si="62"/>
        <v>7</v>
      </c>
      <c r="CZ97" s="83" t="str">
        <f t="shared" si="63"/>
        <v>Konstrukteur 4 / Fachplaner 4 / Gruppenchef 2</v>
      </c>
      <c r="DA97" s="125">
        <v>741</v>
      </c>
      <c r="DB97" s="33">
        <f t="shared" si="54"/>
        <v>7</v>
      </c>
      <c r="DC97" s="83" t="str">
        <f t="shared" si="55"/>
        <v>Konstrukteur 4 / Fachplaner 4 / Gruppenchef 2</v>
      </c>
      <c r="DD97" s="125">
        <v>741</v>
      </c>
      <c r="DE97" s="33">
        <f t="shared" si="56"/>
        <v>7</v>
      </c>
      <c r="DF97" s="83" t="str">
        <f t="shared" si="57"/>
        <v>Konstrukteur 4 / Fachplaner 4 / Gruppenchef 2</v>
      </c>
      <c r="DG97" s="20"/>
      <c r="DH97" s="125">
        <v>741</v>
      </c>
      <c r="DI97" s="33">
        <f t="shared" si="58"/>
        <v>7</v>
      </c>
      <c r="DJ97" s="83" t="str">
        <f t="shared" si="59"/>
        <v>Konstrukteur 4 / Fachplaner 4 / Gruppenchef 2</v>
      </c>
      <c r="DO97" s="19">
        <f t="shared" si="52"/>
        <v>5636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9"/>
        <v>Iten Vanessa</v>
      </c>
      <c r="CR98" s="19">
        <f t="shared" si="50"/>
        <v>14</v>
      </c>
      <c r="CS98" s="19" t="str">
        <f t="shared" si="51"/>
        <v>E</v>
      </c>
      <c r="CT98" s="154">
        <v>9661</v>
      </c>
      <c r="CU98" s="125">
        <v>733</v>
      </c>
      <c r="CV98" s="33">
        <f t="shared" si="60"/>
        <v>6</v>
      </c>
      <c r="CW98" s="83" t="str">
        <f t="shared" si="61"/>
        <v>Konstrukteur 3 / -planer 3 / Gruppenchef 1</v>
      </c>
      <c r="CX98" s="125"/>
      <c r="CY98" s="33"/>
      <c r="CZ98" s="83"/>
      <c r="DA98" s="125"/>
      <c r="DB98" s="33"/>
      <c r="DC98" s="83"/>
      <c r="DD98" s="125"/>
      <c r="DE98" s="33"/>
      <c r="DF98" s="83"/>
      <c r="DG98" s="20"/>
      <c r="DH98" s="125"/>
      <c r="DI98" s="33"/>
      <c r="DJ98" s="83"/>
      <c r="DO98" s="19">
        <f t="shared" si="52"/>
        <v>9661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9"/>
        <v>Schaub Anja</v>
      </c>
      <c r="CR99" s="19">
        <f t="shared" si="50"/>
        <v>9</v>
      </c>
      <c r="CS99" s="19" t="str">
        <f t="shared" si="51"/>
        <v>E</v>
      </c>
      <c r="CT99" s="154">
        <v>9664</v>
      </c>
      <c r="CU99" s="125">
        <v>733</v>
      </c>
      <c r="CV99" s="33">
        <f t="shared" si="60"/>
        <v>6</v>
      </c>
      <c r="CW99" s="83" t="str">
        <f t="shared" si="61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52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8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3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9"/>
        <v>Will Cédric</v>
      </c>
      <c r="CR100" s="19">
        <f t="shared" si="50"/>
        <v>9</v>
      </c>
      <c r="CS100" s="19" t="str">
        <f t="shared" si="51"/>
        <v>E</v>
      </c>
      <c r="CT100" s="154">
        <v>9688</v>
      </c>
      <c r="CU100" s="125">
        <v>733</v>
      </c>
      <c r="CV100" s="33">
        <f t="shared" si="60"/>
        <v>6</v>
      </c>
      <c r="CW100" s="83" t="str">
        <f t="shared" si="61"/>
        <v>Konstrukteur 3 / -planer 3 / Gruppenchef 1</v>
      </c>
      <c r="CX100" s="125">
        <v>733</v>
      </c>
      <c r="CY100" s="33">
        <f t="shared" si="62"/>
        <v>6</v>
      </c>
      <c r="CZ100" s="83" t="str">
        <f t="shared" si="63"/>
        <v>Konstrukteur 3 / -planer 3 / Gruppenchef 1</v>
      </c>
      <c r="DA100" s="125">
        <v>732</v>
      </c>
      <c r="DB100" s="33">
        <f t="shared" ref="DB100:DB124" si="64">VLOOKUP($DA100,Funktionsbezeichnungen,3,0)</f>
        <v>5</v>
      </c>
      <c r="DC100" s="83" t="str">
        <f t="shared" ref="DC100:DC124" si="65">VLOOKUP($DA100,Funktionsbezeichnungen,2,0)</f>
        <v>Konstrukteur 2 / -planer 2</v>
      </c>
      <c r="DD100" s="125">
        <v>732</v>
      </c>
      <c r="DE100" s="33">
        <f t="shared" si="56"/>
        <v>5</v>
      </c>
      <c r="DF100" s="83" t="str">
        <f t="shared" si="57"/>
        <v>Konstrukteur 2 / -planer 2</v>
      </c>
      <c r="DG100" s="20"/>
      <c r="DH100" s="33">
        <v>732</v>
      </c>
      <c r="DI100" s="33">
        <f t="shared" ref="DI100:DI124" si="66">VLOOKUP($DH100,Funktionsbezeichnungen,3,0)</f>
        <v>5</v>
      </c>
      <c r="DJ100" s="83" t="str">
        <f t="shared" ref="DJ100:DJ124" si="67">VLOOKUP($DH100,Funktionsbezeichnungen,2,0)</f>
        <v>Konstrukteur 2 / -planer 2</v>
      </c>
      <c r="DO100" s="19">
        <f t="shared" si="52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48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3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9"/>
        <v>Wernli Sebastian</v>
      </c>
      <c r="CR101" s="19">
        <f t="shared" si="50"/>
        <v>9</v>
      </c>
      <c r="CS101" s="19" t="str">
        <f t="shared" si="51"/>
        <v>E</v>
      </c>
      <c r="CT101" s="154">
        <v>9687</v>
      </c>
      <c r="CU101" s="125">
        <v>733</v>
      </c>
      <c r="CV101" s="33">
        <f t="shared" si="60"/>
        <v>6</v>
      </c>
      <c r="CW101" s="83" t="str">
        <f t="shared" si="61"/>
        <v>Konstrukteur 3 / -planer 3 / Gruppenchef 1</v>
      </c>
      <c r="CX101" s="125">
        <v>733</v>
      </c>
      <c r="CY101" s="33">
        <f t="shared" si="62"/>
        <v>6</v>
      </c>
      <c r="CZ101" s="83" t="str">
        <f t="shared" si="63"/>
        <v>Konstrukteur 3 / -planer 3 / Gruppenchef 1</v>
      </c>
      <c r="DA101" s="125">
        <v>732</v>
      </c>
      <c r="DB101" s="33">
        <f t="shared" si="64"/>
        <v>5</v>
      </c>
      <c r="DC101" s="83" t="str">
        <f t="shared" si="65"/>
        <v>Konstrukteur 2 / -planer 2</v>
      </c>
      <c r="DD101" s="125">
        <v>732</v>
      </c>
      <c r="DE101" s="33">
        <f t="shared" si="56"/>
        <v>5</v>
      </c>
      <c r="DF101" s="83" t="str">
        <f t="shared" si="57"/>
        <v>Konstrukteur 2 / -planer 2</v>
      </c>
      <c r="DG101" s="20"/>
      <c r="DH101" s="33">
        <v>732</v>
      </c>
      <c r="DI101" s="33">
        <f t="shared" si="66"/>
        <v>5</v>
      </c>
      <c r="DJ101" s="83" t="str">
        <f t="shared" si="67"/>
        <v>Konstrukteur 2 / -planer 2</v>
      </c>
      <c r="DO101" s="19">
        <f t="shared" si="52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48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3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9"/>
        <v>Breiter Michael</v>
      </c>
      <c r="CR102" s="19">
        <f t="shared" si="50"/>
        <v>8</v>
      </c>
      <c r="CS102" s="19" t="str">
        <f t="shared" si="51"/>
        <v>E</v>
      </c>
      <c r="CT102" s="154">
        <v>7702</v>
      </c>
      <c r="CU102" s="125">
        <v>733</v>
      </c>
      <c r="CV102" s="33">
        <f t="shared" si="60"/>
        <v>6</v>
      </c>
      <c r="CW102" s="83" t="str">
        <f t="shared" si="61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66"/>
        <v>5</v>
      </c>
      <c r="DJ102" s="83" t="str">
        <f t="shared" si="67"/>
        <v>Konstrukteur 2 / -planer 2</v>
      </c>
      <c r="DO102" s="19">
        <f t="shared" si="52"/>
        <v>7702</v>
      </c>
      <c r="DP102" s="153">
        <v>6</v>
      </c>
      <c r="DQ102" s="19">
        <v>0</v>
      </c>
      <c r="DR102" s="19" t="s">
        <v>964</v>
      </c>
    </row>
    <row r="103" spans="1:122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S103" s="19" t="str">
        <f>+AB103</f>
        <v>E</v>
      </c>
      <c r="CT103" s="222">
        <v>5641</v>
      </c>
      <c r="CU103" s="125">
        <v>733</v>
      </c>
      <c r="CV103" s="33">
        <f t="shared" si="60"/>
        <v>6</v>
      </c>
      <c r="CW103" s="83" t="str">
        <f t="shared" si="61"/>
        <v>Konstrukteur 3 / -planer 3 / Gruppenchef 1</v>
      </c>
      <c r="CX103" s="125"/>
      <c r="CY103" s="33"/>
      <c r="CZ103" s="83"/>
      <c r="DA103" s="125"/>
      <c r="DB103" s="33"/>
      <c r="DC103" s="83"/>
      <c r="DD103" s="33"/>
      <c r="DE103" s="33"/>
      <c r="DF103" s="83"/>
      <c r="DH103" s="33"/>
      <c r="DI103" s="33"/>
      <c r="DJ103" s="83"/>
      <c r="DO103" s="19">
        <f>+CT103</f>
        <v>5641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8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53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9"/>
        <v>Niederberger Benjamin</v>
      </c>
      <c r="CR104" s="19">
        <f t="shared" si="50"/>
        <v>6</v>
      </c>
      <c r="CS104" s="19" t="str">
        <f t="shared" si="51"/>
        <v>E</v>
      </c>
      <c r="CT104" s="154">
        <v>9701</v>
      </c>
      <c r="CU104" s="125">
        <v>733</v>
      </c>
      <c r="CV104" s="33">
        <f t="shared" si="60"/>
        <v>6</v>
      </c>
      <c r="CW104" s="83" t="str">
        <f t="shared" si="61"/>
        <v>Konstrukteur 3 / -planer 3 / Gruppenchef 1</v>
      </c>
      <c r="CX104" s="125">
        <v>732</v>
      </c>
      <c r="CY104" s="33">
        <f t="shared" si="62"/>
        <v>5</v>
      </c>
      <c r="CZ104" s="83" t="str">
        <f t="shared" si="63"/>
        <v>Konstrukteur 2 / -planer 2</v>
      </c>
      <c r="DA104" s="125">
        <v>731</v>
      </c>
      <c r="DB104" s="33">
        <f t="shared" si="64"/>
        <v>4</v>
      </c>
      <c r="DC104" s="83" t="str">
        <f t="shared" si="65"/>
        <v>Konstrukteur 1 / -planer 1</v>
      </c>
      <c r="DD104" s="125">
        <v>731</v>
      </c>
      <c r="DE104" s="33">
        <f t="shared" si="56"/>
        <v>4</v>
      </c>
      <c r="DF104" s="83" t="str">
        <f t="shared" si="57"/>
        <v>Konstrukteur 1 / -planer 1</v>
      </c>
      <c r="DG104" s="20"/>
      <c r="DH104" s="33">
        <v>731</v>
      </c>
      <c r="DI104" s="33">
        <f t="shared" si="66"/>
        <v>4</v>
      </c>
      <c r="DJ104" s="83" t="str">
        <f t="shared" si="67"/>
        <v>Konstrukteur 1 / -planer 1</v>
      </c>
      <c r="DO104" s="19">
        <f t="shared" si="52"/>
        <v>9701</v>
      </c>
      <c r="DP104" s="153">
        <v>6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>
        <v>1</v>
      </c>
      <c r="C105" s="53">
        <f t="shared" si="48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53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9"/>
        <v>Zymeri Shaha</v>
      </c>
      <c r="CR105" s="19">
        <f t="shared" si="50"/>
        <v>4</v>
      </c>
      <c r="CS105" s="19" t="str">
        <f t="shared" si="51"/>
        <v>F</v>
      </c>
      <c r="CT105" s="154">
        <v>9733</v>
      </c>
      <c r="CU105" s="125">
        <v>732</v>
      </c>
      <c r="CV105" s="33">
        <f t="shared" si="60"/>
        <v>5</v>
      </c>
      <c r="CW105" s="83" t="str">
        <f t="shared" si="61"/>
        <v>Konstrukteur 2 / -planer 2</v>
      </c>
      <c r="CX105" s="125">
        <v>731</v>
      </c>
      <c r="CY105" s="33">
        <f t="shared" si="62"/>
        <v>4</v>
      </c>
      <c r="CZ105" s="83" t="str">
        <f t="shared" si="63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66"/>
        <v>4</v>
      </c>
      <c r="DJ105" s="83" t="str">
        <f t="shared" si="67"/>
        <v>Konstrukteur 1 / -planer 1</v>
      </c>
      <c r="DO105" s="19">
        <f t="shared" si="52"/>
        <v>9733</v>
      </c>
      <c r="DP105" s="153">
        <v>7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 t="shared" si="48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53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9"/>
        <v>Schär Cedric</v>
      </c>
      <c r="CR106" s="19">
        <f t="shared" si="50"/>
        <v>3</v>
      </c>
      <c r="CS106" s="19" t="str">
        <f t="shared" si="51"/>
        <v>F</v>
      </c>
      <c r="CT106" s="154">
        <v>9715</v>
      </c>
      <c r="CU106" s="125">
        <v>732</v>
      </c>
      <c r="CV106" s="33">
        <f t="shared" si="60"/>
        <v>5</v>
      </c>
      <c r="CW106" s="83" t="str">
        <f t="shared" si="61"/>
        <v>Konstrukteur 2 / -planer 2</v>
      </c>
      <c r="CX106" s="125">
        <v>731</v>
      </c>
      <c r="CY106" s="33">
        <f t="shared" si="62"/>
        <v>4</v>
      </c>
      <c r="CZ106" s="83" t="str">
        <f t="shared" si="63"/>
        <v>Konstrukteur 1 / -planer 1</v>
      </c>
      <c r="DA106" s="125"/>
      <c r="DB106" s="33"/>
      <c r="DC106" s="83"/>
      <c r="DD106" s="125"/>
      <c r="DE106" s="33"/>
      <c r="DF106" s="83"/>
      <c r="DG106" s="20"/>
      <c r="DH106" s="33">
        <v>731</v>
      </c>
      <c r="DI106" s="33">
        <f t="shared" si="66"/>
        <v>4</v>
      </c>
      <c r="DJ106" s="83" t="str">
        <f t="shared" si="67"/>
        <v>Konstrukteur 1 / -planer 1</v>
      </c>
      <c r="DO106" s="19">
        <f t="shared" si="52"/>
        <v>9715</v>
      </c>
      <c r="DP106" s="153">
        <v>6</v>
      </c>
      <c r="DQ106" s="19">
        <v>0</v>
      </c>
      <c r="DR106" s="19" t="s">
        <v>964</v>
      </c>
    </row>
    <row r="107" spans="1:122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S107" s="19" t="str">
        <f>+AB107</f>
        <v>F</v>
      </c>
      <c r="CT107" s="154">
        <v>9726</v>
      </c>
      <c r="CU107" s="125">
        <v>731</v>
      </c>
      <c r="CV107" s="33">
        <f t="shared" ref="CV107:CV135" si="68">VLOOKUP($CU107,Funktionsbezeichnungen,3,0)</f>
        <v>4</v>
      </c>
      <c r="CW107" s="83" t="str">
        <f t="shared" ref="CW107:CW135" si="69">VLOOKUP($CU107,Funktionsbezeichnungen,2,0)</f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>+CT107</f>
        <v>9726</v>
      </c>
      <c r="DP107" s="153">
        <v>8</v>
      </c>
      <c r="DQ107" s="19">
        <v>0</v>
      </c>
      <c r="DR107" s="185" t="s">
        <v>976</v>
      </c>
    </row>
    <row r="108" spans="1:122" s="19" customFormat="1" x14ac:dyDescent="0.2">
      <c r="A108" s="53">
        <v>0</v>
      </c>
      <c r="B108" s="53"/>
      <c r="C108" s="53">
        <f t="shared" si="48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53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9"/>
        <v>Boschung Jan</v>
      </c>
      <c r="CR108" s="19">
        <f t="shared" si="50"/>
        <v>0</v>
      </c>
      <c r="CS108" s="19" t="str">
        <f t="shared" si="51"/>
        <v>G</v>
      </c>
      <c r="CT108" s="222">
        <v>9740</v>
      </c>
      <c r="CU108" s="125">
        <v>731</v>
      </c>
      <c r="CV108" s="33">
        <f t="shared" si="68"/>
        <v>4</v>
      </c>
      <c r="CW108" s="83" t="str">
        <f t="shared" si="69"/>
        <v>Konstrukteur 1 / -planer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33"/>
      <c r="DI108" s="33"/>
      <c r="DJ108" s="83"/>
      <c r="DO108" s="19">
        <f t="shared" si="52"/>
        <v>9740</v>
      </c>
      <c r="DP108" s="153">
        <v>8</v>
      </c>
      <c r="DQ108" s="19">
        <v>0</v>
      </c>
      <c r="DR108" s="185" t="s">
        <v>976</v>
      </c>
    </row>
    <row r="109" spans="1:122" s="19" customFormat="1" ht="40.5" x14ac:dyDescent="0.2">
      <c r="A109" s="53">
        <v>0</v>
      </c>
      <c r="B109" s="53"/>
      <c r="C109" s="53">
        <f t="shared" si="4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53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9"/>
        <v>Kiefer Patrick</v>
      </c>
      <c r="CR109" s="19">
        <f t="shared" si="50"/>
        <v>14</v>
      </c>
      <c r="CS109" s="19" t="str">
        <f t="shared" si="51"/>
        <v>C</v>
      </c>
      <c r="CT109" s="154">
        <v>6753</v>
      </c>
      <c r="CU109" s="125">
        <v>223</v>
      </c>
      <c r="CV109" s="33">
        <f t="shared" si="68"/>
        <v>10</v>
      </c>
      <c r="CW109" s="83" t="str">
        <f t="shared" si="69"/>
        <v>Finanz-Fachspezialist / Controller 3</v>
      </c>
      <c r="CX109" s="125">
        <v>223</v>
      </c>
      <c r="CY109" s="33">
        <f>VLOOKUP($CX109,Funktionsbezeichnungen,3,0)</f>
        <v>10</v>
      </c>
      <c r="CZ109" s="83" t="str">
        <f>VLOOKUP($CX109,Funktionsbezeichnungen,2,0)</f>
        <v>Finanz-Fachspezialist / Controller 3</v>
      </c>
      <c r="DA109" s="125">
        <v>223</v>
      </c>
      <c r="DB109" s="33">
        <f>VLOOKUP($DA109,Funktionsbezeichnungen,3,0)</f>
        <v>10</v>
      </c>
      <c r="DC109" s="83" t="str">
        <f>VLOOKUP($DA109,Funktionsbezeichnungen,2,0)</f>
        <v>Finanz-Fachspezialist / Controller 3</v>
      </c>
      <c r="DD109" s="125">
        <v>223</v>
      </c>
      <c r="DE109" s="33">
        <f>VLOOKUP($DD109,Funktionsbezeichnungen,3,0)</f>
        <v>10</v>
      </c>
      <c r="DF109" s="83" t="str">
        <f>VLOOKUP($DD109,Funktionsbezeichnungen,2,0)</f>
        <v>Finanz-Fachspezialist / Controller 3</v>
      </c>
      <c r="DG109" s="20"/>
      <c r="DH109" s="125">
        <v>223</v>
      </c>
      <c r="DI109" s="33">
        <f>VLOOKUP($DH109,Funktionsbezeichnungen,3,0)</f>
        <v>10</v>
      </c>
      <c r="DJ109" s="83" t="str">
        <f>VLOOKUP($DH109,Funktionsbezeichnungen,2,0)</f>
        <v>Finanz-Fachspezialist / Controller 3</v>
      </c>
      <c r="DO109" s="19">
        <f t="shared" si="52"/>
        <v>6753</v>
      </c>
      <c r="DP109" s="153">
        <v>3</v>
      </c>
      <c r="DQ109" s="19">
        <v>0</v>
      </c>
      <c r="DR109" s="185" t="s">
        <v>972</v>
      </c>
    </row>
    <row r="110" spans="1:122" s="19" customFormat="1" x14ac:dyDescent="0.2">
      <c r="A110" s="53">
        <v>0</v>
      </c>
      <c r="B110" s="53">
        <v>1</v>
      </c>
      <c r="C110" s="53">
        <f t="shared" si="4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53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9"/>
        <v>Meister Christine</v>
      </c>
      <c r="CR110" s="19">
        <f t="shared" si="50"/>
        <v>45</v>
      </c>
      <c r="CS110" s="19" t="str">
        <f t="shared" si="51"/>
        <v>D</v>
      </c>
      <c r="CT110" s="154">
        <v>4245</v>
      </c>
      <c r="CU110" s="125">
        <v>134</v>
      </c>
      <c r="CV110" s="33">
        <f t="shared" si="68"/>
        <v>7</v>
      </c>
      <c r="CW110" s="83" t="str">
        <f t="shared" si="69"/>
        <v>Kaufmännischer Mitarbeiter 4 / Gruppenchef 2</v>
      </c>
      <c r="CX110" s="125">
        <v>134</v>
      </c>
      <c r="CY110" s="33">
        <f t="shared" si="62"/>
        <v>7</v>
      </c>
      <c r="CZ110" s="83" t="str">
        <f t="shared" si="63"/>
        <v>Kaufmännischer Mitarbeiter 4 / Gruppenchef 2</v>
      </c>
      <c r="DA110" s="125">
        <v>134</v>
      </c>
      <c r="DB110" s="33">
        <f t="shared" si="64"/>
        <v>7</v>
      </c>
      <c r="DC110" s="83" t="str">
        <f t="shared" si="65"/>
        <v>Kaufmännischer Mitarbeiter 4 / Gruppenchef 2</v>
      </c>
      <c r="DD110" s="125">
        <v>134</v>
      </c>
      <c r="DE110" s="33">
        <f t="shared" ref="DE110:DE124" si="70">VLOOKUP($DD110,Funktionsbezeichnungen,3,0)</f>
        <v>7</v>
      </c>
      <c r="DF110" s="83" t="str">
        <f t="shared" ref="DF110:DF124" si="71">VLOOKUP($DD110,Funktionsbezeichnungen,2,0)</f>
        <v>Kaufmännischer Mitarbeiter 4 / Gruppenchef 2</v>
      </c>
      <c r="DG110" s="20"/>
      <c r="DH110" s="125">
        <v>134</v>
      </c>
      <c r="DI110" s="33">
        <f t="shared" si="66"/>
        <v>7</v>
      </c>
      <c r="DJ110" s="83" t="str">
        <f t="shared" si="67"/>
        <v>Kaufmännischer Mitarbeiter 4 / Gruppenchef 2</v>
      </c>
      <c r="DO110" s="19">
        <f t="shared" si="52"/>
        <v>4245</v>
      </c>
      <c r="DP110" s="153">
        <v>6</v>
      </c>
      <c r="DQ110" s="19">
        <v>0</v>
      </c>
      <c r="DR110" s="19" t="s">
        <v>955</v>
      </c>
    </row>
    <row r="111" spans="1:122" s="19" customFormat="1" ht="27" x14ac:dyDescent="0.2">
      <c r="A111" s="53">
        <v>0</v>
      </c>
      <c r="B111" s="53">
        <v>1</v>
      </c>
      <c r="C111" s="53">
        <f t="shared" si="48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53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9"/>
        <v>Derezynski Françoise</v>
      </c>
      <c r="CR111" s="19">
        <f t="shared" si="50"/>
        <v>45</v>
      </c>
      <c r="CS111" s="19" t="str">
        <f t="shared" si="51"/>
        <v>D</v>
      </c>
      <c r="CT111" s="154">
        <v>4266</v>
      </c>
      <c r="CU111" s="125">
        <v>141</v>
      </c>
      <c r="CV111" s="33">
        <f t="shared" si="68"/>
        <v>8</v>
      </c>
      <c r="CW111" s="83" t="str">
        <f t="shared" si="69"/>
        <v>Kaufmännischer Fachspezialist 1</v>
      </c>
      <c r="CX111" s="125">
        <v>141</v>
      </c>
      <c r="CY111" s="33">
        <f>VLOOKUP($CX111,Funktionsbezeichnungen,3,0)</f>
        <v>8</v>
      </c>
      <c r="CZ111" s="83" t="str">
        <f>VLOOKUP($CX111,Funktionsbezeichnungen,2,0)</f>
        <v>Kaufmännischer Fachspezialist 1</v>
      </c>
      <c r="DA111" s="125">
        <v>134</v>
      </c>
      <c r="DB111" s="33">
        <f>VLOOKUP($DA111,Funktionsbezeichnungen,3,0)</f>
        <v>7</v>
      </c>
      <c r="DC111" s="83" t="str">
        <f>VLOOKUP($DA111,Funktionsbezeichnungen,2,0)</f>
        <v>Kaufmännischer Mitarbeiter 4 / Gruppenchef 2</v>
      </c>
      <c r="DD111" s="125">
        <v>134</v>
      </c>
      <c r="DE111" s="33">
        <f>VLOOKUP($DD111,Funktionsbezeichnungen,3,0)</f>
        <v>7</v>
      </c>
      <c r="DF111" s="83" t="str">
        <f>VLOOKUP($DD111,Funktionsbezeichnungen,2,0)</f>
        <v>Kaufmännischer Mitarbeiter 4 / Gruppenchef 2</v>
      </c>
      <c r="DG111" s="20"/>
      <c r="DH111" s="125">
        <v>134</v>
      </c>
      <c r="DI111" s="33">
        <f>VLOOKUP($DH111,Funktionsbezeichnungen,3,0)</f>
        <v>7</v>
      </c>
      <c r="DJ111" s="83" t="str">
        <f>VLOOKUP($DH111,Funktionsbezeichnungen,2,0)</f>
        <v>Kaufmännischer Mitarbeiter 4 / Gruppenchef 2</v>
      </c>
      <c r="DO111" s="19">
        <f t="shared" si="52"/>
        <v>4266</v>
      </c>
      <c r="DP111" s="153">
        <v>6</v>
      </c>
      <c r="DQ111" s="19">
        <v>0</v>
      </c>
      <c r="DR111" s="19" t="s">
        <v>955</v>
      </c>
    </row>
    <row r="112" spans="1:122" s="19" customFormat="1" x14ac:dyDescent="0.2">
      <c r="A112" s="53">
        <v>0</v>
      </c>
      <c r="B112" s="53">
        <v>1</v>
      </c>
      <c r="C112" s="53">
        <f t="shared" si="48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53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9"/>
        <v>Szirt Madeleine</v>
      </c>
      <c r="CR112" s="19">
        <f t="shared" si="50"/>
        <v>39</v>
      </c>
      <c r="CS112" s="19" t="str">
        <f t="shared" si="51"/>
        <v>D</v>
      </c>
      <c r="CT112" s="154">
        <v>4216</v>
      </c>
      <c r="CU112" s="125">
        <v>162</v>
      </c>
      <c r="CV112" s="33">
        <f t="shared" si="68"/>
        <v>9</v>
      </c>
      <c r="CW112" s="83" t="str">
        <f t="shared" si="69"/>
        <v>Personal-Fachspezialist 2</v>
      </c>
      <c r="CX112" s="125">
        <v>162</v>
      </c>
      <c r="CY112" s="33">
        <f>VLOOKUP($CX112,Funktionsbezeichnungen,3,0)</f>
        <v>9</v>
      </c>
      <c r="CZ112" s="83" t="str">
        <f>VLOOKUP($CX112,Funktionsbezeichnungen,2,0)</f>
        <v>Personal-Fachspezialist 2</v>
      </c>
      <c r="DA112" s="125">
        <v>162</v>
      </c>
      <c r="DB112" s="33">
        <f>VLOOKUP($DA112,Funktionsbezeichnungen,3,0)</f>
        <v>9</v>
      </c>
      <c r="DC112" s="83" t="str">
        <f>VLOOKUP($DA112,Funktionsbezeichnungen,2,0)</f>
        <v>Personal-Fachspezialist 2</v>
      </c>
      <c r="DD112" s="125">
        <v>162</v>
      </c>
      <c r="DE112" s="33">
        <f>VLOOKUP($DD112,Funktionsbezeichnungen,3,0)</f>
        <v>9</v>
      </c>
      <c r="DF112" s="83" t="str">
        <f>VLOOKUP($DD112,Funktionsbezeichnungen,2,0)</f>
        <v>Personal-Fachspezialist 2</v>
      </c>
      <c r="DG112" s="20"/>
      <c r="DH112" s="125">
        <v>162</v>
      </c>
      <c r="DI112" s="33">
        <f>VLOOKUP($DH112,Funktionsbezeichnungen,3,0)</f>
        <v>9</v>
      </c>
      <c r="DJ112" s="83" t="str">
        <f>VLOOKUP($DH112,Funktionsbezeichnungen,2,0)</f>
        <v>Personal-Fachspezialist 2</v>
      </c>
      <c r="DO112" s="19">
        <f t="shared" si="52"/>
        <v>4216</v>
      </c>
      <c r="DP112" s="153">
        <v>3</v>
      </c>
      <c r="DQ112" s="19">
        <v>0</v>
      </c>
      <c r="DR112" s="185" t="s">
        <v>971</v>
      </c>
    </row>
    <row r="113" spans="1:122" s="19" customFormat="1" x14ac:dyDescent="0.2">
      <c r="A113" s="53">
        <v>0</v>
      </c>
      <c r="B113" s="53">
        <v>1</v>
      </c>
      <c r="C113" s="53">
        <f t="shared" si="48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53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9"/>
        <v>Canetti Rosemarie</v>
      </c>
      <c r="CR113" s="19">
        <f t="shared" si="50"/>
        <v>39</v>
      </c>
      <c r="CS113" s="19" t="str">
        <f t="shared" si="51"/>
        <v>D</v>
      </c>
      <c r="CT113" s="154">
        <v>4320</v>
      </c>
      <c r="CU113" s="125">
        <v>134</v>
      </c>
      <c r="CV113" s="33">
        <f t="shared" si="68"/>
        <v>7</v>
      </c>
      <c r="CW113" s="83" t="str">
        <f t="shared" si="69"/>
        <v>Kaufmännischer Mitarbeiter 4 / Gruppenchef 2</v>
      </c>
      <c r="CX113" s="125"/>
      <c r="CY113" s="33"/>
      <c r="CZ113" s="83"/>
      <c r="DA113" s="125">
        <v>134</v>
      </c>
      <c r="DB113" s="33">
        <f t="shared" si="64"/>
        <v>7</v>
      </c>
      <c r="DC113" s="83" t="str">
        <f t="shared" si="65"/>
        <v>Kaufmännischer Mitarbeiter 4 / Gruppenchef 2</v>
      </c>
      <c r="DD113" s="125">
        <v>134</v>
      </c>
      <c r="DE113" s="33">
        <f t="shared" si="70"/>
        <v>7</v>
      </c>
      <c r="DF113" s="83" t="str">
        <f t="shared" si="71"/>
        <v>Kaufmännischer Mitarbeiter 4 / Gruppenchef 2</v>
      </c>
      <c r="DG113" s="20"/>
      <c r="DH113" s="125">
        <v>134</v>
      </c>
      <c r="DI113" s="33">
        <f t="shared" si="66"/>
        <v>7</v>
      </c>
      <c r="DJ113" s="83" t="str">
        <f t="shared" si="67"/>
        <v>Kaufmännischer Mitarbeiter 4 / Gruppenchef 2</v>
      </c>
      <c r="DO113" s="19">
        <f t="shared" si="52"/>
        <v>4320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48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53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9"/>
        <v>Peier Doris</v>
      </c>
      <c r="CR114" s="19">
        <f t="shared" si="50"/>
        <v>34</v>
      </c>
      <c r="CS114" s="19" t="str">
        <f t="shared" si="51"/>
        <v>D</v>
      </c>
      <c r="CT114" s="154">
        <v>5581</v>
      </c>
      <c r="CU114" s="125">
        <v>134</v>
      </c>
      <c r="CV114" s="33">
        <f t="shared" si="68"/>
        <v>7</v>
      </c>
      <c r="CW114" s="83" t="str">
        <f t="shared" si="69"/>
        <v>Kaufmännischer Mitarbeiter 4 / Gruppenchef 2</v>
      </c>
      <c r="CX114" s="125">
        <v>134</v>
      </c>
      <c r="CY114" s="33">
        <f t="shared" si="62"/>
        <v>7</v>
      </c>
      <c r="CZ114" s="83" t="str">
        <f t="shared" si="63"/>
        <v>Kaufmännischer Mitarbeiter 4 / Gruppenchef 2</v>
      </c>
      <c r="DA114" s="125">
        <v>134</v>
      </c>
      <c r="DB114" s="33">
        <f t="shared" si="64"/>
        <v>7</v>
      </c>
      <c r="DC114" s="83" t="str">
        <f t="shared" si="65"/>
        <v>Kaufmännischer Mitarbeiter 4 / Gruppenchef 2</v>
      </c>
      <c r="DD114" s="125">
        <v>134</v>
      </c>
      <c r="DE114" s="33">
        <f t="shared" si="70"/>
        <v>7</v>
      </c>
      <c r="DF114" s="83" t="str">
        <f t="shared" si="71"/>
        <v>Kaufmännischer Mitarbeiter 4 / Gruppenchef 2</v>
      </c>
      <c r="DG114" s="20"/>
      <c r="DH114" s="125">
        <v>134</v>
      </c>
      <c r="DI114" s="33">
        <f t="shared" si="66"/>
        <v>7</v>
      </c>
      <c r="DJ114" s="83" t="str">
        <f t="shared" si="67"/>
        <v>Kaufmännischer Mitarbeiter 4 / Gruppenchef 2</v>
      </c>
      <c r="DO114" s="19">
        <f t="shared" si="52"/>
        <v>5581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48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53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9"/>
        <v>Beuret Agnès</v>
      </c>
      <c r="CR115" s="19">
        <f t="shared" si="50"/>
        <v>31</v>
      </c>
      <c r="CS115" s="19" t="str">
        <f t="shared" si="51"/>
        <v>D</v>
      </c>
      <c r="CT115" s="154">
        <v>4352</v>
      </c>
      <c r="CU115" s="125">
        <v>134</v>
      </c>
      <c r="CV115" s="33">
        <f t="shared" si="68"/>
        <v>7</v>
      </c>
      <c r="CW115" s="83" t="str">
        <f t="shared" si="69"/>
        <v>Kaufmännischer Mitarbeiter 4 / Gruppenchef 2</v>
      </c>
      <c r="CX115" s="125">
        <v>134</v>
      </c>
      <c r="CY115" s="33">
        <f t="shared" si="62"/>
        <v>7</v>
      </c>
      <c r="CZ115" s="83" t="str">
        <f t="shared" si="63"/>
        <v>Kaufmännischer Mitarbeiter 4 / Gruppenchef 2</v>
      </c>
      <c r="DA115" s="125">
        <v>134</v>
      </c>
      <c r="DB115" s="33">
        <f t="shared" si="64"/>
        <v>7</v>
      </c>
      <c r="DC115" s="83" t="str">
        <f t="shared" si="65"/>
        <v>Kaufmännischer Mitarbeiter 4 / Gruppenchef 2</v>
      </c>
      <c r="DD115" s="125">
        <v>134</v>
      </c>
      <c r="DE115" s="33">
        <f t="shared" si="70"/>
        <v>7</v>
      </c>
      <c r="DF115" s="83" t="str">
        <f t="shared" si="71"/>
        <v>Kaufmännischer Mitarbeiter 4 / Gruppenchef 2</v>
      </c>
      <c r="DG115" s="20"/>
      <c r="DH115" s="125">
        <v>134</v>
      </c>
      <c r="DI115" s="33">
        <f t="shared" si="66"/>
        <v>7</v>
      </c>
      <c r="DJ115" s="83" t="str">
        <f t="shared" si="67"/>
        <v>Kaufmännischer Mitarbeiter 4 / Gruppenchef 2</v>
      </c>
      <c r="DO115" s="19">
        <f t="shared" si="52"/>
        <v>4352</v>
      </c>
      <c r="DP115" s="153">
        <v>6</v>
      </c>
      <c r="DQ115" s="19">
        <v>0</v>
      </c>
      <c r="DR115" s="19" t="s">
        <v>955</v>
      </c>
    </row>
    <row r="116" spans="1:122" s="19" customFormat="1" x14ac:dyDescent="0.2">
      <c r="A116" s="53">
        <v>0</v>
      </c>
      <c r="B116" s="53">
        <v>1</v>
      </c>
      <c r="C116" s="53">
        <f t="shared" si="4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53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9"/>
        <v>Weider Noelle</v>
      </c>
      <c r="CR116" s="19">
        <f t="shared" si="50"/>
        <v>26</v>
      </c>
      <c r="CS116" s="19" t="str">
        <f t="shared" si="51"/>
        <v>D</v>
      </c>
      <c r="CT116" s="154">
        <v>5604</v>
      </c>
      <c r="CU116" s="125">
        <v>134</v>
      </c>
      <c r="CV116" s="33">
        <f t="shared" si="68"/>
        <v>7</v>
      </c>
      <c r="CW116" s="83" t="str">
        <f t="shared" si="69"/>
        <v>Kaufmännischer Mitarbeiter 4 / Gruppenchef 2</v>
      </c>
      <c r="CX116" s="125">
        <v>134</v>
      </c>
      <c r="CY116" s="33">
        <f t="shared" si="62"/>
        <v>7</v>
      </c>
      <c r="CZ116" s="83" t="str">
        <f t="shared" si="63"/>
        <v>Kaufmännischer Mitarbeiter 4 / Gruppenchef 2</v>
      </c>
      <c r="DA116" s="125">
        <v>134</v>
      </c>
      <c r="DB116" s="33">
        <f t="shared" si="64"/>
        <v>7</v>
      </c>
      <c r="DC116" s="83" t="str">
        <f t="shared" si="65"/>
        <v>Kaufmännischer Mitarbeiter 4 / Gruppenchef 2</v>
      </c>
      <c r="DD116" s="125">
        <v>134</v>
      </c>
      <c r="DE116" s="33">
        <f t="shared" si="70"/>
        <v>7</v>
      </c>
      <c r="DF116" s="83" t="str">
        <f t="shared" si="71"/>
        <v>Kaufmännischer Mitarbeiter 4 / Gruppenchef 2</v>
      </c>
      <c r="DG116" s="20"/>
      <c r="DH116" s="125">
        <v>134</v>
      </c>
      <c r="DI116" s="33">
        <f t="shared" si="66"/>
        <v>7</v>
      </c>
      <c r="DJ116" s="83" t="str">
        <f t="shared" si="67"/>
        <v>Kaufmännischer Mitarbeiter 4 / Gruppenchef 2</v>
      </c>
      <c r="DO116" s="19">
        <f t="shared" si="52"/>
        <v>5604</v>
      </c>
      <c r="DP116" s="153">
        <v>6</v>
      </c>
      <c r="DQ116" s="19">
        <v>0</v>
      </c>
      <c r="DR116" s="19" t="s">
        <v>955</v>
      </c>
    </row>
    <row r="117" spans="1:122" s="19" customFormat="1" ht="27" x14ac:dyDescent="0.2">
      <c r="A117" s="53">
        <v>0</v>
      </c>
      <c r="B117" s="53"/>
      <c r="C117" s="53">
        <f t="shared" si="4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53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9"/>
        <v>Fischer Michel</v>
      </c>
      <c r="CR117" s="19">
        <f t="shared" si="50"/>
        <v>14</v>
      </c>
      <c r="CS117" s="19" t="str">
        <f t="shared" si="51"/>
        <v>D</v>
      </c>
      <c r="CT117" s="154">
        <v>8655</v>
      </c>
      <c r="CU117" s="125">
        <v>542</v>
      </c>
      <c r="CV117" s="33">
        <f t="shared" si="68"/>
        <v>7</v>
      </c>
      <c r="CW117" s="83" t="str">
        <f t="shared" si="69"/>
        <v>Technischer Sachbearbeiter 2</v>
      </c>
      <c r="CX117" s="125">
        <v>542</v>
      </c>
      <c r="CY117" s="33">
        <f t="shared" si="62"/>
        <v>7</v>
      </c>
      <c r="CZ117" s="83" t="str">
        <f t="shared" si="63"/>
        <v>Technischer Sachbearbeiter 2</v>
      </c>
      <c r="DA117" s="125">
        <v>542</v>
      </c>
      <c r="DB117" s="33">
        <f t="shared" si="64"/>
        <v>7</v>
      </c>
      <c r="DC117" s="83" t="str">
        <f t="shared" si="65"/>
        <v>Technischer Sachbearbeiter 2</v>
      </c>
      <c r="DD117" s="125">
        <v>541</v>
      </c>
      <c r="DE117" s="33">
        <f t="shared" si="70"/>
        <v>6</v>
      </c>
      <c r="DF117" s="83" t="str">
        <f t="shared" si="71"/>
        <v>Technischer Sachbearbeiter 1</v>
      </c>
      <c r="DG117" s="20"/>
      <c r="DH117" s="125">
        <v>351</v>
      </c>
      <c r="DI117" s="33">
        <f t="shared" si="66"/>
        <v>7</v>
      </c>
      <c r="DJ117" s="83" t="str">
        <f t="shared" si="67"/>
        <v>Marketing - / Product - Manager 1</v>
      </c>
      <c r="DO117" s="19">
        <f t="shared" si="52"/>
        <v>8655</v>
      </c>
      <c r="DP117" s="153">
        <v>6</v>
      </c>
      <c r="DQ117" s="19">
        <v>0</v>
      </c>
      <c r="DR117" s="19" t="s">
        <v>967</v>
      </c>
    </row>
    <row r="118" spans="1:122" s="19" customFormat="1" x14ac:dyDescent="0.2">
      <c r="A118" s="53">
        <v>0</v>
      </c>
      <c r="B118" s="53">
        <v>1</v>
      </c>
      <c r="C118" s="53">
        <f t="shared" si="4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53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9"/>
        <v>Willig Martine</v>
      </c>
      <c r="CR118" s="19">
        <f t="shared" si="50"/>
        <v>40</v>
      </c>
      <c r="CS118" s="19" t="str">
        <f t="shared" si="51"/>
        <v>E</v>
      </c>
      <c r="CT118" s="154">
        <v>5637</v>
      </c>
      <c r="CU118" s="125">
        <v>133</v>
      </c>
      <c r="CV118" s="33">
        <f t="shared" si="68"/>
        <v>6</v>
      </c>
      <c r="CW118" s="83" t="str">
        <f t="shared" si="69"/>
        <v>Kaufmännischer Mitarbeiter 3 / Gruppenchef 1</v>
      </c>
      <c r="CX118" s="125">
        <v>133</v>
      </c>
      <c r="CY118" s="33">
        <f t="shared" si="62"/>
        <v>6</v>
      </c>
      <c r="CZ118" s="83" t="str">
        <f t="shared" si="63"/>
        <v>Kaufmännischer Mitarbeiter 3 / Gruppenchef 1</v>
      </c>
      <c r="DA118" s="125">
        <v>133</v>
      </c>
      <c r="DB118" s="33">
        <f t="shared" si="64"/>
        <v>6</v>
      </c>
      <c r="DC118" s="83" t="str">
        <f t="shared" si="65"/>
        <v>Kaufmännischer Mitarbeiter 3 / Gruppenchef 1</v>
      </c>
      <c r="DD118" s="125">
        <v>133</v>
      </c>
      <c r="DE118" s="33">
        <f t="shared" si="70"/>
        <v>6</v>
      </c>
      <c r="DF118" s="83" t="str">
        <f t="shared" si="71"/>
        <v>Kaufmännischer Mitarbeiter 3 / Gruppenchef 1</v>
      </c>
      <c r="DG118" s="20"/>
      <c r="DH118" s="125">
        <v>133</v>
      </c>
      <c r="DI118" s="33">
        <f t="shared" si="66"/>
        <v>6</v>
      </c>
      <c r="DJ118" s="83" t="str">
        <f t="shared" si="67"/>
        <v>Kaufmännischer Mitarbeiter 3 / Gruppenchef 1</v>
      </c>
      <c r="DO118" s="19">
        <f t="shared" si="52"/>
        <v>5637</v>
      </c>
      <c r="DP118" s="153">
        <v>6</v>
      </c>
      <c r="DQ118" s="19">
        <v>0</v>
      </c>
      <c r="DR118" s="185" t="s">
        <v>973</v>
      </c>
    </row>
    <row r="119" spans="1:122" s="19" customFormat="1" x14ac:dyDescent="0.2">
      <c r="A119" s="53">
        <v>0</v>
      </c>
      <c r="B119" s="53">
        <v>1</v>
      </c>
      <c r="C119" s="53">
        <f t="shared" si="4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53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9"/>
        <v>Meichtry Anna</v>
      </c>
      <c r="CR119" s="19">
        <f t="shared" si="50"/>
        <v>39</v>
      </c>
      <c r="CS119" s="19" t="str">
        <f t="shared" si="51"/>
        <v>E</v>
      </c>
      <c r="CT119" s="154">
        <v>5629</v>
      </c>
      <c r="CU119" s="125">
        <v>133</v>
      </c>
      <c r="CV119" s="33">
        <f t="shared" si="68"/>
        <v>6</v>
      </c>
      <c r="CW119" s="83" t="str">
        <f t="shared" si="69"/>
        <v>Kaufmännischer Mitarbeiter 3 / Gruppenchef 1</v>
      </c>
      <c r="CX119" s="125">
        <v>133</v>
      </c>
      <c r="CY119" s="33">
        <f t="shared" si="62"/>
        <v>6</v>
      </c>
      <c r="CZ119" s="83" t="str">
        <f t="shared" si="63"/>
        <v>Kaufmännischer Mitarbeiter 3 / Gruppenchef 1</v>
      </c>
      <c r="DA119" s="125">
        <v>133</v>
      </c>
      <c r="DB119" s="33">
        <f t="shared" si="64"/>
        <v>6</v>
      </c>
      <c r="DC119" s="83" t="str">
        <f t="shared" si="65"/>
        <v>Kaufmännischer Mitarbeiter 3 / Gruppenchef 1</v>
      </c>
      <c r="DD119" s="125">
        <v>133</v>
      </c>
      <c r="DE119" s="33">
        <f t="shared" si="70"/>
        <v>6</v>
      </c>
      <c r="DF119" s="83" t="str">
        <f t="shared" si="71"/>
        <v>Kaufmännischer Mitarbeiter 3 / Gruppenchef 1</v>
      </c>
      <c r="DG119" s="20"/>
      <c r="DH119" s="125">
        <v>133</v>
      </c>
      <c r="DI119" s="33">
        <f t="shared" si="66"/>
        <v>6</v>
      </c>
      <c r="DJ119" s="83" t="str">
        <f t="shared" si="67"/>
        <v>Kaufmännischer Mitarbeiter 3 / Gruppenchef 1</v>
      </c>
      <c r="DO119" s="19">
        <f t="shared" si="52"/>
        <v>5629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53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9"/>
        <v>Meier Jacqueline</v>
      </c>
      <c r="CR120" s="19">
        <f t="shared" si="50"/>
        <v>29</v>
      </c>
      <c r="CS120" s="19" t="str">
        <f t="shared" si="51"/>
        <v>E</v>
      </c>
      <c r="CT120" s="154">
        <v>7700</v>
      </c>
      <c r="CU120" s="125">
        <v>212</v>
      </c>
      <c r="CV120" s="33">
        <f t="shared" si="68"/>
        <v>5</v>
      </c>
      <c r="CW120" s="83" t="str">
        <f t="shared" si="69"/>
        <v>Buchhalter 2</v>
      </c>
      <c r="CX120" s="125">
        <v>212</v>
      </c>
      <c r="CY120" s="33">
        <f t="shared" si="62"/>
        <v>5</v>
      </c>
      <c r="CZ120" s="83" t="str">
        <f t="shared" si="63"/>
        <v>Buchhalter 2</v>
      </c>
      <c r="DA120" s="125">
        <v>212</v>
      </c>
      <c r="DB120" s="33">
        <f t="shared" si="64"/>
        <v>5</v>
      </c>
      <c r="DC120" s="83" t="str">
        <f t="shared" si="65"/>
        <v>Buchhalter 2</v>
      </c>
      <c r="DD120" s="125">
        <v>212</v>
      </c>
      <c r="DE120" s="33">
        <f t="shared" si="70"/>
        <v>5</v>
      </c>
      <c r="DF120" s="83" t="str">
        <f t="shared" si="71"/>
        <v>Buchhalter 2</v>
      </c>
      <c r="DG120" s="20"/>
      <c r="DH120" s="125">
        <v>212</v>
      </c>
      <c r="DI120" s="33">
        <f t="shared" si="66"/>
        <v>5</v>
      </c>
      <c r="DJ120" s="83" t="str">
        <f t="shared" si="67"/>
        <v>Buchhalter 2</v>
      </c>
      <c r="DO120" s="19">
        <f t="shared" si="52"/>
        <v>7700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>
        <v>1</v>
      </c>
      <c r="C121" s="53">
        <f t="shared" si="4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53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9"/>
        <v>Oruk Makbule</v>
      </c>
      <c r="CR121" s="19">
        <f t="shared" si="50"/>
        <v>11</v>
      </c>
      <c r="CS121" s="19" t="str">
        <f t="shared" si="51"/>
        <v>E</v>
      </c>
      <c r="CT121" s="154">
        <v>6762</v>
      </c>
      <c r="CU121" s="125">
        <v>212</v>
      </c>
      <c r="CV121" s="33">
        <f t="shared" si="68"/>
        <v>5</v>
      </c>
      <c r="CW121" s="83" t="str">
        <f t="shared" si="69"/>
        <v>Buchhalter 2</v>
      </c>
      <c r="CX121" s="125">
        <v>212</v>
      </c>
      <c r="CY121" s="33">
        <f t="shared" si="62"/>
        <v>5</v>
      </c>
      <c r="CZ121" s="83" t="str">
        <f t="shared" si="63"/>
        <v>Buchhalter 2</v>
      </c>
      <c r="DA121" s="125">
        <v>212</v>
      </c>
      <c r="DB121" s="33">
        <f t="shared" si="64"/>
        <v>5</v>
      </c>
      <c r="DC121" s="83" t="str">
        <f t="shared" si="65"/>
        <v>Buchhalter 2</v>
      </c>
      <c r="DD121" s="125">
        <v>212</v>
      </c>
      <c r="DE121" s="33">
        <f t="shared" si="70"/>
        <v>5</v>
      </c>
      <c r="DF121" s="83" t="str">
        <f t="shared" si="71"/>
        <v>Buchhalter 2</v>
      </c>
      <c r="DG121" s="20"/>
      <c r="DH121" s="125">
        <v>212</v>
      </c>
      <c r="DI121" s="33">
        <f t="shared" si="66"/>
        <v>5</v>
      </c>
      <c r="DJ121" s="83" t="str">
        <f t="shared" si="67"/>
        <v>Buchhalter 2</v>
      </c>
      <c r="DO121" s="19">
        <f t="shared" si="52"/>
        <v>6762</v>
      </c>
      <c r="DP121" s="153">
        <v>6</v>
      </c>
      <c r="DQ121" s="19">
        <v>0</v>
      </c>
      <c r="DR121" s="19" t="s">
        <v>958</v>
      </c>
    </row>
    <row r="122" spans="1:122" s="19" customFormat="1" x14ac:dyDescent="0.2">
      <c r="A122" s="53">
        <v>0</v>
      </c>
      <c r="B122" s="53"/>
      <c r="C122" s="53">
        <f t="shared" si="48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53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9"/>
        <v>Steg Günther</v>
      </c>
      <c r="CR122" s="19">
        <f t="shared" si="50"/>
        <v>37</v>
      </c>
      <c r="CS122" s="19" t="str">
        <f t="shared" si="51"/>
        <v>C</v>
      </c>
      <c r="CT122" s="154">
        <v>4226</v>
      </c>
      <c r="CU122" s="125">
        <v>413</v>
      </c>
      <c r="CV122" s="33">
        <f t="shared" si="68"/>
        <v>8</v>
      </c>
      <c r="CW122" s="83" t="str">
        <f t="shared" si="69"/>
        <v>Senior System-Controller</v>
      </c>
      <c r="CX122" s="125">
        <v>413</v>
      </c>
      <c r="CY122" s="33">
        <f t="shared" si="62"/>
        <v>8</v>
      </c>
      <c r="CZ122" s="83" t="str">
        <f t="shared" si="63"/>
        <v>Senior System-Controller</v>
      </c>
      <c r="DA122" s="125">
        <v>413</v>
      </c>
      <c r="DB122" s="33">
        <f t="shared" si="64"/>
        <v>8</v>
      </c>
      <c r="DC122" s="83" t="str">
        <f t="shared" si="65"/>
        <v>Senior System-Controller</v>
      </c>
      <c r="DD122" s="125">
        <v>413</v>
      </c>
      <c r="DE122" s="33">
        <f t="shared" si="70"/>
        <v>8</v>
      </c>
      <c r="DF122" s="83" t="str">
        <f t="shared" si="71"/>
        <v>Senior System-Controller</v>
      </c>
      <c r="DG122" s="20"/>
      <c r="DH122" s="125">
        <v>413</v>
      </c>
      <c r="DI122" s="33">
        <f t="shared" si="66"/>
        <v>8</v>
      </c>
      <c r="DJ122" s="83" t="str">
        <f t="shared" si="67"/>
        <v>Senior System-Controller</v>
      </c>
      <c r="DO122" s="19">
        <f t="shared" si="52"/>
        <v>4226</v>
      </c>
      <c r="DP122" s="153">
        <v>6</v>
      </c>
      <c r="DQ122" s="19">
        <v>0</v>
      </c>
      <c r="DR122" s="19" t="s">
        <v>961</v>
      </c>
    </row>
    <row r="123" spans="1:122" s="19" customFormat="1" ht="27" x14ac:dyDescent="0.2">
      <c r="A123" s="53">
        <v>0</v>
      </c>
      <c r="B123" s="53"/>
      <c r="C123" s="53">
        <f t="shared" si="48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53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9"/>
        <v>Grimm Stephan</v>
      </c>
      <c r="CR123" s="19">
        <f t="shared" si="50"/>
        <v>24</v>
      </c>
      <c r="CS123" s="19" t="str">
        <f t="shared" si="51"/>
        <v>C</v>
      </c>
      <c r="CT123" s="154">
        <v>3203</v>
      </c>
      <c r="CU123" s="125">
        <v>443</v>
      </c>
      <c r="CV123" s="33">
        <f t="shared" si="68"/>
        <v>9</v>
      </c>
      <c r="CW123" s="83" t="str">
        <f t="shared" si="69"/>
        <v>System-Spezialist 3</v>
      </c>
      <c r="CX123" s="125">
        <v>443</v>
      </c>
      <c r="CY123" s="33">
        <f t="shared" si="62"/>
        <v>9</v>
      </c>
      <c r="CZ123" s="83" t="str">
        <f t="shared" si="63"/>
        <v>System-Spezialist 3</v>
      </c>
      <c r="DA123" s="125">
        <v>443</v>
      </c>
      <c r="DB123" s="33">
        <f t="shared" si="64"/>
        <v>9</v>
      </c>
      <c r="DC123" s="83" t="str">
        <f t="shared" si="65"/>
        <v>System-Spezialist 3</v>
      </c>
      <c r="DD123" s="125">
        <v>443</v>
      </c>
      <c r="DE123" s="33">
        <f t="shared" si="70"/>
        <v>9</v>
      </c>
      <c r="DF123" s="83" t="str">
        <f t="shared" si="71"/>
        <v>System-Spezialist 3</v>
      </c>
      <c r="DG123" s="20"/>
      <c r="DH123" s="125">
        <v>413</v>
      </c>
      <c r="DI123" s="33">
        <f t="shared" si="66"/>
        <v>8</v>
      </c>
      <c r="DJ123" s="83" t="str">
        <f t="shared" si="67"/>
        <v>Senior System-Controller</v>
      </c>
      <c r="DO123" s="19">
        <f t="shared" si="52"/>
        <v>3203</v>
      </c>
      <c r="DP123" s="153">
        <v>3</v>
      </c>
      <c r="DQ123" s="19">
        <v>0</v>
      </c>
      <c r="DR123" s="19" t="s">
        <v>962</v>
      </c>
    </row>
    <row r="124" spans="1:122" s="19" customFormat="1" x14ac:dyDescent="0.2">
      <c r="A124" s="53">
        <v>0</v>
      </c>
      <c r="B124" s="53"/>
      <c r="C124" s="53">
        <f t="shared" si="4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53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9"/>
        <v>Hänni Alexander</v>
      </c>
      <c r="CR124" s="19">
        <f t="shared" si="50"/>
        <v>17</v>
      </c>
      <c r="CS124" s="19" t="str">
        <f t="shared" si="51"/>
        <v>D</v>
      </c>
      <c r="CT124" s="154">
        <v>6755</v>
      </c>
      <c r="CU124" s="125">
        <v>423</v>
      </c>
      <c r="CV124" s="33">
        <f t="shared" si="68"/>
        <v>7</v>
      </c>
      <c r="CW124" s="83" t="str">
        <f t="shared" si="69"/>
        <v>IC-Berater / -Techniker 3 / LAN-Supporter</v>
      </c>
      <c r="CX124" s="125">
        <v>423</v>
      </c>
      <c r="CY124" s="33">
        <f t="shared" si="62"/>
        <v>7</v>
      </c>
      <c r="CZ124" s="83" t="str">
        <f t="shared" si="63"/>
        <v>IC-Berater / -Techniker 3 / LAN-Supporter</v>
      </c>
      <c r="DA124" s="125">
        <v>423</v>
      </c>
      <c r="DB124" s="33">
        <f t="shared" si="64"/>
        <v>7</v>
      </c>
      <c r="DC124" s="83" t="str">
        <f t="shared" si="65"/>
        <v>IC-Berater / -Techniker 3 / LAN-Supporter</v>
      </c>
      <c r="DD124" s="125">
        <v>422</v>
      </c>
      <c r="DE124" s="33">
        <f t="shared" si="70"/>
        <v>6</v>
      </c>
      <c r="DF124" s="83" t="str">
        <f t="shared" si="71"/>
        <v>IC-Berater / -Techniker 2 / LAN-Grundstufe</v>
      </c>
      <c r="DG124" s="20"/>
      <c r="DH124" s="125">
        <v>422</v>
      </c>
      <c r="DI124" s="33">
        <f t="shared" si="66"/>
        <v>6</v>
      </c>
      <c r="DJ124" s="83" t="str">
        <f t="shared" si="67"/>
        <v>IC-Berater / -Techniker 2 / LAN-Grundstufe</v>
      </c>
      <c r="DO124" s="19">
        <f t="shared" si="52"/>
        <v>6755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/>
      <c r="C125" s="53">
        <f t="shared" si="48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53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9"/>
        <v>Saliu Bekim</v>
      </c>
      <c r="CR125" s="19">
        <f t="shared" si="50"/>
        <v>9</v>
      </c>
      <c r="CS125" s="19" t="str">
        <f t="shared" si="51"/>
        <v>E</v>
      </c>
      <c r="CT125" s="154">
        <v>7708</v>
      </c>
      <c r="CU125" s="125">
        <v>422</v>
      </c>
      <c r="CV125" s="33">
        <f t="shared" si="68"/>
        <v>6</v>
      </c>
      <c r="CW125" s="83" t="str">
        <f t="shared" si="69"/>
        <v>IC-Berater / -Techniker 2 / LAN-Grundstufe</v>
      </c>
      <c r="CX125" s="125">
        <v>422</v>
      </c>
      <c r="CY125" s="33">
        <f t="shared" si="62"/>
        <v>6</v>
      </c>
      <c r="CZ125" s="83" t="str">
        <f t="shared" si="63"/>
        <v>IC-Berater / -Techniker 2 / LAN-Grundstufe</v>
      </c>
      <c r="DA125" s="125"/>
      <c r="DB125" s="33"/>
      <c r="DC125" s="83"/>
      <c r="DD125" s="125"/>
      <c r="DE125" s="33"/>
      <c r="DF125" s="83"/>
      <c r="DG125" s="20"/>
      <c r="DH125" s="125"/>
      <c r="DI125" s="33"/>
      <c r="DJ125" s="83"/>
      <c r="DO125" s="19">
        <f t="shared" si="52"/>
        <v>7708</v>
      </c>
      <c r="DP125" s="153">
        <v>6</v>
      </c>
      <c r="DQ125" s="19">
        <v>0</v>
      </c>
      <c r="DR125" s="19" t="s">
        <v>960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9"/>
        <v>Eichenberger Sylvia</v>
      </c>
      <c r="CR126" s="19">
        <f t="shared" si="50"/>
        <v>32</v>
      </c>
      <c r="CS126" s="19" t="str">
        <f t="shared" si="51"/>
        <v>D</v>
      </c>
      <c r="CT126" s="154">
        <v>5626</v>
      </c>
      <c r="CU126" s="125">
        <v>134</v>
      </c>
      <c r="CV126" s="33">
        <f t="shared" si="68"/>
        <v>7</v>
      </c>
      <c r="CW126" s="83" t="str">
        <f t="shared" si="69"/>
        <v>Kaufmännischer Mitarbeiter 4 / Gruppenchef 2</v>
      </c>
      <c r="CX126" s="125">
        <v>134</v>
      </c>
      <c r="CY126" s="33">
        <f t="shared" si="62"/>
        <v>7</v>
      </c>
      <c r="CZ126" s="83" t="str">
        <f t="shared" si="63"/>
        <v>Kaufmännischer Mitarbeiter 4 / Gruppenchef 2</v>
      </c>
      <c r="DA126" s="125">
        <v>134</v>
      </c>
      <c r="DB126" s="33">
        <f t="shared" ref="DB126:DB135" si="72">VLOOKUP($DA126,Funktionsbezeichnungen,3,0)</f>
        <v>7</v>
      </c>
      <c r="DC126" s="83" t="str">
        <f t="shared" ref="DC126:DC135" si="73">VLOOKUP($DA126,Funktionsbezeichnungen,2,0)</f>
        <v>Kaufmännischer Mitarbeiter 4 / Gruppenchef 2</v>
      </c>
      <c r="DD126" s="125">
        <v>134</v>
      </c>
      <c r="DE126" s="33">
        <f t="shared" ref="DE126:DE135" si="74">VLOOKUP($DD126,Funktionsbezeichnungen,3,0)</f>
        <v>7</v>
      </c>
      <c r="DF126" s="83" t="str">
        <f t="shared" ref="DF126:DF135" si="75">VLOOKUP($DD126,Funktionsbezeichnungen,2,0)</f>
        <v>Kaufmännischer Mitarbeiter 4 / Gruppenchef 2</v>
      </c>
      <c r="DG126" s="20"/>
      <c r="DH126" s="125">
        <v>134</v>
      </c>
      <c r="DI126" s="33">
        <f t="shared" ref="DI126:DI135" si="76">VLOOKUP($DH126,Funktionsbezeichnungen,3,0)</f>
        <v>7</v>
      </c>
      <c r="DJ126" s="83" t="str">
        <f t="shared" ref="DJ126:DJ135" si="77">VLOOKUP($DH126,Funktionsbezeichnungen,2,0)</f>
        <v>Kaufmännischer Mitarbeiter 4 / Gruppenchef 2</v>
      </c>
      <c r="DO126" s="19">
        <f t="shared" si="52"/>
        <v>5626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9"/>
        <v>Ehret-Kreutz Elke</v>
      </c>
      <c r="CR127" s="19">
        <f t="shared" si="50"/>
        <v>31</v>
      </c>
      <c r="CS127" s="19" t="str">
        <f t="shared" si="51"/>
        <v>D</v>
      </c>
      <c r="CT127" s="154">
        <v>5633</v>
      </c>
      <c r="CU127" s="125">
        <v>134</v>
      </c>
      <c r="CV127" s="33">
        <f t="shared" si="68"/>
        <v>7</v>
      </c>
      <c r="CW127" s="83" t="str">
        <f t="shared" si="69"/>
        <v>Kaufmännischer Mitarbeiter 4 / Gruppenchef 2</v>
      </c>
      <c r="CX127" s="125">
        <v>134</v>
      </c>
      <c r="CY127" s="33">
        <f>VLOOKUP($CX127,Funktionsbezeichnungen,3,0)</f>
        <v>7</v>
      </c>
      <c r="CZ127" s="83" t="str">
        <f>VLOOKUP($CX127,Funktionsbezeichnungen,2,0)</f>
        <v>Kaufmännischer Mitarbeiter 4 / Gruppenchef 2</v>
      </c>
      <c r="DA127" s="125">
        <v>134</v>
      </c>
      <c r="DB127" s="33">
        <f>VLOOKUP($DA127,Funktionsbezeichnungen,3,0)</f>
        <v>7</v>
      </c>
      <c r="DC127" s="83" t="str">
        <f>VLOOKUP($DA127,Funktionsbezeichnungen,2,0)</f>
        <v>Kaufmännischer Mitarbeiter 4 / Gruppenchef 2</v>
      </c>
      <c r="DD127" s="125">
        <v>134</v>
      </c>
      <c r="DE127" s="33">
        <f>VLOOKUP($DD127,Funktionsbezeichnungen,3,0)</f>
        <v>7</v>
      </c>
      <c r="DF127" s="83" t="str">
        <f>VLOOKUP($DD127,Funktionsbezeichnungen,2,0)</f>
        <v>Kaufmännischer Mitarbeiter 4 / Gruppenchef 2</v>
      </c>
      <c r="DG127" s="20"/>
      <c r="DH127" s="125">
        <v>134</v>
      </c>
      <c r="DI127" s="33">
        <f>VLOOKUP($DH127,Funktionsbezeichnungen,3,0)</f>
        <v>7</v>
      </c>
      <c r="DJ127" s="83" t="str">
        <f>VLOOKUP($DH127,Funktionsbezeichnungen,2,0)</f>
        <v>Kaufmännischer Mitarbeiter 4 / Gruppenchef 2</v>
      </c>
      <c r="DO127" s="19">
        <f t="shared" si="52"/>
        <v>5633</v>
      </c>
      <c r="DP127" s="153">
        <v>6</v>
      </c>
      <c r="DQ127" s="19">
        <v>0</v>
      </c>
      <c r="DR127" s="19" t="s">
        <v>955</v>
      </c>
    </row>
    <row r="128" spans="1:122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9"/>
        <v>Gerber Beatrice</v>
      </c>
      <c r="CR128" s="19">
        <f t="shared" si="50"/>
        <v>30</v>
      </c>
      <c r="CS128" s="19" t="str">
        <f t="shared" si="51"/>
        <v>D</v>
      </c>
      <c r="CT128" s="154">
        <v>4289</v>
      </c>
      <c r="CU128" s="125">
        <v>141</v>
      </c>
      <c r="CV128" s="33">
        <f t="shared" si="68"/>
        <v>8</v>
      </c>
      <c r="CW128" s="83" t="str">
        <f t="shared" si="69"/>
        <v>Kaufmännischer Fachspezialist 1</v>
      </c>
      <c r="CX128" s="125">
        <v>141</v>
      </c>
      <c r="CY128" s="33">
        <f t="shared" si="62"/>
        <v>8</v>
      </c>
      <c r="CZ128" s="83" t="str">
        <f t="shared" si="63"/>
        <v>Kaufmännischer Fachspezialist 1</v>
      </c>
      <c r="DA128" s="125">
        <v>141</v>
      </c>
      <c r="DB128" s="33">
        <f t="shared" si="72"/>
        <v>8</v>
      </c>
      <c r="DC128" s="83" t="str">
        <f t="shared" si="73"/>
        <v>Kaufmännischer Fachspezialist 1</v>
      </c>
      <c r="DD128" s="125">
        <v>141</v>
      </c>
      <c r="DE128" s="33">
        <f t="shared" si="74"/>
        <v>8</v>
      </c>
      <c r="DF128" s="83" t="str">
        <f t="shared" si="75"/>
        <v>Kaufmännischer Fachspezialist 1</v>
      </c>
      <c r="DG128" s="20"/>
      <c r="DH128" s="125">
        <v>141</v>
      </c>
      <c r="DI128" s="33">
        <f t="shared" si="76"/>
        <v>8</v>
      </c>
      <c r="DJ128" s="83" t="str">
        <f t="shared" si="77"/>
        <v>Kaufmännischer Fachspezialist 1</v>
      </c>
      <c r="DO128" s="19">
        <f t="shared" si="52"/>
        <v>4289</v>
      </c>
      <c r="DP128" s="153">
        <v>6</v>
      </c>
      <c r="DQ128" s="19">
        <v>0</v>
      </c>
      <c r="DR128" s="19" t="s">
        <v>956</v>
      </c>
    </row>
    <row r="129" spans="1:141" s="19" customFormat="1" x14ac:dyDescent="0.2">
      <c r="A129" s="53">
        <v>0</v>
      </c>
      <c r="B129" s="53">
        <v>1</v>
      </c>
      <c r="C129" s="53">
        <f t="shared" ref="C129:C142" si="78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53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9"/>
        <v>Boschung Brigitte</v>
      </c>
      <c r="CR129" s="19">
        <f t="shared" si="50"/>
        <v>31</v>
      </c>
      <c r="CS129" s="19" t="str">
        <f t="shared" si="51"/>
        <v>E</v>
      </c>
      <c r="CT129" s="154">
        <v>7703</v>
      </c>
      <c r="CU129" s="125">
        <v>112</v>
      </c>
      <c r="CV129" s="33">
        <f t="shared" si="68"/>
        <v>5</v>
      </c>
      <c r="CW129" s="83" t="str">
        <f t="shared" si="69"/>
        <v>Réceptionist / Telefonist / Service-Disponent 2</v>
      </c>
      <c r="CX129" s="125">
        <v>112</v>
      </c>
      <c r="CY129" s="33">
        <f t="shared" ref="CY129:CY135" si="79">VLOOKUP($CX129,Funktionsbezeichnungen,3,0)</f>
        <v>5</v>
      </c>
      <c r="CZ129" s="83" t="str">
        <f t="shared" ref="CZ129:CZ135" si="80">VLOOKUP($CX129,Funktionsbezeichnungen,2,0)</f>
        <v>Réceptionist / Telefonist / Service-Disponent 2</v>
      </c>
      <c r="DA129" s="125">
        <v>112</v>
      </c>
      <c r="DB129" s="33">
        <f t="shared" si="72"/>
        <v>5</v>
      </c>
      <c r="DC129" s="83" t="str">
        <f t="shared" si="73"/>
        <v>Réceptionist / Telefonist / Service-Disponent 2</v>
      </c>
      <c r="DD129" s="125">
        <v>112</v>
      </c>
      <c r="DE129" s="33">
        <f t="shared" si="74"/>
        <v>5</v>
      </c>
      <c r="DF129" s="83" t="str">
        <f t="shared" si="75"/>
        <v>Réceptionist / Telefonist / Service-Disponent 2</v>
      </c>
      <c r="DG129" s="20"/>
      <c r="DH129" s="125">
        <v>112</v>
      </c>
      <c r="DI129" s="33">
        <f t="shared" si="76"/>
        <v>5</v>
      </c>
      <c r="DJ129" s="83" t="str">
        <f t="shared" si="77"/>
        <v>Réceptionist / Telefonist / Service-Disponent 2</v>
      </c>
      <c r="DO129" s="19">
        <f t="shared" si="52"/>
        <v>7703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78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53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9"/>
        <v>Wirtz Christine</v>
      </c>
      <c r="CR130" s="19">
        <f t="shared" si="50"/>
        <v>29</v>
      </c>
      <c r="CS130" s="19" t="str">
        <f t="shared" si="51"/>
        <v>E</v>
      </c>
      <c r="CT130" s="154">
        <v>5627</v>
      </c>
      <c r="CU130" s="125">
        <v>112</v>
      </c>
      <c r="CV130" s="33">
        <f t="shared" si="68"/>
        <v>5</v>
      </c>
      <c r="CW130" s="83" t="str">
        <f t="shared" si="69"/>
        <v>Réceptionist / Telefonist / Service-Disponent 2</v>
      </c>
      <c r="CX130" s="125">
        <v>112</v>
      </c>
      <c r="CY130" s="33">
        <f t="shared" si="79"/>
        <v>5</v>
      </c>
      <c r="CZ130" s="83" t="str">
        <f t="shared" si="80"/>
        <v>Réceptionist / Telefonist / Service-Disponent 2</v>
      </c>
      <c r="DA130" s="125">
        <v>112</v>
      </c>
      <c r="DB130" s="33">
        <f t="shared" si="72"/>
        <v>5</v>
      </c>
      <c r="DC130" s="83" t="str">
        <f t="shared" si="73"/>
        <v>Réceptionist / Telefonist / Service-Disponent 2</v>
      </c>
      <c r="DD130" s="125">
        <v>112</v>
      </c>
      <c r="DE130" s="33">
        <f t="shared" si="74"/>
        <v>5</v>
      </c>
      <c r="DF130" s="83" t="str">
        <f t="shared" si="75"/>
        <v>Réceptionist / Telefonist / Service-Disponent 2</v>
      </c>
      <c r="DG130" s="20"/>
      <c r="DH130" s="125">
        <v>112</v>
      </c>
      <c r="DI130" s="33">
        <f t="shared" si="76"/>
        <v>5</v>
      </c>
      <c r="DJ130" s="83" t="str">
        <f t="shared" si="77"/>
        <v>Réceptionist / Telefonist / Service-Disponent 2</v>
      </c>
      <c r="DO130" s="19">
        <f t="shared" si="52"/>
        <v>5627</v>
      </c>
      <c r="DP130" s="153">
        <v>6</v>
      </c>
      <c r="DQ130" s="19">
        <v>0</v>
      </c>
      <c r="DR130" s="19" t="s">
        <v>953</v>
      </c>
    </row>
    <row r="131" spans="1:141" s="19" customFormat="1" x14ac:dyDescent="0.2">
      <c r="A131" s="53">
        <v>0</v>
      </c>
      <c r="B131" s="53">
        <v>1</v>
      </c>
      <c r="C131" s="53">
        <f t="shared" si="7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53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9"/>
        <v>Körkel Agnes</v>
      </c>
      <c r="CR131" s="19">
        <f>+Z131</f>
        <v>27</v>
      </c>
      <c r="CS131" s="19" t="str">
        <f>+AB131</f>
        <v>E</v>
      </c>
      <c r="CT131" s="154">
        <v>5605</v>
      </c>
      <c r="CU131" s="125">
        <v>132</v>
      </c>
      <c r="CV131" s="33">
        <f t="shared" si="68"/>
        <v>5</v>
      </c>
      <c r="CW131" s="83" t="str">
        <f t="shared" si="69"/>
        <v>Kaufmännischer Mitarbeiter 2</v>
      </c>
      <c r="CX131" s="125">
        <v>132</v>
      </c>
      <c r="CY131" s="33">
        <f t="shared" si="79"/>
        <v>5</v>
      </c>
      <c r="CZ131" s="83" t="str">
        <f t="shared" si="80"/>
        <v>Kaufmännischer Mitarbeiter 2</v>
      </c>
      <c r="DA131" s="125">
        <v>132</v>
      </c>
      <c r="DB131" s="33">
        <f t="shared" si="72"/>
        <v>5</v>
      </c>
      <c r="DC131" s="83" t="str">
        <f t="shared" si="73"/>
        <v>Kaufmännischer Mitarbeiter 2</v>
      </c>
      <c r="DD131" s="125">
        <v>132</v>
      </c>
      <c r="DE131" s="33">
        <f t="shared" si="74"/>
        <v>5</v>
      </c>
      <c r="DF131" s="83" t="str">
        <f t="shared" si="75"/>
        <v>Kaufmännischer Mitarbeiter 2</v>
      </c>
      <c r="DG131" s="20"/>
      <c r="DH131" s="125">
        <v>132</v>
      </c>
      <c r="DI131" s="33">
        <f t="shared" si="76"/>
        <v>5</v>
      </c>
      <c r="DJ131" s="83" t="str">
        <f t="shared" si="77"/>
        <v>Kaufmännischer Mitarbeiter 2</v>
      </c>
      <c r="DO131" s="19">
        <f t="shared" si="52"/>
        <v>5605</v>
      </c>
      <c r="DP131" s="153">
        <v>7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7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ref="CP132:CP147" si="81">+S132</f>
        <v>Kalt Susanne</v>
      </c>
      <c r="CR132" s="19">
        <f>+Z132</f>
        <v>12</v>
      </c>
      <c r="CS132" s="19" t="str">
        <f>+AB132</f>
        <v>E</v>
      </c>
      <c r="CT132" s="154">
        <v>6758</v>
      </c>
      <c r="CU132" s="125">
        <v>133</v>
      </c>
      <c r="CV132" s="33">
        <f t="shared" si="68"/>
        <v>6</v>
      </c>
      <c r="CW132" s="83" t="str">
        <f t="shared" si="69"/>
        <v>Kaufmännischer Mitarbeiter 3 / Gruppenchef 1</v>
      </c>
      <c r="CX132" s="125">
        <v>133</v>
      </c>
      <c r="CY132" s="33">
        <f t="shared" si="79"/>
        <v>6</v>
      </c>
      <c r="CZ132" s="83" t="str">
        <f t="shared" si="80"/>
        <v>Kaufmännischer Mitarbeiter 3 / Gruppenchef 1</v>
      </c>
      <c r="DA132" s="125">
        <v>133</v>
      </c>
      <c r="DB132" s="33">
        <f t="shared" si="72"/>
        <v>6</v>
      </c>
      <c r="DC132" s="83" t="str">
        <f t="shared" si="73"/>
        <v>Kaufmännischer Mitarbeiter 3 / Gruppenchef 1</v>
      </c>
      <c r="DD132" s="125">
        <v>133</v>
      </c>
      <c r="DE132" s="33">
        <f t="shared" si="74"/>
        <v>6</v>
      </c>
      <c r="DF132" s="83" t="str">
        <f t="shared" si="75"/>
        <v>Kaufmännischer Mitarbeiter 3 / Gruppenchef 1</v>
      </c>
      <c r="DG132" s="20"/>
      <c r="DH132" s="125">
        <v>133</v>
      </c>
      <c r="DI132" s="33">
        <f t="shared" si="76"/>
        <v>6</v>
      </c>
      <c r="DJ132" s="83" t="str">
        <f t="shared" si="77"/>
        <v>Kaufmännischer Mitarbeiter 3 / Gruppenchef 1</v>
      </c>
      <c r="DO132" s="19">
        <f t="shared" ref="DO132:DO138" si="82">+CT132</f>
        <v>6758</v>
      </c>
      <c r="DP132" s="153">
        <v>6</v>
      </c>
      <c r="DQ132" s="19">
        <v>0</v>
      </c>
      <c r="DR132" s="19" t="s">
        <v>955</v>
      </c>
    </row>
    <row r="133" spans="1:141" s="19" customFormat="1" x14ac:dyDescent="0.2">
      <c r="A133" s="53">
        <v>0</v>
      </c>
      <c r="B133" s="53">
        <v>1</v>
      </c>
      <c r="C133" s="53">
        <f t="shared" si="78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1"/>
        <v>Eilers Brigitte</v>
      </c>
      <c r="CR133" s="19">
        <f>+Z133</f>
        <v>36</v>
      </c>
      <c r="CS133" s="19" t="str">
        <f>+AB133</f>
        <v>E</v>
      </c>
      <c r="CT133" s="154">
        <v>6740</v>
      </c>
      <c r="CU133" s="125">
        <v>133</v>
      </c>
      <c r="CV133" s="33">
        <f t="shared" si="68"/>
        <v>6</v>
      </c>
      <c r="CW133" s="83" t="str">
        <f t="shared" si="69"/>
        <v>Kaufmännischer Mitarbeiter 3 / Gruppenchef 1</v>
      </c>
      <c r="CX133" s="125">
        <v>133</v>
      </c>
      <c r="CY133" s="33">
        <f t="shared" si="79"/>
        <v>6</v>
      </c>
      <c r="CZ133" s="83" t="str">
        <f t="shared" si="80"/>
        <v>Kaufmännischer Mitarbeiter 3 / Gruppenchef 1</v>
      </c>
      <c r="DA133" s="125">
        <v>133</v>
      </c>
      <c r="DB133" s="33">
        <f t="shared" si="72"/>
        <v>6</v>
      </c>
      <c r="DC133" s="83" t="str">
        <f t="shared" si="73"/>
        <v>Kaufmännischer Mitarbeiter 3 / Gruppenchef 1</v>
      </c>
      <c r="DD133" s="125">
        <v>133</v>
      </c>
      <c r="DE133" s="33">
        <f t="shared" si="74"/>
        <v>6</v>
      </c>
      <c r="DF133" s="83" t="str">
        <f t="shared" si="75"/>
        <v>Kaufmännischer Mitarbeiter 3 / Gruppenchef 1</v>
      </c>
      <c r="DG133" s="20"/>
      <c r="DH133" s="125">
        <v>133</v>
      </c>
      <c r="DI133" s="33">
        <f t="shared" si="76"/>
        <v>6</v>
      </c>
      <c r="DJ133" s="83" t="str">
        <f t="shared" si="77"/>
        <v>Kaufmännischer Mitarbeiter 3 / Gruppenchef 1</v>
      </c>
      <c r="DO133" s="19">
        <f t="shared" si="82"/>
        <v>6740</v>
      </c>
      <c r="DP133" s="153">
        <v>6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>
        <v>1</v>
      </c>
      <c r="C134" s="53">
        <f t="shared" si="78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81"/>
        <v>Barth Sandra</v>
      </c>
      <c r="CR134" s="19">
        <f>+Z134</f>
        <v>28</v>
      </c>
      <c r="CS134" s="19" t="str">
        <f>+AB134</f>
        <v>E</v>
      </c>
      <c r="CT134" s="154">
        <v>7701</v>
      </c>
      <c r="CU134" s="125">
        <v>132</v>
      </c>
      <c r="CV134" s="33">
        <f t="shared" si="68"/>
        <v>5</v>
      </c>
      <c r="CW134" s="83" t="str">
        <f t="shared" si="69"/>
        <v>Kaufmännischer Mitarbeiter 2</v>
      </c>
      <c r="CX134" s="125">
        <v>132</v>
      </c>
      <c r="CY134" s="33">
        <f t="shared" si="79"/>
        <v>5</v>
      </c>
      <c r="CZ134" s="83" t="str">
        <f t="shared" si="80"/>
        <v>Kaufmännischer Mitarbeiter 2</v>
      </c>
      <c r="DA134" s="125">
        <v>132</v>
      </c>
      <c r="DB134" s="33">
        <f t="shared" si="72"/>
        <v>5</v>
      </c>
      <c r="DC134" s="83" t="str">
        <f t="shared" si="73"/>
        <v>Kaufmännischer Mitarbeiter 2</v>
      </c>
      <c r="DD134" s="125">
        <v>132</v>
      </c>
      <c r="DE134" s="33">
        <f t="shared" si="74"/>
        <v>5</v>
      </c>
      <c r="DF134" s="83" t="str">
        <f t="shared" si="75"/>
        <v>Kaufmännischer Mitarbeiter 2</v>
      </c>
      <c r="DG134" s="20"/>
      <c r="DH134" s="125">
        <v>132</v>
      </c>
      <c r="DI134" s="33">
        <f t="shared" si="76"/>
        <v>5</v>
      </c>
      <c r="DJ134" s="83" t="str">
        <f t="shared" si="77"/>
        <v>Kaufmännischer Mitarbeiter 2</v>
      </c>
      <c r="DO134" s="19">
        <f t="shared" si="82"/>
        <v>7701</v>
      </c>
      <c r="DP134" s="153">
        <v>7</v>
      </c>
      <c r="DQ134" s="19">
        <v>0</v>
      </c>
      <c r="DR134" s="185" t="s">
        <v>977</v>
      </c>
    </row>
    <row r="135" spans="1:141" s="19" customFormat="1" x14ac:dyDescent="0.2">
      <c r="A135" s="53">
        <v>0</v>
      </c>
      <c r="B135" s="53"/>
      <c r="C135" s="53">
        <f t="shared" si="7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81"/>
        <v>Schurrer Gabriel</v>
      </c>
      <c r="CR135" s="19">
        <f>+Z135</f>
        <v>32</v>
      </c>
      <c r="CS135" s="19" t="str">
        <f>+AB135</f>
        <v>F</v>
      </c>
      <c r="CT135" s="154">
        <v>7654</v>
      </c>
      <c r="CU135" s="125">
        <v>614</v>
      </c>
      <c r="CV135" s="33">
        <f t="shared" si="68"/>
        <v>4</v>
      </c>
      <c r="CW135" s="83" t="str">
        <f t="shared" si="69"/>
        <v>Laborassistenz 2</v>
      </c>
      <c r="CX135" s="125">
        <v>614</v>
      </c>
      <c r="CY135" s="33">
        <f t="shared" si="79"/>
        <v>4</v>
      </c>
      <c r="CZ135" s="83" t="str">
        <f t="shared" si="80"/>
        <v>Laborassistenz 2</v>
      </c>
      <c r="DA135" s="125">
        <v>614</v>
      </c>
      <c r="DB135" s="33">
        <f t="shared" si="72"/>
        <v>4</v>
      </c>
      <c r="DC135" s="83" t="str">
        <f t="shared" si="73"/>
        <v>Laborassistenz 2</v>
      </c>
      <c r="DD135" s="125">
        <v>614</v>
      </c>
      <c r="DE135" s="33">
        <f t="shared" si="74"/>
        <v>4</v>
      </c>
      <c r="DF135" s="83" t="str">
        <f t="shared" si="75"/>
        <v>Laborassistenz 2</v>
      </c>
      <c r="DG135" s="20"/>
      <c r="DH135" s="125">
        <v>614</v>
      </c>
      <c r="DI135" s="33">
        <f t="shared" si="76"/>
        <v>4</v>
      </c>
      <c r="DJ135" s="83" t="str">
        <f t="shared" si="77"/>
        <v>Laborassistenz 2</v>
      </c>
      <c r="DO135" s="19">
        <f t="shared" si="82"/>
        <v>7654</v>
      </c>
      <c r="DP135" s="153">
        <v>7</v>
      </c>
      <c r="DQ135" s="19">
        <v>0</v>
      </c>
      <c r="DR135" s="19" t="s">
        <v>963</v>
      </c>
    </row>
    <row r="136" spans="1:141" s="19" customFormat="1" x14ac:dyDescent="0.2">
      <c r="A136" s="53">
        <v>0</v>
      </c>
      <c r="B136" s="53"/>
      <c r="C136" s="53">
        <f t="shared" si="78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81"/>
        <v>Signer David</v>
      </c>
      <c r="CT136" s="154">
        <v>9765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 t="shared" si="82"/>
        <v>9765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7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1"/>
        <v>Stucki Tizian</v>
      </c>
      <c r="CT137" s="154">
        <v>9740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>+CT137</f>
        <v>9740</v>
      </c>
      <c r="DP137" s="153">
        <v>8</v>
      </c>
      <c r="DQ137" s="19">
        <v>0</v>
      </c>
      <c r="DR137" s="185" t="s">
        <v>976</v>
      </c>
    </row>
    <row r="138" spans="1:141" s="19" customFormat="1" x14ac:dyDescent="0.2">
      <c r="A138" s="53">
        <v>0</v>
      </c>
      <c r="B138" s="53"/>
      <c r="C138" s="53">
        <f t="shared" si="7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81"/>
        <v>Kipfer Cedric</v>
      </c>
      <c r="CT138" s="154">
        <v>9739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  <c r="DO138" s="19">
        <f t="shared" si="82"/>
        <v>9739</v>
      </c>
      <c r="DP138" s="153">
        <v>8</v>
      </c>
      <c r="DQ138" s="19">
        <v>0</v>
      </c>
      <c r="DR138" s="185" t="s">
        <v>976</v>
      </c>
    </row>
    <row r="139" spans="1:141" x14ac:dyDescent="0.25">
      <c r="A139" s="53">
        <v>0</v>
      </c>
      <c r="B139" s="53"/>
      <c r="C139" s="53">
        <f t="shared" si="78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81"/>
        <v>Berger Noah</v>
      </c>
      <c r="CQ139" s="19"/>
      <c r="CT139" s="154">
        <v>9740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</row>
    <row r="140" spans="1:141" s="19" customFormat="1" x14ac:dyDescent="0.2">
      <c r="A140" s="53">
        <v>0</v>
      </c>
      <c r="B140" s="53"/>
      <c r="C140" s="53">
        <f t="shared" si="78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1"/>
        <v>Pertoldi Noeh</v>
      </c>
      <c r="CT140" s="154">
        <v>9742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 t="shared" ref="DO140:DO147" si="83">+CT140</f>
        <v>9742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81"/>
        <v>Thahiri Florian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>+CT141</f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 t="shared" si="7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1"/>
        <v>Hirsbrunner Nico</v>
      </c>
      <c r="CT142" s="154">
        <v>9740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83"/>
        <v>9740</v>
      </c>
      <c r="DP142" s="153">
        <v>8</v>
      </c>
      <c r="DQ142" s="19">
        <v>0</v>
      </c>
      <c r="DR142" s="185" t="s">
        <v>976</v>
      </c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1"/>
        <v>Christ Florian</v>
      </c>
      <c r="CT143" s="154">
        <v>9739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 t="shared" si="83"/>
        <v>9739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81"/>
        <v>Sivasundaram Aschveni</v>
      </c>
      <c r="CT144" s="154">
        <v>9751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9751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1"/>
        <v>Boser Florian</v>
      </c>
      <c r="CT146" s="154">
        <v>9750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83"/>
        <v>9750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1"/>
        <v>Kaupp Nicolas</v>
      </c>
      <c r="CT147" s="154">
        <v>9752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83"/>
        <v>9752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U148" s="141"/>
      <c r="CV148" s="141"/>
      <c r="CW148" s="126"/>
      <c r="CX148" s="141"/>
      <c r="CY148" s="141"/>
      <c r="CZ148" s="126"/>
      <c r="DA148" s="141"/>
      <c r="DB148" s="141"/>
      <c r="DC148" s="126"/>
      <c r="DD148" s="141"/>
      <c r="DE148" s="141"/>
      <c r="DF148" s="126"/>
      <c r="DG148" s="126"/>
      <c r="DH148" s="138"/>
      <c r="DI148" s="138"/>
      <c r="EK148"/>
    </row>
    <row r="149" spans="1:141" customFormat="1" x14ac:dyDescent="0.25">
      <c r="A149" s="48">
        <f t="shared" ref="A149:N149" si="84">SUM(A5:A147)</f>
        <v>9</v>
      </c>
      <c r="B149" s="48">
        <f t="shared" si="84"/>
        <v>36</v>
      </c>
      <c r="C149" s="48">
        <f t="shared" si="84"/>
        <v>97</v>
      </c>
      <c r="D149" s="48">
        <f t="shared" si="84"/>
        <v>27</v>
      </c>
      <c r="E149" s="48">
        <f t="shared" si="84"/>
        <v>44</v>
      </c>
      <c r="F149" s="48">
        <f t="shared" si="84"/>
        <v>1</v>
      </c>
      <c r="G149" s="48">
        <f t="shared" si="84"/>
        <v>2</v>
      </c>
      <c r="H149" s="48">
        <f t="shared" si="84"/>
        <v>33</v>
      </c>
      <c r="I149" s="48">
        <f t="shared" si="84"/>
        <v>32</v>
      </c>
      <c r="J149" s="48">
        <f t="shared" si="84"/>
        <v>11</v>
      </c>
      <c r="K149" s="48">
        <f t="shared" si="84"/>
        <v>11</v>
      </c>
      <c r="L149" s="48">
        <f t="shared" si="84"/>
        <v>20</v>
      </c>
      <c r="M149" s="48">
        <f t="shared" si="84"/>
        <v>7</v>
      </c>
      <c r="N149" s="48">
        <f t="shared" si="84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V149" s="19"/>
    </row>
    <row r="150" spans="1:141" customFormat="1" x14ac:dyDescent="0.25">
      <c r="A150" s="11">
        <f t="shared" ref="A150:N150" si="85">SUBTOTAL(9,A5:A147)</f>
        <v>9</v>
      </c>
      <c r="B150" s="11">
        <f t="shared" si="85"/>
        <v>36</v>
      </c>
      <c r="C150" s="11">
        <f t="shared" si="85"/>
        <v>97</v>
      </c>
      <c r="D150" s="11">
        <f t="shared" si="85"/>
        <v>27</v>
      </c>
      <c r="E150" s="11">
        <f t="shared" si="85"/>
        <v>44</v>
      </c>
      <c r="F150" s="11">
        <f t="shared" si="85"/>
        <v>1</v>
      </c>
      <c r="G150" s="11">
        <f t="shared" si="85"/>
        <v>2</v>
      </c>
      <c r="H150" s="11">
        <f t="shared" si="85"/>
        <v>33</v>
      </c>
      <c r="I150" s="11">
        <f t="shared" si="85"/>
        <v>32</v>
      </c>
      <c r="J150" s="11">
        <f t="shared" si="85"/>
        <v>11</v>
      </c>
      <c r="K150" s="11">
        <f t="shared" si="85"/>
        <v>11</v>
      </c>
      <c r="L150" s="11">
        <f t="shared" si="85"/>
        <v>20</v>
      </c>
      <c r="M150" s="11">
        <f t="shared" si="85"/>
        <v>7</v>
      </c>
      <c r="N150" s="11">
        <f t="shared" si="85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45" t="s">
        <v>980</v>
      </c>
      <c r="DV150" s="19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986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987</v>
      </c>
      <c r="DV152" s="19"/>
      <c r="EK152" s="11"/>
    </row>
    <row r="153" spans="1:141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S153" s="11"/>
      <c r="CT153" s="11"/>
      <c r="CU153" s="49"/>
      <c r="CV153" s="49"/>
      <c r="CW153" s="11"/>
      <c r="CX153" s="49"/>
      <c r="CY153" s="49"/>
      <c r="CZ153" s="11"/>
      <c r="DA153" s="49"/>
      <c r="DB153" s="49"/>
      <c r="DC153" s="11"/>
      <c r="DD153" s="49"/>
      <c r="DE153" s="49"/>
      <c r="DF153" s="11"/>
      <c r="DG153" s="115"/>
      <c r="DH153" s="13"/>
      <c r="DI153" s="13"/>
      <c r="DJ153" s="11"/>
      <c r="DM153" s="11"/>
      <c r="DN153" s="11"/>
      <c r="DO153" s="11"/>
      <c r="DP153" s="11" t="s">
        <v>988</v>
      </c>
      <c r="DV153" s="19"/>
      <c r="EK153" s="11"/>
    </row>
    <row r="154" spans="1:141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P154" s="11" t="s">
        <v>981</v>
      </c>
      <c r="DV154" s="19"/>
    </row>
    <row r="155" spans="1:141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P155" s="11" t="s">
        <v>982</v>
      </c>
      <c r="DV155" s="19"/>
    </row>
    <row r="156" spans="1:141" x14ac:dyDescent="0.25">
      <c r="AE156" s="91" t="s">
        <v>365</v>
      </c>
      <c r="AF156" s="89" t="s">
        <v>249</v>
      </c>
      <c r="CN156" s="19"/>
      <c r="CO156" s="19"/>
      <c r="DP156" s="11" t="s">
        <v>989</v>
      </c>
      <c r="DV156" s="19"/>
    </row>
    <row r="157" spans="1:141" x14ac:dyDescent="0.25">
      <c r="AE157" s="80"/>
      <c r="DP157" s="11" t="s">
        <v>990</v>
      </c>
    </row>
    <row r="158" spans="1:141" x14ac:dyDescent="0.25">
      <c r="AE158" s="80" t="s">
        <v>408</v>
      </c>
      <c r="DP158" s="11" t="s">
        <v>991</v>
      </c>
    </row>
    <row r="159" spans="1:141" x14ac:dyDescent="0.25">
      <c r="O159" s="109"/>
      <c r="P159" s="110"/>
      <c r="Q159" s="111"/>
      <c r="R159" s="112"/>
      <c r="S159" s="113"/>
      <c r="AE159" s="80" t="s">
        <v>410</v>
      </c>
      <c r="DP159" s="11" t="s">
        <v>983</v>
      </c>
    </row>
    <row r="160" spans="1:141" x14ac:dyDescent="0.25">
      <c r="O160" s="109"/>
      <c r="P160" s="110"/>
      <c r="Q160" s="111"/>
      <c r="R160" s="112"/>
      <c r="S160" s="113"/>
      <c r="AE160" s="80" t="s">
        <v>409</v>
      </c>
      <c r="DP160" s="11" t="s">
        <v>984</v>
      </c>
    </row>
    <row r="161" spans="15:124" x14ac:dyDescent="0.25">
      <c r="O161" s="109"/>
      <c r="P161" s="110"/>
      <c r="Q161" s="111"/>
      <c r="R161" s="112"/>
      <c r="S161" s="113"/>
      <c r="AE161" s="80"/>
      <c r="DP161" s="11" t="s">
        <v>992</v>
      </c>
    </row>
    <row r="162" spans="15:124" x14ac:dyDescent="0.25">
      <c r="O162" s="114"/>
      <c r="P162" s="111"/>
      <c r="Q162" s="111"/>
      <c r="R162" s="112"/>
      <c r="S162" s="115"/>
      <c r="AE162" s="80" t="s">
        <v>411</v>
      </c>
      <c r="DP162" s="11" t="s">
        <v>985</v>
      </c>
    </row>
    <row r="163" spans="15:124" x14ac:dyDescent="0.25">
      <c r="AE163" s="80" t="s">
        <v>413</v>
      </c>
    </row>
    <row r="164" spans="15:124" x14ac:dyDescent="0.25">
      <c r="AE164" s="80" t="s">
        <v>412</v>
      </c>
      <c r="DQ164" s="45" t="s">
        <v>993</v>
      </c>
    </row>
    <row r="165" spans="15:124" x14ac:dyDescent="0.25">
      <c r="AE165" s="80"/>
      <c r="DQ165" s="11" t="s">
        <v>994</v>
      </c>
    </row>
    <row r="166" spans="15:124" x14ac:dyDescent="0.25">
      <c r="AE166" s="80"/>
      <c r="DQ166" s="11" t="s">
        <v>995</v>
      </c>
    </row>
    <row r="167" spans="15:124" x14ac:dyDescent="0.25">
      <c r="AE167" s="80"/>
      <c r="DQ167" s="11" t="s">
        <v>996</v>
      </c>
    </row>
    <row r="168" spans="15:124" x14ac:dyDescent="0.25">
      <c r="AE168" s="80"/>
      <c r="DQ168" s="11" t="s">
        <v>997</v>
      </c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</row>
    <row r="173" spans="15:124" x14ac:dyDescent="0.25">
      <c r="AE173" s="80"/>
      <c r="DT173" s="11" t="s">
        <v>998</v>
      </c>
    </row>
    <row r="174" spans="15:124" x14ac:dyDescent="0.25">
      <c r="AE174" s="80"/>
    </row>
    <row r="175" spans="15:124" x14ac:dyDescent="0.25">
      <c r="AE175" s="80"/>
    </row>
    <row r="176" spans="15:124" x14ac:dyDescent="0.25">
      <c r="AE176" s="80"/>
      <c r="DM176" s="889" t="s">
        <v>78</v>
      </c>
      <c r="DN176" s="890"/>
      <c r="DO176" s="891"/>
      <c r="DP176" s="173" t="s">
        <v>950</v>
      </c>
    </row>
    <row r="177" spans="31:120" x14ac:dyDescent="0.25">
      <c r="AE177" s="80"/>
      <c r="DM177" s="174" t="s">
        <v>76</v>
      </c>
      <c r="DN177" s="175" t="s">
        <v>77</v>
      </c>
      <c r="DO177" s="176" t="s">
        <v>701</v>
      </c>
      <c r="DP177" s="171"/>
    </row>
    <row r="178" spans="31:120" x14ac:dyDescent="0.25">
      <c r="AE178" s="80"/>
      <c r="DM178" s="177">
        <v>101</v>
      </c>
      <c r="DN178" s="178" t="s">
        <v>712</v>
      </c>
      <c r="DO178" s="179">
        <v>2</v>
      </c>
      <c r="DP178" s="171"/>
    </row>
    <row r="179" spans="31:120" x14ac:dyDescent="0.25">
      <c r="AE179" s="80"/>
      <c r="DM179" s="177">
        <v>102</v>
      </c>
      <c r="DN179" s="178" t="s">
        <v>713</v>
      </c>
      <c r="DO179" s="179">
        <v>3</v>
      </c>
      <c r="DP179" s="171"/>
    </row>
    <row r="180" spans="31:120" x14ac:dyDescent="0.25">
      <c r="AE180" s="80"/>
      <c r="DM180" s="177">
        <v>103</v>
      </c>
      <c r="DN180" s="178" t="s">
        <v>714</v>
      </c>
      <c r="DO180" s="179">
        <v>4</v>
      </c>
      <c r="DP180" s="171"/>
    </row>
    <row r="181" spans="31:120" x14ac:dyDescent="0.25">
      <c r="AE181" s="80"/>
      <c r="DM181" s="177">
        <v>104</v>
      </c>
      <c r="DN181" s="178" t="s">
        <v>715</v>
      </c>
      <c r="DO181" s="179">
        <v>5</v>
      </c>
      <c r="DP181" s="171"/>
    </row>
    <row r="182" spans="31:120" x14ac:dyDescent="0.25">
      <c r="AE182" s="80"/>
      <c r="DM182" s="177">
        <v>111</v>
      </c>
      <c r="DN182" s="178" t="s">
        <v>716</v>
      </c>
      <c r="DO182" s="179">
        <v>4</v>
      </c>
      <c r="DP182" s="171" t="s">
        <v>953</v>
      </c>
    </row>
    <row r="183" spans="31:120" x14ac:dyDescent="0.25">
      <c r="AE183" s="80"/>
      <c r="DM183" s="177">
        <v>112</v>
      </c>
      <c r="DN183" s="178" t="s">
        <v>717</v>
      </c>
      <c r="DO183" s="179">
        <v>5</v>
      </c>
      <c r="DP183" s="171" t="s">
        <v>953</v>
      </c>
    </row>
    <row r="184" spans="31:120" x14ac:dyDescent="0.25">
      <c r="AE184" s="80"/>
      <c r="DM184" s="177">
        <v>121</v>
      </c>
      <c r="DN184" s="178" t="s">
        <v>718</v>
      </c>
      <c r="DO184" s="179">
        <v>4</v>
      </c>
      <c r="DP184" s="171" t="s">
        <v>954</v>
      </c>
    </row>
    <row r="185" spans="31:120" x14ac:dyDescent="0.25">
      <c r="AE185" s="80"/>
      <c r="DM185" s="177">
        <v>122</v>
      </c>
      <c r="DN185" s="178" t="s">
        <v>719</v>
      </c>
      <c r="DO185" s="179">
        <v>5</v>
      </c>
      <c r="DP185" s="171" t="s">
        <v>954</v>
      </c>
    </row>
    <row r="186" spans="31:120" x14ac:dyDescent="0.25">
      <c r="DM186" s="177">
        <v>123</v>
      </c>
      <c r="DN186" s="178" t="s">
        <v>720</v>
      </c>
      <c r="DO186" s="179">
        <v>6</v>
      </c>
      <c r="DP186" s="171" t="s">
        <v>954</v>
      </c>
    </row>
    <row r="187" spans="31:120" x14ac:dyDescent="0.25">
      <c r="DM187" s="177">
        <v>124</v>
      </c>
      <c r="DN187" s="178" t="s">
        <v>721</v>
      </c>
      <c r="DO187" s="179">
        <v>7</v>
      </c>
      <c r="DP187" s="171" t="s">
        <v>954</v>
      </c>
    </row>
    <row r="188" spans="31:120" x14ac:dyDescent="0.25">
      <c r="DM188" s="177">
        <v>131</v>
      </c>
      <c r="DN188" s="178" t="s">
        <v>722</v>
      </c>
      <c r="DO188" s="179">
        <v>4</v>
      </c>
      <c r="DP188" s="171" t="s">
        <v>955</v>
      </c>
    </row>
    <row r="189" spans="31:120" x14ac:dyDescent="0.25">
      <c r="DM189" s="177">
        <v>132</v>
      </c>
      <c r="DN189" s="178" t="s">
        <v>723</v>
      </c>
      <c r="DO189" s="179">
        <v>5</v>
      </c>
      <c r="DP189" s="171" t="s">
        <v>955</v>
      </c>
    </row>
    <row r="190" spans="31:120" x14ac:dyDescent="0.25">
      <c r="DM190" s="177">
        <v>133</v>
      </c>
      <c r="DN190" s="178" t="s">
        <v>724</v>
      </c>
      <c r="DO190" s="179">
        <v>6</v>
      </c>
      <c r="DP190" s="171" t="s">
        <v>955</v>
      </c>
    </row>
    <row r="191" spans="31:120" x14ac:dyDescent="0.25">
      <c r="DM191" s="177">
        <v>134</v>
      </c>
      <c r="DN191" s="178" t="s">
        <v>725</v>
      </c>
      <c r="DO191" s="179">
        <v>7</v>
      </c>
      <c r="DP191" s="171" t="s">
        <v>955</v>
      </c>
    </row>
    <row r="192" spans="31:120" x14ac:dyDescent="0.25">
      <c r="DM192" s="177">
        <v>138</v>
      </c>
      <c r="DN192" s="178" t="s">
        <v>726</v>
      </c>
      <c r="DO192" s="179">
        <v>6</v>
      </c>
      <c r="DP192" s="171"/>
    </row>
    <row r="193" spans="117:120" x14ac:dyDescent="0.25">
      <c r="DM193" s="177">
        <v>139</v>
      </c>
      <c r="DN193" s="178" t="s">
        <v>727</v>
      </c>
      <c r="DO193" s="179">
        <v>7</v>
      </c>
      <c r="DP193" s="171"/>
    </row>
    <row r="194" spans="117:120" x14ac:dyDescent="0.25">
      <c r="DM194" s="177">
        <v>141</v>
      </c>
      <c r="DN194" s="178" t="s">
        <v>728</v>
      </c>
      <c r="DO194" s="179">
        <v>8</v>
      </c>
      <c r="DP194" s="171" t="s">
        <v>956</v>
      </c>
    </row>
    <row r="195" spans="117:120" x14ac:dyDescent="0.25">
      <c r="DM195" s="177">
        <v>142</v>
      </c>
      <c r="DN195" s="178" t="s">
        <v>729</v>
      </c>
      <c r="DO195" s="179">
        <v>9</v>
      </c>
      <c r="DP195" s="171" t="s">
        <v>956</v>
      </c>
    </row>
    <row r="196" spans="117:120" x14ac:dyDescent="0.25">
      <c r="DM196" s="177">
        <v>143</v>
      </c>
      <c r="DN196" s="178" t="s">
        <v>730</v>
      </c>
      <c r="DO196" s="179">
        <v>10</v>
      </c>
      <c r="DP196" s="171" t="s">
        <v>956</v>
      </c>
    </row>
    <row r="197" spans="117:120" x14ac:dyDescent="0.25">
      <c r="DM197" s="177">
        <v>144</v>
      </c>
      <c r="DN197" s="178" t="s">
        <v>731</v>
      </c>
      <c r="DO197" s="179">
        <v>11</v>
      </c>
      <c r="DP197" s="171" t="s">
        <v>956</v>
      </c>
    </row>
    <row r="198" spans="117:120" x14ac:dyDescent="0.25">
      <c r="DM198" s="177">
        <v>150</v>
      </c>
      <c r="DN198" s="178" t="s">
        <v>732</v>
      </c>
      <c r="DO198" s="179">
        <v>8</v>
      </c>
      <c r="DP198" s="171"/>
    </row>
    <row r="199" spans="117:120" x14ac:dyDescent="0.25">
      <c r="DM199" s="177">
        <v>151</v>
      </c>
      <c r="DN199" s="178" t="s">
        <v>733</v>
      </c>
      <c r="DO199" s="179">
        <v>9</v>
      </c>
      <c r="DP199" s="171"/>
    </row>
    <row r="200" spans="117:120" x14ac:dyDescent="0.25">
      <c r="DM200" s="177">
        <v>152</v>
      </c>
      <c r="DN200" s="178" t="s">
        <v>734</v>
      </c>
      <c r="DO200" s="179">
        <v>10</v>
      </c>
      <c r="DP200" s="171"/>
    </row>
    <row r="201" spans="117:120" x14ac:dyDescent="0.25">
      <c r="DM201" s="177">
        <v>153</v>
      </c>
      <c r="DN201" s="178" t="s">
        <v>735</v>
      </c>
      <c r="DO201" s="179">
        <v>11</v>
      </c>
      <c r="DP201" s="171"/>
    </row>
    <row r="202" spans="117:120" x14ac:dyDescent="0.25">
      <c r="DM202" s="177">
        <v>154</v>
      </c>
      <c r="DN202" s="178" t="s">
        <v>736</v>
      </c>
      <c r="DO202" s="179">
        <v>12</v>
      </c>
      <c r="DP202" s="171"/>
    </row>
    <row r="203" spans="117:120" x14ac:dyDescent="0.25">
      <c r="DM203" s="177">
        <v>161</v>
      </c>
      <c r="DN203" s="178" t="s">
        <v>737</v>
      </c>
      <c r="DO203" s="179">
        <v>8</v>
      </c>
      <c r="DP203" s="171" t="s">
        <v>957</v>
      </c>
    </row>
    <row r="204" spans="117:120" x14ac:dyDescent="0.25">
      <c r="DM204" s="177">
        <v>162</v>
      </c>
      <c r="DN204" s="178" t="s">
        <v>738</v>
      </c>
      <c r="DO204" s="179">
        <v>9</v>
      </c>
      <c r="DP204" s="171" t="s">
        <v>957</v>
      </c>
    </row>
    <row r="205" spans="117:120" x14ac:dyDescent="0.25">
      <c r="DM205" s="177">
        <v>163</v>
      </c>
      <c r="DN205" s="178" t="s">
        <v>739</v>
      </c>
      <c r="DO205" s="179">
        <v>10</v>
      </c>
      <c r="DP205" s="171"/>
    </row>
    <row r="206" spans="117:120" x14ac:dyDescent="0.25">
      <c r="DM206" s="177">
        <v>164</v>
      </c>
      <c r="DN206" s="178" t="s">
        <v>740</v>
      </c>
      <c r="DO206" s="179">
        <v>11</v>
      </c>
      <c r="DP206" s="171"/>
    </row>
    <row r="207" spans="117:120" x14ac:dyDescent="0.25">
      <c r="DM207" s="177">
        <v>171</v>
      </c>
      <c r="DN207" s="178" t="s">
        <v>741</v>
      </c>
      <c r="DO207" s="179">
        <v>9</v>
      </c>
      <c r="DP207" s="171"/>
    </row>
    <row r="208" spans="117:120" x14ac:dyDescent="0.25">
      <c r="DM208" s="177">
        <v>172</v>
      </c>
      <c r="DN208" s="178" t="s">
        <v>742</v>
      </c>
      <c r="DO208" s="179">
        <v>10</v>
      </c>
      <c r="DP208" s="171"/>
    </row>
    <row r="209" spans="117:120" x14ac:dyDescent="0.25">
      <c r="DM209" s="177">
        <v>173</v>
      </c>
      <c r="DN209" s="178" t="s">
        <v>743</v>
      </c>
      <c r="DO209" s="179">
        <v>11</v>
      </c>
      <c r="DP209" s="171"/>
    </row>
    <row r="210" spans="117:120" x14ac:dyDescent="0.25">
      <c r="DM210" s="177">
        <v>174</v>
      </c>
      <c r="DN210" s="178" t="s">
        <v>744</v>
      </c>
      <c r="DO210" s="179">
        <v>12</v>
      </c>
      <c r="DP210" s="171"/>
    </row>
    <row r="211" spans="117:120" x14ac:dyDescent="0.25">
      <c r="DM211" s="177">
        <v>181</v>
      </c>
      <c r="DN211" s="178" t="s">
        <v>745</v>
      </c>
      <c r="DO211" s="179">
        <v>10</v>
      </c>
      <c r="DP211" s="171"/>
    </row>
    <row r="212" spans="117:120" x14ac:dyDescent="0.25">
      <c r="DM212" s="177">
        <v>183</v>
      </c>
      <c r="DN212" s="178" t="s">
        <v>746</v>
      </c>
      <c r="DO212" s="179">
        <v>12</v>
      </c>
      <c r="DP212" s="171"/>
    </row>
    <row r="213" spans="117:120" x14ac:dyDescent="0.25">
      <c r="DM213" s="177">
        <v>191</v>
      </c>
      <c r="DN213" s="178" t="s">
        <v>747</v>
      </c>
      <c r="DO213" s="179">
        <v>7</v>
      </c>
      <c r="DP213" s="171"/>
    </row>
    <row r="214" spans="117:120" x14ac:dyDescent="0.25">
      <c r="DM214" s="177">
        <v>192</v>
      </c>
      <c r="DN214" s="178" t="s">
        <v>748</v>
      </c>
      <c r="DO214" s="179">
        <v>8</v>
      </c>
      <c r="DP214" s="171"/>
    </row>
    <row r="215" spans="117:120" x14ac:dyDescent="0.25">
      <c r="DM215" s="177">
        <v>193</v>
      </c>
      <c r="DN215" s="178" t="s">
        <v>749</v>
      </c>
      <c r="DO215" s="179">
        <v>9</v>
      </c>
      <c r="DP215" s="171"/>
    </row>
    <row r="216" spans="117:120" x14ac:dyDescent="0.25">
      <c r="DM216" s="177">
        <v>201</v>
      </c>
      <c r="DN216" s="178" t="s">
        <v>750</v>
      </c>
      <c r="DO216" s="179">
        <v>2</v>
      </c>
      <c r="DP216" s="171"/>
    </row>
    <row r="217" spans="117:120" x14ac:dyDescent="0.25">
      <c r="DM217" s="177">
        <v>202</v>
      </c>
      <c r="DN217" s="178" t="s">
        <v>751</v>
      </c>
      <c r="DO217" s="179">
        <v>3</v>
      </c>
      <c r="DP217" s="171"/>
    </row>
    <row r="218" spans="117:120" x14ac:dyDescent="0.25">
      <c r="DM218" s="177">
        <v>211</v>
      </c>
      <c r="DN218" s="178" t="s">
        <v>752</v>
      </c>
      <c r="DO218" s="179">
        <v>4</v>
      </c>
      <c r="DP218" s="171" t="s">
        <v>958</v>
      </c>
    </row>
    <row r="219" spans="117:120" x14ac:dyDescent="0.25">
      <c r="DM219" s="177">
        <v>212</v>
      </c>
      <c r="DN219" s="178" t="s">
        <v>753</v>
      </c>
      <c r="DO219" s="179">
        <v>5</v>
      </c>
      <c r="DP219" s="171" t="s">
        <v>958</v>
      </c>
    </row>
    <row r="220" spans="117:120" x14ac:dyDescent="0.25">
      <c r="DM220" s="177">
        <v>213</v>
      </c>
      <c r="DN220" s="178" t="s">
        <v>754</v>
      </c>
      <c r="DO220" s="179">
        <v>6</v>
      </c>
      <c r="DP220" s="171" t="s">
        <v>958</v>
      </c>
    </row>
    <row r="221" spans="117:120" x14ac:dyDescent="0.25">
      <c r="DM221" s="177">
        <v>214</v>
      </c>
      <c r="DN221" s="178" t="s">
        <v>755</v>
      </c>
      <c r="DO221" s="179">
        <v>7</v>
      </c>
      <c r="DP221" s="171" t="s">
        <v>958</v>
      </c>
    </row>
    <row r="222" spans="117:120" x14ac:dyDescent="0.25">
      <c r="DM222" s="177">
        <v>221</v>
      </c>
      <c r="DN222" s="178" t="s">
        <v>756</v>
      </c>
      <c r="DO222" s="179">
        <v>8</v>
      </c>
      <c r="DP222" s="171" t="s">
        <v>959</v>
      </c>
    </row>
    <row r="223" spans="117:120" x14ac:dyDescent="0.25">
      <c r="DM223" s="177">
        <v>222</v>
      </c>
      <c r="DN223" s="178" t="s">
        <v>757</v>
      </c>
      <c r="DO223" s="179">
        <v>9</v>
      </c>
      <c r="DP223" s="171" t="s">
        <v>959</v>
      </c>
    </row>
    <row r="224" spans="117:120" x14ac:dyDescent="0.25">
      <c r="DM224" s="177">
        <v>223</v>
      </c>
      <c r="DN224" s="178" t="s">
        <v>758</v>
      </c>
      <c r="DO224" s="179">
        <v>10</v>
      </c>
      <c r="DP224" s="171" t="s">
        <v>959</v>
      </c>
    </row>
    <row r="225" spans="117:120" x14ac:dyDescent="0.25">
      <c r="DM225" s="177">
        <v>224</v>
      </c>
      <c r="DN225" s="178" t="s">
        <v>759</v>
      </c>
      <c r="DO225" s="179">
        <v>11</v>
      </c>
      <c r="DP225" s="171" t="s">
        <v>959</v>
      </c>
    </row>
    <row r="226" spans="117:120" x14ac:dyDescent="0.25">
      <c r="DM226" s="177">
        <v>241</v>
      </c>
      <c r="DN226" s="178" t="s">
        <v>760</v>
      </c>
      <c r="DO226" s="179">
        <v>8</v>
      </c>
      <c r="DP226" s="171"/>
    </row>
    <row r="227" spans="117:120" x14ac:dyDescent="0.25">
      <c r="DM227" s="177">
        <v>242</v>
      </c>
      <c r="DN227" s="178" t="s">
        <v>761</v>
      </c>
      <c r="DO227" s="179">
        <v>9</v>
      </c>
      <c r="DP227" s="171"/>
    </row>
    <row r="228" spans="117:120" x14ac:dyDescent="0.25">
      <c r="DM228" s="177">
        <v>243</v>
      </c>
      <c r="DN228" s="178" t="s">
        <v>762</v>
      </c>
      <c r="DO228" s="179">
        <v>10</v>
      </c>
      <c r="DP228" s="171"/>
    </row>
    <row r="229" spans="117:120" x14ac:dyDescent="0.25">
      <c r="DM229" s="177">
        <v>244</v>
      </c>
      <c r="DN229" s="178" t="s">
        <v>763</v>
      </c>
      <c r="DO229" s="179">
        <v>11</v>
      </c>
      <c r="DP229" s="171"/>
    </row>
    <row r="230" spans="117:120" x14ac:dyDescent="0.25">
      <c r="DM230" s="177">
        <v>250</v>
      </c>
      <c r="DN230" s="178" t="s">
        <v>764</v>
      </c>
      <c r="DO230" s="179">
        <v>8</v>
      </c>
      <c r="DP230" s="171"/>
    </row>
    <row r="231" spans="117:120" x14ac:dyDescent="0.25">
      <c r="DM231" s="177">
        <v>251</v>
      </c>
      <c r="DN231" s="178" t="s">
        <v>765</v>
      </c>
      <c r="DO231" s="179">
        <v>9</v>
      </c>
      <c r="DP231" s="171"/>
    </row>
    <row r="232" spans="117:120" x14ac:dyDescent="0.25">
      <c r="DM232" s="177">
        <v>252</v>
      </c>
      <c r="DN232" s="178" t="s">
        <v>766</v>
      </c>
      <c r="DO232" s="179">
        <v>10</v>
      </c>
      <c r="DP232" s="171"/>
    </row>
    <row r="233" spans="117:120" x14ac:dyDescent="0.25">
      <c r="DM233" s="177">
        <v>253</v>
      </c>
      <c r="DN233" s="178" t="s">
        <v>767</v>
      </c>
      <c r="DO233" s="179">
        <v>11</v>
      </c>
      <c r="DP233" s="171"/>
    </row>
    <row r="234" spans="117:120" x14ac:dyDescent="0.25">
      <c r="DM234" s="177">
        <v>254</v>
      </c>
      <c r="DN234" s="178" t="s">
        <v>768</v>
      </c>
      <c r="DO234" s="179">
        <v>12</v>
      </c>
      <c r="DP234" s="171"/>
    </row>
    <row r="235" spans="117:120" x14ac:dyDescent="0.25">
      <c r="DM235" s="177">
        <v>351</v>
      </c>
      <c r="DN235" s="178" t="s">
        <v>769</v>
      </c>
      <c r="DO235" s="179">
        <v>7</v>
      </c>
      <c r="DP235" s="171"/>
    </row>
    <row r="236" spans="117:120" x14ac:dyDescent="0.25">
      <c r="DM236" s="177">
        <v>352</v>
      </c>
      <c r="DN236" s="178" t="s">
        <v>770</v>
      </c>
      <c r="DO236" s="179">
        <v>8</v>
      </c>
      <c r="DP236" s="171"/>
    </row>
    <row r="237" spans="117:120" x14ac:dyDescent="0.25">
      <c r="DM237" s="177">
        <v>353</v>
      </c>
      <c r="DN237" s="178" t="s">
        <v>771</v>
      </c>
      <c r="DO237" s="179">
        <v>9</v>
      </c>
      <c r="DP237" s="171"/>
    </row>
    <row r="238" spans="117:120" x14ac:dyDescent="0.25">
      <c r="DM238" s="177">
        <v>354</v>
      </c>
      <c r="DN238" s="178" t="s">
        <v>772</v>
      </c>
      <c r="DO238" s="179">
        <v>10</v>
      </c>
      <c r="DP238" s="171"/>
    </row>
    <row r="239" spans="117:120" x14ac:dyDescent="0.25">
      <c r="DM239" s="177">
        <v>355</v>
      </c>
      <c r="DN239" s="178" t="s">
        <v>773</v>
      </c>
      <c r="DO239" s="179">
        <v>11</v>
      </c>
      <c r="DP239" s="171"/>
    </row>
    <row r="240" spans="117:120" x14ac:dyDescent="0.25">
      <c r="DM240" s="177">
        <v>356</v>
      </c>
      <c r="DN240" s="178" t="s">
        <v>774</v>
      </c>
      <c r="DO240" s="179">
        <v>12</v>
      </c>
      <c r="DP240" s="171"/>
    </row>
    <row r="241" spans="117:120" x14ac:dyDescent="0.25">
      <c r="DM241" s="177">
        <v>361</v>
      </c>
      <c r="DN241" s="178" t="s">
        <v>775</v>
      </c>
      <c r="DO241" s="179">
        <v>6</v>
      </c>
      <c r="DP241" s="171"/>
    </row>
    <row r="242" spans="117:120" x14ac:dyDescent="0.25">
      <c r="DM242" s="177">
        <v>362</v>
      </c>
      <c r="DN242" s="178" t="s">
        <v>776</v>
      </c>
      <c r="DO242" s="179">
        <v>7</v>
      </c>
      <c r="DP242" s="171"/>
    </row>
    <row r="243" spans="117:120" x14ac:dyDescent="0.25">
      <c r="DM243" s="177">
        <v>363</v>
      </c>
      <c r="DN243" s="178" t="s">
        <v>777</v>
      </c>
      <c r="DO243" s="179">
        <v>8</v>
      </c>
      <c r="DP243" s="171"/>
    </row>
    <row r="244" spans="117:120" x14ac:dyDescent="0.25">
      <c r="DM244" s="177">
        <v>364</v>
      </c>
      <c r="DN244" s="178" t="s">
        <v>778</v>
      </c>
      <c r="DO244" s="179">
        <v>9</v>
      </c>
      <c r="DP244" s="171"/>
    </row>
    <row r="245" spans="117:120" x14ac:dyDescent="0.25">
      <c r="DM245" s="177">
        <v>366</v>
      </c>
      <c r="DN245" s="178" t="s">
        <v>779</v>
      </c>
      <c r="DO245" s="179">
        <v>8</v>
      </c>
      <c r="DP245" s="171"/>
    </row>
    <row r="246" spans="117:120" x14ac:dyDescent="0.25">
      <c r="DM246" s="177">
        <v>367</v>
      </c>
      <c r="DN246" s="178" t="s">
        <v>780</v>
      </c>
      <c r="DO246" s="179">
        <v>9</v>
      </c>
      <c r="DP246" s="171"/>
    </row>
    <row r="247" spans="117:120" x14ac:dyDescent="0.25">
      <c r="DM247" s="177">
        <v>368</v>
      </c>
      <c r="DN247" s="178" t="s">
        <v>781</v>
      </c>
      <c r="DO247" s="179">
        <v>10</v>
      </c>
      <c r="DP247" s="171"/>
    </row>
    <row r="248" spans="117:120" x14ac:dyDescent="0.25">
      <c r="DM248" s="177">
        <v>371</v>
      </c>
      <c r="DN248" s="178" t="s">
        <v>782</v>
      </c>
      <c r="DO248" s="179">
        <v>7</v>
      </c>
      <c r="DP248" s="171"/>
    </row>
    <row r="249" spans="117:120" x14ac:dyDescent="0.25">
      <c r="DM249" s="177">
        <v>372</v>
      </c>
      <c r="DN249" s="178" t="s">
        <v>783</v>
      </c>
      <c r="DO249" s="179">
        <v>8</v>
      </c>
      <c r="DP249" s="171"/>
    </row>
    <row r="250" spans="117:120" x14ac:dyDescent="0.25">
      <c r="DM250" s="177">
        <v>373</v>
      </c>
      <c r="DN250" s="178" t="s">
        <v>784</v>
      </c>
      <c r="DO250" s="179">
        <v>9</v>
      </c>
      <c r="DP250" s="171"/>
    </row>
    <row r="251" spans="117:120" x14ac:dyDescent="0.25">
      <c r="DM251" s="177">
        <v>374</v>
      </c>
      <c r="DN251" s="178" t="s">
        <v>785</v>
      </c>
      <c r="DO251" s="179">
        <v>10</v>
      </c>
      <c r="DP251" s="171"/>
    </row>
    <row r="252" spans="117:120" x14ac:dyDescent="0.25">
      <c r="DM252" s="177">
        <v>375</v>
      </c>
      <c r="DN252" s="178" t="s">
        <v>786</v>
      </c>
      <c r="DO252" s="179">
        <v>11</v>
      </c>
      <c r="DP252" s="171"/>
    </row>
    <row r="253" spans="117:120" x14ac:dyDescent="0.25">
      <c r="DM253" s="177">
        <v>376</v>
      </c>
      <c r="DN253" s="178" t="s">
        <v>787</v>
      </c>
      <c r="DO253" s="179">
        <v>8</v>
      </c>
      <c r="DP253" s="171"/>
    </row>
    <row r="254" spans="117:120" x14ac:dyDescent="0.25">
      <c r="DM254" s="177">
        <v>377</v>
      </c>
      <c r="DN254" s="178" t="s">
        <v>788</v>
      </c>
      <c r="DO254" s="179">
        <v>9</v>
      </c>
      <c r="DP254" s="171"/>
    </row>
    <row r="255" spans="117:120" x14ac:dyDescent="0.25">
      <c r="DM255" s="177">
        <v>378</v>
      </c>
      <c r="DN255" s="178" t="s">
        <v>789</v>
      </c>
      <c r="DO255" s="179">
        <v>11</v>
      </c>
      <c r="DP255" s="171"/>
    </row>
    <row r="256" spans="117:120" x14ac:dyDescent="0.25">
      <c r="DM256" s="177">
        <v>381</v>
      </c>
      <c r="DN256" s="178" t="s">
        <v>732</v>
      </c>
      <c r="DO256" s="179">
        <v>10</v>
      </c>
      <c r="DP256" s="171"/>
    </row>
    <row r="257" spans="117:120" x14ac:dyDescent="0.25">
      <c r="DM257" s="177">
        <v>382</v>
      </c>
      <c r="DN257" s="178" t="s">
        <v>733</v>
      </c>
      <c r="DO257" s="179">
        <v>11</v>
      </c>
      <c r="DP257" s="171"/>
    </row>
    <row r="258" spans="117:120" x14ac:dyDescent="0.25">
      <c r="DM258" s="177">
        <v>383</v>
      </c>
      <c r="DN258" s="178" t="s">
        <v>734</v>
      </c>
      <c r="DO258" s="179">
        <v>12</v>
      </c>
      <c r="DP258" s="171"/>
    </row>
    <row r="259" spans="117:120" x14ac:dyDescent="0.25">
      <c r="DM259" s="177">
        <v>410</v>
      </c>
      <c r="DN259" s="178" t="s">
        <v>790</v>
      </c>
      <c r="DO259" s="179">
        <v>5</v>
      </c>
      <c r="DP259" s="171"/>
    </row>
    <row r="260" spans="117:120" x14ac:dyDescent="0.25">
      <c r="DM260" s="177">
        <v>411</v>
      </c>
      <c r="DN260" s="178" t="s">
        <v>791</v>
      </c>
      <c r="DO260" s="179">
        <v>6</v>
      </c>
      <c r="DP260" s="171" t="s">
        <v>961</v>
      </c>
    </row>
    <row r="261" spans="117:120" x14ac:dyDescent="0.25">
      <c r="DM261" s="177">
        <v>412</v>
      </c>
      <c r="DN261" s="178" t="s">
        <v>792</v>
      </c>
      <c r="DO261" s="179">
        <v>7</v>
      </c>
      <c r="DP261" s="171" t="s">
        <v>961</v>
      </c>
    </row>
    <row r="262" spans="117:120" x14ac:dyDescent="0.25">
      <c r="DM262" s="177">
        <v>413</v>
      </c>
      <c r="DN262" s="178" t="s">
        <v>793</v>
      </c>
      <c r="DO262" s="179">
        <v>8</v>
      </c>
      <c r="DP262" s="171" t="s">
        <v>961</v>
      </c>
    </row>
    <row r="263" spans="117:120" x14ac:dyDescent="0.25">
      <c r="DM263" s="177">
        <v>420</v>
      </c>
      <c r="DN263" s="178" t="s">
        <v>794</v>
      </c>
      <c r="DO263" s="179">
        <v>4</v>
      </c>
      <c r="DP263" s="171" t="s">
        <v>960</v>
      </c>
    </row>
    <row r="264" spans="117:120" x14ac:dyDescent="0.25">
      <c r="DM264" s="177">
        <v>421</v>
      </c>
      <c r="DN264" s="178" t="s">
        <v>795</v>
      </c>
      <c r="DO264" s="179">
        <v>5</v>
      </c>
      <c r="DP264" s="171" t="s">
        <v>960</v>
      </c>
    </row>
    <row r="265" spans="117:120" x14ac:dyDescent="0.25">
      <c r="DM265" s="177">
        <v>422</v>
      </c>
      <c r="DN265" s="178" t="s">
        <v>796</v>
      </c>
      <c r="DO265" s="179">
        <v>6</v>
      </c>
      <c r="DP265" s="171" t="s">
        <v>960</v>
      </c>
    </row>
    <row r="266" spans="117:120" x14ac:dyDescent="0.25">
      <c r="DM266" s="177">
        <v>423</v>
      </c>
      <c r="DN266" s="178" t="s">
        <v>797</v>
      </c>
      <c r="DO266" s="179">
        <v>7</v>
      </c>
      <c r="DP266" s="171" t="s">
        <v>960</v>
      </c>
    </row>
    <row r="267" spans="117:120" x14ac:dyDescent="0.25">
      <c r="DM267" s="177">
        <v>424</v>
      </c>
      <c r="DN267" s="178" t="s">
        <v>798</v>
      </c>
      <c r="DO267" s="179">
        <v>8</v>
      </c>
      <c r="DP267" s="171" t="s">
        <v>960</v>
      </c>
    </row>
    <row r="268" spans="117:120" x14ac:dyDescent="0.25">
      <c r="DM268" s="177">
        <v>430</v>
      </c>
      <c r="DN268" s="178" t="s">
        <v>799</v>
      </c>
      <c r="DO268" s="179">
        <v>6</v>
      </c>
      <c r="DP268" s="171"/>
    </row>
    <row r="269" spans="117:120" x14ac:dyDescent="0.25">
      <c r="DM269" s="177">
        <v>431</v>
      </c>
      <c r="DN269" s="178" t="s">
        <v>800</v>
      </c>
      <c r="DO269" s="179">
        <v>7</v>
      </c>
      <c r="DP269" s="171"/>
    </row>
    <row r="270" spans="117:120" x14ac:dyDescent="0.25">
      <c r="DM270" s="177">
        <v>432</v>
      </c>
      <c r="DN270" s="178" t="s">
        <v>801</v>
      </c>
      <c r="DO270" s="179">
        <v>8</v>
      </c>
      <c r="DP270" s="171"/>
    </row>
    <row r="271" spans="117:120" x14ac:dyDescent="0.25">
      <c r="DM271" s="177">
        <v>433</v>
      </c>
      <c r="DN271" s="178" t="s">
        <v>802</v>
      </c>
      <c r="DO271" s="179">
        <v>9</v>
      </c>
      <c r="DP271" s="171"/>
    </row>
    <row r="272" spans="117:120" x14ac:dyDescent="0.25">
      <c r="DM272" s="177">
        <v>434</v>
      </c>
      <c r="DN272" s="178" t="s">
        <v>803</v>
      </c>
      <c r="DO272" s="179">
        <v>10</v>
      </c>
      <c r="DP272" s="171"/>
    </row>
    <row r="273" spans="117:120" x14ac:dyDescent="0.25">
      <c r="DM273" s="177">
        <v>441</v>
      </c>
      <c r="DN273" s="178" t="s">
        <v>804</v>
      </c>
      <c r="DO273" s="179">
        <v>7</v>
      </c>
      <c r="DP273" s="171" t="s">
        <v>962</v>
      </c>
    </row>
    <row r="274" spans="117:120" x14ac:dyDescent="0.25">
      <c r="DM274" s="177">
        <v>442</v>
      </c>
      <c r="DN274" s="178" t="s">
        <v>805</v>
      </c>
      <c r="DO274" s="179">
        <v>8</v>
      </c>
      <c r="DP274" s="171" t="s">
        <v>962</v>
      </c>
    </row>
    <row r="275" spans="117:120" x14ac:dyDescent="0.25">
      <c r="DM275" s="177">
        <v>443</v>
      </c>
      <c r="DN275" s="178" t="s">
        <v>806</v>
      </c>
      <c r="DO275" s="179">
        <v>9</v>
      </c>
      <c r="DP275" s="171" t="s">
        <v>962</v>
      </c>
    </row>
    <row r="276" spans="117:120" x14ac:dyDescent="0.25">
      <c r="DM276" s="177">
        <v>444</v>
      </c>
      <c r="DN276" s="178" t="s">
        <v>807</v>
      </c>
      <c r="DO276" s="179">
        <v>10</v>
      </c>
      <c r="DP276" s="171" t="s">
        <v>962</v>
      </c>
    </row>
    <row r="277" spans="117:120" x14ac:dyDescent="0.25">
      <c r="DM277" s="177">
        <v>451</v>
      </c>
      <c r="DN277" s="178" t="s">
        <v>808</v>
      </c>
      <c r="DO277" s="179">
        <v>7</v>
      </c>
      <c r="DP277" s="171"/>
    </row>
    <row r="278" spans="117:120" x14ac:dyDescent="0.25">
      <c r="DM278" s="177">
        <v>452</v>
      </c>
      <c r="DN278" s="178" t="s">
        <v>809</v>
      </c>
      <c r="DO278" s="179">
        <v>8</v>
      </c>
      <c r="DP278" s="171"/>
    </row>
    <row r="279" spans="117:120" x14ac:dyDescent="0.25">
      <c r="DM279" s="177">
        <v>453</v>
      </c>
      <c r="DN279" s="178" t="s">
        <v>810</v>
      </c>
      <c r="DO279" s="179">
        <v>9</v>
      </c>
      <c r="DP279" s="171"/>
    </row>
    <row r="280" spans="117:120" x14ac:dyDescent="0.25">
      <c r="DM280" s="177">
        <v>454</v>
      </c>
      <c r="DN280" s="178" t="s">
        <v>811</v>
      </c>
      <c r="DO280" s="179">
        <v>10</v>
      </c>
      <c r="DP280" s="171"/>
    </row>
    <row r="281" spans="117:120" x14ac:dyDescent="0.25">
      <c r="DM281" s="177">
        <v>460</v>
      </c>
      <c r="DN281" s="178" t="s">
        <v>812</v>
      </c>
      <c r="DO281" s="179">
        <v>6</v>
      </c>
      <c r="DP281" s="171"/>
    </row>
    <row r="282" spans="117:120" x14ac:dyDescent="0.25">
      <c r="DM282" s="177">
        <v>461</v>
      </c>
      <c r="DN282" s="178" t="s">
        <v>813</v>
      </c>
      <c r="DO282" s="179">
        <v>7</v>
      </c>
      <c r="DP282" s="171"/>
    </row>
    <row r="283" spans="117:120" x14ac:dyDescent="0.25">
      <c r="DM283" s="177">
        <v>462</v>
      </c>
      <c r="DN283" s="178" t="s">
        <v>814</v>
      </c>
      <c r="DO283" s="179">
        <v>8</v>
      </c>
      <c r="DP283" s="171"/>
    </row>
    <row r="284" spans="117:120" x14ac:dyDescent="0.25">
      <c r="DM284" s="177">
        <v>463</v>
      </c>
      <c r="DN284" s="178" t="s">
        <v>815</v>
      </c>
      <c r="DO284" s="179">
        <v>9</v>
      </c>
      <c r="DP284" s="171"/>
    </row>
    <row r="285" spans="117:120" x14ac:dyDescent="0.25">
      <c r="DM285" s="177">
        <v>464</v>
      </c>
      <c r="DN285" s="178" t="s">
        <v>816</v>
      </c>
      <c r="DO285" s="179">
        <v>10</v>
      </c>
      <c r="DP285" s="171"/>
    </row>
    <row r="286" spans="117:120" x14ac:dyDescent="0.25">
      <c r="DM286" s="177">
        <v>490</v>
      </c>
      <c r="DN286" s="178" t="s">
        <v>732</v>
      </c>
      <c r="DO286" s="179">
        <v>8</v>
      </c>
      <c r="DP286" s="171"/>
    </row>
    <row r="287" spans="117:120" x14ac:dyDescent="0.25">
      <c r="DM287" s="177">
        <v>491</v>
      </c>
      <c r="DN287" s="178" t="s">
        <v>733</v>
      </c>
      <c r="DO287" s="179">
        <v>9</v>
      </c>
      <c r="DP287" s="171"/>
    </row>
    <row r="288" spans="117:120" x14ac:dyDescent="0.25">
      <c r="DM288" s="177">
        <v>492</v>
      </c>
      <c r="DN288" s="178" t="s">
        <v>734</v>
      </c>
      <c r="DO288" s="179">
        <v>10</v>
      </c>
      <c r="DP288" s="171"/>
    </row>
    <row r="289" spans="117:120" x14ac:dyDescent="0.25">
      <c r="DM289" s="177">
        <v>493</v>
      </c>
      <c r="DN289" s="178" t="s">
        <v>817</v>
      </c>
      <c r="DO289" s="179">
        <v>11</v>
      </c>
      <c r="DP289" s="171"/>
    </row>
    <row r="290" spans="117:120" x14ac:dyDescent="0.25">
      <c r="DM290" s="177">
        <v>494</v>
      </c>
      <c r="DN290" s="178" t="s">
        <v>736</v>
      </c>
      <c r="DO290" s="179">
        <v>12</v>
      </c>
      <c r="DP290" s="171"/>
    </row>
    <row r="291" spans="117:120" x14ac:dyDescent="0.25">
      <c r="DM291" s="177">
        <v>501</v>
      </c>
      <c r="DN291" s="178" t="s">
        <v>818</v>
      </c>
      <c r="DO291" s="179">
        <v>1</v>
      </c>
      <c r="DP291" s="171"/>
    </row>
    <row r="292" spans="117:120" x14ac:dyDescent="0.25">
      <c r="DM292" s="177">
        <v>502</v>
      </c>
      <c r="DN292" s="178" t="s">
        <v>819</v>
      </c>
      <c r="DO292" s="179">
        <v>2</v>
      </c>
      <c r="DP292" s="171"/>
    </row>
    <row r="293" spans="117:120" x14ac:dyDescent="0.25">
      <c r="DM293" s="177">
        <v>504</v>
      </c>
      <c r="DN293" s="178" t="s">
        <v>821</v>
      </c>
      <c r="DO293" s="179">
        <v>4</v>
      </c>
      <c r="DP293" s="171"/>
    </row>
    <row r="294" spans="117:120" x14ac:dyDescent="0.25">
      <c r="DM294" s="177">
        <v>506</v>
      </c>
      <c r="DN294" s="178" t="s">
        <v>822</v>
      </c>
      <c r="DO294" s="179">
        <v>3</v>
      </c>
      <c r="DP294" s="171"/>
    </row>
    <row r="295" spans="117:120" x14ac:dyDescent="0.25">
      <c r="DM295" s="177">
        <v>507</v>
      </c>
      <c r="DN295" s="178" t="s">
        <v>823</v>
      </c>
      <c r="DO295" s="179">
        <v>4</v>
      </c>
      <c r="DP295" s="171"/>
    </row>
    <row r="296" spans="117:120" x14ac:dyDescent="0.25">
      <c r="DM296" s="177">
        <v>503</v>
      </c>
      <c r="DN296" s="178" t="s">
        <v>820</v>
      </c>
      <c r="DO296" s="179">
        <v>3</v>
      </c>
      <c r="DP296" s="171"/>
    </row>
    <row r="297" spans="117:120" x14ac:dyDescent="0.25">
      <c r="DM297" s="177">
        <v>508</v>
      </c>
      <c r="DN297" s="178" t="s">
        <v>824</v>
      </c>
      <c r="DO297" s="179">
        <v>5</v>
      </c>
      <c r="DP297" s="171"/>
    </row>
    <row r="298" spans="117:120" x14ac:dyDescent="0.25">
      <c r="DM298" s="177">
        <v>509</v>
      </c>
      <c r="DN298" s="178" t="s">
        <v>825</v>
      </c>
      <c r="DO298" s="179">
        <v>6</v>
      </c>
      <c r="DP298" s="171"/>
    </row>
    <row r="299" spans="117:120" x14ac:dyDescent="0.25">
      <c r="DM299" s="177">
        <v>511</v>
      </c>
      <c r="DN299" s="178" t="s">
        <v>826</v>
      </c>
      <c r="DO299" s="179">
        <v>4</v>
      </c>
      <c r="DP299" s="171"/>
    </row>
    <row r="300" spans="117:120" x14ac:dyDescent="0.25">
      <c r="DM300" s="177">
        <v>512</v>
      </c>
      <c r="DN300" s="178" t="s">
        <v>827</v>
      </c>
      <c r="DO300" s="179">
        <v>5</v>
      </c>
      <c r="DP300" s="171"/>
    </row>
    <row r="301" spans="117:120" x14ac:dyDescent="0.25">
      <c r="DM301" s="177">
        <v>513</v>
      </c>
      <c r="DN301" s="178" t="s">
        <v>828</v>
      </c>
      <c r="DO301" s="179">
        <v>6</v>
      </c>
      <c r="DP301" s="171"/>
    </row>
    <row r="302" spans="117:120" x14ac:dyDescent="0.25">
      <c r="DM302" s="177">
        <v>514</v>
      </c>
      <c r="DN302" s="178" t="s">
        <v>829</v>
      </c>
      <c r="DO302" s="179">
        <v>7</v>
      </c>
      <c r="DP302" s="171"/>
    </row>
    <row r="303" spans="117:120" x14ac:dyDescent="0.25">
      <c r="DM303" s="177">
        <v>516</v>
      </c>
      <c r="DN303" s="178" t="s">
        <v>830</v>
      </c>
      <c r="DO303" s="179">
        <v>4</v>
      </c>
      <c r="DP303" s="171"/>
    </row>
    <row r="304" spans="117:120" x14ac:dyDescent="0.25">
      <c r="DM304" s="177">
        <v>517</v>
      </c>
      <c r="DN304" s="178" t="s">
        <v>831</v>
      </c>
      <c r="DO304" s="179">
        <v>5</v>
      </c>
      <c r="DP304" s="171"/>
    </row>
    <row r="305" spans="117:120" x14ac:dyDescent="0.25">
      <c r="DM305" s="177">
        <v>518</v>
      </c>
      <c r="DN305" s="178" t="s">
        <v>832</v>
      </c>
      <c r="DO305" s="179">
        <v>6</v>
      </c>
      <c r="DP305" s="171"/>
    </row>
    <row r="306" spans="117:120" x14ac:dyDescent="0.25">
      <c r="DM306" s="177">
        <v>521</v>
      </c>
      <c r="DN306" s="178" t="s">
        <v>833</v>
      </c>
      <c r="DO306" s="179">
        <v>4</v>
      </c>
      <c r="DP306" s="171"/>
    </row>
    <row r="307" spans="117:120" x14ac:dyDescent="0.25">
      <c r="DM307" s="177">
        <v>522</v>
      </c>
      <c r="DN307" s="178" t="s">
        <v>834</v>
      </c>
      <c r="DO307" s="179">
        <v>5</v>
      </c>
      <c r="DP307" s="171"/>
    </row>
    <row r="308" spans="117:120" x14ac:dyDescent="0.25">
      <c r="DM308" s="177">
        <v>523</v>
      </c>
      <c r="DN308" s="178" t="s">
        <v>835</v>
      </c>
      <c r="DO308" s="179">
        <v>6</v>
      </c>
      <c r="DP308" s="171"/>
    </row>
    <row r="309" spans="117:120" x14ac:dyDescent="0.25">
      <c r="DM309" s="177">
        <v>524</v>
      </c>
      <c r="DN309" s="178" t="s">
        <v>836</v>
      </c>
      <c r="DO309" s="179">
        <v>7</v>
      </c>
      <c r="DP309" s="171"/>
    </row>
    <row r="310" spans="117:120" x14ac:dyDescent="0.25">
      <c r="DM310" s="177">
        <v>531</v>
      </c>
      <c r="DN310" s="178" t="s">
        <v>837</v>
      </c>
      <c r="DO310" s="179">
        <v>5</v>
      </c>
      <c r="DP310" s="171"/>
    </row>
    <row r="311" spans="117:120" x14ac:dyDescent="0.25">
      <c r="DM311" s="177">
        <v>532</v>
      </c>
      <c r="DN311" s="178" t="s">
        <v>838</v>
      </c>
      <c r="DO311" s="179">
        <v>6</v>
      </c>
      <c r="DP311" s="171"/>
    </row>
    <row r="312" spans="117:120" x14ac:dyDescent="0.25">
      <c r="DM312" s="177">
        <v>533</v>
      </c>
      <c r="DN312" s="178" t="s">
        <v>839</v>
      </c>
      <c r="DO312" s="179">
        <v>6</v>
      </c>
      <c r="DP312" s="171"/>
    </row>
    <row r="313" spans="117:120" x14ac:dyDescent="0.25">
      <c r="DM313" s="177">
        <v>534</v>
      </c>
      <c r="DN313" s="178" t="s">
        <v>840</v>
      </c>
      <c r="DO313" s="179">
        <v>7</v>
      </c>
      <c r="DP313" s="171"/>
    </row>
    <row r="314" spans="117:120" x14ac:dyDescent="0.25">
      <c r="DM314" s="177">
        <v>541</v>
      </c>
      <c r="DN314" s="178" t="s">
        <v>841</v>
      </c>
      <c r="DO314" s="179">
        <v>6</v>
      </c>
      <c r="DP314" s="171"/>
    </row>
    <row r="315" spans="117:120" x14ac:dyDescent="0.25">
      <c r="DM315" s="177">
        <v>542</v>
      </c>
      <c r="DN315" s="178" t="s">
        <v>842</v>
      </c>
      <c r="DO315" s="179">
        <v>7</v>
      </c>
      <c r="DP315" s="171" t="s">
        <v>967</v>
      </c>
    </row>
    <row r="316" spans="117:120" x14ac:dyDescent="0.25">
      <c r="DM316" s="177">
        <v>543</v>
      </c>
      <c r="DN316" s="178" t="s">
        <v>843</v>
      </c>
      <c r="DO316" s="179">
        <v>8</v>
      </c>
      <c r="DP316" s="171"/>
    </row>
    <row r="317" spans="117:120" x14ac:dyDescent="0.25">
      <c r="DM317" s="177">
        <v>544</v>
      </c>
      <c r="DN317" s="178" t="s">
        <v>844</v>
      </c>
      <c r="DO317" s="179">
        <v>9</v>
      </c>
      <c r="DP317" s="171"/>
    </row>
    <row r="318" spans="117:120" x14ac:dyDescent="0.25">
      <c r="DM318" s="177">
        <v>545</v>
      </c>
      <c r="DN318" s="178" t="s">
        <v>845</v>
      </c>
      <c r="DO318" s="179">
        <v>10</v>
      </c>
      <c r="DP318" s="171"/>
    </row>
    <row r="319" spans="117:120" x14ac:dyDescent="0.25">
      <c r="DM319" s="177">
        <v>550</v>
      </c>
      <c r="DN319" s="178" t="s">
        <v>846</v>
      </c>
      <c r="DO319" s="179">
        <v>7</v>
      </c>
      <c r="DP319" s="171"/>
    </row>
    <row r="320" spans="117:120" x14ac:dyDescent="0.25">
      <c r="DM320" s="177">
        <v>551</v>
      </c>
      <c r="DN320" s="178" t="s">
        <v>732</v>
      </c>
      <c r="DO320" s="179">
        <v>8</v>
      </c>
      <c r="DP320" s="171"/>
    </row>
    <row r="321" spans="117:120" x14ac:dyDescent="0.25">
      <c r="DM321" s="177">
        <v>552</v>
      </c>
      <c r="DN321" s="178" t="s">
        <v>733</v>
      </c>
      <c r="DO321" s="179">
        <v>9</v>
      </c>
      <c r="DP321" s="171"/>
    </row>
    <row r="322" spans="117:120" x14ac:dyDescent="0.25">
      <c r="DM322" s="177">
        <v>553</v>
      </c>
      <c r="DN322" s="178" t="s">
        <v>734</v>
      </c>
      <c r="DO322" s="179">
        <v>10</v>
      </c>
      <c r="DP322" s="171"/>
    </row>
    <row r="323" spans="117:120" x14ac:dyDescent="0.25">
      <c r="DM323" s="177">
        <v>554</v>
      </c>
      <c r="DN323" s="178" t="s">
        <v>817</v>
      </c>
      <c r="DO323" s="179">
        <v>11</v>
      </c>
      <c r="DP323" s="171"/>
    </row>
    <row r="324" spans="117:120" x14ac:dyDescent="0.25">
      <c r="DM324" s="177">
        <v>555</v>
      </c>
      <c r="DN324" s="180" t="s">
        <v>736</v>
      </c>
      <c r="DO324" s="179">
        <v>12</v>
      </c>
      <c r="DP324" s="171"/>
    </row>
    <row r="325" spans="117:120" x14ac:dyDescent="0.25">
      <c r="DM325" s="177">
        <v>561</v>
      </c>
      <c r="DN325" s="178" t="s">
        <v>847</v>
      </c>
      <c r="DO325" s="179">
        <v>3</v>
      </c>
      <c r="DP325" s="171"/>
    </row>
    <row r="326" spans="117:120" x14ac:dyDescent="0.25">
      <c r="DM326" s="177">
        <v>562</v>
      </c>
      <c r="DN326" s="178" t="s">
        <v>848</v>
      </c>
      <c r="DO326" s="179">
        <v>4</v>
      </c>
      <c r="DP326" s="171"/>
    </row>
    <row r="327" spans="117:120" x14ac:dyDescent="0.25">
      <c r="DM327" s="177">
        <v>563</v>
      </c>
      <c r="DN327" s="178" t="s">
        <v>849</v>
      </c>
      <c r="DO327" s="179">
        <v>5</v>
      </c>
      <c r="DP327" s="171"/>
    </row>
    <row r="328" spans="117:120" x14ac:dyDescent="0.25">
      <c r="DM328" s="177">
        <v>564</v>
      </c>
      <c r="DN328" s="178" t="s">
        <v>850</v>
      </c>
      <c r="DO328" s="179">
        <v>6</v>
      </c>
      <c r="DP328" s="171"/>
    </row>
    <row r="329" spans="117:120" x14ac:dyDescent="0.25">
      <c r="DM329" s="177">
        <v>565</v>
      </c>
      <c r="DN329" s="178" t="s">
        <v>851</v>
      </c>
      <c r="DO329" s="179">
        <v>7</v>
      </c>
      <c r="DP329" s="171"/>
    </row>
    <row r="330" spans="117:120" x14ac:dyDescent="0.25">
      <c r="DM330" s="177">
        <v>566</v>
      </c>
      <c r="DN330" s="178" t="s">
        <v>0</v>
      </c>
      <c r="DO330" s="179">
        <v>8</v>
      </c>
      <c r="DP330" s="171"/>
    </row>
    <row r="331" spans="117:120" x14ac:dyDescent="0.25">
      <c r="DM331" s="177">
        <v>571</v>
      </c>
      <c r="DN331" s="178" t="s">
        <v>1</v>
      </c>
      <c r="DO331" s="179">
        <v>3</v>
      </c>
      <c r="DP331" s="171"/>
    </row>
    <row r="332" spans="117:120" x14ac:dyDescent="0.25">
      <c r="DM332" s="177">
        <v>572</v>
      </c>
      <c r="DN332" s="178" t="s">
        <v>2</v>
      </c>
      <c r="DO332" s="179">
        <v>4</v>
      </c>
      <c r="DP332" s="171"/>
    </row>
    <row r="333" spans="117:120" x14ac:dyDescent="0.25">
      <c r="DM333" s="177">
        <v>573</v>
      </c>
      <c r="DN333" s="178" t="s">
        <v>3</v>
      </c>
      <c r="DO333" s="179">
        <v>5</v>
      </c>
      <c r="DP333" s="171"/>
    </row>
    <row r="334" spans="117:120" x14ac:dyDescent="0.25">
      <c r="DM334" s="177">
        <v>574</v>
      </c>
      <c r="DN334" s="178" t="s">
        <v>4</v>
      </c>
      <c r="DO334" s="179">
        <v>6</v>
      </c>
      <c r="DP334" s="171"/>
    </row>
    <row r="335" spans="117:120" x14ac:dyDescent="0.25">
      <c r="DM335" s="177">
        <v>575</v>
      </c>
      <c r="DN335" s="178" t="s">
        <v>5</v>
      </c>
      <c r="DO335" s="179">
        <v>7</v>
      </c>
      <c r="DP335" s="171"/>
    </row>
    <row r="336" spans="117:120" x14ac:dyDescent="0.25">
      <c r="DM336" s="177">
        <v>576</v>
      </c>
      <c r="DN336" s="178" t="s">
        <v>6</v>
      </c>
      <c r="DO336" s="179">
        <v>8</v>
      </c>
      <c r="DP336" s="171"/>
    </row>
    <row r="337" spans="117:120" x14ac:dyDescent="0.25">
      <c r="DM337" s="177">
        <v>577</v>
      </c>
      <c r="DN337" s="178" t="s">
        <v>7</v>
      </c>
      <c r="DO337" s="181"/>
      <c r="DP337" s="171"/>
    </row>
    <row r="338" spans="117:120" x14ac:dyDescent="0.25">
      <c r="DM338" s="177">
        <v>578</v>
      </c>
      <c r="DN338" s="178" t="s">
        <v>8</v>
      </c>
      <c r="DO338" s="179">
        <v>7</v>
      </c>
      <c r="DP338" s="171"/>
    </row>
    <row r="339" spans="117:120" x14ac:dyDescent="0.25">
      <c r="DM339" s="177">
        <v>580</v>
      </c>
      <c r="DN339" s="178" t="s">
        <v>9</v>
      </c>
      <c r="DO339" s="179">
        <v>2</v>
      </c>
      <c r="DP339" s="171"/>
    </row>
    <row r="340" spans="117:120" x14ac:dyDescent="0.25">
      <c r="DM340" s="177">
        <v>581</v>
      </c>
      <c r="DN340" s="178" t="s">
        <v>10</v>
      </c>
      <c r="DO340" s="179">
        <v>3</v>
      </c>
      <c r="DP340" s="171"/>
    </row>
    <row r="341" spans="117:120" x14ac:dyDescent="0.25">
      <c r="DM341" s="177">
        <v>582</v>
      </c>
      <c r="DN341" s="178" t="s">
        <v>11</v>
      </c>
      <c r="DO341" s="179">
        <v>4</v>
      </c>
      <c r="DP341" s="171"/>
    </row>
    <row r="342" spans="117:120" x14ac:dyDescent="0.25">
      <c r="DM342" s="177">
        <v>583</v>
      </c>
      <c r="DN342" s="178" t="s">
        <v>12</v>
      </c>
      <c r="DO342" s="179">
        <v>4</v>
      </c>
      <c r="DP342" s="171"/>
    </row>
    <row r="343" spans="117:120" x14ac:dyDescent="0.25">
      <c r="DM343" s="177">
        <v>584</v>
      </c>
      <c r="DN343" s="178" t="s">
        <v>13</v>
      </c>
      <c r="DO343" s="179">
        <v>5</v>
      </c>
      <c r="DP343" s="171"/>
    </row>
    <row r="344" spans="117:120" x14ac:dyDescent="0.25">
      <c r="DM344" s="177">
        <v>585</v>
      </c>
      <c r="DN344" s="178" t="s">
        <v>14</v>
      </c>
      <c r="DO344" s="179">
        <v>6</v>
      </c>
      <c r="DP344" s="171"/>
    </row>
    <row r="345" spans="117:120" x14ac:dyDescent="0.25">
      <c r="DM345" s="177">
        <v>586</v>
      </c>
      <c r="DN345" s="178" t="s">
        <v>15</v>
      </c>
      <c r="DO345" s="179">
        <v>7</v>
      </c>
      <c r="DP345" s="171"/>
    </row>
    <row r="346" spans="117:120" x14ac:dyDescent="0.25">
      <c r="DM346" s="177">
        <v>587</v>
      </c>
      <c r="DN346" s="178" t="s">
        <v>16</v>
      </c>
      <c r="DO346" s="179">
        <v>8</v>
      </c>
      <c r="DP346" s="171"/>
    </row>
    <row r="347" spans="117:120" x14ac:dyDescent="0.25">
      <c r="DM347" s="177">
        <v>590</v>
      </c>
      <c r="DN347" s="178" t="s">
        <v>846</v>
      </c>
      <c r="DO347" s="179">
        <v>7</v>
      </c>
      <c r="DP347" s="171"/>
    </row>
    <row r="348" spans="117:120" x14ac:dyDescent="0.25">
      <c r="DM348" s="177">
        <v>591</v>
      </c>
      <c r="DN348" s="178" t="s">
        <v>17</v>
      </c>
      <c r="DO348" s="179">
        <v>8</v>
      </c>
      <c r="DP348" s="171"/>
    </row>
    <row r="349" spans="117:120" x14ac:dyDescent="0.25">
      <c r="DM349" s="177">
        <v>592</v>
      </c>
      <c r="DN349" s="178" t="s">
        <v>18</v>
      </c>
      <c r="DO349" s="179">
        <v>9</v>
      </c>
      <c r="DP349" s="171"/>
    </row>
    <row r="350" spans="117:120" x14ac:dyDescent="0.25">
      <c r="DM350" s="177">
        <v>593</v>
      </c>
      <c r="DN350" s="178" t="s">
        <v>19</v>
      </c>
      <c r="DO350" s="179">
        <v>10</v>
      </c>
      <c r="DP350" s="171"/>
    </row>
    <row r="351" spans="117:120" x14ac:dyDescent="0.25">
      <c r="DM351" s="177">
        <v>594</v>
      </c>
      <c r="DN351" s="178" t="s">
        <v>20</v>
      </c>
      <c r="DO351" s="179">
        <v>11</v>
      </c>
      <c r="DP351" s="171"/>
    </row>
    <row r="352" spans="117:120" x14ac:dyDescent="0.25">
      <c r="DM352" s="177">
        <v>601</v>
      </c>
      <c r="DN352" s="178" t="s">
        <v>21</v>
      </c>
      <c r="DO352" s="179">
        <v>4</v>
      </c>
      <c r="DP352" s="171"/>
    </row>
    <row r="353" spans="117:120" x14ac:dyDescent="0.25">
      <c r="DM353" s="177">
        <v>602</v>
      </c>
      <c r="DN353" s="178" t="s">
        <v>22</v>
      </c>
      <c r="DO353" s="179">
        <v>5</v>
      </c>
      <c r="DP353" s="171"/>
    </row>
    <row r="354" spans="117:120" x14ac:dyDescent="0.25">
      <c r="DM354" s="177">
        <v>603</v>
      </c>
      <c r="DN354" s="178" t="s">
        <v>23</v>
      </c>
      <c r="DO354" s="179">
        <v>6</v>
      </c>
      <c r="DP354" s="171"/>
    </row>
    <row r="355" spans="117:120" x14ac:dyDescent="0.25">
      <c r="DM355" s="177">
        <v>604</v>
      </c>
      <c r="DN355" s="178" t="s">
        <v>24</v>
      </c>
      <c r="DO355" s="179">
        <v>7</v>
      </c>
      <c r="DP355" s="171"/>
    </row>
    <row r="356" spans="117:120" x14ac:dyDescent="0.25">
      <c r="DM356" s="177">
        <v>611</v>
      </c>
      <c r="DN356" s="178" t="s">
        <v>25</v>
      </c>
      <c r="DO356" s="179">
        <v>1</v>
      </c>
      <c r="DP356" s="171"/>
    </row>
    <row r="357" spans="117:120" x14ac:dyDescent="0.25">
      <c r="DM357" s="177">
        <v>612</v>
      </c>
      <c r="DN357" s="178" t="s">
        <v>26</v>
      </c>
      <c r="DO357" s="179">
        <v>2</v>
      </c>
      <c r="DP357" s="171"/>
    </row>
    <row r="358" spans="117:120" x14ac:dyDescent="0.25">
      <c r="DM358" s="177">
        <v>613</v>
      </c>
      <c r="DN358" s="178" t="s">
        <v>27</v>
      </c>
      <c r="DO358" s="179">
        <v>3</v>
      </c>
      <c r="DP358" s="171" t="s">
        <v>963</v>
      </c>
    </row>
    <row r="359" spans="117:120" x14ac:dyDescent="0.25">
      <c r="DM359" s="177">
        <v>614</v>
      </c>
      <c r="DN359" s="178" t="s">
        <v>28</v>
      </c>
      <c r="DO359" s="179">
        <v>4</v>
      </c>
      <c r="DP359" s="171" t="s">
        <v>963</v>
      </c>
    </row>
    <row r="360" spans="117:120" x14ac:dyDescent="0.25">
      <c r="DM360" s="177">
        <v>631</v>
      </c>
      <c r="DN360" s="178" t="s">
        <v>29</v>
      </c>
      <c r="DO360" s="179">
        <v>8</v>
      </c>
      <c r="DP360" s="171"/>
    </row>
    <row r="361" spans="117:120" x14ac:dyDescent="0.25">
      <c r="DM361" s="177">
        <v>632</v>
      </c>
      <c r="DN361" s="178" t="s">
        <v>30</v>
      </c>
      <c r="DO361" s="179">
        <v>9</v>
      </c>
      <c r="DP361" s="171"/>
    </row>
    <row r="362" spans="117:120" x14ac:dyDescent="0.25">
      <c r="DM362" s="177">
        <v>633</v>
      </c>
      <c r="DN362" s="178" t="s">
        <v>31</v>
      </c>
      <c r="DO362" s="179">
        <v>10</v>
      </c>
      <c r="DP362" s="171"/>
    </row>
    <row r="363" spans="117:120" x14ac:dyDescent="0.25">
      <c r="DM363" s="177">
        <v>634</v>
      </c>
      <c r="DN363" s="178" t="s">
        <v>32</v>
      </c>
      <c r="DO363" s="179">
        <v>11</v>
      </c>
      <c r="DP363" s="171"/>
    </row>
    <row r="364" spans="117:120" x14ac:dyDescent="0.25">
      <c r="DM364" s="177">
        <v>690</v>
      </c>
      <c r="DN364" s="178" t="s">
        <v>732</v>
      </c>
      <c r="DO364" s="179">
        <v>8</v>
      </c>
      <c r="DP364" s="171"/>
    </row>
    <row r="365" spans="117:120" x14ac:dyDescent="0.25">
      <c r="DM365" s="177">
        <v>691</v>
      </c>
      <c r="DN365" s="178" t="s">
        <v>733</v>
      </c>
      <c r="DO365" s="179">
        <v>9</v>
      </c>
      <c r="DP365" s="171"/>
    </row>
    <row r="366" spans="117:120" x14ac:dyDescent="0.25">
      <c r="DM366" s="177">
        <v>692</v>
      </c>
      <c r="DN366" s="178" t="s">
        <v>734</v>
      </c>
      <c r="DO366" s="179">
        <v>10</v>
      </c>
      <c r="DP366" s="171"/>
    </row>
    <row r="367" spans="117:120" x14ac:dyDescent="0.25">
      <c r="DM367" s="177">
        <v>693</v>
      </c>
      <c r="DN367" s="178" t="s">
        <v>817</v>
      </c>
      <c r="DO367" s="179">
        <v>11</v>
      </c>
      <c r="DP367" s="171"/>
    </row>
    <row r="368" spans="117:120" x14ac:dyDescent="0.25">
      <c r="DM368" s="177">
        <v>694</v>
      </c>
      <c r="DN368" s="178" t="s">
        <v>736</v>
      </c>
      <c r="DO368" s="179">
        <v>12</v>
      </c>
      <c r="DP368" s="171"/>
    </row>
    <row r="369" spans="117:120" x14ac:dyDescent="0.25">
      <c r="DM369" s="177">
        <v>706</v>
      </c>
      <c r="DN369" s="178" t="s">
        <v>33</v>
      </c>
      <c r="DO369" s="179">
        <v>4</v>
      </c>
      <c r="DP369" s="171"/>
    </row>
    <row r="370" spans="117:120" x14ac:dyDescent="0.25">
      <c r="DM370" s="177">
        <v>707</v>
      </c>
      <c r="DN370" s="178" t="s">
        <v>34</v>
      </c>
      <c r="DO370" s="179">
        <v>5</v>
      </c>
      <c r="DP370" s="171"/>
    </row>
    <row r="371" spans="117:120" x14ac:dyDescent="0.25">
      <c r="DM371" s="177">
        <v>708</v>
      </c>
      <c r="DN371" s="178" t="s">
        <v>35</v>
      </c>
      <c r="DO371" s="179">
        <v>6</v>
      </c>
      <c r="DP371" s="171"/>
    </row>
    <row r="372" spans="117:120" x14ac:dyDescent="0.25">
      <c r="DM372" s="177">
        <v>709</v>
      </c>
      <c r="DN372" s="178" t="s">
        <v>36</v>
      </c>
      <c r="DO372" s="179">
        <v>7</v>
      </c>
      <c r="DP372" s="171"/>
    </row>
    <row r="373" spans="117:120" x14ac:dyDescent="0.25">
      <c r="DM373" s="177">
        <v>710</v>
      </c>
      <c r="DN373" s="178" t="s">
        <v>37</v>
      </c>
      <c r="DO373" s="179">
        <v>6</v>
      </c>
      <c r="DP373" s="171"/>
    </row>
    <row r="374" spans="117:120" x14ac:dyDescent="0.25">
      <c r="DM374" s="177">
        <v>711</v>
      </c>
      <c r="DN374" s="178" t="s">
        <v>38</v>
      </c>
      <c r="DO374" s="179">
        <v>7</v>
      </c>
      <c r="DP374" s="171"/>
    </row>
    <row r="375" spans="117:120" x14ac:dyDescent="0.25">
      <c r="DM375" s="177">
        <v>712</v>
      </c>
      <c r="DN375" s="178" t="s">
        <v>39</v>
      </c>
      <c r="DO375" s="179">
        <v>8</v>
      </c>
      <c r="DP375" s="171"/>
    </row>
    <row r="376" spans="117:120" x14ac:dyDescent="0.25">
      <c r="DM376" s="177">
        <v>713</v>
      </c>
      <c r="DN376" s="178" t="s">
        <v>40</v>
      </c>
      <c r="DO376" s="179">
        <v>9</v>
      </c>
      <c r="DP376" s="171"/>
    </row>
    <row r="377" spans="117:120" x14ac:dyDescent="0.25">
      <c r="DM377" s="177">
        <v>714</v>
      </c>
      <c r="DN377" s="178" t="s">
        <v>41</v>
      </c>
      <c r="DO377" s="179">
        <v>10</v>
      </c>
      <c r="DP377" s="171"/>
    </row>
    <row r="378" spans="117:120" x14ac:dyDescent="0.25">
      <c r="DM378" s="177">
        <v>720</v>
      </c>
      <c r="DN378" s="178" t="s">
        <v>42</v>
      </c>
      <c r="DO378" s="179">
        <v>6</v>
      </c>
      <c r="DP378" s="171"/>
    </row>
    <row r="379" spans="117:120" x14ac:dyDescent="0.25">
      <c r="DM379" s="177">
        <v>721</v>
      </c>
      <c r="DN379" s="178" t="s">
        <v>43</v>
      </c>
      <c r="DO379" s="179">
        <v>7</v>
      </c>
      <c r="DP379" s="171"/>
    </row>
    <row r="380" spans="117:120" x14ac:dyDescent="0.25">
      <c r="DM380" s="177">
        <v>722</v>
      </c>
      <c r="DN380" s="178" t="s">
        <v>44</v>
      </c>
      <c r="DO380" s="179">
        <v>8</v>
      </c>
      <c r="DP380" s="171"/>
    </row>
    <row r="381" spans="117:120" x14ac:dyDescent="0.25">
      <c r="DM381" s="177">
        <v>723</v>
      </c>
      <c r="DN381" s="178" t="s">
        <v>45</v>
      </c>
      <c r="DO381" s="179">
        <v>9</v>
      </c>
      <c r="DP381" s="171"/>
    </row>
    <row r="382" spans="117:120" x14ac:dyDescent="0.25">
      <c r="DM382" s="177">
        <v>724</v>
      </c>
      <c r="DN382" s="178" t="s">
        <v>46</v>
      </c>
      <c r="DO382" s="179">
        <v>10</v>
      </c>
      <c r="DP382" s="171"/>
    </row>
    <row r="383" spans="117:120" x14ac:dyDescent="0.25">
      <c r="DM383" s="177">
        <v>731</v>
      </c>
      <c r="DN383" s="178" t="s">
        <v>47</v>
      </c>
      <c r="DO383" s="179">
        <v>4</v>
      </c>
      <c r="DP383" s="171" t="s">
        <v>964</v>
      </c>
    </row>
    <row r="384" spans="117:120" x14ac:dyDescent="0.25">
      <c r="DM384" s="177">
        <v>732</v>
      </c>
      <c r="DN384" s="178" t="s">
        <v>48</v>
      </c>
      <c r="DO384" s="179">
        <v>5</v>
      </c>
      <c r="DP384" s="171" t="s">
        <v>964</v>
      </c>
    </row>
    <row r="385" spans="117:120" x14ac:dyDescent="0.25">
      <c r="DM385" s="177">
        <v>733</v>
      </c>
      <c r="DN385" s="178" t="s">
        <v>49</v>
      </c>
      <c r="DO385" s="179">
        <v>6</v>
      </c>
      <c r="DP385" s="171" t="s">
        <v>964</v>
      </c>
    </row>
    <row r="386" spans="117:120" x14ac:dyDescent="0.25">
      <c r="DM386" s="177">
        <v>741</v>
      </c>
      <c r="DN386" s="178" t="s">
        <v>50</v>
      </c>
      <c r="DO386" s="179">
        <v>7</v>
      </c>
      <c r="DP386" s="171" t="s">
        <v>965</v>
      </c>
    </row>
    <row r="387" spans="117:120" x14ac:dyDescent="0.25">
      <c r="DM387" s="177">
        <v>742</v>
      </c>
      <c r="DN387" s="178" t="s">
        <v>51</v>
      </c>
      <c r="DO387" s="179">
        <v>8</v>
      </c>
      <c r="DP387" s="171" t="s">
        <v>966</v>
      </c>
    </row>
    <row r="388" spans="117:120" x14ac:dyDescent="0.25">
      <c r="DM388" s="177">
        <v>743</v>
      </c>
      <c r="DN388" s="178" t="s">
        <v>52</v>
      </c>
      <c r="DO388" s="179">
        <v>9</v>
      </c>
      <c r="DP388" s="171"/>
    </row>
    <row r="389" spans="117:120" x14ac:dyDescent="0.25">
      <c r="DM389" s="177">
        <v>750</v>
      </c>
      <c r="DN389" s="178" t="s">
        <v>732</v>
      </c>
      <c r="DO389" s="179">
        <v>9</v>
      </c>
      <c r="DP389" s="171" t="s">
        <v>951</v>
      </c>
    </row>
    <row r="390" spans="117:120" x14ac:dyDescent="0.25">
      <c r="DM390" s="177">
        <v>751</v>
      </c>
      <c r="DN390" s="178" t="s">
        <v>733</v>
      </c>
      <c r="DO390" s="179">
        <v>10</v>
      </c>
      <c r="DP390" s="171" t="s">
        <v>951</v>
      </c>
    </row>
    <row r="391" spans="117:120" x14ac:dyDescent="0.25">
      <c r="DM391" s="177">
        <v>752</v>
      </c>
      <c r="DN391" s="178" t="s">
        <v>734</v>
      </c>
      <c r="DO391" s="179">
        <v>11</v>
      </c>
      <c r="DP391" s="171" t="s">
        <v>951</v>
      </c>
    </row>
    <row r="392" spans="117:120" x14ac:dyDescent="0.25">
      <c r="DM392" s="177">
        <v>753</v>
      </c>
      <c r="DN392" s="178" t="s">
        <v>735</v>
      </c>
      <c r="DO392" s="179">
        <v>12</v>
      </c>
      <c r="DP392" s="171" t="s">
        <v>951</v>
      </c>
    </row>
    <row r="393" spans="117:120" x14ac:dyDescent="0.25">
      <c r="DM393" s="177">
        <v>760</v>
      </c>
      <c r="DN393" s="178" t="s">
        <v>53</v>
      </c>
      <c r="DO393" s="179">
        <v>6</v>
      </c>
      <c r="DP393" s="171"/>
    </row>
    <row r="394" spans="117:120" x14ac:dyDescent="0.25">
      <c r="DM394" s="177">
        <v>761</v>
      </c>
      <c r="DN394" s="178" t="s">
        <v>54</v>
      </c>
      <c r="DO394" s="179">
        <v>7</v>
      </c>
      <c r="DP394" s="171"/>
    </row>
    <row r="395" spans="117:120" x14ac:dyDescent="0.25">
      <c r="DM395" s="177">
        <v>762</v>
      </c>
      <c r="DN395" s="178" t="s">
        <v>55</v>
      </c>
      <c r="DO395" s="179">
        <v>8</v>
      </c>
      <c r="DP395" s="171"/>
    </row>
    <row r="396" spans="117:120" x14ac:dyDescent="0.25">
      <c r="DM396" s="177">
        <v>763</v>
      </c>
      <c r="DN396" s="178" t="s">
        <v>56</v>
      </c>
      <c r="DO396" s="179">
        <v>9</v>
      </c>
      <c r="DP396" s="171"/>
    </row>
    <row r="397" spans="117:120" x14ac:dyDescent="0.25">
      <c r="DM397" s="177">
        <v>764</v>
      </c>
      <c r="DN397" s="178" t="s">
        <v>57</v>
      </c>
      <c r="DO397" s="179">
        <v>10</v>
      </c>
      <c r="DP397" s="171"/>
    </row>
    <row r="398" spans="117:120" x14ac:dyDescent="0.25">
      <c r="DM398" s="177">
        <v>770</v>
      </c>
      <c r="DN398" s="178" t="s">
        <v>53</v>
      </c>
      <c r="DO398" s="179">
        <v>6</v>
      </c>
      <c r="DP398" s="171"/>
    </row>
    <row r="399" spans="117:120" x14ac:dyDescent="0.25">
      <c r="DM399" s="177">
        <v>771</v>
      </c>
      <c r="DN399" s="178" t="s">
        <v>54</v>
      </c>
      <c r="DO399" s="179">
        <v>7</v>
      </c>
      <c r="DP399" s="171" t="s">
        <v>951</v>
      </c>
    </row>
    <row r="400" spans="117:120" x14ac:dyDescent="0.25">
      <c r="DM400" s="177">
        <v>772</v>
      </c>
      <c r="DN400" s="178" t="s">
        <v>55</v>
      </c>
      <c r="DO400" s="179">
        <v>8</v>
      </c>
      <c r="DP400" s="171" t="s">
        <v>951</v>
      </c>
    </row>
    <row r="401" spans="117:120" x14ac:dyDescent="0.25">
      <c r="DM401" s="177">
        <v>773</v>
      </c>
      <c r="DN401" s="178" t="s">
        <v>56</v>
      </c>
      <c r="DO401" s="179">
        <v>9</v>
      </c>
      <c r="DP401" s="171" t="s">
        <v>951</v>
      </c>
    </row>
    <row r="402" spans="117:120" x14ac:dyDescent="0.25">
      <c r="DM402" s="177">
        <v>774</v>
      </c>
      <c r="DN402" s="178" t="s">
        <v>57</v>
      </c>
      <c r="DO402" s="179">
        <v>10</v>
      </c>
      <c r="DP402" s="171" t="s">
        <v>951</v>
      </c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780</v>
      </c>
      <c r="DN404" s="178" t="s">
        <v>53</v>
      </c>
      <c r="DO404" s="179">
        <v>6</v>
      </c>
      <c r="DP404" s="171"/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781</v>
      </c>
      <c r="DN406" s="178" t="s">
        <v>54</v>
      </c>
      <c r="DO406" s="179">
        <v>7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782</v>
      </c>
      <c r="DN408" s="178" t="s">
        <v>55</v>
      </c>
      <c r="DO408" s="179">
        <v>8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783</v>
      </c>
      <c r="DN410" s="178" t="s">
        <v>56</v>
      </c>
      <c r="DO410" s="179">
        <v>9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784</v>
      </c>
      <c r="DN412" s="178" t="s">
        <v>57</v>
      </c>
      <c r="DO412" s="179">
        <v>10</v>
      </c>
      <c r="DP412" s="171" t="s">
        <v>952</v>
      </c>
    </row>
    <row r="413" spans="117:120" x14ac:dyDescent="0.25">
      <c r="DM413" s="177">
        <v>811</v>
      </c>
      <c r="DN413" s="178" t="s">
        <v>58</v>
      </c>
      <c r="DO413" s="179">
        <v>4</v>
      </c>
      <c r="DP413" s="171"/>
    </row>
    <row r="414" spans="117:120" x14ac:dyDescent="0.25">
      <c r="DM414" s="177">
        <v>812</v>
      </c>
      <c r="DN414" s="178" t="s">
        <v>59</v>
      </c>
      <c r="DO414" s="179">
        <v>5</v>
      </c>
      <c r="DP414" s="171"/>
    </row>
    <row r="415" spans="117:120" x14ac:dyDescent="0.25">
      <c r="DM415" s="177">
        <v>813</v>
      </c>
      <c r="DN415" s="178" t="s">
        <v>60</v>
      </c>
      <c r="DO415" s="179">
        <v>6</v>
      </c>
      <c r="DP415" s="171"/>
    </row>
    <row r="416" spans="117:120" x14ac:dyDescent="0.25">
      <c r="DM416" s="177">
        <v>814</v>
      </c>
      <c r="DN416" s="178" t="s">
        <v>61</v>
      </c>
      <c r="DO416" s="179">
        <v>7</v>
      </c>
      <c r="DP416" s="171"/>
    </row>
    <row r="417" spans="117:120" x14ac:dyDescent="0.25">
      <c r="DM417" s="177">
        <v>821</v>
      </c>
      <c r="DN417" s="178" t="s">
        <v>62</v>
      </c>
      <c r="DO417" s="179">
        <v>7</v>
      </c>
      <c r="DP417" s="171"/>
    </row>
    <row r="418" spans="117:120" x14ac:dyDescent="0.25">
      <c r="DM418" s="177">
        <v>822</v>
      </c>
      <c r="DN418" s="178" t="s">
        <v>63</v>
      </c>
      <c r="DO418" s="179">
        <v>8</v>
      </c>
      <c r="DP418" s="171"/>
    </row>
    <row r="419" spans="117:120" x14ac:dyDescent="0.25">
      <c r="DM419" s="177">
        <v>823</v>
      </c>
      <c r="DN419" s="178" t="s">
        <v>64</v>
      </c>
      <c r="DO419" s="179">
        <v>9</v>
      </c>
      <c r="DP419" s="171"/>
    </row>
    <row r="420" spans="117:120" x14ac:dyDescent="0.25">
      <c r="DM420" s="177">
        <v>824</v>
      </c>
      <c r="DN420" s="178" t="s">
        <v>65</v>
      </c>
      <c r="DO420" s="179">
        <v>10</v>
      </c>
      <c r="DP420" s="171"/>
    </row>
    <row r="421" spans="117:120" x14ac:dyDescent="0.25">
      <c r="DM421" s="177">
        <v>850</v>
      </c>
      <c r="DN421" s="178" t="s">
        <v>732</v>
      </c>
      <c r="DO421" s="179">
        <v>8</v>
      </c>
      <c r="DP421" s="171"/>
    </row>
    <row r="422" spans="117:120" x14ac:dyDescent="0.25">
      <c r="DM422" s="177">
        <v>851</v>
      </c>
      <c r="DN422" s="178" t="s">
        <v>733</v>
      </c>
      <c r="DO422" s="179">
        <v>9</v>
      </c>
      <c r="DP422" s="171"/>
    </row>
    <row r="423" spans="117:120" x14ac:dyDescent="0.25">
      <c r="DM423" s="177">
        <v>852</v>
      </c>
      <c r="DN423" s="178" t="s">
        <v>734</v>
      </c>
      <c r="DO423" s="179">
        <v>10</v>
      </c>
      <c r="DP423" s="171"/>
    </row>
    <row r="424" spans="117:120" x14ac:dyDescent="0.25">
      <c r="DM424" s="177">
        <v>853</v>
      </c>
      <c r="DN424" s="178" t="s">
        <v>735</v>
      </c>
      <c r="DO424" s="179">
        <v>11</v>
      </c>
      <c r="DP424" s="171"/>
    </row>
    <row r="425" spans="117:120" x14ac:dyDescent="0.25">
      <c r="DM425" s="177">
        <v>951</v>
      </c>
      <c r="DN425" s="178" t="s">
        <v>66</v>
      </c>
      <c r="DO425" s="179">
        <v>6</v>
      </c>
      <c r="DP425" s="171"/>
    </row>
    <row r="426" spans="117:120" x14ac:dyDescent="0.25">
      <c r="DM426" s="177">
        <v>952</v>
      </c>
      <c r="DN426" s="178" t="s">
        <v>67</v>
      </c>
      <c r="DO426" s="179">
        <v>7</v>
      </c>
      <c r="DP426" s="171"/>
    </row>
    <row r="427" spans="117:120" x14ac:dyDescent="0.25">
      <c r="DM427" s="177">
        <v>953</v>
      </c>
      <c r="DN427" s="178" t="s">
        <v>68</v>
      </c>
      <c r="DO427" s="179">
        <v>8</v>
      </c>
      <c r="DP427" s="171"/>
    </row>
    <row r="428" spans="117:120" x14ac:dyDescent="0.25">
      <c r="DM428" s="177">
        <v>954</v>
      </c>
      <c r="DN428" s="178" t="s">
        <v>69</v>
      </c>
      <c r="DO428" s="179">
        <v>8</v>
      </c>
      <c r="DP428" s="171"/>
    </row>
    <row r="429" spans="117:120" x14ac:dyDescent="0.25">
      <c r="DM429" s="177">
        <v>955</v>
      </c>
      <c r="DN429" s="178" t="s">
        <v>70</v>
      </c>
      <c r="DO429" s="179">
        <v>9</v>
      </c>
      <c r="DP429" s="171"/>
    </row>
    <row r="430" spans="117:120" x14ac:dyDescent="0.25">
      <c r="DM430" s="177">
        <v>961</v>
      </c>
      <c r="DN430" s="178" t="s">
        <v>71</v>
      </c>
      <c r="DO430" s="179">
        <v>6</v>
      </c>
      <c r="DP430" s="171"/>
    </row>
    <row r="431" spans="117:120" x14ac:dyDescent="0.25">
      <c r="DM431" s="177">
        <v>962</v>
      </c>
      <c r="DN431" s="178" t="s">
        <v>72</v>
      </c>
      <c r="DO431" s="179">
        <v>7</v>
      </c>
      <c r="DP431" s="171"/>
    </row>
    <row r="432" spans="117:120" x14ac:dyDescent="0.25">
      <c r="DM432" s="177">
        <v>963</v>
      </c>
      <c r="DN432" s="178" t="s">
        <v>73</v>
      </c>
      <c r="DO432" s="179">
        <v>8</v>
      </c>
      <c r="DP432" s="171"/>
    </row>
    <row r="433" spans="117:120" x14ac:dyDescent="0.25">
      <c r="DM433" s="177">
        <v>971</v>
      </c>
      <c r="DN433" s="178" t="s">
        <v>74</v>
      </c>
      <c r="DO433" s="179">
        <v>6</v>
      </c>
      <c r="DP433" s="171"/>
    </row>
    <row r="434" spans="117:120" x14ac:dyDescent="0.25">
      <c r="DM434" s="182">
        <v>972</v>
      </c>
      <c r="DN434" s="183" t="s">
        <v>75</v>
      </c>
      <c r="DO434" s="184">
        <v>7</v>
      </c>
      <c r="DP434" s="172"/>
    </row>
  </sheetData>
  <autoFilter ref="A4:EL156"/>
  <mergeCells count="18">
    <mergeCell ref="DM176:DO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A11 DD10:DD16 DA140 DD127 DD129:DD135 DD111:DD112 DD114:DD124 DD18:DD28 DD70 DA142:DA144 DD140:DD144 DD100:DD101 DD104 DD77:DD98 DD109 DA108 DD31:DD44 DD72:DD73 DD138 DA138 DD146:DD147 DA146:DA147 DD46:DD63">
    <cfRule type="cellIs" dxfId="659" priority="96" stopIfTrue="1" operator="notEqual">
      <formula>$DH10</formula>
    </cfRule>
  </conditionalFormatting>
  <conditionalFormatting sqref="DA10 DA13:DA16 DA127 DA129:DA135 DA111:DA112 DA114:DA124 DA109 DA18:DA28 DA70 DA100:DA102 DA104 DA77:DA98 DA30:DA44 DA72:DA73 DA46:DA63">
    <cfRule type="cellIs" dxfId="658" priority="97" stopIfTrue="1" operator="notEqual">
      <formula>$DD10</formula>
    </cfRule>
  </conditionalFormatting>
  <conditionalFormatting sqref="DD105">
    <cfRule type="cellIs" dxfId="657" priority="94" stopIfTrue="1" operator="notEqual">
      <formula>$DH105</formula>
    </cfRule>
  </conditionalFormatting>
  <conditionalFormatting sqref="DA105">
    <cfRule type="cellIs" dxfId="656" priority="95" stopIfTrue="1" operator="notEqual">
      <formula>$DD105</formula>
    </cfRule>
  </conditionalFormatting>
  <conditionalFormatting sqref="DD66">
    <cfRule type="cellIs" dxfId="655" priority="92" stopIfTrue="1" operator="notEqual">
      <formula>$DH66</formula>
    </cfRule>
  </conditionalFormatting>
  <conditionalFormatting sqref="DA66">
    <cfRule type="cellIs" dxfId="654" priority="93" stopIfTrue="1" operator="notEqual">
      <formula>$DD66</formula>
    </cfRule>
  </conditionalFormatting>
  <conditionalFormatting sqref="DD67">
    <cfRule type="cellIs" dxfId="653" priority="90" stopIfTrue="1" operator="notEqual">
      <formula>$DH67</formula>
    </cfRule>
  </conditionalFormatting>
  <conditionalFormatting sqref="DA67">
    <cfRule type="cellIs" dxfId="652" priority="91" stopIfTrue="1" operator="notEqual">
      <formula>$DD67</formula>
    </cfRule>
  </conditionalFormatting>
  <conditionalFormatting sqref="DD29">
    <cfRule type="cellIs" dxfId="651" priority="86" stopIfTrue="1" operator="notEqual">
      <formula>$DH29</formula>
    </cfRule>
  </conditionalFormatting>
  <conditionalFormatting sqref="DA29">
    <cfRule type="cellIs" dxfId="650" priority="87" stopIfTrue="1" operator="notEqual">
      <formula>$DD29</formula>
    </cfRule>
  </conditionalFormatting>
  <conditionalFormatting sqref="DD65">
    <cfRule type="cellIs" dxfId="649" priority="84" stopIfTrue="1" operator="notEqual">
      <formula>$DH65</formula>
    </cfRule>
  </conditionalFormatting>
  <conditionalFormatting sqref="DA65">
    <cfRule type="cellIs" dxfId="648" priority="85" stopIfTrue="1" operator="notEqual">
      <formula>$DD65</formula>
    </cfRule>
  </conditionalFormatting>
  <conditionalFormatting sqref="DD68">
    <cfRule type="cellIs" dxfId="647" priority="82" stopIfTrue="1" operator="notEqual">
      <formula>$DH68</formula>
    </cfRule>
  </conditionalFormatting>
  <conditionalFormatting sqref="DA68">
    <cfRule type="cellIs" dxfId="646" priority="83" stopIfTrue="1" operator="notEqual">
      <formula>$DD68</formula>
    </cfRule>
  </conditionalFormatting>
  <conditionalFormatting sqref="DD125">
    <cfRule type="cellIs" dxfId="645" priority="80" stopIfTrue="1" operator="notEqual">
      <formula>$DH125</formula>
    </cfRule>
  </conditionalFormatting>
  <conditionalFormatting sqref="DA125">
    <cfRule type="cellIs" dxfId="644" priority="81" stopIfTrue="1" operator="notEqual">
      <formula>$DD125</formula>
    </cfRule>
  </conditionalFormatting>
  <conditionalFormatting sqref="CU5 CX5:CX44 CX108:CX135 CX104:CX106 CX46:CX102">
    <cfRule type="cellIs" dxfId="643" priority="79" operator="notEqual">
      <formula>$CX5</formula>
    </cfRule>
  </conditionalFormatting>
  <conditionalFormatting sqref="CX140 CX142:CX144 CU142:CU144 CX138 CU138 CU146:CU147 CX146:CX147">
    <cfRule type="cellIs" dxfId="642" priority="78" stopIfTrue="1" operator="notEqual">
      <formula>$DA138</formula>
    </cfRule>
  </conditionalFormatting>
  <conditionalFormatting sqref="DA12">
    <cfRule type="cellIs" dxfId="641" priority="77" stopIfTrue="1" operator="notEqual">
      <formula>$DH12</formula>
    </cfRule>
  </conditionalFormatting>
  <conditionalFormatting sqref="DD71">
    <cfRule type="cellIs" dxfId="640" priority="75" stopIfTrue="1" operator="notEqual">
      <formula>$DH71</formula>
    </cfRule>
  </conditionalFormatting>
  <conditionalFormatting sqref="DA71">
    <cfRule type="cellIs" dxfId="639" priority="76" stopIfTrue="1" operator="notEqual">
      <formula>$DD71</formula>
    </cfRule>
  </conditionalFormatting>
  <conditionalFormatting sqref="DA143">
    <cfRule type="cellIs" dxfId="638" priority="74" stopIfTrue="1" operator="notEqual">
      <formula>$DH143</formula>
    </cfRule>
  </conditionalFormatting>
  <conditionalFormatting sqref="DD106">
    <cfRule type="cellIs" dxfId="637" priority="72" stopIfTrue="1" operator="notEqual">
      <formula>$DH106</formula>
    </cfRule>
  </conditionalFormatting>
  <conditionalFormatting sqref="DA106">
    <cfRule type="cellIs" dxfId="636" priority="73" stopIfTrue="1" operator="notEqual">
      <formula>$DD106</formula>
    </cfRule>
  </conditionalFormatting>
  <conditionalFormatting sqref="DD139">
    <cfRule type="cellIs" dxfId="635" priority="71" stopIfTrue="1" operator="notEqual">
      <formula>$DH139</formula>
    </cfRule>
  </conditionalFormatting>
  <conditionalFormatting sqref="DA139">
    <cfRule type="cellIs" dxfId="634" priority="70" stopIfTrue="1" operator="notEqual">
      <formula>$DH139</formula>
    </cfRule>
  </conditionalFormatting>
  <conditionalFormatting sqref="CX139">
    <cfRule type="cellIs" dxfId="633" priority="69" stopIfTrue="1" operator="notEqual">
      <formula>$DA139</formula>
    </cfRule>
  </conditionalFormatting>
  <conditionalFormatting sqref="DD64">
    <cfRule type="cellIs" dxfId="632" priority="67" stopIfTrue="1" operator="notEqual">
      <formula>$DH64</formula>
    </cfRule>
  </conditionalFormatting>
  <conditionalFormatting sqref="DA64">
    <cfRule type="cellIs" dxfId="631" priority="68" stopIfTrue="1" operator="notEqual">
      <formula>$DD64</formula>
    </cfRule>
  </conditionalFormatting>
  <conditionalFormatting sqref="DD76">
    <cfRule type="cellIs" dxfId="630" priority="65" stopIfTrue="1" operator="notEqual">
      <formula>$DH76</formula>
    </cfRule>
  </conditionalFormatting>
  <conditionalFormatting sqref="DA76">
    <cfRule type="cellIs" dxfId="629" priority="66" stopIfTrue="1" operator="notEqual">
      <formula>$DD76</formula>
    </cfRule>
  </conditionalFormatting>
  <conditionalFormatting sqref="DD75">
    <cfRule type="cellIs" dxfId="628" priority="63" stopIfTrue="1" operator="notEqual">
      <formula>$DH75</formula>
    </cfRule>
  </conditionalFormatting>
  <conditionalFormatting sqref="DA75">
    <cfRule type="cellIs" dxfId="627" priority="64" stopIfTrue="1" operator="notEqual">
      <formula>$DD75</formula>
    </cfRule>
  </conditionalFormatting>
  <conditionalFormatting sqref="DD70">
    <cfRule type="cellIs" dxfId="626" priority="61" stopIfTrue="1" operator="notEqual">
      <formula>$DH70</formula>
    </cfRule>
  </conditionalFormatting>
  <conditionalFormatting sqref="DA70">
    <cfRule type="cellIs" dxfId="625" priority="62" stopIfTrue="1" operator="notEqual">
      <formula>$DD70</formula>
    </cfRule>
  </conditionalFormatting>
  <conditionalFormatting sqref="DD71">
    <cfRule type="cellIs" dxfId="624" priority="59" stopIfTrue="1" operator="notEqual">
      <formula>$DH71</formula>
    </cfRule>
  </conditionalFormatting>
  <conditionalFormatting sqref="DA71">
    <cfRule type="cellIs" dxfId="623" priority="60" stopIfTrue="1" operator="notEqual">
      <formula>$DD71</formula>
    </cfRule>
  </conditionalFormatting>
  <conditionalFormatting sqref="DD108">
    <cfRule type="cellIs" dxfId="622" priority="58" stopIfTrue="1" operator="notEqual">
      <formula>$DH108</formula>
    </cfRule>
  </conditionalFormatting>
  <conditionalFormatting sqref="DD113">
    <cfRule type="cellIs" dxfId="621" priority="56" stopIfTrue="1" operator="notEqual">
      <formula>$DH113</formula>
    </cfRule>
  </conditionalFormatting>
  <conditionalFormatting sqref="DA113">
    <cfRule type="cellIs" dxfId="620" priority="57" stopIfTrue="1" operator="notEqual">
      <formula>$DD113</formula>
    </cfRule>
  </conditionalFormatting>
  <conditionalFormatting sqref="DD136">
    <cfRule type="cellIs" dxfId="619" priority="55" stopIfTrue="1" operator="notEqual">
      <formula>$DH136</formula>
    </cfRule>
  </conditionalFormatting>
  <conditionalFormatting sqref="DA136">
    <cfRule type="cellIs" dxfId="618" priority="54" stopIfTrue="1" operator="notEqual">
      <formula>$DH136</formula>
    </cfRule>
  </conditionalFormatting>
  <conditionalFormatting sqref="CX136">
    <cfRule type="cellIs" dxfId="617" priority="53" stopIfTrue="1" operator="notEqual">
      <formula>$DA136</formula>
    </cfRule>
  </conditionalFormatting>
  <conditionalFormatting sqref="DA141">
    <cfRule type="cellIs" dxfId="616" priority="52" stopIfTrue="1" operator="notEqual">
      <formula>$DH141</formula>
    </cfRule>
  </conditionalFormatting>
  <conditionalFormatting sqref="CX141">
    <cfRule type="cellIs" dxfId="615" priority="51" stopIfTrue="1" operator="notEqual">
      <formula>$DA141</formula>
    </cfRule>
  </conditionalFormatting>
  <conditionalFormatting sqref="DD128">
    <cfRule type="cellIs" dxfId="614" priority="49" stopIfTrue="1" operator="notEqual">
      <formula>$DH128</formula>
    </cfRule>
  </conditionalFormatting>
  <conditionalFormatting sqref="DA128">
    <cfRule type="cellIs" dxfId="613" priority="50" stopIfTrue="1" operator="notEqual">
      <formula>$DD128</formula>
    </cfRule>
  </conditionalFormatting>
  <conditionalFormatting sqref="DD126">
    <cfRule type="cellIs" dxfId="612" priority="47" stopIfTrue="1" operator="notEqual">
      <formula>$DH126</formula>
    </cfRule>
  </conditionalFormatting>
  <conditionalFormatting sqref="DA126">
    <cfRule type="cellIs" dxfId="611" priority="48" stopIfTrue="1" operator="notEqual">
      <formula>$DD126</formula>
    </cfRule>
  </conditionalFormatting>
  <conditionalFormatting sqref="DD73">
    <cfRule type="cellIs" dxfId="610" priority="45" stopIfTrue="1" operator="notEqual">
      <formula>$DH73</formula>
    </cfRule>
  </conditionalFormatting>
  <conditionalFormatting sqref="DA73">
    <cfRule type="cellIs" dxfId="609" priority="46" stopIfTrue="1" operator="notEqual">
      <formula>$DD73</formula>
    </cfRule>
  </conditionalFormatting>
  <conditionalFormatting sqref="DD73">
    <cfRule type="cellIs" dxfId="608" priority="43" stopIfTrue="1" operator="notEqual">
      <formula>$DH73</formula>
    </cfRule>
  </conditionalFormatting>
  <conditionalFormatting sqref="DA73">
    <cfRule type="cellIs" dxfId="607" priority="44" stopIfTrue="1" operator="notEqual">
      <formula>$DD73</formula>
    </cfRule>
  </conditionalFormatting>
  <conditionalFormatting sqref="DD74">
    <cfRule type="cellIs" dxfId="606" priority="41" stopIfTrue="1" operator="notEqual">
      <formula>$DH74</formula>
    </cfRule>
  </conditionalFormatting>
  <conditionalFormatting sqref="DA74">
    <cfRule type="cellIs" dxfId="605" priority="42" stopIfTrue="1" operator="notEqual">
      <formula>$DD74</formula>
    </cfRule>
  </conditionalFormatting>
  <conditionalFormatting sqref="DD99">
    <cfRule type="cellIs" dxfId="604" priority="39" stopIfTrue="1" operator="notEqual">
      <formula>$DH99</formula>
    </cfRule>
  </conditionalFormatting>
  <conditionalFormatting sqref="DA99">
    <cfRule type="cellIs" dxfId="603" priority="40" stopIfTrue="1" operator="notEqual">
      <formula>$DD99</formula>
    </cfRule>
  </conditionalFormatting>
  <conditionalFormatting sqref="DD69">
    <cfRule type="cellIs" dxfId="602" priority="37" stopIfTrue="1" operator="notEqual">
      <formula>$DH69</formula>
    </cfRule>
  </conditionalFormatting>
  <conditionalFormatting sqref="DA69">
    <cfRule type="cellIs" dxfId="601" priority="38" stopIfTrue="1" operator="notEqual">
      <formula>$DD69</formula>
    </cfRule>
  </conditionalFormatting>
  <conditionalFormatting sqref="DD69">
    <cfRule type="cellIs" dxfId="600" priority="35" stopIfTrue="1" operator="notEqual">
      <formula>$DH69</formula>
    </cfRule>
  </conditionalFormatting>
  <conditionalFormatting sqref="DA69">
    <cfRule type="cellIs" dxfId="599" priority="36" stopIfTrue="1" operator="notEqual">
      <formula>$DD69</formula>
    </cfRule>
  </conditionalFormatting>
  <conditionalFormatting sqref="DD110">
    <cfRule type="cellIs" dxfId="598" priority="33" stopIfTrue="1" operator="notEqual">
      <formula>$DH110</formula>
    </cfRule>
  </conditionalFormatting>
  <conditionalFormatting sqref="DA110">
    <cfRule type="cellIs" dxfId="597" priority="34" stopIfTrue="1" operator="notEqual">
      <formula>$DD110</formula>
    </cfRule>
  </conditionalFormatting>
  <conditionalFormatting sqref="DD17">
    <cfRule type="cellIs" dxfId="596" priority="31" stopIfTrue="1" operator="notEqual">
      <formula>$DH17</formula>
    </cfRule>
  </conditionalFormatting>
  <conditionalFormatting sqref="DA17">
    <cfRule type="cellIs" dxfId="595" priority="32" stopIfTrue="1" operator="notEqual">
      <formula>$DD17</formula>
    </cfRule>
  </conditionalFormatting>
  <conditionalFormatting sqref="DD137">
    <cfRule type="cellIs" dxfId="594" priority="30" stopIfTrue="1" operator="notEqual">
      <formula>$DH137</formula>
    </cfRule>
  </conditionalFormatting>
  <conditionalFormatting sqref="DA137">
    <cfRule type="cellIs" dxfId="593" priority="29" stopIfTrue="1" operator="notEqual">
      <formula>$DH137</formula>
    </cfRule>
  </conditionalFormatting>
  <conditionalFormatting sqref="CX137">
    <cfRule type="cellIs" dxfId="592" priority="28" stopIfTrue="1" operator="notEqual">
      <formula>$DA137</formula>
    </cfRule>
  </conditionalFormatting>
  <conditionalFormatting sqref="CU140">
    <cfRule type="cellIs" dxfId="591" priority="27" stopIfTrue="1" operator="notEqual">
      <formula>$DA140</formula>
    </cfRule>
  </conditionalFormatting>
  <conditionalFormatting sqref="CU139">
    <cfRule type="cellIs" dxfId="590" priority="26" stopIfTrue="1" operator="notEqual">
      <formula>$DA139</formula>
    </cfRule>
  </conditionalFormatting>
  <conditionalFormatting sqref="CU136">
    <cfRule type="cellIs" dxfId="589" priority="25" stopIfTrue="1" operator="notEqual">
      <formula>$DA136</formula>
    </cfRule>
  </conditionalFormatting>
  <conditionalFormatting sqref="CU141">
    <cfRule type="cellIs" dxfId="588" priority="24" stopIfTrue="1" operator="notEqual">
      <formula>$DA141</formula>
    </cfRule>
  </conditionalFormatting>
  <conditionalFormatting sqref="CU137">
    <cfRule type="cellIs" dxfId="587" priority="23" stopIfTrue="1" operator="notEqual">
      <formula>$DA137</formula>
    </cfRule>
  </conditionalFormatting>
  <conditionalFormatting sqref="CU6:CU44 CU108:CU135 CU104:CU106 CU46:CU102">
    <cfRule type="expression" dxfId="586" priority="21" stopIfTrue="1">
      <formula>$CX6=""</formula>
    </cfRule>
    <cfRule type="cellIs" dxfId="585" priority="22" stopIfTrue="1" operator="notEqual">
      <formula>$CX6</formula>
    </cfRule>
  </conditionalFormatting>
  <conditionalFormatting sqref="DA103">
    <cfRule type="cellIs" dxfId="584" priority="20" stopIfTrue="1" operator="notEqual">
      <formula>$DD103</formula>
    </cfRule>
  </conditionalFormatting>
  <conditionalFormatting sqref="CU103">
    <cfRule type="expression" dxfId="583" priority="18" stopIfTrue="1">
      <formula>$CX103=""</formula>
    </cfRule>
    <cfRule type="cellIs" dxfId="582" priority="19" stopIfTrue="1" operator="notEqual">
      <formula>$CX103</formula>
    </cfRule>
  </conditionalFormatting>
  <conditionalFormatting sqref="CX103">
    <cfRule type="cellIs" dxfId="581" priority="17" operator="notEqual">
      <formula>$CX103</formula>
    </cfRule>
  </conditionalFormatting>
  <conditionalFormatting sqref="DA107">
    <cfRule type="cellIs" dxfId="580" priority="16" stopIfTrue="1" operator="notEqual">
      <formula>$DH107</formula>
    </cfRule>
  </conditionalFormatting>
  <conditionalFormatting sqref="CX107">
    <cfRule type="cellIs" dxfId="579" priority="15" operator="notEqual">
      <formula>$CX107</formula>
    </cfRule>
  </conditionalFormatting>
  <conditionalFormatting sqref="DD107">
    <cfRule type="cellIs" dxfId="578" priority="14" stopIfTrue="1" operator="notEqual">
      <formula>$DH107</formula>
    </cfRule>
  </conditionalFormatting>
  <conditionalFormatting sqref="CU107">
    <cfRule type="expression" dxfId="577" priority="12" stopIfTrue="1">
      <formula>$CX107=""</formula>
    </cfRule>
    <cfRule type="cellIs" dxfId="576" priority="13" stopIfTrue="1" operator="notEqual">
      <formula>$CX107</formula>
    </cfRule>
  </conditionalFormatting>
  <conditionalFormatting sqref="DD145 DA145">
    <cfRule type="cellIs" dxfId="575" priority="7" stopIfTrue="1" operator="notEqual">
      <formula>$DH145</formula>
    </cfRule>
  </conditionalFormatting>
  <conditionalFormatting sqref="CU145 CX145">
    <cfRule type="cellIs" dxfId="574" priority="6" stopIfTrue="1" operator="notEqual">
      <formula>$DA145</formula>
    </cfRule>
  </conditionalFormatting>
  <conditionalFormatting sqref="DD45">
    <cfRule type="cellIs" dxfId="573" priority="4" stopIfTrue="1" operator="notEqual">
      <formula>$DH45</formula>
    </cfRule>
  </conditionalFormatting>
  <conditionalFormatting sqref="DA45">
    <cfRule type="cellIs" dxfId="572" priority="5" stopIfTrue="1" operator="notEqual">
      <formula>$DD45</formula>
    </cfRule>
  </conditionalFormatting>
  <conditionalFormatting sqref="CX45">
    <cfRule type="cellIs" dxfId="571" priority="3" operator="notEqual">
      <formula>$CX45</formula>
    </cfRule>
  </conditionalFormatting>
  <conditionalFormatting sqref="CU45">
    <cfRule type="expression" dxfId="570" priority="1" stopIfTrue="1">
      <formula>$CX45=""</formula>
    </cfRule>
    <cfRule type="cellIs" dxfId="569" priority="2" stopIfTrue="1" operator="notEqual">
      <formula>$CX45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34"/>
  <sheetViews>
    <sheetView topLeftCell="CG1" zoomScaleNormal="100" zoomScaleSheetLayoutView="75" workbookViewId="0">
      <selection activeCell="CT1" sqref="CT1:CU104857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6" width="5.42578125" style="11" customWidth="1"/>
    <col min="98" max="98" width="8.5703125" style="11" customWidth="1"/>
    <col min="99" max="99" width="5.42578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1.5703125" style="115" customWidth="1"/>
    <col min="113" max="113" width="9.28515625" style="13" customWidth="1"/>
    <col min="114" max="114" width="4.7109375" style="13" customWidth="1"/>
    <col min="115" max="115" width="29.85546875" style="11" customWidth="1"/>
    <col min="116" max="117" width="11.42578125" customWidth="1"/>
    <col min="118" max="118" width="3.7109375" style="11" customWidth="1"/>
    <col min="119" max="119" width="34.7109375" style="11" customWidth="1"/>
    <col min="120" max="120" width="18.42578125" style="11" customWidth="1"/>
    <col min="121" max="121" width="14.28515625" style="11" customWidth="1"/>
    <col min="122" max="122" width="11.42578125" style="11" bestFit="1" customWidth="1"/>
    <col min="123" max="123" width="15.42578125" style="11" customWidth="1"/>
    <col min="124" max="16384" width="3.7109375" style="11"/>
  </cols>
  <sheetData>
    <row r="1" spans="1:143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1197</v>
      </c>
      <c r="CW1" s="143"/>
      <c r="CX1" s="144"/>
      <c r="CY1" s="142" t="s">
        <v>1053</v>
      </c>
      <c r="CZ1" s="143"/>
      <c r="DA1" s="144"/>
      <c r="DB1" s="143" t="s">
        <v>890</v>
      </c>
      <c r="DC1" s="143"/>
      <c r="DD1" s="144"/>
      <c r="DE1" s="142" t="s">
        <v>889</v>
      </c>
      <c r="DF1" s="143"/>
      <c r="DG1" s="144"/>
      <c r="DI1" s="142" t="s">
        <v>857</v>
      </c>
      <c r="DJ1" s="143"/>
      <c r="DK1" s="144"/>
      <c r="DN1" s="186" t="s">
        <v>979</v>
      </c>
      <c r="DO1" s="186"/>
      <c r="DQ1" s="11" t="s">
        <v>947</v>
      </c>
    </row>
    <row r="2" spans="1:143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V2" s="140"/>
      <c r="CW2" s="140"/>
      <c r="CY2" s="140"/>
      <c r="CZ2" s="140"/>
      <c r="DB2" s="140"/>
      <c r="DC2" s="140"/>
      <c r="DE2" s="140"/>
      <c r="DF2" s="140"/>
      <c r="DH2" s="145"/>
      <c r="DI2" s="2"/>
      <c r="DJ2" s="2"/>
      <c r="EL2" s="19"/>
      <c r="EM2" s="19"/>
    </row>
    <row r="3" spans="1:143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146"/>
      <c r="DI3" s="33" t="s">
        <v>702</v>
      </c>
      <c r="DJ3" s="33" t="s">
        <v>701</v>
      </c>
      <c r="DK3" s="139" t="s">
        <v>78</v>
      </c>
    </row>
    <row r="4" spans="1:143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>
        <v>2016</v>
      </c>
      <c r="CU4" s="19">
        <v>2016</v>
      </c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20"/>
      <c r="DI4" s="33"/>
      <c r="DJ4" s="33"/>
      <c r="DK4" s="83"/>
      <c r="DP4" s="19" t="s">
        <v>978</v>
      </c>
      <c r="DQ4" s="19" t="s">
        <v>948</v>
      </c>
      <c r="DR4" s="19" t="s">
        <v>949</v>
      </c>
      <c r="DS4" s="19" t="s">
        <v>950</v>
      </c>
    </row>
    <row r="5" spans="1:143" s="19" customFormat="1" ht="27" x14ac:dyDescent="0.2">
      <c r="A5" s="53">
        <v>1</v>
      </c>
      <c r="B5" s="53"/>
      <c r="C5" s="53">
        <f t="shared" ref="C5:C6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8" si="2">+S5</f>
        <v>Giger Hans</v>
      </c>
      <c r="CR5" s="19">
        <f t="shared" ref="CR5:CR68" si="3">+Z5</f>
        <v>39</v>
      </c>
      <c r="CT5" s="154">
        <v>2139</v>
      </c>
      <c r="CU5" s="19" t="str">
        <f t="shared" ref="CU5:CU36" si="4">+AB5</f>
        <v>A</v>
      </c>
      <c r="CV5" s="125" t="s">
        <v>711</v>
      </c>
      <c r="CW5" s="33"/>
      <c r="CX5" s="83"/>
      <c r="CY5" s="125">
        <v>753</v>
      </c>
      <c r="CZ5" s="33">
        <f t="shared" ref="CZ5:CZ10" si="5">VLOOKUP($CY5,Funktionsbezeichnungen,3,0)</f>
        <v>12</v>
      </c>
      <c r="DA5" s="83" t="str">
        <f t="shared" ref="DA5:DA10" si="6">VLOOKUP($CY5,Funktionsbezeichnungen,2,0)</f>
        <v>Vorgesetzter  -  4 . Stufe</v>
      </c>
      <c r="DB5" s="125">
        <v>753</v>
      </c>
      <c r="DC5" s="33">
        <f t="shared" ref="DC5:DC10" si="7">VLOOKUP($DB5,Funktionsbezeichnungen,3,0)</f>
        <v>12</v>
      </c>
      <c r="DD5" s="83" t="str">
        <f t="shared" ref="DD5:DD10" si="8">VLOOKUP($DB5,Funktionsbezeichnungen,2,0)</f>
        <v>Vorgesetzter  -  4 . Stufe</v>
      </c>
      <c r="DE5" s="124">
        <v>753</v>
      </c>
      <c r="DF5" s="33">
        <f t="shared" ref="DF5:DF10" si="9">VLOOKUP($DE5,Funktionsbezeichnungen,3,0)</f>
        <v>12</v>
      </c>
      <c r="DG5" s="83" t="str">
        <f t="shared" ref="DG5:DG10" si="10">VLOOKUP($DE5,Funktionsbezeichnungen,2,0)</f>
        <v>Vorgesetzter  -  4 . Stufe</v>
      </c>
      <c r="DH5" s="20"/>
      <c r="DI5" s="124">
        <v>753</v>
      </c>
      <c r="DJ5" s="33">
        <f t="shared" ref="DJ5:DJ10" si="11">VLOOKUP($DI5,Funktionsbezeichnungen,3,0)</f>
        <v>12</v>
      </c>
      <c r="DK5" s="83" t="str">
        <f t="shared" ref="DK5:DK10" si="12">VLOOKUP($DI5,Funktionsbezeichnungen,2,0)</f>
        <v>Vorgesetzter  -  4 . Stufe</v>
      </c>
      <c r="DP5" s="19">
        <f t="shared" ref="DP5:DP68" si="13">+CT5</f>
        <v>2139</v>
      </c>
      <c r="DQ5" s="153">
        <v>1</v>
      </c>
      <c r="DR5" s="19">
        <v>2</v>
      </c>
      <c r="DS5" s="19" t="s">
        <v>951</v>
      </c>
    </row>
    <row r="6" spans="1:143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T6" s="154">
        <v>5558</v>
      </c>
      <c r="CU6" s="19" t="str">
        <f t="shared" si="4"/>
        <v>A</v>
      </c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5">
        <v>753</v>
      </c>
      <c r="CZ6" s="33">
        <f t="shared" si="5"/>
        <v>12</v>
      </c>
      <c r="DA6" s="83" t="str">
        <f t="shared" si="6"/>
        <v>Vorgesetzter  -  4 . Stufe</v>
      </c>
      <c r="DB6" s="125">
        <v>753</v>
      </c>
      <c r="DC6" s="33">
        <f t="shared" si="7"/>
        <v>12</v>
      </c>
      <c r="DD6" s="83" t="str">
        <f t="shared" si="8"/>
        <v>Vorgesetzter  -  4 . Stufe</v>
      </c>
      <c r="DE6" s="124">
        <v>753</v>
      </c>
      <c r="DF6" s="33">
        <f t="shared" si="9"/>
        <v>12</v>
      </c>
      <c r="DG6" s="83" t="str">
        <f t="shared" si="10"/>
        <v>Vorgesetzter  -  4 . Stufe</v>
      </c>
      <c r="DH6" s="20"/>
      <c r="DI6" s="124">
        <v>753</v>
      </c>
      <c r="DJ6" s="33">
        <f t="shared" si="11"/>
        <v>12</v>
      </c>
      <c r="DK6" s="83" t="str">
        <f t="shared" si="12"/>
        <v>Vorgesetzter  -  4 . Stufe</v>
      </c>
      <c r="DP6" s="19">
        <f t="shared" si="13"/>
        <v>5558</v>
      </c>
      <c r="DQ6" s="153">
        <v>1</v>
      </c>
      <c r="DR6" s="19">
        <v>2</v>
      </c>
      <c r="DS6" s="19" t="s">
        <v>951</v>
      </c>
    </row>
    <row r="7" spans="1:143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T7" s="154">
        <v>4155</v>
      </c>
      <c r="CU7" s="19" t="str">
        <f t="shared" si="4"/>
        <v>A</v>
      </c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5">
        <v>753</v>
      </c>
      <c r="CZ7" s="33">
        <f t="shared" si="5"/>
        <v>12</v>
      </c>
      <c r="DA7" s="83" t="str">
        <f t="shared" si="6"/>
        <v>Vorgesetzter  -  4 . Stufe</v>
      </c>
      <c r="DB7" s="125">
        <v>753</v>
      </c>
      <c r="DC7" s="33">
        <f t="shared" si="7"/>
        <v>12</v>
      </c>
      <c r="DD7" s="83" t="str">
        <f t="shared" si="8"/>
        <v>Vorgesetzter  -  4 . Stufe</v>
      </c>
      <c r="DE7" s="124">
        <v>753</v>
      </c>
      <c r="DF7" s="33">
        <f t="shared" si="9"/>
        <v>12</v>
      </c>
      <c r="DG7" s="83" t="str">
        <f t="shared" si="10"/>
        <v>Vorgesetzter  -  4 . Stufe</v>
      </c>
      <c r="DH7" s="20"/>
      <c r="DI7" s="124">
        <v>753</v>
      </c>
      <c r="DJ7" s="33">
        <f t="shared" si="11"/>
        <v>12</v>
      </c>
      <c r="DK7" s="83" t="str">
        <f t="shared" si="12"/>
        <v>Vorgesetzter  -  4 . Stufe</v>
      </c>
      <c r="DP7" s="19">
        <f t="shared" si="13"/>
        <v>4155</v>
      </c>
      <c r="DQ7" s="153">
        <v>1</v>
      </c>
      <c r="DR7" s="19">
        <v>2</v>
      </c>
      <c r="DS7" s="19" t="s">
        <v>951</v>
      </c>
    </row>
    <row r="8" spans="1:143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T8" s="154">
        <v>5574</v>
      </c>
      <c r="CU8" s="19" t="str">
        <f t="shared" si="4"/>
        <v>A</v>
      </c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5">
        <v>753</v>
      </c>
      <c r="CZ8" s="33">
        <f t="shared" si="5"/>
        <v>12</v>
      </c>
      <c r="DA8" s="83" t="str">
        <f t="shared" si="6"/>
        <v>Vorgesetzter  -  4 . Stufe</v>
      </c>
      <c r="DB8" s="125">
        <v>753</v>
      </c>
      <c r="DC8" s="33">
        <f t="shared" si="7"/>
        <v>12</v>
      </c>
      <c r="DD8" s="83" t="str">
        <f t="shared" si="8"/>
        <v>Vorgesetzter  -  4 . Stufe</v>
      </c>
      <c r="DE8" s="124">
        <v>753</v>
      </c>
      <c r="DF8" s="33">
        <f t="shared" si="9"/>
        <v>12</v>
      </c>
      <c r="DG8" s="83" t="str">
        <f t="shared" si="10"/>
        <v>Vorgesetzter  -  4 . Stufe</v>
      </c>
      <c r="DH8" s="20"/>
      <c r="DI8" s="124">
        <v>753</v>
      </c>
      <c r="DJ8" s="33">
        <f t="shared" si="11"/>
        <v>12</v>
      </c>
      <c r="DK8" s="83" t="str">
        <f t="shared" si="12"/>
        <v>Vorgesetzter  -  4 . Stufe</v>
      </c>
      <c r="DP8" s="19">
        <f t="shared" si="13"/>
        <v>5574</v>
      </c>
      <c r="DQ8" s="153">
        <v>1</v>
      </c>
      <c r="DR8" s="19">
        <v>2</v>
      </c>
      <c r="DS8" s="19" t="s">
        <v>951</v>
      </c>
    </row>
    <row r="9" spans="1:143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T9" s="154">
        <v>4182</v>
      </c>
      <c r="CU9" s="19" t="str">
        <f t="shared" si="4"/>
        <v xml:space="preserve"> A</v>
      </c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5">
        <v>753</v>
      </c>
      <c r="CZ9" s="33">
        <f t="shared" si="5"/>
        <v>12</v>
      </c>
      <c r="DA9" s="83" t="str">
        <f t="shared" si="6"/>
        <v>Vorgesetzter  -  4 . Stufe</v>
      </c>
      <c r="DB9" s="125">
        <v>753</v>
      </c>
      <c r="DC9" s="33">
        <f t="shared" si="7"/>
        <v>12</v>
      </c>
      <c r="DD9" s="83" t="str">
        <f t="shared" si="8"/>
        <v>Vorgesetzter  -  4 . Stufe</v>
      </c>
      <c r="DE9" s="124">
        <v>753</v>
      </c>
      <c r="DF9" s="33">
        <f t="shared" si="9"/>
        <v>12</v>
      </c>
      <c r="DG9" s="83" t="str">
        <f t="shared" si="10"/>
        <v>Vorgesetzter  -  4 . Stufe</v>
      </c>
      <c r="DH9" s="20"/>
      <c r="DI9" s="124">
        <v>753</v>
      </c>
      <c r="DJ9" s="33">
        <f t="shared" si="11"/>
        <v>12</v>
      </c>
      <c r="DK9" s="83" t="str">
        <f t="shared" si="12"/>
        <v>Vorgesetzter  -  4 . Stufe</v>
      </c>
      <c r="DP9" s="19">
        <f t="shared" si="13"/>
        <v>4182</v>
      </c>
      <c r="DQ9" s="153">
        <v>1</v>
      </c>
      <c r="DR9" s="19">
        <v>2</v>
      </c>
      <c r="DS9" s="19" t="s">
        <v>951</v>
      </c>
    </row>
    <row r="10" spans="1:143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T10" s="154">
        <v>3201</v>
      </c>
      <c r="CU10" s="19" t="str">
        <f t="shared" si="4"/>
        <v>A</v>
      </c>
      <c r="CV10" s="125">
        <v>753</v>
      </c>
      <c r="CW10" s="33">
        <f>VLOOKUP($CV10,Funktionsbezeichnungen,3,0)</f>
        <v>12</v>
      </c>
      <c r="CX10" s="83" t="str">
        <f>VLOOKUP($CV10,Funktionsbezeichnungen,2,0)</f>
        <v>Vorgesetzter  -  4 . Stufe</v>
      </c>
      <c r="CY10" s="125">
        <v>774</v>
      </c>
      <c r="CZ10" s="33">
        <f t="shared" si="5"/>
        <v>10</v>
      </c>
      <c r="DA10" s="83" t="str">
        <f t="shared" si="6"/>
        <v>Senior Projektingenieur</v>
      </c>
      <c r="DB10" s="125">
        <v>774</v>
      </c>
      <c r="DC10" s="33">
        <f t="shared" si="7"/>
        <v>10</v>
      </c>
      <c r="DD10" s="83" t="str">
        <f t="shared" si="8"/>
        <v>Senior Projektingenieur</v>
      </c>
      <c r="DE10" s="125">
        <v>774</v>
      </c>
      <c r="DF10" s="33">
        <f t="shared" si="9"/>
        <v>10</v>
      </c>
      <c r="DG10" s="83" t="str">
        <f t="shared" si="10"/>
        <v>Senior Projektingenieur</v>
      </c>
      <c r="DH10" s="20"/>
      <c r="DI10" s="33">
        <v>773</v>
      </c>
      <c r="DJ10" s="33">
        <f t="shared" si="11"/>
        <v>9</v>
      </c>
      <c r="DK10" s="83" t="str">
        <f t="shared" si="12"/>
        <v>Projektingenieur 3</v>
      </c>
      <c r="DP10" s="19">
        <f t="shared" si="13"/>
        <v>3201</v>
      </c>
      <c r="DQ10" s="153">
        <v>1</v>
      </c>
      <c r="DR10" s="19">
        <v>2</v>
      </c>
      <c r="DS10" s="19" t="s">
        <v>951</v>
      </c>
    </row>
    <row r="11" spans="1:143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T11" s="154">
        <v>3136</v>
      </c>
      <c r="CU11" s="19" t="str">
        <f t="shared" si="4"/>
        <v>B/A 1)</v>
      </c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125" t="s">
        <v>711</v>
      </c>
      <c r="DF11" s="33"/>
      <c r="DG11" s="83"/>
      <c r="DH11" s="20"/>
      <c r="DI11" s="125" t="s">
        <v>711</v>
      </c>
      <c r="DJ11" s="125" t="s">
        <v>711</v>
      </c>
      <c r="DK11" s="83"/>
      <c r="DP11" s="19">
        <f t="shared" si="13"/>
        <v>3136</v>
      </c>
      <c r="DQ11" s="153">
        <v>1</v>
      </c>
      <c r="DR11" s="19">
        <v>2</v>
      </c>
      <c r="DS11" s="185" t="s">
        <v>951</v>
      </c>
    </row>
    <row r="12" spans="1:143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T12" s="154">
        <v>3148</v>
      </c>
      <c r="CU12" s="19" t="str">
        <f t="shared" si="4"/>
        <v>B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>
        <v>774</v>
      </c>
      <c r="DF12" s="33">
        <f t="shared" ref="DF12:DF28" si="14">VLOOKUP($DE12,Funktionsbezeichnungen,3,0)</f>
        <v>10</v>
      </c>
      <c r="DG12" s="83" t="str">
        <f t="shared" ref="DG12:DG28" si="15">VLOOKUP($DE12,Funktionsbezeichnungen,2,0)</f>
        <v>Senior Projektingenieur</v>
      </c>
      <c r="DH12" s="20"/>
      <c r="DI12" s="125">
        <v>773</v>
      </c>
      <c r="DJ12" s="33">
        <f t="shared" ref="DJ12:DJ28" si="16">VLOOKUP($DI12,Funktionsbezeichnungen,3,0)</f>
        <v>9</v>
      </c>
      <c r="DK12" s="83" t="str">
        <f t="shared" ref="DK12:DK28" si="17">VLOOKUP($DI12,Funktionsbezeichnungen,2,0)</f>
        <v>Projektingenieur 3</v>
      </c>
      <c r="DP12" s="19">
        <f t="shared" si="13"/>
        <v>3148</v>
      </c>
      <c r="DQ12" s="153">
        <v>2</v>
      </c>
      <c r="DR12" s="19">
        <v>3</v>
      </c>
      <c r="DS12" s="185" t="s">
        <v>951</v>
      </c>
    </row>
    <row r="13" spans="1:143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T13" s="154">
        <v>3205</v>
      </c>
      <c r="CU13" s="19" t="str">
        <f t="shared" si="4"/>
        <v>B</v>
      </c>
      <c r="CV13" s="125">
        <v>773</v>
      </c>
      <c r="CW13" s="33">
        <f t="shared" ref="CW13:CW28" si="18">VLOOKUP($CV13,Funktionsbezeichnungen,3,0)</f>
        <v>9</v>
      </c>
      <c r="CX13" s="83" t="str">
        <f t="shared" ref="CX13:CX28" si="19"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ref="DC13:DC28" si="20">VLOOKUP($DB13,Funktionsbezeichnungen,3,0)</f>
        <v>9</v>
      </c>
      <c r="DD13" s="83" t="str">
        <f t="shared" ref="DD13:DD28" si="21">VLOOKUP($DB13,Funktionsbezeichnungen,2,0)</f>
        <v>Projektingenieur 3</v>
      </c>
      <c r="DE13" s="125">
        <v>773</v>
      </c>
      <c r="DF13" s="33">
        <f t="shared" si="14"/>
        <v>9</v>
      </c>
      <c r="DG13" s="83" t="str">
        <f t="shared" si="15"/>
        <v>Projektingenieur 3</v>
      </c>
      <c r="DH13" s="20"/>
      <c r="DI13" s="33">
        <v>772</v>
      </c>
      <c r="DJ13" s="33">
        <f t="shared" si="16"/>
        <v>8</v>
      </c>
      <c r="DK13" s="83" t="str">
        <f t="shared" si="17"/>
        <v>Projektingenieur 2</v>
      </c>
      <c r="DP13" s="19">
        <f t="shared" si="13"/>
        <v>3205</v>
      </c>
      <c r="DQ13" s="153">
        <v>1</v>
      </c>
      <c r="DR13" s="19">
        <v>2</v>
      </c>
      <c r="DS13" s="19" t="s">
        <v>951</v>
      </c>
    </row>
    <row r="14" spans="1:143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T14" s="154">
        <v>5557</v>
      </c>
      <c r="CU14" s="19" t="str">
        <f t="shared" si="4"/>
        <v>B</v>
      </c>
      <c r="CV14" s="125">
        <v>773</v>
      </c>
      <c r="CW14" s="33">
        <f t="shared" si="18"/>
        <v>9</v>
      </c>
      <c r="CX14" s="83" t="str">
        <f t="shared" si="19"/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20"/>
        <v>9</v>
      </c>
      <c r="DD14" s="83" t="str">
        <f t="shared" si="21"/>
        <v>Projektingenieur 3</v>
      </c>
      <c r="DE14" s="125">
        <v>773</v>
      </c>
      <c r="DF14" s="33">
        <f t="shared" si="14"/>
        <v>9</v>
      </c>
      <c r="DG14" s="83" t="str">
        <f t="shared" si="15"/>
        <v>Projektingenieur 3</v>
      </c>
      <c r="DH14" s="20"/>
      <c r="DI14" s="33">
        <v>773</v>
      </c>
      <c r="DJ14" s="33">
        <f t="shared" si="16"/>
        <v>9</v>
      </c>
      <c r="DK14" s="83" t="str">
        <f t="shared" si="17"/>
        <v>Projektingenieur 3</v>
      </c>
      <c r="DP14" s="19">
        <f t="shared" si="13"/>
        <v>5557</v>
      </c>
      <c r="DQ14" s="153">
        <v>2</v>
      </c>
      <c r="DR14" s="19">
        <v>3</v>
      </c>
      <c r="DS14" s="19" t="s">
        <v>951</v>
      </c>
    </row>
    <row r="15" spans="1:143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T15" s="154">
        <v>4209</v>
      </c>
      <c r="CU15" s="19" t="str">
        <f t="shared" si="4"/>
        <v>B</v>
      </c>
      <c r="CV15" s="125">
        <v>773</v>
      </c>
      <c r="CW15" s="33">
        <f t="shared" si="18"/>
        <v>9</v>
      </c>
      <c r="CX15" s="83" t="str">
        <f t="shared" si="19"/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20"/>
        <v>9</v>
      </c>
      <c r="DD15" s="83" t="str">
        <f t="shared" si="21"/>
        <v>Projektingenieur 3</v>
      </c>
      <c r="DE15" s="125">
        <v>773</v>
      </c>
      <c r="DF15" s="33">
        <f t="shared" si="14"/>
        <v>9</v>
      </c>
      <c r="DG15" s="83" t="str">
        <f t="shared" si="15"/>
        <v>Projektingenieur 3</v>
      </c>
      <c r="DH15" s="20"/>
      <c r="DI15" s="33">
        <v>773</v>
      </c>
      <c r="DJ15" s="33">
        <f t="shared" si="16"/>
        <v>9</v>
      </c>
      <c r="DK15" s="83" t="str">
        <f t="shared" si="17"/>
        <v>Projektingenieur 3</v>
      </c>
      <c r="DP15" s="19">
        <f t="shared" si="13"/>
        <v>4209</v>
      </c>
      <c r="DQ15" s="153">
        <v>2</v>
      </c>
      <c r="DR15" s="19">
        <v>3</v>
      </c>
      <c r="DS15" s="19" t="s">
        <v>951</v>
      </c>
    </row>
    <row r="16" spans="1:143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T16" s="154">
        <v>5625</v>
      </c>
      <c r="CU16" s="19" t="str">
        <f t="shared" si="4"/>
        <v>B</v>
      </c>
      <c r="CV16" s="125">
        <v>784</v>
      </c>
      <c r="CW16" s="33">
        <f t="shared" si="18"/>
        <v>10</v>
      </c>
      <c r="CX16" s="83" t="str">
        <f t="shared" si="19"/>
        <v>Senior Projektingenieur</v>
      </c>
      <c r="CY16" s="125">
        <v>784</v>
      </c>
      <c r="CZ16" s="33">
        <f t="shared" ref="CZ16:CZ23" si="22">VLOOKUP($CY16,Funktionsbezeichnungen,3,0)</f>
        <v>10</v>
      </c>
      <c r="DA16" s="83" t="str">
        <f t="shared" ref="DA16:DA23" si="23">VLOOKUP($CY16,Funktionsbezeichnungen,2,0)</f>
        <v>Senior Projektingenieur</v>
      </c>
      <c r="DB16" s="125">
        <v>784</v>
      </c>
      <c r="DC16" s="33">
        <f t="shared" si="20"/>
        <v>10</v>
      </c>
      <c r="DD16" s="83" t="str">
        <f t="shared" si="21"/>
        <v>Senior Projektingenieur</v>
      </c>
      <c r="DE16" s="125">
        <v>784</v>
      </c>
      <c r="DF16" s="33">
        <f t="shared" si="14"/>
        <v>10</v>
      </c>
      <c r="DG16" s="83" t="str">
        <f t="shared" si="15"/>
        <v>Senior Projektingenieur</v>
      </c>
      <c r="DH16" s="20"/>
      <c r="DI16" s="33">
        <v>783</v>
      </c>
      <c r="DJ16" s="33">
        <f t="shared" si="16"/>
        <v>9</v>
      </c>
      <c r="DK16" s="83" t="str">
        <f t="shared" si="17"/>
        <v>Projektingenieur 3</v>
      </c>
      <c r="DP16" s="19">
        <f t="shared" si="13"/>
        <v>5625</v>
      </c>
      <c r="DQ16" s="153">
        <v>1</v>
      </c>
      <c r="DR16" s="19">
        <v>2</v>
      </c>
      <c r="DS16" s="19" t="s">
        <v>952</v>
      </c>
    </row>
    <row r="17" spans="1:123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T17" s="154">
        <v>3214</v>
      </c>
      <c r="CU17" s="19" t="str">
        <f t="shared" si="4"/>
        <v>B</v>
      </c>
      <c r="CV17" s="125">
        <v>774</v>
      </c>
      <c r="CW17" s="33">
        <f t="shared" si="18"/>
        <v>10</v>
      </c>
      <c r="CX17" s="83" t="str">
        <f t="shared" si="19"/>
        <v>Senior Projektingenieur</v>
      </c>
      <c r="CY17" s="125"/>
      <c r="CZ17" s="33"/>
      <c r="DA17" s="83"/>
      <c r="DB17" s="125"/>
      <c r="DC17" s="33"/>
      <c r="DD17" s="83"/>
      <c r="DE17" s="125"/>
      <c r="DF17" s="33"/>
      <c r="DG17" s="83"/>
      <c r="DH17" s="20"/>
      <c r="DI17" s="33"/>
      <c r="DJ17" s="33"/>
      <c r="DK17" s="83"/>
      <c r="DP17" s="19">
        <f t="shared" si="13"/>
        <v>3214</v>
      </c>
      <c r="DQ17" s="153">
        <v>2</v>
      </c>
      <c r="DR17" s="19">
        <v>3</v>
      </c>
      <c r="DS17" s="19" t="s">
        <v>951</v>
      </c>
    </row>
    <row r="18" spans="1:123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T18" s="154">
        <v>4187</v>
      </c>
      <c r="CU18" s="19" t="str">
        <f t="shared" si="4"/>
        <v>B</v>
      </c>
      <c r="CV18" s="125">
        <v>774</v>
      </c>
      <c r="CW18" s="33">
        <f t="shared" si="18"/>
        <v>10</v>
      </c>
      <c r="CX18" s="83" t="str">
        <f t="shared" si="19"/>
        <v>Senior Projektingenieur</v>
      </c>
      <c r="CY18" s="125">
        <v>774</v>
      </c>
      <c r="CZ18" s="33">
        <f>VLOOKUP($CY18,Funktionsbezeichnungen,3,0)</f>
        <v>10</v>
      </c>
      <c r="DA18" s="83" t="str">
        <f>VLOOKUP($CY18,Funktionsbezeichnungen,2,0)</f>
        <v>Senior Projektingenieur</v>
      </c>
      <c r="DB18" s="125">
        <v>774</v>
      </c>
      <c r="DC18" s="33">
        <f t="shared" si="20"/>
        <v>10</v>
      </c>
      <c r="DD18" s="83" t="str">
        <f t="shared" si="21"/>
        <v>Senior Projektingenieur</v>
      </c>
      <c r="DE18" s="125">
        <v>773</v>
      </c>
      <c r="DF18" s="33">
        <f t="shared" si="14"/>
        <v>9</v>
      </c>
      <c r="DG18" s="83" t="str">
        <f t="shared" si="15"/>
        <v>Projektingenieur 3</v>
      </c>
      <c r="DH18" s="20"/>
      <c r="DI18" s="33">
        <v>773</v>
      </c>
      <c r="DJ18" s="33">
        <f t="shared" si="16"/>
        <v>9</v>
      </c>
      <c r="DK18" s="83" t="str">
        <f t="shared" si="17"/>
        <v>Projektingenieur 3</v>
      </c>
      <c r="DP18" s="19">
        <f t="shared" si="13"/>
        <v>4187</v>
      </c>
      <c r="DQ18" s="153">
        <v>2</v>
      </c>
      <c r="DR18" s="19">
        <v>3</v>
      </c>
      <c r="DS18" s="19" t="s">
        <v>951</v>
      </c>
    </row>
    <row r="19" spans="1:123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T19" s="154">
        <v>4179</v>
      </c>
      <c r="CU19" s="19" t="str">
        <f t="shared" si="4"/>
        <v>B</v>
      </c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>VLOOKUP($CY19,Funktionsbezeichnungen,3,0)</f>
        <v>9</v>
      </c>
      <c r="DA19" s="83" t="str">
        <f>VLOOKUP($CY19,Funktionsbezeichnungen,2,0)</f>
        <v>Projektingenieur 3</v>
      </c>
      <c r="DB19" s="125">
        <v>773</v>
      </c>
      <c r="DC19" s="33">
        <f t="shared" si="20"/>
        <v>9</v>
      </c>
      <c r="DD19" s="83" t="str">
        <f t="shared" si="21"/>
        <v>Projektingenieur 3</v>
      </c>
      <c r="DE19" s="125">
        <v>773</v>
      </c>
      <c r="DF19" s="33">
        <f t="shared" si="14"/>
        <v>9</v>
      </c>
      <c r="DG19" s="83" t="str">
        <f t="shared" si="15"/>
        <v>Projektingenieur 3</v>
      </c>
      <c r="DH19" s="20"/>
      <c r="DI19" s="33">
        <v>772</v>
      </c>
      <c r="DJ19" s="33">
        <f t="shared" si="16"/>
        <v>8</v>
      </c>
      <c r="DK19" s="83" t="str">
        <f t="shared" si="17"/>
        <v>Projektingenieur 2</v>
      </c>
      <c r="DP19" s="19">
        <f t="shared" si="13"/>
        <v>4179</v>
      </c>
      <c r="DQ19" s="153">
        <v>2</v>
      </c>
      <c r="DR19" s="19">
        <v>3</v>
      </c>
      <c r="DS19" s="19" t="s">
        <v>951</v>
      </c>
    </row>
    <row r="20" spans="1:123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T20" s="154">
        <v>4168</v>
      </c>
      <c r="CU20" s="19" t="str">
        <f t="shared" si="4"/>
        <v>B</v>
      </c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2"/>
        <v>10</v>
      </c>
      <c r="DA20" s="83" t="str">
        <f t="shared" si="23"/>
        <v>Senior Projektingenieur</v>
      </c>
      <c r="DB20" s="125">
        <v>774</v>
      </c>
      <c r="DC20" s="33">
        <f t="shared" si="20"/>
        <v>10</v>
      </c>
      <c r="DD20" s="83" t="str">
        <f t="shared" si="21"/>
        <v>Senior Projektingenieur</v>
      </c>
      <c r="DE20" s="125">
        <v>774</v>
      </c>
      <c r="DF20" s="33">
        <f t="shared" si="14"/>
        <v>10</v>
      </c>
      <c r="DG20" s="83" t="str">
        <f t="shared" si="15"/>
        <v>Senior Projektingenieur</v>
      </c>
      <c r="DH20" s="20"/>
      <c r="DI20" s="33">
        <v>773</v>
      </c>
      <c r="DJ20" s="33">
        <f t="shared" si="16"/>
        <v>9</v>
      </c>
      <c r="DK20" s="83" t="str">
        <f t="shared" si="17"/>
        <v>Projektingenieur 3</v>
      </c>
      <c r="DP20" s="19">
        <f t="shared" si="13"/>
        <v>4168</v>
      </c>
      <c r="DQ20" s="153">
        <v>1</v>
      </c>
      <c r="DR20" s="19">
        <v>2</v>
      </c>
      <c r="DS20" s="19" t="s">
        <v>951</v>
      </c>
    </row>
    <row r="21" spans="1:123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T21" s="154">
        <v>4176</v>
      </c>
      <c r="CU21" s="19" t="str">
        <f t="shared" si="4"/>
        <v>B</v>
      </c>
      <c r="CV21" s="125">
        <v>774</v>
      </c>
      <c r="CW21" s="33">
        <f t="shared" si="18"/>
        <v>10</v>
      </c>
      <c r="CX21" s="83" t="str">
        <f t="shared" si="19"/>
        <v>Senior Projektingenieur</v>
      </c>
      <c r="CY21" s="125">
        <v>774</v>
      </c>
      <c r="CZ21" s="33">
        <f t="shared" si="22"/>
        <v>10</v>
      </c>
      <c r="DA21" s="83" t="str">
        <f t="shared" si="23"/>
        <v>Senior Projektingenieur</v>
      </c>
      <c r="DB21" s="125">
        <v>774</v>
      </c>
      <c r="DC21" s="33">
        <f t="shared" si="20"/>
        <v>10</v>
      </c>
      <c r="DD21" s="83" t="str">
        <f t="shared" si="21"/>
        <v>Senior Projektingenieur</v>
      </c>
      <c r="DE21" s="125">
        <v>773</v>
      </c>
      <c r="DF21" s="33">
        <f t="shared" si="14"/>
        <v>9</v>
      </c>
      <c r="DG21" s="83" t="str">
        <f t="shared" si="15"/>
        <v>Projektingenieur 3</v>
      </c>
      <c r="DH21" s="20"/>
      <c r="DI21" s="33">
        <v>773</v>
      </c>
      <c r="DJ21" s="33">
        <f t="shared" si="16"/>
        <v>9</v>
      </c>
      <c r="DK21" s="83" t="str">
        <f t="shared" si="17"/>
        <v>Projektingenieur 3</v>
      </c>
      <c r="DP21" s="19">
        <f t="shared" si="13"/>
        <v>4176</v>
      </c>
      <c r="DQ21" s="153">
        <v>1</v>
      </c>
      <c r="DR21" s="19">
        <v>2</v>
      </c>
      <c r="DS21" s="19" t="s">
        <v>951</v>
      </c>
    </row>
    <row r="22" spans="1:123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T22" s="154">
        <v>4276</v>
      </c>
      <c r="CU22" s="19" t="str">
        <f t="shared" si="4"/>
        <v>B</v>
      </c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125">
        <v>773</v>
      </c>
      <c r="DC22" s="33">
        <f t="shared" si="20"/>
        <v>9</v>
      </c>
      <c r="DD22" s="83" t="str">
        <f t="shared" si="21"/>
        <v>Projektingenieur 3</v>
      </c>
      <c r="DE22" s="125">
        <v>773</v>
      </c>
      <c r="DF22" s="33">
        <f t="shared" si="14"/>
        <v>9</v>
      </c>
      <c r="DG22" s="83" t="str">
        <f t="shared" si="15"/>
        <v>Projektingenieur 3</v>
      </c>
      <c r="DH22" s="20"/>
      <c r="DI22" s="33">
        <v>772</v>
      </c>
      <c r="DJ22" s="33">
        <f t="shared" si="16"/>
        <v>8</v>
      </c>
      <c r="DK22" s="83" t="str">
        <f t="shared" si="17"/>
        <v>Projektingenieur 2</v>
      </c>
      <c r="DP22" s="19">
        <f t="shared" si="13"/>
        <v>4276</v>
      </c>
      <c r="DQ22" s="153">
        <v>2</v>
      </c>
      <c r="DR22" s="19">
        <v>3</v>
      </c>
      <c r="DS22" s="19" t="s">
        <v>951</v>
      </c>
    </row>
    <row r="23" spans="1:123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T23" s="154">
        <v>7679</v>
      </c>
      <c r="CU23" s="19" t="str">
        <f t="shared" si="4"/>
        <v>B</v>
      </c>
      <c r="CV23" s="125">
        <v>774</v>
      </c>
      <c r="CW23" s="33">
        <f t="shared" si="18"/>
        <v>10</v>
      </c>
      <c r="CX23" s="83" t="str">
        <f t="shared" si="19"/>
        <v>Senior Projektingenieur</v>
      </c>
      <c r="CY23" s="125">
        <v>774</v>
      </c>
      <c r="CZ23" s="33">
        <f t="shared" si="22"/>
        <v>10</v>
      </c>
      <c r="DA23" s="83" t="str">
        <f t="shared" si="23"/>
        <v>Senior Projektingenieur</v>
      </c>
      <c r="DB23" s="125">
        <v>773</v>
      </c>
      <c r="DC23" s="33">
        <f t="shared" si="20"/>
        <v>9</v>
      </c>
      <c r="DD23" s="83" t="str">
        <f t="shared" si="21"/>
        <v>Projektingenieur 3</v>
      </c>
      <c r="DE23" s="125">
        <v>773</v>
      </c>
      <c r="DF23" s="33">
        <f t="shared" si="14"/>
        <v>9</v>
      </c>
      <c r="DG23" s="83" t="str">
        <f t="shared" si="15"/>
        <v>Projektingenieur 3</v>
      </c>
      <c r="DH23" s="20"/>
      <c r="DI23" s="33">
        <v>772</v>
      </c>
      <c r="DJ23" s="33">
        <f t="shared" si="16"/>
        <v>8</v>
      </c>
      <c r="DK23" s="83" t="str">
        <f t="shared" si="17"/>
        <v>Projektingenieur 2</v>
      </c>
      <c r="DP23" s="19">
        <f t="shared" si="13"/>
        <v>7679</v>
      </c>
      <c r="DQ23" s="153">
        <v>1</v>
      </c>
      <c r="DR23" s="19">
        <v>2</v>
      </c>
      <c r="DS23" s="19" t="s">
        <v>951</v>
      </c>
    </row>
    <row r="24" spans="1:123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T24" s="154">
        <v>4254</v>
      </c>
      <c r="CU24" s="19" t="str">
        <f t="shared" si="4"/>
        <v>B</v>
      </c>
      <c r="CV24" s="125">
        <v>774</v>
      </c>
      <c r="CW24" s="33">
        <f t="shared" si="18"/>
        <v>10</v>
      </c>
      <c r="CX24" s="83" t="str">
        <f t="shared" si="19"/>
        <v>Senior Projektingenieur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20"/>
        <v>9</v>
      </c>
      <c r="DD24" s="83" t="str">
        <f t="shared" si="21"/>
        <v>Projektingenieur 3</v>
      </c>
      <c r="DE24" s="125">
        <v>773</v>
      </c>
      <c r="DF24" s="33">
        <f t="shared" si="14"/>
        <v>9</v>
      </c>
      <c r="DG24" s="83" t="str">
        <f t="shared" si="15"/>
        <v>Projektingenieur 3</v>
      </c>
      <c r="DH24" s="20"/>
      <c r="DI24" s="33">
        <v>772</v>
      </c>
      <c r="DJ24" s="33">
        <f t="shared" si="16"/>
        <v>8</v>
      </c>
      <c r="DK24" s="83" t="str">
        <f t="shared" si="17"/>
        <v>Projektingenieur 2</v>
      </c>
      <c r="DP24" s="19">
        <f t="shared" si="13"/>
        <v>4254</v>
      </c>
      <c r="DQ24" s="153">
        <v>1</v>
      </c>
      <c r="DR24" s="19">
        <v>2</v>
      </c>
      <c r="DS24" s="19" t="s">
        <v>951</v>
      </c>
    </row>
    <row r="25" spans="1:123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T25" s="154">
        <v>4258</v>
      </c>
      <c r="CU25" s="19" t="str">
        <f t="shared" si="4"/>
        <v>B</v>
      </c>
      <c r="CV25" s="125">
        <v>774</v>
      </c>
      <c r="CW25" s="33">
        <f t="shared" si="18"/>
        <v>10</v>
      </c>
      <c r="CX25" s="83" t="str">
        <f t="shared" si="19"/>
        <v>Senior Projektingenieur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125">
        <v>773</v>
      </c>
      <c r="DC25" s="33">
        <f t="shared" si="20"/>
        <v>9</v>
      </c>
      <c r="DD25" s="83" t="str">
        <f t="shared" si="21"/>
        <v>Projektingenieur 3</v>
      </c>
      <c r="DE25" s="125">
        <v>773</v>
      </c>
      <c r="DF25" s="33">
        <f t="shared" si="14"/>
        <v>9</v>
      </c>
      <c r="DG25" s="83" t="str">
        <f t="shared" si="15"/>
        <v>Projektingenieur 3</v>
      </c>
      <c r="DH25" s="20"/>
      <c r="DI25" s="33">
        <v>772</v>
      </c>
      <c r="DJ25" s="33">
        <f t="shared" si="16"/>
        <v>8</v>
      </c>
      <c r="DK25" s="83" t="str">
        <f t="shared" si="17"/>
        <v>Projektingenieur 2</v>
      </c>
      <c r="DP25" s="19">
        <f t="shared" si="13"/>
        <v>4258</v>
      </c>
      <c r="DQ25" s="153">
        <v>1</v>
      </c>
      <c r="DR25" s="19">
        <v>2</v>
      </c>
      <c r="DS25" s="19" t="s">
        <v>951</v>
      </c>
    </row>
    <row r="26" spans="1:123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T26" s="154">
        <v>4288</v>
      </c>
      <c r="CU26" s="19" t="str">
        <f t="shared" si="4"/>
        <v>B</v>
      </c>
      <c r="CV26" s="125">
        <v>784</v>
      </c>
      <c r="CW26" s="33">
        <f t="shared" si="18"/>
        <v>10</v>
      </c>
      <c r="CX26" s="83" t="str">
        <f t="shared" si="19"/>
        <v>Senior Projektingenieur</v>
      </c>
      <c r="CY26" s="125">
        <v>783</v>
      </c>
      <c r="CZ26" s="33">
        <f>VLOOKUP($CY26,Funktionsbezeichnungen,3,0)</f>
        <v>9</v>
      </c>
      <c r="DA26" s="83" t="str">
        <f>VLOOKUP($CY26,Funktionsbezeichnungen,2,0)</f>
        <v>Projektingenieur 3</v>
      </c>
      <c r="DB26" s="125">
        <v>772</v>
      </c>
      <c r="DC26" s="33">
        <f t="shared" si="20"/>
        <v>8</v>
      </c>
      <c r="DD26" s="83" t="str">
        <f t="shared" si="21"/>
        <v>Projektingenieur 2</v>
      </c>
      <c r="DE26" s="125">
        <v>772</v>
      </c>
      <c r="DF26" s="33">
        <f t="shared" si="14"/>
        <v>8</v>
      </c>
      <c r="DG26" s="83" t="str">
        <f t="shared" si="15"/>
        <v>Projektingenieur 2</v>
      </c>
      <c r="DH26" s="20"/>
      <c r="DI26" s="33">
        <v>772</v>
      </c>
      <c r="DJ26" s="33">
        <f t="shared" si="16"/>
        <v>8</v>
      </c>
      <c r="DK26" s="83" t="str">
        <f t="shared" si="17"/>
        <v>Projektingenieur 2</v>
      </c>
      <c r="DP26" s="19">
        <f t="shared" si="13"/>
        <v>4288</v>
      </c>
      <c r="DQ26" s="153">
        <v>2</v>
      </c>
      <c r="DR26" s="19">
        <v>3</v>
      </c>
      <c r="DS26" s="19" t="s">
        <v>951</v>
      </c>
    </row>
    <row r="27" spans="1:123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T27" s="154">
        <v>4263</v>
      </c>
      <c r="CU27" s="19" t="str">
        <f t="shared" si="4"/>
        <v>B</v>
      </c>
      <c r="CV27" s="125">
        <v>774</v>
      </c>
      <c r="CW27" s="33">
        <f t="shared" si="18"/>
        <v>10</v>
      </c>
      <c r="CX27" s="83" t="str">
        <f t="shared" si="19"/>
        <v>Senior Projektingenieur</v>
      </c>
      <c r="CY27" s="125">
        <v>773</v>
      </c>
      <c r="CZ27" s="33">
        <f>VLOOKUP($CY27,Funktionsbezeichnungen,3,0)</f>
        <v>9</v>
      </c>
      <c r="DA27" s="83" t="str">
        <f>VLOOKUP($CY27,Funktionsbezeichnungen,2,0)</f>
        <v>Projektingenieur 3</v>
      </c>
      <c r="DB27" s="125">
        <v>773</v>
      </c>
      <c r="DC27" s="33">
        <f t="shared" si="20"/>
        <v>9</v>
      </c>
      <c r="DD27" s="83" t="str">
        <f t="shared" si="21"/>
        <v>Projektingenieur 3</v>
      </c>
      <c r="DE27" s="125">
        <v>773</v>
      </c>
      <c r="DF27" s="33">
        <f t="shared" si="14"/>
        <v>9</v>
      </c>
      <c r="DG27" s="83" t="str">
        <f t="shared" si="15"/>
        <v>Projektingenieur 3</v>
      </c>
      <c r="DH27" s="20"/>
      <c r="DI27" s="33">
        <v>772</v>
      </c>
      <c r="DJ27" s="33">
        <f t="shared" si="16"/>
        <v>8</v>
      </c>
      <c r="DK27" s="83" t="str">
        <f t="shared" si="17"/>
        <v>Projektingenieur 2</v>
      </c>
      <c r="DP27" s="19">
        <f t="shared" si="13"/>
        <v>4263</v>
      </c>
      <c r="DQ27" s="153">
        <v>1</v>
      </c>
      <c r="DR27" s="19">
        <v>2</v>
      </c>
      <c r="DS27" s="19" t="s">
        <v>951</v>
      </c>
    </row>
    <row r="28" spans="1:123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T28" s="154">
        <v>3206</v>
      </c>
      <c r="CU28" s="19" t="str">
        <f t="shared" si="4"/>
        <v>B</v>
      </c>
      <c r="CV28" s="125">
        <v>773</v>
      </c>
      <c r="CW28" s="33">
        <f t="shared" si="18"/>
        <v>9</v>
      </c>
      <c r="CX28" s="83" t="str">
        <f t="shared" si="19"/>
        <v>Projektingenieur 3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125">
        <v>772</v>
      </c>
      <c r="DC28" s="33">
        <f t="shared" si="20"/>
        <v>8</v>
      </c>
      <c r="DD28" s="83" t="str">
        <f t="shared" si="21"/>
        <v>Projektingenieur 2</v>
      </c>
      <c r="DE28" s="125">
        <v>772</v>
      </c>
      <c r="DF28" s="33">
        <f t="shared" si="14"/>
        <v>8</v>
      </c>
      <c r="DG28" s="83" t="str">
        <f t="shared" si="15"/>
        <v>Projektingenieur 2</v>
      </c>
      <c r="DH28" s="20"/>
      <c r="DI28" s="33">
        <v>772</v>
      </c>
      <c r="DJ28" s="33">
        <f t="shared" si="16"/>
        <v>8</v>
      </c>
      <c r="DK28" s="83" t="str">
        <f t="shared" si="17"/>
        <v>Projektingenieur 2</v>
      </c>
      <c r="DP28" s="19">
        <f t="shared" si="13"/>
        <v>3206</v>
      </c>
      <c r="DQ28" s="153">
        <v>1</v>
      </c>
      <c r="DR28" s="19">
        <v>2</v>
      </c>
      <c r="DS28" s="19" t="s">
        <v>951</v>
      </c>
    </row>
    <row r="29" spans="1:123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T29" s="154">
        <v>4162</v>
      </c>
      <c r="CU29" s="153" t="str">
        <f t="shared" si="4"/>
        <v xml:space="preserve"> C/B 3)</v>
      </c>
      <c r="CV29" s="125" t="s">
        <v>711</v>
      </c>
      <c r="CW29" s="33"/>
      <c r="CX29" s="83"/>
      <c r="CY29" s="125" t="s">
        <v>711</v>
      </c>
      <c r="CZ29" s="33"/>
      <c r="DA29" s="83"/>
      <c r="DB29" s="125" t="s">
        <v>711</v>
      </c>
      <c r="DC29" s="33"/>
      <c r="DD29" s="83"/>
      <c r="DE29" s="125" t="s">
        <v>711</v>
      </c>
      <c r="DF29" s="33"/>
      <c r="DG29" s="83"/>
      <c r="DH29" s="20"/>
      <c r="DI29" s="33" t="s">
        <v>711</v>
      </c>
      <c r="DJ29" s="33" t="s">
        <v>711</v>
      </c>
      <c r="DK29" s="83"/>
      <c r="DP29" s="19">
        <f t="shared" si="13"/>
        <v>4162</v>
      </c>
      <c r="DQ29" s="153">
        <v>2</v>
      </c>
      <c r="DR29" s="19">
        <v>3</v>
      </c>
      <c r="DS29" s="185" t="s">
        <v>951</v>
      </c>
    </row>
    <row r="30" spans="1:123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T30" s="154">
        <v>2143</v>
      </c>
      <c r="CU30" s="19" t="str">
        <f t="shared" si="4"/>
        <v xml:space="preserve"> C/B 2)</v>
      </c>
      <c r="CV30" s="125">
        <v>751</v>
      </c>
      <c r="CW30" s="33">
        <f t="shared" ref="CW30:CW46" si="24">VLOOKUP($CV30,Funktionsbezeichnungen,3,0)</f>
        <v>10</v>
      </c>
      <c r="CX30" s="83" t="str">
        <f t="shared" ref="CX30:CX46" si="25">VLOOKUP($CV30,Funktionsbezeichnungen,2,0)</f>
        <v>Vorgesetzter  -  2. Stufe</v>
      </c>
      <c r="CY30" s="125">
        <v>751</v>
      </c>
      <c r="CZ30" s="33">
        <f t="shared" ref="CZ30:CZ46" si="26">VLOOKUP($CY30,Funktionsbezeichnungen,3,0)</f>
        <v>10</v>
      </c>
      <c r="DA30" s="83" t="str">
        <f t="shared" ref="DA30:DA46" si="27">VLOOKUP($CY30,Funktionsbezeichnungen,2,0)</f>
        <v>Vorgesetzter  -  2. Stufe</v>
      </c>
      <c r="DB30" s="125">
        <v>751</v>
      </c>
      <c r="DC30" s="33">
        <f t="shared" ref="DC30:DC46" si="28">VLOOKUP($DB30,Funktionsbezeichnungen,3,0)</f>
        <v>10</v>
      </c>
      <c r="DD30" s="83" t="str">
        <f t="shared" ref="DD30:DD46" si="29">VLOOKUP($DB30,Funktionsbezeichnungen,2,0)</f>
        <v>Vorgesetzter  -  2. Stufe</v>
      </c>
      <c r="DE30" s="124">
        <v>751</v>
      </c>
      <c r="DF30" s="33">
        <f>VLOOKUP($DE30,Funktionsbezeichnungen,3,0)</f>
        <v>10</v>
      </c>
      <c r="DG30" s="83" t="str">
        <f>VLOOKUP($DE30,Funktionsbezeichnungen,2,0)</f>
        <v>Vorgesetzter  -  2. Stufe</v>
      </c>
      <c r="DH30" s="20"/>
      <c r="DI30" s="124">
        <v>751</v>
      </c>
      <c r="DJ30" s="33">
        <f t="shared" ref="DJ30:DJ46" si="30">VLOOKUP($DI30,Funktionsbezeichnungen,3,0)</f>
        <v>10</v>
      </c>
      <c r="DK30" s="83" t="str">
        <f t="shared" ref="DK30:DK46" si="31">VLOOKUP($DI30,Funktionsbezeichnungen,2,0)</f>
        <v>Vorgesetzter  -  2. Stufe</v>
      </c>
      <c r="DP30" s="19">
        <f t="shared" si="13"/>
        <v>2143</v>
      </c>
      <c r="DQ30" s="153">
        <v>2</v>
      </c>
      <c r="DR30" s="19">
        <v>3</v>
      </c>
      <c r="DS30" s="19" t="s">
        <v>951</v>
      </c>
    </row>
    <row r="31" spans="1:123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T31" s="154">
        <v>4269</v>
      </c>
      <c r="CU31" s="19" t="str">
        <f t="shared" si="4"/>
        <v xml:space="preserve"> C/B 2)</v>
      </c>
      <c r="CV31" s="125">
        <v>773</v>
      </c>
      <c r="CW31" s="33">
        <f t="shared" si="24"/>
        <v>9</v>
      </c>
      <c r="CX31" s="83" t="str">
        <f t="shared" si="25"/>
        <v>Projektingenieur 3</v>
      </c>
      <c r="CY31" s="125">
        <v>773</v>
      </c>
      <c r="CZ31" s="33">
        <f t="shared" ref="CZ31:CZ36" si="32">VLOOKUP($CY31,Funktionsbezeichnungen,3,0)</f>
        <v>9</v>
      </c>
      <c r="DA31" s="83" t="str">
        <f t="shared" ref="DA31:DA36" si="33">VLOOKUP($CY31,Funktionsbezeichnungen,2,0)</f>
        <v>Projektingenieur 3</v>
      </c>
      <c r="DB31" s="125">
        <v>773</v>
      </c>
      <c r="DC31" s="33">
        <f>VLOOKUP($DB31,Funktionsbezeichnungen,3,0)</f>
        <v>9</v>
      </c>
      <c r="DD31" s="83" t="str">
        <f>VLOOKUP($DB31,Funktionsbezeichnungen,2,0)</f>
        <v>Projektingenieur 3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2</v>
      </c>
      <c r="DH31" s="20"/>
      <c r="DI31" s="33">
        <v>772</v>
      </c>
      <c r="DJ31" s="33">
        <f>VLOOKUP($DI31,Funktionsbezeichnungen,3,0)</f>
        <v>8</v>
      </c>
      <c r="DK31" s="83" t="str">
        <f>VLOOKUP($DI31,Funktionsbezeichnungen,2,0)</f>
        <v>Projektingenieur 2</v>
      </c>
      <c r="DP31" s="19">
        <f t="shared" si="13"/>
        <v>4269</v>
      </c>
      <c r="DQ31" s="153">
        <v>2</v>
      </c>
      <c r="DR31" s="19">
        <v>3</v>
      </c>
      <c r="DS31" s="19" t="s">
        <v>951</v>
      </c>
    </row>
    <row r="32" spans="1:123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T32" s="154">
        <v>4246</v>
      </c>
      <c r="CU32" s="19" t="str">
        <f t="shared" si="4"/>
        <v xml:space="preserve"> C/B 2)</v>
      </c>
      <c r="CV32" s="125">
        <v>772</v>
      </c>
      <c r="CW32" s="33">
        <f t="shared" si="24"/>
        <v>8</v>
      </c>
      <c r="CX32" s="83" t="str">
        <f t="shared" si="25"/>
        <v>Projektingenieur 2</v>
      </c>
      <c r="CY32" s="125">
        <v>772</v>
      </c>
      <c r="CZ32" s="33">
        <f t="shared" si="32"/>
        <v>8</v>
      </c>
      <c r="DA32" s="83" t="str">
        <f t="shared" si="33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2</v>
      </c>
      <c r="DH32" s="20"/>
      <c r="DI32" s="33">
        <v>772</v>
      </c>
      <c r="DJ32" s="33">
        <f>VLOOKUP($DI32,Funktionsbezeichnungen,3,0)</f>
        <v>8</v>
      </c>
      <c r="DK32" s="83" t="str">
        <f>VLOOKUP($DI32,Funktionsbezeichnungen,2,0)</f>
        <v>Projektingenieur 2</v>
      </c>
      <c r="DP32" s="19">
        <f t="shared" si="13"/>
        <v>4246</v>
      </c>
      <c r="DQ32" s="153">
        <v>1</v>
      </c>
      <c r="DR32" s="19">
        <v>2</v>
      </c>
      <c r="DS32" s="19" t="s">
        <v>951</v>
      </c>
    </row>
    <row r="33" spans="1:123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T33" s="154">
        <v>4277</v>
      </c>
      <c r="CU33" s="19" t="str">
        <f t="shared" si="4"/>
        <v xml:space="preserve"> C/B 2)</v>
      </c>
      <c r="CV33" s="125">
        <v>783</v>
      </c>
      <c r="CW33" s="33">
        <f t="shared" si="24"/>
        <v>9</v>
      </c>
      <c r="CX33" s="83" t="str">
        <f t="shared" si="25"/>
        <v>Projektingenieur 3</v>
      </c>
      <c r="CY33" s="125">
        <v>782</v>
      </c>
      <c r="CZ33" s="33">
        <f t="shared" si="32"/>
        <v>8</v>
      </c>
      <c r="DA33" s="83" t="str">
        <f t="shared" si="33"/>
        <v>Projektingenieur 2</v>
      </c>
      <c r="DB33" s="125">
        <v>782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125">
        <v>782</v>
      </c>
      <c r="DF33" s="33">
        <f>VLOOKUP($DE33,Funktionsbezeichnungen,3,0)</f>
        <v>8</v>
      </c>
      <c r="DG33" s="83" t="str">
        <f>VLOOKUP($DE33,Funktionsbezeichnungen,2,0)</f>
        <v>Projektingenieur 2</v>
      </c>
      <c r="DH33" s="20"/>
      <c r="DI33" s="33">
        <v>782</v>
      </c>
      <c r="DJ33" s="33">
        <f>VLOOKUP($DI33,Funktionsbezeichnungen,3,0)</f>
        <v>8</v>
      </c>
      <c r="DK33" s="83" t="str">
        <f>VLOOKUP($DI33,Funktionsbezeichnungen,2,0)</f>
        <v>Projektingenieur 2</v>
      </c>
      <c r="DP33" s="19">
        <f t="shared" si="13"/>
        <v>4277</v>
      </c>
      <c r="DQ33" s="153">
        <v>3</v>
      </c>
      <c r="DR33" s="19">
        <v>2</v>
      </c>
      <c r="DS33" s="19" t="s">
        <v>952</v>
      </c>
    </row>
    <row r="34" spans="1:123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T34" s="154">
        <v>4317</v>
      </c>
      <c r="CU34" s="19" t="str">
        <f t="shared" si="4"/>
        <v xml:space="preserve"> C/B 2)</v>
      </c>
      <c r="CV34" s="125">
        <v>773</v>
      </c>
      <c r="CW34" s="33">
        <f t="shared" si="24"/>
        <v>9</v>
      </c>
      <c r="CX34" s="83" t="str">
        <f t="shared" si="25"/>
        <v>Projektingenieur 3</v>
      </c>
      <c r="CY34" s="125"/>
      <c r="CZ34" s="33"/>
      <c r="DA34" s="83"/>
      <c r="DB34" s="125"/>
      <c r="DC34" s="33"/>
      <c r="DD34" s="83"/>
      <c r="DE34" s="125"/>
      <c r="DF34" s="33"/>
      <c r="DG34" s="83"/>
      <c r="DH34" s="20"/>
      <c r="DI34" s="33"/>
      <c r="DJ34" s="33"/>
      <c r="DK34" s="83"/>
      <c r="DP34" s="19">
        <f t="shared" si="13"/>
        <v>4317</v>
      </c>
      <c r="DQ34" s="153">
        <v>2</v>
      </c>
      <c r="DR34" s="19">
        <v>3</v>
      </c>
      <c r="DS34" s="19" t="s">
        <v>951</v>
      </c>
    </row>
    <row r="35" spans="1:123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T35" s="154">
        <v>7695</v>
      </c>
      <c r="CU35" s="19" t="str">
        <f t="shared" si="4"/>
        <v xml:space="preserve"> C/B 2)</v>
      </c>
      <c r="CV35" s="125">
        <v>773</v>
      </c>
      <c r="CW35" s="33">
        <f t="shared" si="24"/>
        <v>9</v>
      </c>
      <c r="CX35" s="83" t="str">
        <f t="shared" si="25"/>
        <v>Projektingenieur 3</v>
      </c>
      <c r="CY35" s="125">
        <v>772</v>
      </c>
      <c r="CZ35" s="33">
        <f t="shared" si="32"/>
        <v>8</v>
      </c>
      <c r="DA35" s="83" t="str">
        <f t="shared" si="33"/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125">
        <v>772</v>
      </c>
      <c r="DF35" s="33">
        <f>VLOOKUP($DE35,Funktionsbezeichnungen,3,0)</f>
        <v>8</v>
      </c>
      <c r="DG35" s="83" t="str">
        <f>VLOOKUP($DE35,Funktionsbezeichnungen,2,0)</f>
        <v>Projektingenieur 2</v>
      </c>
      <c r="DH35" s="20"/>
      <c r="DI35" s="33">
        <v>771</v>
      </c>
      <c r="DJ35" s="33">
        <f>VLOOKUP($DI35,Funktionsbezeichnungen,3,0)</f>
        <v>7</v>
      </c>
      <c r="DK35" s="83" t="str">
        <f>VLOOKUP($DI35,Funktionsbezeichnungen,2,0)</f>
        <v>Projektingenieur 1</v>
      </c>
      <c r="DP35" s="19">
        <f t="shared" si="13"/>
        <v>7695</v>
      </c>
      <c r="DQ35" s="153">
        <v>1</v>
      </c>
      <c r="DR35" s="19">
        <v>2</v>
      </c>
      <c r="DS35" s="19" t="s">
        <v>951</v>
      </c>
    </row>
    <row r="36" spans="1:123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T36" s="154">
        <v>4350</v>
      </c>
      <c r="CU36" s="19" t="str">
        <f t="shared" si="4"/>
        <v xml:space="preserve"> C/B 2)</v>
      </c>
      <c r="CV36" s="125">
        <v>773</v>
      </c>
      <c r="CW36" s="33">
        <f t="shared" si="24"/>
        <v>9</v>
      </c>
      <c r="CX36" s="83" t="str">
        <f t="shared" si="25"/>
        <v>Projektingenieur 3</v>
      </c>
      <c r="CY36" s="125">
        <v>772</v>
      </c>
      <c r="CZ36" s="33">
        <f t="shared" si="32"/>
        <v>8</v>
      </c>
      <c r="DA36" s="83" t="str">
        <f t="shared" si="33"/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2</v>
      </c>
      <c r="DH36" s="20"/>
      <c r="DI36" s="33">
        <v>771</v>
      </c>
      <c r="DJ36" s="33">
        <f>VLOOKUP($DI36,Funktionsbezeichnungen,3,0)</f>
        <v>7</v>
      </c>
      <c r="DK36" s="83" t="str">
        <f>VLOOKUP($DI36,Funktionsbezeichnungen,2,0)</f>
        <v>Projektingenieur 1</v>
      </c>
      <c r="DP36" s="19">
        <f t="shared" si="13"/>
        <v>4350</v>
      </c>
      <c r="DQ36" s="153">
        <v>1</v>
      </c>
      <c r="DR36" s="19">
        <v>2</v>
      </c>
      <c r="DS36" s="19" t="s">
        <v>951</v>
      </c>
    </row>
    <row r="37" spans="1:123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T37" s="154">
        <v>3160</v>
      </c>
      <c r="CU37" s="19" t="str">
        <f t="shared" ref="CU37:CU68" si="34">+AB37</f>
        <v>C</v>
      </c>
      <c r="CV37" s="125">
        <v>772</v>
      </c>
      <c r="CW37" s="33">
        <f t="shared" si="24"/>
        <v>8</v>
      </c>
      <c r="CX37" s="83" t="str">
        <f t="shared" si="25"/>
        <v>Projektingenieur 2</v>
      </c>
      <c r="CY37" s="125">
        <v>772</v>
      </c>
      <c r="CZ37" s="33">
        <f t="shared" si="26"/>
        <v>8</v>
      </c>
      <c r="DA37" s="83" t="str">
        <f t="shared" si="27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125">
        <v>772</v>
      </c>
      <c r="DF37" s="33">
        <f>VLOOKUP($DE37,Funktionsbezeichnungen,3,0)</f>
        <v>8</v>
      </c>
      <c r="DG37" s="83" t="str">
        <f>VLOOKUP($DE37,Funktionsbezeichnungen,2,0)</f>
        <v>Projektingenieur 2</v>
      </c>
      <c r="DH37" s="20"/>
      <c r="DI37" s="33">
        <v>772</v>
      </c>
      <c r="DJ37" s="33">
        <f t="shared" si="30"/>
        <v>8</v>
      </c>
      <c r="DK37" s="83" t="str">
        <f t="shared" si="31"/>
        <v>Projektingenieur 2</v>
      </c>
      <c r="DP37" s="19">
        <f t="shared" si="13"/>
        <v>3160</v>
      </c>
      <c r="DQ37" s="153">
        <v>2</v>
      </c>
      <c r="DR37" s="19">
        <v>3</v>
      </c>
      <c r="DS37" s="19" t="s">
        <v>951</v>
      </c>
    </row>
    <row r="38" spans="1:123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T38" s="154">
        <v>4185</v>
      </c>
      <c r="CU38" s="19" t="str">
        <f t="shared" si="34"/>
        <v>C</v>
      </c>
      <c r="CV38" s="125">
        <v>772</v>
      </c>
      <c r="CW38" s="33">
        <f t="shared" si="24"/>
        <v>8</v>
      </c>
      <c r="CX38" s="83" t="str">
        <f t="shared" si="25"/>
        <v>Projektingenieur 2</v>
      </c>
      <c r="CY38" s="125">
        <v>772</v>
      </c>
      <c r="CZ38" s="33">
        <f t="shared" si="26"/>
        <v>8</v>
      </c>
      <c r="DA38" s="83" t="str">
        <f t="shared" si="27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2</v>
      </c>
      <c r="DH38" s="20"/>
      <c r="DI38" s="33">
        <v>772</v>
      </c>
      <c r="DJ38" s="33">
        <f t="shared" si="30"/>
        <v>8</v>
      </c>
      <c r="DK38" s="83" t="str">
        <f t="shared" si="31"/>
        <v>Projektingenieur 2</v>
      </c>
      <c r="DP38" s="19">
        <f t="shared" si="13"/>
        <v>4185</v>
      </c>
      <c r="DQ38" s="153">
        <v>1</v>
      </c>
      <c r="DR38" s="19">
        <v>2</v>
      </c>
      <c r="DS38" s="19" t="s">
        <v>951</v>
      </c>
    </row>
    <row r="39" spans="1:123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T39" s="154">
        <v>3208</v>
      </c>
      <c r="CU39" s="19" t="str">
        <f t="shared" si="34"/>
        <v>C</v>
      </c>
      <c r="CV39" s="125">
        <v>772</v>
      </c>
      <c r="CW39" s="33">
        <f t="shared" si="24"/>
        <v>8</v>
      </c>
      <c r="CX39" s="83" t="str">
        <f t="shared" si="25"/>
        <v>Projektingenieur 2</v>
      </c>
      <c r="CY39" s="125">
        <v>772</v>
      </c>
      <c r="CZ39" s="33">
        <f t="shared" si="26"/>
        <v>8</v>
      </c>
      <c r="DA39" s="83" t="str">
        <f t="shared" si="27"/>
        <v>Projektingenieur 2</v>
      </c>
      <c r="DB39" s="125">
        <v>772</v>
      </c>
      <c r="DC39" s="33">
        <f t="shared" si="28"/>
        <v>8</v>
      </c>
      <c r="DD39" s="83" t="str">
        <f t="shared" si="29"/>
        <v>Projektingenieur 2</v>
      </c>
      <c r="DE39" s="125"/>
      <c r="DF39" s="33"/>
      <c r="DG39" s="83"/>
      <c r="DH39" s="20"/>
      <c r="DI39" s="33">
        <v>772</v>
      </c>
      <c r="DJ39" s="33">
        <f t="shared" si="30"/>
        <v>8</v>
      </c>
      <c r="DK39" s="83" t="str">
        <f t="shared" si="31"/>
        <v>Projektingenieur 2</v>
      </c>
      <c r="DP39" s="19">
        <f t="shared" si="13"/>
        <v>3208</v>
      </c>
      <c r="DQ39" s="153">
        <v>2</v>
      </c>
      <c r="DR39" s="19">
        <v>3</v>
      </c>
      <c r="DS39" s="19" t="s">
        <v>951</v>
      </c>
    </row>
    <row r="40" spans="1:123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T40" s="154">
        <v>4307</v>
      </c>
      <c r="CU40" s="19" t="str">
        <f t="shared" si="34"/>
        <v>C</v>
      </c>
      <c r="CV40" s="125">
        <v>782</v>
      </c>
      <c r="CW40" s="33">
        <f t="shared" si="24"/>
        <v>8</v>
      </c>
      <c r="CX40" s="83" t="str">
        <f t="shared" si="25"/>
        <v>Projektingenieur 2</v>
      </c>
      <c r="CY40" s="125">
        <v>782</v>
      </c>
      <c r="CZ40" s="33">
        <f>VLOOKUP($CY40,Funktionsbezeichnungen,3,0)</f>
        <v>8</v>
      </c>
      <c r="DA40" s="83" t="str">
        <f>VLOOKUP($CY40,Funktionsbezeichnungen,2,0)</f>
        <v>Projektingenieur 2</v>
      </c>
      <c r="DB40" s="125"/>
      <c r="DC40" s="33"/>
      <c r="DD40" s="83"/>
      <c r="DE40" s="125"/>
      <c r="DF40" s="33"/>
      <c r="DG40" s="83"/>
      <c r="DH40" s="20"/>
      <c r="DI40" s="33"/>
      <c r="DJ40" s="33"/>
      <c r="DK40" s="83"/>
      <c r="DP40" s="19">
        <f t="shared" si="13"/>
        <v>4307</v>
      </c>
      <c r="DQ40" s="153">
        <v>1</v>
      </c>
      <c r="DR40" s="19">
        <v>2</v>
      </c>
      <c r="DS40" s="19" t="s">
        <v>952</v>
      </c>
    </row>
    <row r="41" spans="1:123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T41" s="154">
        <v>4291</v>
      </c>
      <c r="CU41" s="19" t="str">
        <f t="shared" si="34"/>
        <v>C</v>
      </c>
      <c r="CV41" s="125">
        <v>772</v>
      </c>
      <c r="CW41" s="33">
        <f t="shared" si="24"/>
        <v>8</v>
      </c>
      <c r="CX41" s="83" t="str">
        <f t="shared" si="25"/>
        <v>Projektingenieur 2</v>
      </c>
      <c r="CY41" s="125">
        <v>772</v>
      </c>
      <c r="CZ41" s="33">
        <f t="shared" si="26"/>
        <v>8</v>
      </c>
      <c r="DA41" s="83" t="str">
        <f t="shared" si="27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125">
        <v>772</v>
      </c>
      <c r="DF41" s="33">
        <f t="shared" ref="DF41:DF47" si="35">VLOOKUP($DE41,Funktionsbezeichnungen,3,0)</f>
        <v>8</v>
      </c>
      <c r="DG41" s="83" t="str">
        <f t="shared" ref="DG41:DG47" si="36">VLOOKUP($DE41,Funktionsbezeichnungen,2,0)</f>
        <v>Projektingenieur 2</v>
      </c>
      <c r="DH41" s="20"/>
      <c r="DI41" s="33">
        <v>772</v>
      </c>
      <c r="DJ41" s="33">
        <f t="shared" si="30"/>
        <v>8</v>
      </c>
      <c r="DK41" s="83" t="str">
        <f t="shared" si="31"/>
        <v>Projektingenieur 2</v>
      </c>
      <c r="DP41" s="19">
        <f t="shared" si="13"/>
        <v>4291</v>
      </c>
      <c r="DQ41" s="153">
        <v>1</v>
      </c>
      <c r="DR41" s="19">
        <v>2</v>
      </c>
      <c r="DS41" s="185" t="s">
        <v>968</v>
      </c>
    </row>
    <row r="42" spans="1:123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T42" s="154">
        <v>7696</v>
      </c>
      <c r="CU42" s="19" t="str">
        <f t="shared" si="34"/>
        <v>C</v>
      </c>
      <c r="CV42" s="125">
        <v>772</v>
      </c>
      <c r="CW42" s="33">
        <f t="shared" si="24"/>
        <v>8</v>
      </c>
      <c r="CX42" s="83" t="str">
        <f t="shared" si="25"/>
        <v>Projektingenieur 2</v>
      </c>
      <c r="CY42" s="125">
        <v>772</v>
      </c>
      <c r="CZ42" s="33">
        <f t="shared" si="26"/>
        <v>8</v>
      </c>
      <c r="DA42" s="83" t="str">
        <f t="shared" si="27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125">
        <v>772</v>
      </c>
      <c r="DF42" s="33">
        <f t="shared" si="35"/>
        <v>8</v>
      </c>
      <c r="DG42" s="83" t="str">
        <f t="shared" si="36"/>
        <v>Projektingenieur 2</v>
      </c>
      <c r="DH42" s="20"/>
      <c r="DI42" s="33">
        <v>772</v>
      </c>
      <c r="DJ42" s="33">
        <f t="shared" si="30"/>
        <v>8</v>
      </c>
      <c r="DK42" s="83" t="str">
        <f t="shared" si="31"/>
        <v>Projektingenieur 2</v>
      </c>
      <c r="DP42" s="19">
        <f t="shared" si="13"/>
        <v>7696</v>
      </c>
      <c r="DQ42" s="153">
        <v>2</v>
      </c>
      <c r="DR42" s="19">
        <v>3</v>
      </c>
      <c r="DS42" s="19" t="s">
        <v>951</v>
      </c>
    </row>
    <row r="43" spans="1:123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T43" s="154">
        <v>4306</v>
      </c>
      <c r="CU43" s="19" t="str">
        <f t="shared" si="34"/>
        <v>C</v>
      </c>
      <c r="CV43" s="125">
        <v>782</v>
      </c>
      <c r="CW43" s="33">
        <f t="shared" si="24"/>
        <v>8</v>
      </c>
      <c r="CX43" s="83" t="str">
        <f t="shared" si="25"/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125">
        <v>782</v>
      </c>
      <c r="DF43" s="33">
        <f t="shared" si="35"/>
        <v>8</v>
      </c>
      <c r="DG43" s="83" t="str">
        <f t="shared" si="36"/>
        <v>Projektingenieur 2</v>
      </c>
      <c r="DH43" s="20"/>
      <c r="DI43" s="33">
        <v>781</v>
      </c>
      <c r="DJ43" s="33">
        <f>VLOOKUP($DI43,Funktionsbezeichnungen,3,0)</f>
        <v>7</v>
      </c>
      <c r="DK43" s="83" t="str">
        <f>VLOOKUP($DI43,Funktionsbezeichnungen,2,0)</f>
        <v>Projektingenieur 1</v>
      </c>
      <c r="DP43" s="19">
        <f t="shared" si="13"/>
        <v>4306</v>
      </c>
      <c r="DQ43" s="153">
        <v>2</v>
      </c>
      <c r="DR43" s="19">
        <v>2</v>
      </c>
      <c r="DS43" s="19" t="s">
        <v>952</v>
      </c>
    </row>
    <row r="44" spans="1:123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T44" s="154">
        <v>4275</v>
      </c>
      <c r="CU44" s="19" t="str">
        <f t="shared" si="34"/>
        <v>C</v>
      </c>
      <c r="CV44" s="125">
        <v>782</v>
      </c>
      <c r="CW44" s="33">
        <f t="shared" si="24"/>
        <v>8</v>
      </c>
      <c r="CX44" s="83" t="str">
        <f t="shared" si="25"/>
        <v>Projektingenieur 2</v>
      </c>
      <c r="CY44" s="125">
        <v>782</v>
      </c>
      <c r="CZ44" s="33">
        <f t="shared" si="26"/>
        <v>8</v>
      </c>
      <c r="DA44" s="83" t="str">
        <f t="shared" si="27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125">
        <v>782</v>
      </c>
      <c r="DF44" s="33">
        <f t="shared" si="35"/>
        <v>8</v>
      </c>
      <c r="DG44" s="83" t="str">
        <f t="shared" si="36"/>
        <v>Projektingenieur 2</v>
      </c>
      <c r="DH44" s="20"/>
      <c r="DI44" s="33">
        <v>781</v>
      </c>
      <c r="DJ44" s="33">
        <f t="shared" si="30"/>
        <v>7</v>
      </c>
      <c r="DK44" s="83" t="str">
        <f t="shared" si="31"/>
        <v>Projektingenieur 1</v>
      </c>
      <c r="DP44" s="19">
        <f t="shared" si="13"/>
        <v>4275</v>
      </c>
      <c r="DQ44" s="153">
        <v>2</v>
      </c>
      <c r="DR44" s="19">
        <v>3</v>
      </c>
      <c r="DS44" s="19" t="s">
        <v>952</v>
      </c>
    </row>
    <row r="45" spans="1:123" s="19" customFormat="1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15</v>
      </c>
      <c r="CT45" s="154">
        <v>3215</v>
      </c>
      <c r="CU45" s="19" t="str">
        <f t="shared" si="34"/>
        <v>C</v>
      </c>
      <c r="CV45" s="125">
        <v>772</v>
      </c>
      <c r="CW45" s="33">
        <f t="shared" si="24"/>
        <v>8</v>
      </c>
      <c r="CX45" s="83" t="str">
        <f t="shared" si="25"/>
        <v>Projektingenieur 2</v>
      </c>
      <c r="CY45" s="125"/>
      <c r="CZ45" s="33"/>
      <c r="DA45" s="83"/>
      <c r="DB45" s="125"/>
      <c r="DC45" s="33"/>
      <c r="DD45" s="83"/>
      <c r="DE45" s="125"/>
      <c r="DF45" s="33"/>
      <c r="DG45" s="83"/>
      <c r="DH45" s="20"/>
      <c r="DI45" s="33"/>
      <c r="DJ45" s="33"/>
      <c r="DK45" s="83"/>
      <c r="DP45" s="19">
        <f t="shared" si="13"/>
        <v>3215</v>
      </c>
      <c r="DQ45" s="153">
        <v>2</v>
      </c>
      <c r="DR45" s="19">
        <v>3</v>
      </c>
      <c r="DS45" s="19" t="s">
        <v>952</v>
      </c>
    </row>
    <row r="46" spans="1:123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T46" s="154">
        <v>4299</v>
      </c>
      <c r="CU46" s="19" t="str">
        <f t="shared" si="34"/>
        <v>C</v>
      </c>
      <c r="CV46" s="125">
        <v>782</v>
      </c>
      <c r="CW46" s="33">
        <f t="shared" si="24"/>
        <v>8</v>
      </c>
      <c r="CX46" s="83" t="str">
        <f t="shared" si="25"/>
        <v>Projektingenieur 2</v>
      </c>
      <c r="CY46" s="125">
        <v>782</v>
      </c>
      <c r="CZ46" s="33">
        <f t="shared" si="26"/>
        <v>8</v>
      </c>
      <c r="DA46" s="83" t="str">
        <f t="shared" si="27"/>
        <v>Projektingenieur 2</v>
      </c>
      <c r="DB46" s="125">
        <v>782</v>
      </c>
      <c r="DC46" s="33">
        <f t="shared" si="28"/>
        <v>8</v>
      </c>
      <c r="DD46" s="83" t="str">
        <f t="shared" si="29"/>
        <v>Projektingenieur 2</v>
      </c>
      <c r="DE46" s="125">
        <v>782</v>
      </c>
      <c r="DF46" s="33">
        <f t="shared" si="35"/>
        <v>8</v>
      </c>
      <c r="DG46" s="83" t="str">
        <f t="shared" si="36"/>
        <v>Projektingenieur 2</v>
      </c>
      <c r="DH46" s="20"/>
      <c r="DI46" s="33">
        <v>782</v>
      </c>
      <c r="DJ46" s="33">
        <f t="shared" si="30"/>
        <v>8</v>
      </c>
      <c r="DK46" s="83" t="str">
        <f t="shared" si="31"/>
        <v>Projektingenieur 2</v>
      </c>
      <c r="DP46" s="19">
        <f t="shared" si="13"/>
        <v>4299</v>
      </c>
      <c r="DQ46" s="153">
        <v>2</v>
      </c>
      <c r="DR46" s="19">
        <v>3</v>
      </c>
      <c r="DS46" s="19" t="s">
        <v>952</v>
      </c>
    </row>
    <row r="47" spans="1:123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T47" s="154">
        <v>4345</v>
      </c>
      <c r="CU47" s="19" t="str">
        <f t="shared" si="34"/>
        <v>C</v>
      </c>
      <c r="CV47" s="125" t="s">
        <v>711</v>
      </c>
      <c r="CW47" s="33"/>
      <c r="CX47" s="83"/>
      <c r="CY47" s="125">
        <v>782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125">
        <v>782</v>
      </c>
      <c r="DC47" s="33">
        <f>VLOOKUP($DB47,Funktionsbezeichnungen,3,0)</f>
        <v>8</v>
      </c>
      <c r="DD47" s="83" t="str">
        <f>VLOOKUP($DB47,Funktionsbezeichnungen,2,0)</f>
        <v>Projektingenieur 2</v>
      </c>
      <c r="DE47" s="125">
        <v>782</v>
      </c>
      <c r="DF47" s="33">
        <f t="shared" si="35"/>
        <v>8</v>
      </c>
      <c r="DG47" s="83" t="str">
        <f t="shared" si="36"/>
        <v>Projektingenieur 2</v>
      </c>
      <c r="DH47" s="20"/>
      <c r="DI47" s="33">
        <v>781</v>
      </c>
      <c r="DJ47" s="33">
        <f>VLOOKUP($DI47,Funktionsbezeichnungen,3,0)</f>
        <v>7</v>
      </c>
      <c r="DK47" s="83" t="str">
        <f>VLOOKUP($DI47,Funktionsbezeichnungen,2,0)</f>
        <v>Projektingenieur 1</v>
      </c>
      <c r="DP47" s="19">
        <f t="shared" si="13"/>
        <v>4345</v>
      </c>
      <c r="DQ47" s="153">
        <v>1</v>
      </c>
      <c r="DR47" s="19">
        <v>2</v>
      </c>
      <c r="DS47" s="19" t="s">
        <v>952</v>
      </c>
    </row>
    <row r="48" spans="1:123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T48" s="154">
        <v>9648</v>
      </c>
      <c r="CU48" s="19" t="str">
        <f t="shared" si="34"/>
        <v>C</v>
      </c>
      <c r="CV48" s="125">
        <v>772</v>
      </c>
      <c r="CW48" s="33">
        <f t="shared" ref="CW48:CW76" si="37">VLOOKUP($CV48,Funktionsbezeichnungen,3,0)</f>
        <v>8</v>
      </c>
      <c r="CX48" s="83" t="str">
        <f t="shared" ref="CX48:CX76" si="38">VLOOKUP($CV48,Funktionsbezeichnungen,2,0)</f>
        <v>Projektingenieur 2</v>
      </c>
      <c r="CY48" s="125">
        <v>772</v>
      </c>
      <c r="CZ48" s="33">
        <f t="shared" ref="CZ48:CZ62" si="39">VLOOKUP($CY48,Funktionsbezeichnungen,3,0)</f>
        <v>8</v>
      </c>
      <c r="DA48" s="83" t="str">
        <f t="shared" ref="DA48:DA62" si="40"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2</v>
      </c>
      <c r="DH48" s="20"/>
      <c r="DI48" s="33">
        <v>771</v>
      </c>
      <c r="DJ48" s="33">
        <f>VLOOKUP($DI48,Funktionsbezeichnungen,3,0)</f>
        <v>7</v>
      </c>
      <c r="DK48" s="83" t="str">
        <f>VLOOKUP($DI48,Funktionsbezeichnungen,2,0)</f>
        <v>Projektingenieur 1</v>
      </c>
      <c r="DP48" s="19">
        <f t="shared" si="13"/>
        <v>9648</v>
      </c>
      <c r="DQ48" s="153">
        <v>2</v>
      </c>
      <c r="DR48" s="19">
        <v>3</v>
      </c>
      <c r="DS48" s="19" t="s">
        <v>951</v>
      </c>
    </row>
    <row r="49" spans="1:123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T49" s="154">
        <v>4912</v>
      </c>
      <c r="CU49" s="19" t="str">
        <f t="shared" si="34"/>
        <v>C</v>
      </c>
      <c r="CV49" s="125">
        <v>772</v>
      </c>
      <c r="CW49" s="33">
        <f t="shared" si="37"/>
        <v>8</v>
      </c>
      <c r="CX49" s="83" t="str">
        <f t="shared" si="38"/>
        <v>Projektingenieur 2</v>
      </c>
      <c r="CY49" s="125"/>
      <c r="CZ49" s="33"/>
      <c r="DA49" s="83"/>
      <c r="DB49" s="125"/>
      <c r="DC49" s="33"/>
      <c r="DD49" s="83"/>
      <c r="DE49" s="125"/>
      <c r="DF49" s="33"/>
      <c r="DG49" s="83"/>
      <c r="DH49" s="20"/>
      <c r="DI49" s="33"/>
      <c r="DJ49" s="33"/>
      <c r="DK49" s="83"/>
      <c r="DP49" s="19">
        <f t="shared" si="13"/>
        <v>4912</v>
      </c>
      <c r="DQ49" s="153">
        <v>2</v>
      </c>
      <c r="DR49" s="19">
        <v>3</v>
      </c>
      <c r="DS49" s="19" t="s">
        <v>951</v>
      </c>
    </row>
    <row r="50" spans="1:123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T50" s="154">
        <v>4909</v>
      </c>
      <c r="CU50" s="19" t="str">
        <f t="shared" si="34"/>
        <v>C</v>
      </c>
      <c r="CV50" s="125">
        <v>772</v>
      </c>
      <c r="CW50" s="33">
        <f t="shared" si="37"/>
        <v>8</v>
      </c>
      <c r="CX50" s="83" t="str">
        <f t="shared" si="38"/>
        <v>Projektingenieur 2</v>
      </c>
      <c r="CY50" s="125"/>
      <c r="CZ50" s="33"/>
      <c r="DA50" s="83"/>
      <c r="DB50" s="125"/>
      <c r="DC50" s="33"/>
      <c r="DD50" s="83"/>
      <c r="DE50" s="125"/>
      <c r="DF50" s="33"/>
      <c r="DG50" s="83"/>
      <c r="DH50" s="20"/>
      <c r="DI50" s="33"/>
      <c r="DJ50" s="33"/>
      <c r="DK50" s="83"/>
      <c r="DP50" s="19">
        <f t="shared" si="13"/>
        <v>4909</v>
      </c>
      <c r="DQ50" s="153">
        <v>2</v>
      </c>
      <c r="DR50" s="19">
        <v>3</v>
      </c>
      <c r="DS50" s="19" t="s">
        <v>952</v>
      </c>
    </row>
    <row r="51" spans="1:123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T51" s="154">
        <v>4353</v>
      </c>
      <c r="CU51" s="19" t="str">
        <f t="shared" si="34"/>
        <v>C</v>
      </c>
      <c r="CV51" s="125">
        <v>772</v>
      </c>
      <c r="CW51" s="33">
        <f t="shared" si="37"/>
        <v>8</v>
      </c>
      <c r="CX51" s="83" t="str">
        <f t="shared" si="38"/>
        <v>Projektingenieur 2</v>
      </c>
      <c r="CY51" s="125">
        <v>772</v>
      </c>
      <c r="CZ51" s="33">
        <f t="shared" si="39"/>
        <v>8</v>
      </c>
      <c r="DA51" s="83" t="str">
        <f t="shared" si="40"/>
        <v>Projektingenieur 2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2</v>
      </c>
      <c r="DE51" s="125">
        <v>771</v>
      </c>
      <c r="DF51" s="33">
        <f>VLOOKUP($DE51,Funktionsbezeichnungen,3,0)</f>
        <v>7</v>
      </c>
      <c r="DG51" s="83" t="str">
        <f>VLOOKUP($DE51,Funktionsbezeichnungen,2,0)</f>
        <v>Projektingenieur 1</v>
      </c>
      <c r="DH51" s="20"/>
      <c r="DI51" s="33">
        <v>771</v>
      </c>
      <c r="DJ51" s="33">
        <f>VLOOKUP($DI51,Funktionsbezeichnungen,3,0)</f>
        <v>7</v>
      </c>
      <c r="DK51" s="83" t="str">
        <f>VLOOKUP($DI51,Funktionsbezeichnungen,2,0)</f>
        <v>Projektingenieur 1</v>
      </c>
      <c r="DP51" s="19">
        <f t="shared" si="13"/>
        <v>4353</v>
      </c>
      <c r="DQ51" s="153">
        <v>2</v>
      </c>
      <c r="DR51" s="19">
        <v>3</v>
      </c>
      <c r="DS51" s="185" t="s">
        <v>968</v>
      </c>
    </row>
    <row r="52" spans="1:123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T52" s="154">
        <v>4293</v>
      </c>
      <c r="CU52" s="19" t="str">
        <f t="shared" si="34"/>
        <v>C</v>
      </c>
      <c r="CV52" s="125">
        <v>772</v>
      </c>
      <c r="CW52" s="33">
        <f t="shared" si="37"/>
        <v>8</v>
      </c>
      <c r="CX52" s="83" t="str">
        <f t="shared" si="38"/>
        <v>Projektingenieur 2</v>
      </c>
      <c r="CY52" s="125">
        <v>772</v>
      </c>
      <c r="CZ52" s="33">
        <f t="shared" si="39"/>
        <v>8</v>
      </c>
      <c r="DA52" s="83" t="str">
        <f t="shared" si="40"/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2</v>
      </c>
      <c r="DH52" s="20"/>
      <c r="DI52" s="33">
        <v>771</v>
      </c>
      <c r="DJ52" s="33">
        <f>VLOOKUP($DI52,Funktionsbezeichnungen,3,0)</f>
        <v>7</v>
      </c>
      <c r="DK52" s="83" t="str">
        <f>VLOOKUP($DI52,Funktionsbezeichnungen,2,0)</f>
        <v>Projektingenieur 1</v>
      </c>
      <c r="DP52" s="19">
        <f t="shared" si="13"/>
        <v>4293</v>
      </c>
      <c r="DQ52" s="153">
        <v>2</v>
      </c>
      <c r="DR52" s="19">
        <v>3</v>
      </c>
      <c r="DS52" s="19" t="s">
        <v>951</v>
      </c>
    </row>
    <row r="53" spans="1:123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T53" s="154">
        <v>4312</v>
      </c>
      <c r="CU53" s="19" t="str">
        <f t="shared" si="34"/>
        <v>C</v>
      </c>
      <c r="CV53" s="125">
        <v>772</v>
      </c>
      <c r="CW53" s="33">
        <f t="shared" si="37"/>
        <v>8</v>
      </c>
      <c r="CX53" s="83" t="str">
        <f t="shared" si="38"/>
        <v>Projektingenieur 2</v>
      </c>
      <c r="CY53" s="125">
        <v>772</v>
      </c>
      <c r="CZ53" s="33">
        <f t="shared" si="39"/>
        <v>8</v>
      </c>
      <c r="DA53" s="83" t="str">
        <f t="shared" si="40"/>
        <v>Projektingenieur 2</v>
      </c>
      <c r="DB53" s="125"/>
      <c r="DC53" s="33"/>
      <c r="DD53" s="83"/>
      <c r="DE53" s="125"/>
      <c r="DF53" s="33"/>
      <c r="DG53" s="83"/>
      <c r="DH53" s="20"/>
      <c r="DI53" s="33"/>
      <c r="DJ53" s="33"/>
      <c r="DK53" s="83"/>
      <c r="DP53" s="19">
        <f t="shared" si="13"/>
        <v>4312</v>
      </c>
      <c r="DQ53" s="153">
        <v>2</v>
      </c>
      <c r="DR53" s="19">
        <v>2</v>
      </c>
      <c r="DS53" s="19" t="s">
        <v>951</v>
      </c>
    </row>
    <row r="54" spans="1:123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T54" s="154">
        <v>9677</v>
      </c>
      <c r="CU54" s="19" t="str">
        <f t="shared" si="34"/>
        <v>C</v>
      </c>
      <c r="CV54" s="125">
        <v>772</v>
      </c>
      <c r="CW54" s="33">
        <f t="shared" si="37"/>
        <v>8</v>
      </c>
      <c r="CX54" s="83" t="str">
        <f t="shared" si="38"/>
        <v>Projektingenieur 2</v>
      </c>
      <c r="CY54" s="125">
        <v>772</v>
      </c>
      <c r="CZ54" s="33">
        <f t="shared" si="39"/>
        <v>8</v>
      </c>
      <c r="DA54" s="83" t="str">
        <f t="shared" si="40"/>
        <v>Projektingenieur 2</v>
      </c>
      <c r="DB54" s="125">
        <v>772</v>
      </c>
      <c r="DC54" s="33">
        <f>VLOOKUP($DB54,Funktionsbezeichnungen,3,0)</f>
        <v>8</v>
      </c>
      <c r="DD54" s="83" t="str">
        <f>VLOOKUP($DB54,Funktionsbezeichnungen,2,0)</f>
        <v>Projektingenieur 2</v>
      </c>
      <c r="DE54" s="125">
        <v>771</v>
      </c>
      <c r="DF54" s="33">
        <f>VLOOKUP($DE54,Funktionsbezeichnungen,3,0)</f>
        <v>7</v>
      </c>
      <c r="DG54" s="83" t="str">
        <f>VLOOKUP($DE54,Funktionsbezeichnungen,2,0)</f>
        <v>Projektingenieur 1</v>
      </c>
      <c r="DH54" s="20"/>
      <c r="DI54" s="33">
        <v>771</v>
      </c>
      <c r="DJ54" s="33">
        <f>VLOOKUP($DI54,Funktionsbezeichnungen,3,0)</f>
        <v>7</v>
      </c>
      <c r="DK54" s="83" t="str">
        <f>VLOOKUP($DI54,Funktionsbezeichnungen,2,0)</f>
        <v>Projektingenieur 1</v>
      </c>
      <c r="DP54" s="19">
        <f t="shared" si="13"/>
        <v>9677</v>
      </c>
      <c r="DQ54" s="153">
        <v>2</v>
      </c>
      <c r="DR54" s="19">
        <v>3</v>
      </c>
      <c r="DS54" s="19" t="s">
        <v>951</v>
      </c>
    </row>
    <row r="55" spans="1:123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T55" s="154">
        <v>9698</v>
      </c>
      <c r="CU55" s="19" t="str">
        <f t="shared" si="34"/>
        <v>C</v>
      </c>
      <c r="CV55" s="125">
        <v>772</v>
      </c>
      <c r="CW55" s="33">
        <f t="shared" si="37"/>
        <v>8</v>
      </c>
      <c r="CX55" s="83" t="str">
        <f t="shared" si="38"/>
        <v>Projektingenieur 2</v>
      </c>
      <c r="CY55" s="125">
        <v>772</v>
      </c>
      <c r="CZ55" s="33">
        <f t="shared" si="39"/>
        <v>8</v>
      </c>
      <c r="DA55" s="83" t="str">
        <f t="shared" si="40"/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1</v>
      </c>
      <c r="DH55" s="20"/>
      <c r="DI55" s="33">
        <v>771</v>
      </c>
      <c r="DJ55" s="33">
        <f>VLOOKUP($DI55,Funktionsbezeichnungen,3,0)</f>
        <v>7</v>
      </c>
      <c r="DK55" s="83" t="str">
        <f>VLOOKUP($DI55,Funktionsbezeichnungen,2,0)</f>
        <v>Projektingenieur 1</v>
      </c>
      <c r="DP55" s="19">
        <f t="shared" si="13"/>
        <v>9698</v>
      </c>
      <c r="DQ55" s="153">
        <v>2</v>
      </c>
      <c r="DR55" s="19">
        <v>2</v>
      </c>
      <c r="DS55" s="19" t="s">
        <v>951</v>
      </c>
    </row>
    <row r="56" spans="1:123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T56" s="154">
        <v>4311</v>
      </c>
      <c r="CU56" s="19" t="str">
        <f t="shared" si="34"/>
        <v>C</v>
      </c>
      <c r="CV56" s="125">
        <v>782</v>
      </c>
      <c r="CW56" s="33">
        <f t="shared" si="37"/>
        <v>8</v>
      </c>
      <c r="CX56" s="83" t="str">
        <f t="shared" si="38"/>
        <v>Projektingenieur 2</v>
      </c>
      <c r="CY56" s="125">
        <v>782</v>
      </c>
      <c r="CZ56" s="33">
        <f t="shared" si="39"/>
        <v>8</v>
      </c>
      <c r="DA56" s="83" t="str">
        <f t="shared" si="40"/>
        <v>Projektingenieur 2</v>
      </c>
      <c r="DB56" s="125"/>
      <c r="DC56" s="33"/>
      <c r="DD56" s="83"/>
      <c r="DE56" s="125"/>
      <c r="DF56" s="33"/>
      <c r="DG56" s="83"/>
      <c r="DH56" s="20"/>
      <c r="DI56" s="33"/>
      <c r="DJ56" s="33"/>
      <c r="DK56" s="83"/>
      <c r="DP56" s="19">
        <f t="shared" si="13"/>
        <v>4311</v>
      </c>
      <c r="DQ56" s="153">
        <v>2</v>
      </c>
      <c r="DR56" s="19">
        <v>2</v>
      </c>
      <c r="DS56" s="19" t="s">
        <v>952</v>
      </c>
    </row>
    <row r="57" spans="1:123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T57" s="154">
        <v>8565</v>
      </c>
      <c r="CU57" s="19" t="str">
        <f t="shared" si="34"/>
        <v>C</v>
      </c>
      <c r="CV57" s="125">
        <v>772</v>
      </c>
      <c r="CW57" s="33">
        <f t="shared" si="37"/>
        <v>8</v>
      </c>
      <c r="CX57" s="83" t="str">
        <f t="shared" si="38"/>
        <v>Projektingenieur 2</v>
      </c>
      <c r="CY57" s="125">
        <v>772</v>
      </c>
      <c r="CZ57" s="33">
        <f t="shared" si="39"/>
        <v>8</v>
      </c>
      <c r="DA57" s="83" t="str">
        <f t="shared" si="40"/>
        <v>Projektingenieur 2</v>
      </c>
      <c r="DB57" s="125">
        <v>771</v>
      </c>
      <c r="DC57" s="33">
        <f>VLOOKUP($DB57,Funktionsbezeichnungen,3,0)</f>
        <v>7</v>
      </c>
      <c r="DD57" s="83" t="str">
        <f>VLOOKUP($DB57,Funktionsbezeichnungen,2,0)</f>
        <v>Projektingenieur 1</v>
      </c>
      <c r="DE57" s="125">
        <v>771</v>
      </c>
      <c r="DF57" s="33">
        <f>VLOOKUP($DE57,Funktionsbezeichnungen,3,0)</f>
        <v>7</v>
      </c>
      <c r="DG57" s="83" t="str">
        <f>VLOOKUP($DE57,Funktionsbezeichnungen,2,0)</f>
        <v>Projektingenieur 1</v>
      </c>
      <c r="DH57" s="20"/>
      <c r="DI57" s="33">
        <v>771</v>
      </c>
      <c r="DJ57" s="33">
        <f>VLOOKUP($DI57,Funktionsbezeichnungen,3,0)</f>
        <v>7</v>
      </c>
      <c r="DK57" s="83" t="str">
        <f>VLOOKUP($DI57,Funktionsbezeichnungen,2,0)</f>
        <v>Projektingenieur 1</v>
      </c>
      <c r="DP57" s="19">
        <f t="shared" si="13"/>
        <v>8565</v>
      </c>
      <c r="DQ57" s="153">
        <v>2</v>
      </c>
      <c r="DR57" s="19">
        <v>3</v>
      </c>
      <c r="DS57" s="19" t="s">
        <v>951</v>
      </c>
    </row>
    <row r="58" spans="1:123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T58" s="154">
        <v>8569</v>
      </c>
      <c r="CU58" s="19" t="str">
        <f t="shared" si="34"/>
        <v>C</v>
      </c>
      <c r="CV58" s="125">
        <v>772</v>
      </c>
      <c r="CW58" s="33">
        <f t="shared" si="37"/>
        <v>8</v>
      </c>
      <c r="CX58" s="83" t="str">
        <f t="shared" si="38"/>
        <v>Projektingenieur 2</v>
      </c>
      <c r="CY58" s="125">
        <v>772</v>
      </c>
      <c r="CZ58" s="33">
        <f t="shared" si="39"/>
        <v>8</v>
      </c>
      <c r="DA58" s="83" t="str">
        <f t="shared" si="40"/>
        <v>Projektingenieur 2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125">
        <v>771</v>
      </c>
      <c r="DF58" s="33">
        <f>VLOOKUP($DE58,Funktionsbezeichnungen,3,0)</f>
        <v>7</v>
      </c>
      <c r="DG58" s="83" t="str">
        <f>VLOOKUP($DE58,Funktionsbezeichnungen,2,0)</f>
        <v>Projektingenieur 1</v>
      </c>
      <c r="DH58" s="20"/>
      <c r="DI58" s="33">
        <v>771</v>
      </c>
      <c r="DJ58" s="33">
        <f>VLOOKUP($DI58,Funktionsbezeichnungen,3,0)</f>
        <v>7</v>
      </c>
      <c r="DK58" s="83" t="str">
        <f>VLOOKUP($DI58,Funktionsbezeichnungen,2,0)</f>
        <v>Projektingenieur 1</v>
      </c>
      <c r="DP58" s="19">
        <f t="shared" si="13"/>
        <v>8569</v>
      </c>
      <c r="DQ58" s="153">
        <v>2</v>
      </c>
      <c r="DR58" s="19">
        <v>3</v>
      </c>
      <c r="DS58" s="19" t="s">
        <v>951</v>
      </c>
    </row>
    <row r="59" spans="1:123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T59" s="154">
        <v>4906</v>
      </c>
      <c r="CU59" s="19" t="str">
        <f t="shared" si="34"/>
        <v>C</v>
      </c>
      <c r="CV59" s="125">
        <v>772</v>
      </c>
      <c r="CW59" s="33">
        <f t="shared" si="37"/>
        <v>8</v>
      </c>
      <c r="CX59" s="83" t="str">
        <f t="shared" si="38"/>
        <v>Projektingenieur 2</v>
      </c>
      <c r="CY59" s="125">
        <v>772</v>
      </c>
      <c r="CZ59" s="33">
        <f t="shared" si="39"/>
        <v>8</v>
      </c>
      <c r="DA59" s="83" t="str">
        <f t="shared" si="40"/>
        <v>Projektingenieur 2</v>
      </c>
      <c r="DB59" s="125"/>
      <c r="DC59" s="33"/>
      <c r="DD59" s="83"/>
      <c r="DE59" s="125"/>
      <c r="DF59" s="33"/>
      <c r="DG59" s="83"/>
      <c r="DH59" s="20"/>
      <c r="DI59" s="33"/>
      <c r="DJ59" s="33"/>
      <c r="DK59" s="83"/>
      <c r="DP59" s="19">
        <f t="shared" si="13"/>
        <v>4906</v>
      </c>
      <c r="DQ59" s="153">
        <v>2</v>
      </c>
      <c r="DR59" s="19">
        <v>1</v>
      </c>
      <c r="DS59" s="19" t="s">
        <v>951</v>
      </c>
    </row>
    <row r="60" spans="1:123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T60" s="154">
        <v>4911</v>
      </c>
      <c r="CU60" s="153" t="str">
        <f t="shared" si="34"/>
        <v>C</v>
      </c>
      <c r="CV60" s="125">
        <v>772</v>
      </c>
      <c r="CW60" s="33">
        <f t="shared" si="37"/>
        <v>8</v>
      </c>
      <c r="CX60" s="83" t="str">
        <f t="shared" si="38"/>
        <v>Projektingenieur 2</v>
      </c>
      <c r="CY60" s="125"/>
      <c r="CZ60" s="33"/>
      <c r="DA60" s="83"/>
      <c r="DB60" s="125"/>
      <c r="DC60" s="33"/>
      <c r="DD60" s="83"/>
      <c r="DE60" s="125"/>
      <c r="DF60" s="33"/>
      <c r="DG60" s="83"/>
      <c r="DH60" s="20"/>
      <c r="DI60" s="33"/>
      <c r="DJ60" s="33"/>
      <c r="DK60" s="83"/>
      <c r="DP60" s="19">
        <f t="shared" si="13"/>
        <v>4911</v>
      </c>
      <c r="DQ60" s="153">
        <v>2</v>
      </c>
      <c r="DR60" s="19">
        <v>3</v>
      </c>
      <c r="DS60" s="19" t="s">
        <v>951</v>
      </c>
    </row>
    <row r="61" spans="1:123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T61" s="154">
        <v>7706</v>
      </c>
      <c r="CU61" s="153" t="str">
        <f t="shared" si="34"/>
        <v>C</v>
      </c>
      <c r="CV61" s="125">
        <v>772</v>
      </c>
      <c r="CW61" s="33">
        <f t="shared" si="37"/>
        <v>8</v>
      </c>
      <c r="CX61" s="83" t="str">
        <f t="shared" si="38"/>
        <v>Projektingenieur 2</v>
      </c>
      <c r="CY61" s="125">
        <v>772</v>
      </c>
      <c r="CZ61" s="33">
        <f t="shared" si="39"/>
        <v>8</v>
      </c>
      <c r="DA61" s="83" t="str">
        <f t="shared" si="40"/>
        <v>Projektingenieur 2</v>
      </c>
      <c r="DB61" s="125">
        <v>771</v>
      </c>
      <c r="DC61" s="33">
        <f>VLOOKUP($DB61,Funktionsbezeichnungen,3,0)</f>
        <v>7</v>
      </c>
      <c r="DD61" s="83" t="str">
        <f>VLOOKUP($DB61,Funktionsbezeichnungen,2,0)</f>
        <v>Projektingenieur 1</v>
      </c>
      <c r="DE61" s="125">
        <v>770</v>
      </c>
      <c r="DF61" s="33">
        <f>VLOOKUP($DE61,Funktionsbezeichnungen,3,0)</f>
        <v>6</v>
      </c>
      <c r="DG61" s="83" t="str">
        <f>VLOOKUP($DE61,Funktionsbezeichnungen,2,0)</f>
        <v>Vorstufe Projektingenieur</v>
      </c>
      <c r="DH61" s="20"/>
      <c r="DI61" s="33">
        <v>771</v>
      </c>
      <c r="DJ61" s="33">
        <f>VLOOKUP($DI61,Funktionsbezeichnungen,3,0)</f>
        <v>7</v>
      </c>
      <c r="DK61" s="83" t="str">
        <f>VLOOKUP($DI61,Funktionsbezeichnungen,2,0)</f>
        <v>Projektingenieur 1</v>
      </c>
      <c r="DP61" s="19">
        <f t="shared" si="13"/>
        <v>7706</v>
      </c>
      <c r="DQ61" s="153">
        <v>2</v>
      </c>
      <c r="DR61" s="19">
        <v>3</v>
      </c>
      <c r="DS61" s="19" t="s">
        <v>951</v>
      </c>
    </row>
    <row r="62" spans="1:123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T62" s="154">
        <v>4901</v>
      </c>
      <c r="CU62" s="153" t="str">
        <f t="shared" si="34"/>
        <v>C</v>
      </c>
      <c r="CV62" s="125">
        <v>772</v>
      </c>
      <c r="CW62" s="33">
        <f t="shared" si="37"/>
        <v>8</v>
      </c>
      <c r="CX62" s="83" t="str">
        <f t="shared" si="38"/>
        <v>Projektingenieur 2</v>
      </c>
      <c r="CY62" s="125">
        <v>772</v>
      </c>
      <c r="CZ62" s="33">
        <f t="shared" si="39"/>
        <v>8</v>
      </c>
      <c r="DA62" s="83" t="str">
        <f t="shared" si="40"/>
        <v>Projektingenieur 2</v>
      </c>
      <c r="DB62" s="125">
        <v>771</v>
      </c>
      <c r="DC62" s="33">
        <f>VLOOKUP($DB62,Funktionsbezeichnungen,3,0)</f>
        <v>7</v>
      </c>
      <c r="DD62" s="83" t="str">
        <f>VLOOKUP($DB62,Funktionsbezeichnungen,2,0)</f>
        <v>Projektingenieur 1</v>
      </c>
      <c r="DE62" s="125">
        <v>770</v>
      </c>
      <c r="DF62" s="33">
        <f>VLOOKUP($DE62,Funktionsbezeichnungen,3,0)</f>
        <v>6</v>
      </c>
      <c r="DG62" s="83" t="str">
        <f>VLOOKUP($DE62,Funktionsbezeichnungen,2,0)</f>
        <v>Vorstufe Projektingenieur</v>
      </c>
      <c r="DH62" s="20"/>
      <c r="DI62" s="33">
        <v>771</v>
      </c>
      <c r="DJ62" s="33">
        <f>VLOOKUP($DI62,Funktionsbezeichnungen,3,0)</f>
        <v>7</v>
      </c>
      <c r="DK62" s="83" t="str">
        <f>VLOOKUP($DI62,Funktionsbezeichnungen,2,0)</f>
        <v>Projektingenieur 1</v>
      </c>
      <c r="DP62" s="19">
        <f t="shared" si="13"/>
        <v>4901</v>
      </c>
      <c r="DQ62" s="153">
        <v>2</v>
      </c>
      <c r="DR62" s="19">
        <v>3</v>
      </c>
      <c r="DS62" s="19" t="s">
        <v>951</v>
      </c>
    </row>
    <row r="63" spans="1:123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T63" s="154">
        <v>4910</v>
      </c>
      <c r="CU63" s="153" t="str">
        <f t="shared" si="34"/>
        <v>C</v>
      </c>
      <c r="CV63" s="125">
        <v>772</v>
      </c>
      <c r="CW63" s="33">
        <f t="shared" si="37"/>
        <v>8</v>
      </c>
      <c r="CX63" s="83" t="str">
        <f t="shared" si="38"/>
        <v>Projektingenieur 2</v>
      </c>
      <c r="CY63" s="125"/>
      <c r="CZ63" s="33"/>
      <c r="DA63" s="83"/>
      <c r="DB63" s="125">
        <v>771</v>
      </c>
      <c r="DC63" s="33">
        <f>VLOOKUP($DB63,Funktionsbezeichnungen,3,0)</f>
        <v>7</v>
      </c>
      <c r="DD63" s="83" t="str">
        <f>VLOOKUP($DB63,Funktionsbezeichnungen,2,0)</f>
        <v>Projektingenieur 1</v>
      </c>
      <c r="DE63" s="125">
        <v>770</v>
      </c>
      <c r="DF63" s="33">
        <f>VLOOKUP($DE63,Funktionsbezeichnungen,3,0)</f>
        <v>6</v>
      </c>
      <c r="DG63" s="83" t="str">
        <f>VLOOKUP($DE63,Funktionsbezeichnungen,2,0)</f>
        <v>Vorstufe Projektingenieur</v>
      </c>
      <c r="DH63" s="20"/>
      <c r="DI63" s="33">
        <v>771</v>
      </c>
      <c r="DJ63" s="33">
        <f>VLOOKUP($DI63,Funktionsbezeichnungen,3,0)</f>
        <v>7</v>
      </c>
      <c r="DK63" s="83" t="str">
        <f>VLOOKUP($DI63,Funktionsbezeichnungen,2,0)</f>
        <v>Projektingenieur 1</v>
      </c>
      <c r="DP63" s="19">
        <f t="shared" si="13"/>
        <v>4910</v>
      </c>
      <c r="DQ63" s="153">
        <v>2</v>
      </c>
      <c r="DR63" s="19">
        <v>3</v>
      </c>
      <c r="DS63" s="19" t="s">
        <v>951</v>
      </c>
    </row>
    <row r="64" spans="1:123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T64" s="154">
        <v>4356</v>
      </c>
      <c r="CU64" s="153" t="str">
        <f t="shared" si="34"/>
        <v>D</v>
      </c>
      <c r="CV64" s="125">
        <v>772</v>
      </c>
      <c r="CW64" s="33">
        <f t="shared" si="37"/>
        <v>8</v>
      </c>
      <c r="CX64" s="83" t="str">
        <f t="shared" si="38"/>
        <v>Projektingenieur 2</v>
      </c>
      <c r="CY64" s="125"/>
      <c r="CZ64" s="33"/>
      <c r="DA64" s="83"/>
      <c r="DB64" s="125"/>
      <c r="DC64" s="33"/>
      <c r="DD64" s="83"/>
      <c r="DE64" s="125"/>
      <c r="DF64" s="33"/>
      <c r="DG64" s="83"/>
      <c r="DH64" s="20"/>
      <c r="DI64" s="33"/>
      <c r="DJ64" s="33"/>
      <c r="DK64" s="83"/>
      <c r="DP64" s="19">
        <f t="shared" si="13"/>
        <v>4356</v>
      </c>
      <c r="DQ64" s="153">
        <v>2</v>
      </c>
      <c r="DR64" s="19">
        <v>3</v>
      </c>
      <c r="DS64" s="19" t="s">
        <v>951</v>
      </c>
    </row>
    <row r="65" spans="1:123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T65" s="154">
        <v>4907</v>
      </c>
      <c r="CU65" s="153" t="str">
        <f t="shared" si="34"/>
        <v>D</v>
      </c>
      <c r="CV65" s="125">
        <v>772</v>
      </c>
      <c r="CW65" s="33">
        <f t="shared" si="37"/>
        <v>8</v>
      </c>
      <c r="CX65" s="83" t="str">
        <f t="shared" si="38"/>
        <v>Projektingenieur 2</v>
      </c>
      <c r="CY65" s="125">
        <v>771</v>
      </c>
      <c r="CZ65" s="33">
        <f t="shared" ref="CZ65:CZ94" si="41">VLOOKUP($CY65,Funktionsbezeichnungen,3,0)</f>
        <v>7</v>
      </c>
      <c r="DA65" s="83" t="str">
        <f t="shared" ref="DA65:DA94" si="42">VLOOKUP($CY65,Funktionsbezeichnungen,2,0)</f>
        <v>Projektingenieur 1</v>
      </c>
      <c r="DB65" s="125"/>
      <c r="DC65" s="33"/>
      <c r="DD65" s="83"/>
      <c r="DE65" s="125"/>
      <c r="DF65" s="33"/>
      <c r="DG65" s="83"/>
      <c r="DH65" s="20"/>
      <c r="DI65" s="33"/>
      <c r="DJ65" s="33"/>
      <c r="DK65" s="83"/>
      <c r="DP65" s="19">
        <f t="shared" si="13"/>
        <v>4907</v>
      </c>
      <c r="DQ65" s="153">
        <v>2</v>
      </c>
      <c r="DR65" s="19">
        <v>3</v>
      </c>
      <c r="DS65" s="19" t="s">
        <v>951</v>
      </c>
    </row>
    <row r="66" spans="1:123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T66" s="154">
        <v>4308</v>
      </c>
      <c r="CU66" s="153" t="str">
        <f t="shared" si="34"/>
        <v>D</v>
      </c>
      <c r="CV66" s="125">
        <v>772</v>
      </c>
      <c r="CW66" s="33">
        <f t="shared" si="37"/>
        <v>8</v>
      </c>
      <c r="CX66" s="83" t="str">
        <f t="shared" si="38"/>
        <v>Projektingenieur 2</v>
      </c>
      <c r="CY66" s="125">
        <v>771</v>
      </c>
      <c r="CZ66" s="33">
        <f t="shared" si="41"/>
        <v>7</v>
      </c>
      <c r="DA66" s="83" t="str">
        <f t="shared" si="42"/>
        <v>Projektingenieur 1</v>
      </c>
      <c r="DB66" s="125"/>
      <c r="DC66" s="33"/>
      <c r="DD66" s="83"/>
      <c r="DE66" s="125"/>
      <c r="DF66" s="33"/>
      <c r="DG66" s="83"/>
      <c r="DH66" s="20"/>
      <c r="DI66" s="33"/>
      <c r="DJ66" s="33"/>
      <c r="DK66" s="83"/>
      <c r="DP66" s="19">
        <f t="shared" si="13"/>
        <v>4308</v>
      </c>
      <c r="DQ66" s="153">
        <v>2</v>
      </c>
      <c r="DR66" s="19">
        <v>3</v>
      </c>
      <c r="DS66" s="19" t="s">
        <v>951</v>
      </c>
    </row>
    <row r="67" spans="1:123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T67" s="154">
        <v>4310</v>
      </c>
      <c r="CU67" s="153" t="str">
        <f t="shared" si="34"/>
        <v>D</v>
      </c>
      <c r="CV67" s="125">
        <v>772</v>
      </c>
      <c r="CW67" s="33">
        <f t="shared" si="37"/>
        <v>8</v>
      </c>
      <c r="CX67" s="83" t="str">
        <f t="shared" si="38"/>
        <v>Projektingenieur 2</v>
      </c>
      <c r="CY67" s="125">
        <v>771</v>
      </c>
      <c r="CZ67" s="33">
        <f t="shared" si="41"/>
        <v>7</v>
      </c>
      <c r="DA67" s="83" t="str">
        <f t="shared" si="42"/>
        <v>Projektingenieur 1</v>
      </c>
      <c r="DB67" s="125"/>
      <c r="DC67" s="33"/>
      <c r="DD67" s="83"/>
      <c r="DE67" s="125"/>
      <c r="DF67" s="33"/>
      <c r="DG67" s="83"/>
      <c r="DH67" s="20"/>
      <c r="DI67" s="33"/>
      <c r="DJ67" s="33"/>
      <c r="DK67" s="83"/>
      <c r="DP67" s="19">
        <f t="shared" si="13"/>
        <v>4310</v>
      </c>
      <c r="DQ67" s="153">
        <v>2</v>
      </c>
      <c r="DR67" s="19">
        <v>3</v>
      </c>
      <c r="DS67" s="19" t="s">
        <v>951</v>
      </c>
    </row>
    <row r="68" spans="1:123" s="19" customFormat="1" ht="27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si="2"/>
        <v>Hochuli Antonina</v>
      </c>
      <c r="CR68" s="153">
        <f t="shared" si="3"/>
        <v>3</v>
      </c>
      <c r="CT68" s="154">
        <v>8579</v>
      </c>
      <c r="CU68" s="153" t="str">
        <f t="shared" si="34"/>
        <v>D</v>
      </c>
      <c r="CV68" s="125">
        <v>771</v>
      </c>
      <c r="CW68" s="33">
        <f t="shared" si="37"/>
        <v>7</v>
      </c>
      <c r="CX68" s="83" t="str">
        <f t="shared" si="38"/>
        <v>Projektingenieur 1</v>
      </c>
      <c r="CY68" s="125">
        <v>770</v>
      </c>
      <c r="CZ68" s="33">
        <f t="shared" si="41"/>
        <v>6</v>
      </c>
      <c r="DA68" s="83" t="str">
        <f t="shared" si="42"/>
        <v>Vorstufe Projektingenieur</v>
      </c>
      <c r="DB68" s="125"/>
      <c r="DC68" s="33"/>
      <c r="DD68" s="83"/>
      <c r="DE68" s="125"/>
      <c r="DF68" s="33"/>
      <c r="DG68" s="83"/>
      <c r="DH68" s="20"/>
      <c r="DI68" s="33"/>
      <c r="DJ68" s="33"/>
      <c r="DK68" s="83"/>
      <c r="DP68" s="19">
        <f t="shared" si="13"/>
        <v>8579</v>
      </c>
      <c r="DQ68" s="153">
        <v>2</v>
      </c>
      <c r="DR68" s="19">
        <v>3</v>
      </c>
      <c r="DS68" s="19" t="s">
        <v>951</v>
      </c>
    </row>
    <row r="69" spans="1:123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2" si="43">+S69</f>
        <v>Skucek Axel</v>
      </c>
      <c r="CR69" s="153">
        <f t="shared" ref="CR69:CR130" si="44">+Z69</f>
        <v>8</v>
      </c>
      <c r="CT69" s="154">
        <v>4322</v>
      </c>
      <c r="CU69" s="153" t="str">
        <f t="shared" ref="CU69:CU100" si="45">+AB69</f>
        <v>D</v>
      </c>
      <c r="CV69" s="125">
        <v>772</v>
      </c>
      <c r="CW69" s="33">
        <f t="shared" si="37"/>
        <v>8</v>
      </c>
      <c r="CX69" s="83" t="str">
        <f t="shared" si="38"/>
        <v>Projektingenieur 2</v>
      </c>
      <c r="CY69" s="125"/>
      <c r="CZ69" s="33"/>
      <c r="DA69" s="83"/>
      <c r="DB69" s="125"/>
      <c r="DC69" s="33"/>
      <c r="DD69" s="83"/>
      <c r="DE69" s="125"/>
      <c r="DF69" s="33"/>
      <c r="DG69" s="83"/>
      <c r="DH69" s="20"/>
      <c r="DI69" s="33"/>
      <c r="DJ69" s="33"/>
      <c r="DK69" s="83"/>
      <c r="DP69" s="19">
        <f t="shared" ref="DP69:DP132" si="46">+CT69</f>
        <v>4322</v>
      </c>
      <c r="DQ69" s="153">
        <v>2</v>
      </c>
      <c r="DR69" s="19">
        <v>3</v>
      </c>
      <c r="DS69" s="19" t="s">
        <v>951</v>
      </c>
    </row>
    <row r="70" spans="1:123" s="19" customFormat="1" x14ac:dyDescent="0.2">
      <c r="A70" s="53">
        <v>0</v>
      </c>
      <c r="B70" s="53"/>
      <c r="C70" s="53">
        <f t="shared" ref="C70:C125" si="47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48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3"/>
        <v>Meisch Raoul</v>
      </c>
      <c r="CR70" s="153">
        <f t="shared" si="44"/>
        <v>3</v>
      </c>
      <c r="CT70" s="154">
        <v>4315</v>
      </c>
      <c r="CU70" s="153" t="str">
        <f t="shared" si="45"/>
        <v>D</v>
      </c>
      <c r="CV70" s="125">
        <v>771</v>
      </c>
      <c r="CW70" s="33">
        <f t="shared" si="37"/>
        <v>7</v>
      </c>
      <c r="CX70" s="83" t="str">
        <f t="shared" si="38"/>
        <v>Projektingenieur 1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20"/>
      <c r="DI70" s="33"/>
      <c r="DJ70" s="33"/>
      <c r="DK70" s="83"/>
      <c r="DP70" s="19">
        <f t="shared" si="46"/>
        <v>4315</v>
      </c>
      <c r="DQ70" s="153">
        <v>2</v>
      </c>
      <c r="DR70" s="19">
        <v>3</v>
      </c>
      <c r="DS70" s="19" t="s">
        <v>951</v>
      </c>
    </row>
    <row r="71" spans="1:123" s="19" customFormat="1" x14ac:dyDescent="0.2">
      <c r="A71" s="53">
        <v>0</v>
      </c>
      <c r="B71" s="53">
        <v>1</v>
      </c>
      <c r="C71" s="53">
        <f t="shared" si="47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48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3"/>
        <v>Stöhr Jessica</v>
      </c>
      <c r="CR71" s="153">
        <f t="shared" si="44"/>
        <v>3</v>
      </c>
      <c r="CT71" s="154">
        <v>4313</v>
      </c>
      <c r="CU71" s="153" t="str">
        <f t="shared" si="45"/>
        <v>D</v>
      </c>
      <c r="CV71" s="125">
        <v>771</v>
      </c>
      <c r="CW71" s="33">
        <f t="shared" si="37"/>
        <v>7</v>
      </c>
      <c r="CX71" s="83" t="str">
        <f t="shared" si="38"/>
        <v>Projektingenieur 1</v>
      </c>
      <c r="CY71" s="125">
        <v>770</v>
      </c>
      <c r="CZ71" s="33">
        <f t="shared" si="41"/>
        <v>6</v>
      </c>
      <c r="DA71" s="83" t="str">
        <f t="shared" si="42"/>
        <v>Vorstufe Projektingenieur</v>
      </c>
      <c r="DB71" s="125"/>
      <c r="DC71" s="33"/>
      <c r="DD71" s="83"/>
      <c r="DE71" s="125"/>
      <c r="DF71" s="33"/>
      <c r="DG71" s="83"/>
      <c r="DH71" s="20"/>
      <c r="DI71" s="33"/>
      <c r="DJ71" s="33"/>
      <c r="DK71" s="83"/>
      <c r="DP71" s="19">
        <f t="shared" si="46"/>
        <v>4313</v>
      </c>
      <c r="DQ71" s="153">
        <v>2</v>
      </c>
      <c r="DR71" s="19">
        <v>3</v>
      </c>
      <c r="DS71" s="19" t="s">
        <v>951</v>
      </c>
    </row>
    <row r="72" spans="1:123" s="19" customFormat="1" x14ac:dyDescent="0.2">
      <c r="A72" s="53">
        <v>0</v>
      </c>
      <c r="B72" s="53"/>
      <c r="C72" s="53">
        <f t="shared" si="47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8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3"/>
        <v>Vitt Bernhard</v>
      </c>
      <c r="CR72" s="153">
        <f t="shared" si="44"/>
        <v>2</v>
      </c>
      <c r="CT72" s="154">
        <v>4318</v>
      </c>
      <c r="CU72" s="153" t="str">
        <f t="shared" si="45"/>
        <v>D</v>
      </c>
      <c r="CV72" s="125">
        <v>770</v>
      </c>
      <c r="CW72" s="33">
        <f t="shared" si="37"/>
        <v>6</v>
      </c>
      <c r="CX72" s="83" t="str">
        <f t="shared" si="38"/>
        <v>Vorstufe Projektingenieur</v>
      </c>
      <c r="CY72" s="125"/>
      <c r="CZ72" s="33"/>
      <c r="DA72" s="83"/>
      <c r="DB72" s="125"/>
      <c r="DC72" s="33"/>
      <c r="DD72" s="83"/>
      <c r="DE72" s="125"/>
      <c r="DF72" s="33"/>
      <c r="DG72" s="83"/>
      <c r="DH72" s="20"/>
      <c r="DI72" s="33"/>
      <c r="DJ72" s="33"/>
      <c r="DK72" s="83"/>
      <c r="DP72" s="19">
        <f t="shared" si="46"/>
        <v>4318</v>
      </c>
      <c r="DQ72" s="153">
        <v>2</v>
      </c>
      <c r="DR72" s="19">
        <v>3</v>
      </c>
      <c r="DS72" s="19" t="s">
        <v>951</v>
      </c>
    </row>
    <row r="73" spans="1:123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48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3"/>
        <v>Völlmin Daniel</v>
      </c>
      <c r="CR73" s="153">
        <f t="shared" si="44"/>
        <v>5</v>
      </c>
      <c r="CT73" s="154">
        <v>4319</v>
      </c>
      <c r="CU73" s="153" t="str">
        <f t="shared" si="45"/>
        <v>D</v>
      </c>
      <c r="CV73" s="125">
        <v>771</v>
      </c>
      <c r="CW73" s="33">
        <f t="shared" si="37"/>
        <v>7</v>
      </c>
      <c r="CX73" s="83" t="str">
        <f t="shared" si="38"/>
        <v>Projektingenieur 1</v>
      </c>
      <c r="CY73" s="125"/>
      <c r="CZ73" s="33"/>
      <c r="DA73" s="83"/>
      <c r="DB73" s="125"/>
      <c r="DC73" s="33"/>
      <c r="DD73" s="83"/>
      <c r="DE73" s="125"/>
      <c r="DF73" s="33"/>
      <c r="DG73" s="83"/>
      <c r="DH73" s="20"/>
      <c r="DI73" s="33"/>
      <c r="DJ73" s="33"/>
      <c r="DK73" s="83"/>
      <c r="DP73" s="19">
        <f t="shared" si="46"/>
        <v>4319</v>
      </c>
      <c r="DQ73" s="153">
        <v>2</v>
      </c>
      <c r="DR73" s="19">
        <v>3</v>
      </c>
      <c r="DS73" s="19" t="s">
        <v>951</v>
      </c>
    </row>
    <row r="74" spans="1:123" s="19" customFormat="1" x14ac:dyDescent="0.2">
      <c r="A74" s="53">
        <v>0</v>
      </c>
      <c r="B74" s="53"/>
      <c r="C74" s="53">
        <f t="shared" si="47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48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3"/>
        <v>Burger Stefan</v>
      </c>
      <c r="CR74" s="19">
        <f t="shared" si="44"/>
        <v>0</v>
      </c>
      <c r="CT74" s="154">
        <v>9748</v>
      </c>
      <c r="CU74" s="19" t="str">
        <f t="shared" si="45"/>
        <v>D</v>
      </c>
      <c r="CV74" s="125"/>
      <c r="CW74" s="33" t="e">
        <f t="shared" si="37"/>
        <v>#N/A</v>
      </c>
      <c r="CX74" s="83" t="e">
        <f t="shared" si="38"/>
        <v>#N/A</v>
      </c>
      <c r="CY74" s="125"/>
      <c r="CZ74" s="33"/>
      <c r="DA74" s="83"/>
      <c r="DB74" s="125"/>
      <c r="DC74" s="33"/>
      <c r="DD74" s="83"/>
      <c r="DE74" s="125"/>
      <c r="DF74" s="33"/>
      <c r="DG74" s="83"/>
      <c r="DH74" s="20"/>
      <c r="DI74" s="125"/>
      <c r="DJ74" s="33"/>
      <c r="DK74" s="83"/>
      <c r="DP74" s="19">
        <f t="shared" si="46"/>
        <v>9748</v>
      </c>
      <c r="DQ74" s="153">
        <v>2</v>
      </c>
      <c r="DR74" s="19">
        <v>3</v>
      </c>
      <c r="DS74" s="185" t="s">
        <v>951</v>
      </c>
    </row>
    <row r="75" spans="1:123" s="19" customFormat="1" x14ac:dyDescent="0.2">
      <c r="A75" s="53">
        <v>0</v>
      </c>
      <c r="B75" s="53"/>
      <c r="C75" s="53">
        <f t="shared" si="47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48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3"/>
        <v>Reber Erich</v>
      </c>
      <c r="CR75" s="19">
        <f t="shared" si="44"/>
        <v>43</v>
      </c>
      <c r="CT75" s="154">
        <v>3211</v>
      </c>
      <c r="CU75" s="19" t="str">
        <f t="shared" si="45"/>
        <v>C</v>
      </c>
      <c r="CV75" s="125">
        <v>772</v>
      </c>
      <c r="CW75" s="33">
        <f t="shared" si="37"/>
        <v>8</v>
      </c>
      <c r="CX75" s="83" t="str">
        <f t="shared" si="38"/>
        <v>Projektingenieur 2</v>
      </c>
      <c r="CY75" s="125"/>
      <c r="CZ75" s="33"/>
      <c r="DA75" s="83"/>
      <c r="DB75" s="125"/>
      <c r="DC75" s="33"/>
      <c r="DD75" s="83"/>
      <c r="DE75" s="125"/>
      <c r="DF75" s="33"/>
      <c r="DG75" s="83"/>
      <c r="DH75" s="20"/>
      <c r="DI75" s="125"/>
      <c r="DJ75" s="33"/>
      <c r="DK75" s="83"/>
      <c r="DP75" s="19">
        <f t="shared" si="46"/>
        <v>3211</v>
      </c>
      <c r="DQ75" s="153">
        <v>6</v>
      </c>
      <c r="DR75" s="19">
        <v>0</v>
      </c>
      <c r="DS75" s="185" t="s">
        <v>968</v>
      </c>
    </row>
    <row r="76" spans="1:123" s="19" customFormat="1" x14ac:dyDescent="0.2">
      <c r="A76" s="53">
        <v>0</v>
      </c>
      <c r="B76" s="53"/>
      <c r="C76" s="53">
        <f t="shared" si="47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3"/>
        <v>Aebi Roger</v>
      </c>
      <c r="CR76" s="19">
        <f t="shared" si="44"/>
        <v>40</v>
      </c>
      <c r="CT76" s="154">
        <v>6622</v>
      </c>
      <c r="CU76" s="19" t="str">
        <f t="shared" si="45"/>
        <v>C</v>
      </c>
      <c r="CV76" s="125">
        <v>772</v>
      </c>
      <c r="CW76" s="33">
        <f t="shared" si="37"/>
        <v>8</v>
      </c>
      <c r="CX76" s="83" t="str">
        <f t="shared" si="38"/>
        <v>Projektingenieur 2</v>
      </c>
      <c r="CY76" s="125">
        <v>772</v>
      </c>
      <c r="CZ76" s="33">
        <f t="shared" si="41"/>
        <v>8</v>
      </c>
      <c r="DA76" s="83" t="str">
        <f t="shared" si="42"/>
        <v>Projektingenieur 2</v>
      </c>
      <c r="DB76" s="125">
        <v>772</v>
      </c>
      <c r="DC76" s="33">
        <f t="shared" ref="DC76:DC97" si="49">VLOOKUP($DB76,Funktionsbezeichnungen,3,0)</f>
        <v>8</v>
      </c>
      <c r="DD76" s="83" t="str">
        <f t="shared" ref="DD76:DD97" si="50">VLOOKUP($DB76,Funktionsbezeichnungen,2,0)</f>
        <v>Projektingenieur 2</v>
      </c>
      <c r="DE76" s="125">
        <v>772</v>
      </c>
      <c r="DF76" s="33">
        <f t="shared" ref="DF76:DF104" si="51">VLOOKUP($DE76,Funktionsbezeichnungen,3,0)</f>
        <v>8</v>
      </c>
      <c r="DG76" s="83" t="str">
        <f t="shared" ref="DG76:DG104" si="52">VLOOKUP($DE76,Funktionsbezeichnungen,2,0)</f>
        <v>Projektingenieur 2</v>
      </c>
      <c r="DH76" s="20"/>
      <c r="DI76" s="33">
        <v>772</v>
      </c>
      <c r="DJ76" s="33">
        <f t="shared" ref="DJ76:DJ97" si="53">VLOOKUP($DI76,Funktionsbezeichnungen,3,0)</f>
        <v>8</v>
      </c>
      <c r="DK76" s="83" t="str">
        <f t="shared" ref="DK76:DK97" si="54">VLOOKUP($DI76,Funktionsbezeichnungen,2,0)</f>
        <v>Projektingenieur 2</v>
      </c>
      <c r="DP76" s="19">
        <f t="shared" si="46"/>
        <v>6622</v>
      </c>
      <c r="DQ76" s="153">
        <v>6</v>
      </c>
      <c r="DR76" s="19">
        <v>0</v>
      </c>
      <c r="DS76" s="185" t="s">
        <v>969</v>
      </c>
    </row>
    <row r="77" spans="1:123" s="19" customFormat="1" x14ac:dyDescent="0.2">
      <c r="A77" s="53">
        <v>0</v>
      </c>
      <c r="B77" s="53"/>
      <c r="C77" s="53">
        <f t="shared" si="47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48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3"/>
        <v>Oehen Beat</v>
      </c>
      <c r="CR77" s="19">
        <f t="shared" si="44"/>
        <v>31</v>
      </c>
      <c r="CT77" s="154">
        <v>7622</v>
      </c>
      <c r="CU77" s="19" t="str">
        <f t="shared" si="45"/>
        <v>C</v>
      </c>
      <c r="CV77" s="125">
        <v>772</v>
      </c>
      <c r="CW77" s="33">
        <f t="shared" ref="CW77:CW106" si="55">VLOOKUP($CV77,Funktionsbezeichnungen,3,0)</f>
        <v>8</v>
      </c>
      <c r="CX77" s="83" t="str">
        <f t="shared" ref="CX77:CX106" si="56">VLOOKUP($CV77,Funktionsbezeichnungen,2,0)</f>
        <v>Projektingenieur 2</v>
      </c>
      <c r="CY77" s="125">
        <v>772</v>
      </c>
      <c r="CZ77" s="33">
        <f t="shared" si="41"/>
        <v>8</v>
      </c>
      <c r="DA77" s="83" t="str">
        <f t="shared" si="42"/>
        <v>Projektingenieur 2</v>
      </c>
      <c r="DB77" s="125">
        <v>772</v>
      </c>
      <c r="DC77" s="33">
        <f t="shared" si="49"/>
        <v>8</v>
      </c>
      <c r="DD77" s="83" t="str">
        <f t="shared" si="50"/>
        <v>Projektingenieur 2</v>
      </c>
      <c r="DE77" s="125">
        <v>772</v>
      </c>
      <c r="DF77" s="33">
        <f t="shared" si="51"/>
        <v>8</v>
      </c>
      <c r="DG77" s="83" t="str">
        <f t="shared" si="52"/>
        <v>Projektingenieur 2</v>
      </c>
      <c r="DH77" s="20"/>
      <c r="DI77" s="125">
        <v>772</v>
      </c>
      <c r="DJ77" s="33">
        <f t="shared" si="53"/>
        <v>8</v>
      </c>
      <c r="DK77" s="83" t="str">
        <f t="shared" si="54"/>
        <v>Projektingenieur 2</v>
      </c>
      <c r="DP77" s="19">
        <f t="shared" si="46"/>
        <v>7622</v>
      </c>
      <c r="DQ77" s="153">
        <v>6</v>
      </c>
      <c r="DR77" s="19">
        <v>0</v>
      </c>
      <c r="DS77" s="185" t="s">
        <v>968</v>
      </c>
    </row>
    <row r="78" spans="1:123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3"/>
        <v>Thalmann Patric</v>
      </c>
      <c r="CR78" s="19">
        <f t="shared" si="44"/>
        <v>15</v>
      </c>
      <c r="CT78" s="154">
        <v>9658</v>
      </c>
      <c r="CU78" s="19" t="str">
        <f t="shared" si="45"/>
        <v>C</v>
      </c>
      <c r="CV78" s="125">
        <v>772</v>
      </c>
      <c r="CW78" s="33">
        <f t="shared" si="55"/>
        <v>8</v>
      </c>
      <c r="CX78" s="83" t="str">
        <f t="shared" si="56"/>
        <v>Projektingenieur 2</v>
      </c>
      <c r="CY78" s="125">
        <v>772</v>
      </c>
      <c r="CZ78" s="33">
        <f>VLOOKUP($CY78,Funktionsbezeichnungen,3,0)</f>
        <v>8</v>
      </c>
      <c r="DA78" s="83" t="str">
        <f>VLOOKUP($CY78,Funktionsbezeichnungen,2,0)</f>
        <v>Projektingenieur 2</v>
      </c>
      <c r="DB78" s="125">
        <v>771</v>
      </c>
      <c r="DC78" s="33">
        <f>VLOOKUP($DB78,Funktionsbezeichnungen,3,0)</f>
        <v>7</v>
      </c>
      <c r="DD78" s="83" t="str">
        <f>VLOOKUP($DB78,Funktionsbezeichnungen,2,0)</f>
        <v>Projektingenieur 1</v>
      </c>
      <c r="DE78" s="125">
        <v>771</v>
      </c>
      <c r="DF78" s="33">
        <f>VLOOKUP($DE78,Funktionsbezeichnungen,3,0)</f>
        <v>7</v>
      </c>
      <c r="DG78" s="83" t="str">
        <f>VLOOKUP($DE78,Funktionsbezeichnungen,2,0)</f>
        <v>Projektingenieur 1</v>
      </c>
      <c r="DH78" s="20"/>
      <c r="DI78" s="125">
        <v>771</v>
      </c>
      <c r="DJ78" s="33">
        <f>VLOOKUP($DI78,Funktionsbezeichnungen,3,0)</f>
        <v>7</v>
      </c>
      <c r="DK78" s="83" t="str">
        <f>VLOOKUP($DI78,Funktionsbezeichnungen,2,0)</f>
        <v>Projektingenieur 1</v>
      </c>
      <c r="DP78" s="19">
        <f t="shared" si="46"/>
        <v>9658</v>
      </c>
      <c r="DQ78" s="153">
        <v>6</v>
      </c>
      <c r="DR78" s="19">
        <v>0</v>
      </c>
      <c r="DS78" s="185" t="s">
        <v>968</v>
      </c>
    </row>
    <row r="79" spans="1:123" s="19" customFormat="1" ht="15.75" x14ac:dyDescent="0.2">
      <c r="A79" s="53">
        <v>0</v>
      </c>
      <c r="B79" s="53"/>
      <c r="C79" s="53">
        <f t="shared" si="47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8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3"/>
        <v>Imesch Robert</v>
      </c>
      <c r="CR79" s="19">
        <f t="shared" si="44"/>
        <v>42</v>
      </c>
      <c r="CT79" s="154">
        <v>4249</v>
      </c>
      <c r="CU79" s="19" t="str">
        <f t="shared" si="45"/>
        <v xml:space="preserve"> D/C 2)</v>
      </c>
      <c r="CV79" s="125">
        <v>772</v>
      </c>
      <c r="CW79" s="33">
        <f t="shared" si="55"/>
        <v>8</v>
      </c>
      <c r="CX79" s="83" t="str">
        <f t="shared" si="56"/>
        <v>Projektingenieur 2</v>
      </c>
      <c r="CY79" s="125">
        <v>772</v>
      </c>
      <c r="CZ79" s="33">
        <f t="shared" si="41"/>
        <v>8</v>
      </c>
      <c r="DA79" s="83" t="str">
        <f t="shared" si="42"/>
        <v>Projektingenieur 2</v>
      </c>
      <c r="DB79" s="125">
        <v>772</v>
      </c>
      <c r="DC79" s="33">
        <f t="shared" si="49"/>
        <v>8</v>
      </c>
      <c r="DD79" s="83" t="str">
        <f t="shared" si="50"/>
        <v>Projektingenieur 2</v>
      </c>
      <c r="DE79" s="125">
        <v>772</v>
      </c>
      <c r="DF79" s="33">
        <f t="shared" si="51"/>
        <v>8</v>
      </c>
      <c r="DG79" s="83" t="str">
        <f t="shared" si="52"/>
        <v>Projektingenieur 2</v>
      </c>
      <c r="DH79" s="20"/>
      <c r="DI79" s="33">
        <v>772</v>
      </c>
      <c r="DJ79" s="33">
        <f t="shared" si="53"/>
        <v>8</v>
      </c>
      <c r="DK79" s="83" t="str">
        <f t="shared" si="54"/>
        <v>Projektingenieur 2</v>
      </c>
      <c r="DP79" s="19">
        <f t="shared" si="46"/>
        <v>4249</v>
      </c>
      <c r="DQ79" s="153">
        <v>6</v>
      </c>
      <c r="DR79" s="19">
        <v>0</v>
      </c>
      <c r="DS79" s="185" t="s">
        <v>968</v>
      </c>
    </row>
    <row r="80" spans="1:123" s="19" customFormat="1" ht="15.75" x14ac:dyDescent="0.2">
      <c r="A80" s="53">
        <v>0</v>
      </c>
      <c r="B80" s="53"/>
      <c r="C80" s="53">
        <f t="shared" si="47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8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3"/>
        <v>Flückiger Hans Peter</v>
      </c>
      <c r="CR80" s="19">
        <f t="shared" si="44"/>
        <v>41</v>
      </c>
      <c r="CT80" s="154">
        <v>4250</v>
      </c>
      <c r="CU80" s="19" t="str">
        <f t="shared" si="45"/>
        <v xml:space="preserve"> D/C 2)</v>
      </c>
      <c r="CV80" s="125">
        <v>772</v>
      </c>
      <c r="CW80" s="33">
        <f t="shared" si="55"/>
        <v>8</v>
      </c>
      <c r="CX80" s="83" t="str">
        <f t="shared" si="56"/>
        <v>Projektingenieur 2</v>
      </c>
      <c r="CY80" s="125">
        <v>772</v>
      </c>
      <c r="CZ80" s="33">
        <f t="shared" si="41"/>
        <v>8</v>
      </c>
      <c r="DA80" s="83" t="str">
        <f t="shared" si="42"/>
        <v>Projektingenieur 2</v>
      </c>
      <c r="DB80" s="125">
        <v>772</v>
      </c>
      <c r="DC80" s="33">
        <f t="shared" si="49"/>
        <v>8</v>
      </c>
      <c r="DD80" s="83" t="str">
        <f t="shared" si="50"/>
        <v>Projektingenieur 2</v>
      </c>
      <c r="DE80" s="125">
        <v>772</v>
      </c>
      <c r="DF80" s="33">
        <f t="shared" si="51"/>
        <v>8</v>
      </c>
      <c r="DG80" s="83" t="str">
        <f t="shared" si="52"/>
        <v>Projektingenieur 2</v>
      </c>
      <c r="DH80" s="20"/>
      <c r="DI80" s="33">
        <v>772</v>
      </c>
      <c r="DJ80" s="33">
        <f t="shared" si="53"/>
        <v>8</v>
      </c>
      <c r="DK80" s="83" t="str">
        <f t="shared" si="54"/>
        <v>Projektingenieur 2</v>
      </c>
      <c r="DP80" s="19">
        <f t="shared" si="46"/>
        <v>4250</v>
      </c>
      <c r="DQ80" s="153">
        <v>6</v>
      </c>
      <c r="DR80" s="19">
        <v>0</v>
      </c>
      <c r="DS80" s="185" t="s">
        <v>968</v>
      </c>
    </row>
    <row r="81" spans="1:123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3"/>
        <v>Zeltner Viktor</v>
      </c>
      <c r="CR81" s="19">
        <f t="shared" si="44"/>
        <v>10</v>
      </c>
      <c r="CT81" s="154">
        <v>6765</v>
      </c>
      <c r="CU81" s="19" t="str">
        <f t="shared" si="45"/>
        <v>D</v>
      </c>
      <c r="CV81" s="125">
        <v>771</v>
      </c>
      <c r="CW81" s="33">
        <f t="shared" si="55"/>
        <v>7</v>
      </c>
      <c r="CX81" s="83" t="str">
        <f t="shared" si="56"/>
        <v>Projektingenieur 1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733</v>
      </c>
      <c r="DC81" s="33">
        <f>VLOOKUP($DB81,Funktionsbezeichnungen,3,0)</f>
        <v>6</v>
      </c>
      <c r="DD81" s="83" t="str">
        <f>VLOOKUP($DB81,Funktionsbezeichnungen,2,0)</f>
        <v>Konstrukteur 3 / -planer 3 / Gruppenchef 1</v>
      </c>
      <c r="DE81" s="125">
        <v>732</v>
      </c>
      <c r="DF81" s="33">
        <f>VLOOKUP($DE81,Funktionsbezeichnungen,3,0)</f>
        <v>5</v>
      </c>
      <c r="DG81" s="83" t="str">
        <f>VLOOKUP($DE81,Funktionsbezeichnungen,2,0)</f>
        <v>Konstrukteur 2 / -planer 2</v>
      </c>
      <c r="DH81" s="20"/>
      <c r="DI81" s="33">
        <v>732</v>
      </c>
      <c r="DJ81" s="33">
        <f>VLOOKUP($DI81,Funktionsbezeichnungen,3,0)</f>
        <v>5</v>
      </c>
      <c r="DK81" s="83" t="str">
        <f>VLOOKUP($DI81,Funktionsbezeichnungen,2,0)</f>
        <v>Konstrukteur 2 / -planer 2</v>
      </c>
      <c r="DP81" s="19">
        <f t="shared" si="46"/>
        <v>6765</v>
      </c>
      <c r="DQ81" s="153">
        <v>6</v>
      </c>
      <c r="DR81" s="19">
        <v>0</v>
      </c>
      <c r="DS81" s="19" t="s">
        <v>964</v>
      </c>
    </row>
    <row r="82" spans="1:123" s="19" customFormat="1" x14ac:dyDescent="0.2">
      <c r="A82" s="53">
        <v>0</v>
      </c>
      <c r="B82" s="53"/>
      <c r="C82" s="53">
        <f t="shared" si="47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48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3"/>
        <v>Allemann  Bertrand</v>
      </c>
      <c r="CR82" s="19">
        <f t="shared" si="44"/>
        <v>43</v>
      </c>
      <c r="CT82" s="154">
        <v>5631</v>
      </c>
      <c r="CU82" s="19" t="str">
        <f t="shared" si="45"/>
        <v>D</v>
      </c>
      <c r="CV82" s="125">
        <v>741</v>
      </c>
      <c r="CW82" s="33">
        <f t="shared" si="55"/>
        <v>7</v>
      </c>
      <c r="CX82" s="83" t="str">
        <f t="shared" si="56"/>
        <v>Konstrukteur 4 / Fachplaner 4 / Gruppenchef 2</v>
      </c>
      <c r="CY82" s="125">
        <v>741</v>
      </c>
      <c r="CZ82" s="33">
        <f t="shared" si="41"/>
        <v>7</v>
      </c>
      <c r="DA82" s="83" t="str">
        <f t="shared" si="42"/>
        <v>Konstrukteur 4 / Fachplaner 4 / Gruppenchef 2</v>
      </c>
      <c r="DB82" s="125">
        <v>741</v>
      </c>
      <c r="DC82" s="33">
        <f t="shared" si="49"/>
        <v>7</v>
      </c>
      <c r="DD82" s="83" t="str">
        <f t="shared" si="50"/>
        <v>Konstrukteur 4 / Fachplaner 4 / Gruppenchef 2</v>
      </c>
      <c r="DE82" s="125">
        <v>741</v>
      </c>
      <c r="DF82" s="33">
        <f t="shared" si="51"/>
        <v>7</v>
      </c>
      <c r="DG82" s="83" t="str">
        <f t="shared" si="52"/>
        <v>Konstrukteur 4 / Fachplaner 4 / Gruppenchef 2</v>
      </c>
      <c r="DH82" s="20"/>
      <c r="DI82" s="33">
        <v>742</v>
      </c>
      <c r="DJ82" s="33">
        <f t="shared" si="53"/>
        <v>8</v>
      </c>
      <c r="DK82" s="83" t="str">
        <f t="shared" si="54"/>
        <v>Konstrukteur 5  / Fachplaner 5 / Gruppenchef 3</v>
      </c>
      <c r="DP82" s="19">
        <f t="shared" si="46"/>
        <v>5631</v>
      </c>
      <c r="DQ82" s="153">
        <v>6</v>
      </c>
      <c r="DR82" s="19">
        <v>0</v>
      </c>
      <c r="DS82" s="19" t="s">
        <v>965</v>
      </c>
    </row>
    <row r="83" spans="1:123" s="19" customFormat="1" x14ac:dyDescent="0.2">
      <c r="A83" s="53">
        <v>0</v>
      </c>
      <c r="B83" s="53"/>
      <c r="C83" s="53">
        <f t="shared" si="47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48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3"/>
        <v>Lenherr Paul</v>
      </c>
      <c r="CR83" s="19">
        <f t="shared" si="44"/>
        <v>39</v>
      </c>
      <c r="CT83" s="154">
        <v>6628</v>
      </c>
      <c r="CU83" s="19" t="str">
        <f t="shared" si="45"/>
        <v>D</v>
      </c>
      <c r="CV83" s="125">
        <v>741</v>
      </c>
      <c r="CW83" s="33">
        <f t="shared" si="55"/>
        <v>7</v>
      </c>
      <c r="CX83" s="83" t="str">
        <f t="shared" si="56"/>
        <v>Konstrukteur 4 / Fachplaner 4 / Gruppenchef 2</v>
      </c>
      <c r="CY83" s="125">
        <v>741</v>
      </c>
      <c r="CZ83" s="33">
        <f t="shared" si="41"/>
        <v>7</v>
      </c>
      <c r="DA83" s="83" t="str">
        <f t="shared" si="42"/>
        <v>Konstrukteur 4 / Fachplaner 4 / Gruppenchef 2</v>
      </c>
      <c r="DB83" s="125">
        <v>741</v>
      </c>
      <c r="DC83" s="33">
        <f t="shared" si="49"/>
        <v>7</v>
      </c>
      <c r="DD83" s="83" t="str">
        <f t="shared" si="50"/>
        <v>Konstrukteur 4 / Fachplaner 4 / Gruppenchef 2</v>
      </c>
      <c r="DE83" s="125">
        <v>741</v>
      </c>
      <c r="DF83" s="33">
        <f t="shared" si="51"/>
        <v>7</v>
      </c>
      <c r="DG83" s="83" t="str">
        <f t="shared" si="52"/>
        <v>Konstrukteur 4 / Fachplaner 4 / Gruppenchef 2</v>
      </c>
      <c r="DH83" s="20"/>
      <c r="DI83" s="33">
        <v>742</v>
      </c>
      <c r="DJ83" s="33">
        <f t="shared" si="53"/>
        <v>8</v>
      </c>
      <c r="DK83" s="83" t="str">
        <f t="shared" si="54"/>
        <v>Konstrukteur 5  / Fachplaner 5 / Gruppenchef 3</v>
      </c>
      <c r="DP83" s="19">
        <f t="shared" si="46"/>
        <v>6628</v>
      </c>
      <c r="DQ83" s="153">
        <v>6</v>
      </c>
      <c r="DR83" s="19">
        <v>0</v>
      </c>
      <c r="DS83" s="19" t="s">
        <v>965</v>
      </c>
    </row>
    <row r="84" spans="1:123" s="19" customFormat="1" x14ac:dyDescent="0.2">
      <c r="A84" s="53">
        <v>0</v>
      </c>
      <c r="B84" s="53"/>
      <c r="C84" s="53">
        <f t="shared" si="47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48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3"/>
        <v>von Schallen Urs</v>
      </c>
      <c r="CR84" s="19">
        <f t="shared" si="44"/>
        <v>38</v>
      </c>
      <c r="CT84" s="154">
        <v>6659</v>
      </c>
      <c r="CU84" s="19" t="str">
        <f t="shared" si="45"/>
        <v>D</v>
      </c>
      <c r="CV84" s="125">
        <v>742</v>
      </c>
      <c r="CW84" s="33">
        <f t="shared" si="55"/>
        <v>8</v>
      </c>
      <c r="CX84" s="83" t="str">
        <f t="shared" si="56"/>
        <v>Konstrukteur 5  / Fachplaner 5 / Gruppenchef 3</v>
      </c>
      <c r="CY84" s="125">
        <v>742</v>
      </c>
      <c r="CZ84" s="33">
        <f t="shared" si="41"/>
        <v>8</v>
      </c>
      <c r="DA84" s="83" t="str">
        <f t="shared" si="42"/>
        <v>Konstrukteur 5  / Fachplaner 5 / Gruppenchef 3</v>
      </c>
      <c r="DB84" s="125">
        <v>742</v>
      </c>
      <c r="DC84" s="33">
        <f t="shared" si="49"/>
        <v>8</v>
      </c>
      <c r="DD84" s="83" t="str">
        <f t="shared" si="50"/>
        <v>Konstrukteur 5  / Fachplaner 5 / Gruppenchef 3</v>
      </c>
      <c r="DE84" s="125">
        <v>742</v>
      </c>
      <c r="DF84" s="33">
        <f t="shared" si="51"/>
        <v>8</v>
      </c>
      <c r="DG84" s="83" t="str">
        <f t="shared" si="52"/>
        <v>Konstrukteur 5  / Fachplaner 5 / Gruppenchef 3</v>
      </c>
      <c r="DH84" s="20"/>
      <c r="DI84" s="33">
        <v>742</v>
      </c>
      <c r="DJ84" s="33">
        <f t="shared" si="53"/>
        <v>8</v>
      </c>
      <c r="DK84" s="83" t="str">
        <f t="shared" si="54"/>
        <v>Konstrukteur 5  / Fachplaner 5 / Gruppenchef 3</v>
      </c>
      <c r="DP84" s="19">
        <f t="shared" si="46"/>
        <v>6659</v>
      </c>
      <c r="DQ84" s="153">
        <v>6</v>
      </c>
      <c r="DR84" s="19">
        <v>0</v>
      </c>
      <c r="DS84" s="19" t="s">
        <v>966</v>
      </c>
    </row>
    <row r="85" spans="1:123" s="19" customFormat="1" x14ac:dyDescent="0.2">
      <c r="A85" s="53">
        <v>0</v>
      </c>
      <c r="B85" s="53"/>
      <c r="C85" s="53">
        <f t="shared" si="47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48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3"/>
        <v>Schneider Martin</v>
      </c>
      <c r="CR85" s="19">
        <f t="shared" si="44"/>
        <v>36</v>
      </c>
      <c r="CT85" s="154">
        <v>4354</v>
      </c>
      <c r="CU85" s="19" t="str">
        <f t="shared" si="45"/>
        <v>D</v>
      </c>
      <c r="CV85" s="125">
        <v>741</v>
      </c>
      <c r="CW85" s="33">
        <f t="shared" si="55"/>
        <v>7</v>
      </c>
      <c r="CX85" s="83" t="str">
        <f t="shared" si="56"/>
        <v>Konstrukteur 4 / Fachplaner 4 / Gruppenchef 2</v>
      </c>
      <c r="CY85" s="125">
        <v>741</v>
      </c>
      <c r="CZ85" s="33">
        <f t="shared" si="41"/>
        <v>7</v>
      </c>
      <c r="DA85" s="83" t="str">
        <f t="shared" si="42"/>
        <v>Konstrukteur 4 / Fachplaner 4 / Gruppenchef 2</v>
      </c>
      <c r="DB85" s="125">
        <v>741</v>
      </c>
      <c r="DC85" s="33">
        <f t="shared" si="49"/>
        <v>7</v>
      </c>
      <c r="DD85" s="83" t="str">
        <f t="shared" si="50"/>
        <v>Konstrukteur 4 / Fachplaner 4 / Gruppenchef 2</v>
      </c>
      <c r="DE85" s="125">
        <v>741</v>
      </c>
      <c r="DF85" s="33">
        <f t="shared" si="51"/>
        <v>7</v>
      </c>
      <c r="DG85" s="83" t="str">
        <f t="shared" si="52"/>
        <v>Konstrukteur 4 / Fachplaner 4 / Gruppenchef 2</v>
      </c>
      <c r="DH85" s="20"/>
      <c r="DI85" s="33">
        <v>742</v>
      </c>
      <c r="DJ85" s="33">
        <f t="shared" si="53"/>
        <v>8</v>
      </c>
      <c r="DK85" s="83" t="str">
        <f t="shared" si="54"/>
        <v>Konstrukteur 5  / Fachplaner 5 / Gruppenchef 3</v>
      </c>
      <c r="DP85" s="19">
        <f t="shared" si="46"/>
        <v>4354</v>
      </c>
      <c r="DQ85" s="153">
        <v>6</v>
      </c>
      <c r="DR85" s="19">
        <v>0</v>
      </c>
      <c r="DS85" s="185" t="s">
        <v>970</v>
      </c>
    </row>
    <row r="86" spans="1:123" s="19" customFormat="1" x14ac:dyDescent="0.2">
      <c r="A86" s="53">
        <v>0</v>
      </c>
      <c r="B86" s="53"/>
      <c r="C86" s="53">
        <f t="shared" si="47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48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3"/>
        <v>Ortlieb Hans-Rudi</v>
      </c>
      <c r="CR86" s="19">
        <f t="shared" si="44"/>
        <v>35</v>
      </c>
      <c r="CT86" s="154">
        <v>5630</v>
      </c>
      <c r="CU86" s="19" t="str">
        <f t="shared" si="45"/>
        <v>D</v>
      </c>
      <c r="CV86" s="125">
        <v>771</v>
      </c>
      <c r="CW86" s="33">
        <f t="shared" si="55"/>
        <v>7</v>
      </c>
      <c r="CX86" s="83" t="str">
        <f t="shared" si="56"/>
        <v>Projektingenieur 1</v>
      </c>
      <c r="CY86" s="125">
        <v>771</v>
      </c>
      <c r="CZ86" s="33">
        <f t="shared" si="41"/>
        <v>7</v>
      </c>
      <c r="DA86" s="83" t="str">
        <f t="shared" si="42"/>
        <v>Projektingenieur 1</v>
      </c>
      <c r="DB86" s="125">
        <v>771</v>
      </c>
      <c r="DC86" s="33">
        <f t="shared" si="49"/>
        <v>7</v>
      </c>
      <c r="DD86" s="83" t="str">
        <f t="shared" si="50"/>
        <v>Projektingenieur 1</v>
      </c>
      <c r="DE86" s="125">
        <v>741</v>
      </c>
      <c r="DF86" s="33">
        <f t="shared" si="51"/>
        <v>7</v>
      </c>
      <c r="DG86" s="83" t="str">
        <f t="shared" si="52"/>
        <v>Konstrukteur 4 / Fachplaner 4 / Gruppenchef 2</v>
      </c>
      <c r="DH86" s="20"/>
      <c r="DI86" s="33">
        <v>742</v>
      </c>
      <c r="DJ86" s="33">
        <f t="shared" si="53"/>
        <v>8</v>
      </c>
      <c r="DK86" s="83" t="str">
        <f t="shared" si="54"/>
        <v>Konstrukteur 5  / Fachplaner 5 / Gruppenchef 3</v>
      </c>
      <c r="DP86" s="19">
        <f t="shared" si="46"/>
        <v>5630</v>
      </c>
      <c r="DQ86" s="153">
        <v>6</v>
      </c>
      <c r="DR86" s="19">
        <v>0</v>
      </c>
      <c r="DS86" s="185" t="s">
        <v>968</v>
      </c>
    </row>
    <row r="87" spans="1:123" s="19" customFormat="1" x14ac:dyDescent="0.2">
      <c r="A87" s="53">
        <v>0</v>
      </c>
      <c r="B87" s="53"/>
      <c r="C87" s="53">
        <f t="shared" si="47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48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3"/>
        <v>Bucher Oliver</v>
      </c>
      <c r="CR87" s="19">
        <f t="shared" si="44"/>
        <v>28</v>
      </c>
      <c r="CT87" s="154">
        <v>7641</v>
      </c>
      <c r="CU87" s="19" t="str">
        <f t="shared" si="45"/>
        <v>D</v>
      </c>
      <c r="CV87" s="125">
        <v>741</v>
      </c>
      <c r="CW87" s="33">
        <f t="shared" si="55"/>
        <v>7</v>
      </c>
      <c r="CX87" s="83" t="str">
        <f t="shared" si="56"/>
        <v>Konstrukteur 4 / Fachplaner 4 / Gruppenchef 2</v>
      </c>
      <c r="CY87" s="125">
        <v>741</v>
      </c>
      <c r="CZ87" s="33">
        <f t="shared" si="41"/>
        <v>7</v>
      </c>
      <c r="DA87" s="83" t="str">
        <f t="shared" si="42"/>
        <v>Konstrukteur 4 / Fachplaner 4 / Gruppenchef 2</v>
      </c>
      <c r="DB87" s="125">
        <v>741</v>
      </c>
      <c r="DC87" s="33">
        <f t="shared" si="49"/>
        <v>7</v>
      </c>
      <c r="DD87" s="83" t="str">
        <f t="shared" si="50"/>
        <v>Konstrukteur 4 / Fachplaner 4 / Gruppenchef 2</v>
      </c>
      <c r="DE87" s="125">
        <v>741</v>
      </c>
      <c r="DF87" s="33">
        <f t="shared" si="51"/>
        <v>7</v>
      </c>
      <c r="DG87" s="83" t="str">
        <f t="shared" si="52"/>
        <v>Konstrukteur 4 / Fachplaner 4 / Gruppenchef 2</v>
      </c>
      <c r="DH87" s="20"/>
      <c r="DI87" s="125">
        <v>742</v>
      </c>
      <c r="DJ87" s="33">
        <f t="shared" si="53"/>
        <v>8</v>
      </c>
      <c r="DK87" s="83" t="str">
        <f t="shared" si="54"/>
        <v>Konstrukteur 5  / Fachplaner 5 / Gruppenchef 3</v>
      </c>
      <c r="DP87" s="19">
        <f t="shared" si="46"/>
        <v>7641</v>
      </c>
      <c r="DQ87" s="153">
        <v>6</v>
      </c>
      <c r="DR87" s="19">
        <v>0</v>
      </c>
      <c r="DS87" s="19" t="s">
        <v>965</v>
      </c>
    </row>
    <row r="88" spans="1:123" s="19" customFormat="1" x14ac:dyDescent="0.2">
      <c r="A88" s="53">
        <v>0</v>
      </c>
      <c r="B88" s="53"/>
      <c r="C88" s="53">
        <f t="shared" si="47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48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3"/>
        <v>Hagen Stefan</v>
      </c>
      <c r="CR88" s="19">
        <f t="shared" si="44"/>
        <v>27</v>
      </c>
      <c r="CT88" s="154">
        <v>6741</v>
      </c>
      <c r="CU88" s="19" t="str">
        <f t="shared" si="45"/>
        <v>D</v>
      </c>
      <c r="CV88" s="125">
        <v>741</v>
      </c>
      <c r="CW88" s="33">
        <f t="shared" si="55"/>
        <v>7</v>
      </c>
      <c r="CX88" s="83" t="str">
        <f t="shared" si="56"/>
        <v>Konstrukteur 4 / Fachplaner 4 / Gruppenchef 2</v>
      </c>
      <c r="CY88" s="125">
        <v>741</v>
      </c>
      <c r="CZ88" s="33">
        <f t="shared" si="41"/>
        <v>7</v>
      </c>
      <c r="DA88" s="83" t="str">
        <f t="shared" si="42"/>
        <v>Konstrukteur 4 / Fachplaner 4 / Gruppenchef 2</v>
      </c>
      <c r="DB88" s="125">
        <v>741</v>
      </c>
      <c r="DC88" s="33">
        <f t="shared" si="49"/>
        <v>7</v>
      </c>
      <c r="DD88" s="83" t="str">
        <f t="shared" si="50"/>
        <v>Konstrukteur 4 / Fachplaner 4 / Gruppenchef 2</v>
      </c>
      <c r="DE88" s="125">
        <v>741</v>
      </c>
      <c r="DF88" s="33">
        <f t="shared" si="51"/>
        <v>7</v>
      </c>
      <c r="DG88" s="83" t="str">
        <f t="shared" si="52"/>
        <v>Konstrukteur 4 / Fachplaner 4 / Gruppenchef 2</v>
      </c>
      <c r="DH88" s="20"/>
      <c r="DI88" s="125">
        <v>742</v>
      </c>
      <c r="DJ88" s="33">
        <f t="shared" si="53"/>
        <v>8</v>
      </c>
      <c r="DK88" s="83" t="str">
        <f t="shared" si="54"/>
        <v>Konstrukteur 5  / Fachplaner 5 / Gruppenchef 3</v>
      </c>
      <c r="DP88" s="19">
        <f t="shared" si="46"/>
        <v>6741</v>
      </c>
      <c r="DQ88" s="153">
        <v>6</v>
      </c>
      <c r="DR88" s="19">
        <v>0</v>
      </c>
      <c r="DS88" s="19" t="s">
        <v>965</v>
      </c>
    </row>
    <row r="89" spans="1:123" s="19" customFormat="1" x14ac:dyDescent="0.2">
      <c r="A89" s="53">
        <v>0</v>
      </c>
      <c r="B89" s="53"/>
      <c r="C89" s="53">
        <f t="shared" si="47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48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3"/>
        <v>Hardmeyer Christian</v>
      </c>
      <c r="CR89" s="19">
        <f t="shared" si="44"/>
        <v>25</v>
      </c>
      <c r="CT89" s="154">
        <v>9618</v>
      </c>
      <c r="CU89" s="19" t="str">
        <f t="shared" si="45"/>
        <v>D</v>
      </c>
      <c r="CV89" s="125">
        <v>741</v>
      </c>
      <c r="CW89" s="33">
        <f t="shared" si="55"/>
        <v>7</v>
      </c>
      <c r="CX89" s="83" t="str">
        <f t="shared" si="56"/>
        <v>Konstrukteur 4 / Fachplaner 4 / Gruppenchef 2</v>
      </c>
      <c r="CY89" s="125">
        <v>741</v>
      </c>
      <c r="CZ89" s="33">
        <f t="shared" si="41"/>
        <v>7</v>
      </c>
      <c r="DA89" s="83" t="str">
        <f t="shared" si="42"/>
        <v>Konstrukteur 4 / Fachplaner 4 / Gruppenchef 2</v>
      </c>
      <c r="DB89" s="125">
        <v>741</v>
      </c>
      <c r="DC89" s="33">
        <f t="shared" si="49"/>
        <v>7</v>
      </c>
      <c r="DD89" s="83" t="str">
        <f t="shared" si="50"/>
        <v>Konstrukteur 4 / Fachplaner 4 / Gruppenchef 2</v>
      </c>
      <c r="DE89" s="125">
        <v>741</v>
      </c>
      <c r="DF89" s="33">
        <f t="shared" si="51"/>
        <v>7</v>
      </c>
      <c r="DG89" s="83" t="str">
        <f t="shared" si="52"/>
        <v>Konstrukteur 4 / Fachplaner 4 / Gruppenchef 2</v>
      </c>
      <c r="DH89" s="20"/>
      <c r="DI89" s="125">
        <v>742</v>
      </c>
      <c r="DJ89" s="33">
        <f t="shared" si="53"/>
        <v>8</v>
      </c>
      <c r="DK89" s="83" t="str">
        <f t="shared" si="54"/>
        <v>Konstrukteur 5  / Fachplaner 5 / Gruppenchef 3</v>
      </c>
      <c r="DP89" s="19">
        <f t="shared" si="46"/>
        <v>9618</v>
      </c>
      <c r="DQ89" s="153">
        <v>6</v>
      </c>
      <c r="DR89" s="19">
        <v>0</v>
      </c>
      <c r="DS89" s="19" t="s">
        <v>965</v>
      </c>
    </row>
    <row r="90" spans="1:123" s="19" customFormat="1" x14ac:dyDescent="0.2">
      <c r="A90" s="53">
        <v>0</v>
      </c>
      <c r="B90" s="53"/>
      <c r="C90" s="53">
        <f t="shared" si="47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48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3"/>
        <v>Wira Stephane</v>
      </c>
      <c r="CR90" s="19">
        <f t="shared" si="44"/>
        <v>24</v>
      </c>
      <c r="CT90" s="154">
        <v>9623</v>
      </c>
      <c r="CU90" s="19" t="str">
        <f t="shared" si="45"/>
        <v>D</v>
      </c>
      <c r="CV90" s="125">
        <v>742</v>
      </c>
      <c r="CW90" s="33">
        <f t="shared" si="55"/>
        <v>8</v>
      </c>
      <c r="CX90" s="83" t="str">
        <f t="shared" si="56"/>
        <v>Konstrukteur 5  / Fachplaner 5 / Gruppenchef 3</v>
      </c>
      <c r="CY90" s="125">
        <v>742</v>
      </c>
      <c r="CZ90" s="33">
        <f t="shared" si="41"/>
        <v>8</v>
      </c>
      <c r="DA90" s="83" t="str">
        <f t="shared" si="42"/>
        <v>Konstrukteur 5  / Fachplaner 5 / Gruppenchef 3</v>
      </c>
      <c r="DB90" s="125">
        <v>742</v>
      </c>
      <c r="DC90" s="33">
        <f t="shared" si="49"/>
        <v>8</v>
      </c>
      <c r="DD90" s="83" t="str">
        <f t="shared" si="50"/>
        <v>Konstrukteur 5  / Fachplaner 5 / Gruppenchef 3</v>
      </c>
      <c r="DE90" s="125">
        <v>742</v>
      </c>
      <c r="DF90" s="33">
        <f t="shared" si="51"/>
        <v>8</v>
      </c>
      <c r="DG90" s="83" t="str">
        <f t="shared" si="52"/>
        <v>Konstrukteur 5  / Fachplaner 5 / Gruppenchef 3</v>
      </c>
      <c r="DH90" s="20"/>
      <c r="DI90" s="125">
        <v>742</v>
      </c>
      <c r="DJ90" s="33">
        <f t="shared" si="53"/>
        <v>8</v>
      </c>
      <c r="DK90" s="83" t="str">
        <f t="shared" si="54"/>
        <v>Konstrukteur 5  / Fachplaner 5 / Gruppenchef 3</v>
      </c>
      <c r="DP90" s="19">
        <f t="shared" si="46"/>
        <v>9623</v>
      </c>
      <c r="DQ90" s="153">
        <v>6</v>
      </c>
      <c r="DR90" s="19">
        <v>0</v>
      </c>
      <c r="DS90" s="19" t="s">
        <v>975</v>
      </c>
    </row>
    <row r="91" spans="1:123" s="19" customFormat="1" x14ac:dyDescent="0.2">
      <c r="A91" s="53">
        <v>0</v>
      </c>
      <c r="B91" s="53"/>
      <c r="C91" s="53">
        <f t="shared" si="47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48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3"/>
        <v>Heiniger Christoph</v>
      </c>
      <c r="CR91" s="19">
        <f t="shared" si="44"/>
        <v>23</v>
      </c>
      <c r="CT91" s="154">
        <v>4346</v>
      </c>
      <c r="CU91" s="19" t="str">
        <f t="shared" si="45"/>
        <v>D</v>
      </c>
      <c r="CV91" s="125">
        <v>741</v>
      </c>
      <c r="CW91" s="33">
        <f t="shared" si="55"/>
        <v>7</v>
      </c>
      <c r="CX91" s="83" t="str">
        <f t="shared" si="56"/>
        <v>Konstrukteur 4 / Fachplaner 4 / Gruppenchef 2</v>
      </c>
      <c r="CY91" s="125">
        <v>741</v>
      </c>
      <c r="CZ91" s="33">
        <f t="shared" si="41"/>
        <v>7</v>
      </c>
      <c r="DA91" s="83" t="str">
        <f t="shared" si="42"/>
        <v>Konstrukteur 4 / Fachplaner 4 / Gruppenchef 2</v>
      </c>
      <c r="DB91" s="125">
        <v>741</v>
      </c>
      <c r="DC91" s="33">
        <f t="shared" si="49"/>
        <v>7</v>
      </c>
      <c r="DD91" s="83" t="str">
        <f t="shared" si="50"/>
        <v>Konstrukteur 4 / Fachplaner 4 / Gruppenchef 2</v>
      </c>
      <c r="DE91" s="125">
        <v>741</v>
      </c>
      <c r="DF91" s="33">
        <f t="shared" si="51"/>
        <v>7</v>
      </c>
      <c r="DG91" s="83" t="str">
        <f t="shared" si="52"/>
        <v>Konstrukteur 4 / Fachplaner 4 / Gruppenchef 2</v>
      </c>
      <c r="DH91" s="20"/>
      <c r="DI91" s="125">
        <v>742</v>
      </c>
      <c r="DJ91" s="33">
        <f t="shared" si="53"/>
        <v>8</v>
      </c>
      <c r="DK91" s="83" t="str">
        <f t="shared" si="54"/>
        <v>Konstrukteur 5  / Fachplaner 5 / Gruppenchef 3</v>
      </c>
      <c r="DP91" s="19">
        <f t="shared" si="46"/>
        <v>4346</v>
      </c>
      <c r="DQ91" s="153">
        <v>6</v>
      </c>
      <c r="DR91" s="19">
        <v>0</v>
      </c>
      <c r="DS91" s="19" t="s">
        <v>965</v>
      </c>
    </row>
    <row r="92" spans="1:123" s="19" customFormat="1" x14ac:dyDescent="0.2">
      <c r="A92" s="53">
        <v>0</v>
      </c>
      <c r="B92" s="53"/>
      <c r="C92" s="53">
        <f t="shared" si="47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48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3"/>
        <v>Humbel Sven</v>
      </c>
      <c r="CR92" s="19">
        <f t="shared" si="44"/>
        <v>18</v>
      </c>
      <c r="CT92" s="154">
        <v>9654</v>
      </c>
      <c r="CU92" s="19" t="str">
        <f t="shared" si="45"/>
        <v>D</v>
      </c>
      <c r="CV92" s="125">
        <v>741</v>
      </c>
      <c r="CW92" s="33">
        <f t="shared" si="55"/>
        <v>7</v>
      </c>
      <c r="CX92" s="83" t="str">
        <f t="shared" si="56"/>
        <v>Konstrukteur 4 / Fachplaner 4 / Gruppenchef 2</v>
      </c>
      <c r="CY92" s="125">
        <v>741</v>
      </c>
      <c r="CZ92" s="33">
        <f t="shared" si="41"/>
        <v>7</v>
      </c>
      <c r="DA92" s="83" t="str">
        <f t="shared" si="42"/>
        <v>Konstrukteur 4 / Fachplaner 4 / Gruppenchef 2</v>
      </c>
      <c r="DB92" s="125">
        <v>741</v>
      </c>
      <c r="DC92" s="33">
        <f t="shared" si="49"/>
        <v>7</v>
      </c>
      <c r="DD92" s="83" t="str">
        <f t="shared" si="50"/>
        <v>Konstrukteur 4 / Fachplaner 4 / Gruppenchef 2</v>
      </c>
      <c r="DE92" s="125">
        <v>741</v>
      </c>
      <c r="DF92" s="33">
        <f t="shared" si="51"/>
        <v>7</v>
      </c>
      <c r="DG92" s="83" t="str">
        <f t="shared" si="52"/>
        <v>Konstrukteur 4 / Fachplaner 4 / Gruppenchef 2</v>
      </c>
      <c r="DH92" s="20"/>
      <c r="DI92" s="125">
        <v>742</v>
      </c>
      <c r="DJ92" s="33">
        <f t="shared" si="53"/>
        <v>8</v>
      </c>
      <c r="DK92" s="83" t="str">
        <f t="shared" si="54"/>
        <v>Konstrukteur 5  / Fachplaner 5 / Gruppenchef 3</v>
      </c>
      <c r="DP92" s="19">
        <f t="shared" si="46"/>
        <v>9654</v>
      </c>
      <c r="DQ92" s="153">
        <v>6</v>
      </c>
      <c r="DR92" s="19">
        <v>0</v>
      </c>
      <c r="DS92" s="19" t="s">
        <v>965</v>
      </c>
    </row>
    <row r="93" spans="1:123" s="19" customFormat="1" x14ac:dyDescent="0.2">
      <c r="A93" s="53">
        <v>0</v>
      </c>
      <c r="B93" s="53"/>
      <c r="C93" s="53">
        <f t="shared" si="47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48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3"/>
        <v>Delmas Marc</v>
      </c>
      <c r="CR93" s="19">
        <f t="shared" si="44"/>
        <v>14</v>
      </c>
      <c r="CT93" s="154">
        <v>9660</v>
      </c>
      <c r="CU93" s="19" t="str">
        <f t="shared" si="45"/>
        <v>D</v>
      </c>
      <c r="CV93" s="125">
        <v>742</v>
      </c>
      <c r="CW93" s="33">
        <f t="shared" si="55"/>
        <v>8</v>
      </c>
      <c r="CX93" s="83" t="str">
        <f t="shared" si="56"/>
        <v>Konstrukteur 5  / Fachplaner 5 / Gruppenchef 3</v>
      </c>
      <c r="CY93" s="125">
        <v>742</v>
      </c>
      <c r="CZ93" s="33">
        <f t="shared" si="41"/>
        <v>8</v>
      </c>
      <c r="DA93" s="83" t="str">
        <f t="shared" si="42"/>
        <v>Konstrukteur 5  / Fachplaner 5 / Gruppenchef 3</v>
      </c>
      <c r="DB93" s="125">
        <v>741</v>
      </c>
      <c r="DC93" s="33">
        <f t="shared" si="49"/>
        <v>7</v>
      </c>
      <c r="DD93" s="83" t="str">
        <f t="shared" si="50"/>
        <v>Konstrukteur 4 / Fachplaner 4 / Gruppenchef 2</v>
      </c>
      <c r="DE93" s="125">
        <v>733</v>
      </c>
      <c r="DF93" s="33">
        <f t="shared" si="51"/>
        <v>6</v>
      </c>
      <c r="DG93" s="83" t="str">
        <f t="shared" si="52"/>
        <v>Konstrukteur 3 / -planer 3 / Gruppenchef 1</v>
      </c>
      <c r="DH93" s="20"/>
      <c r="DI93" s="125">
        <v>733</v>
      </c>
      <c r="DJ93" s="125">
        <f t="shared" si="53"/>
        <v>6</v>
      </c>
      <c r="DK93" s="83" t="str">
        <f t="shared" si="54"/>
        <v>Konstrukteur 3 / -planer 3 / Gruppenchef 1</v>
      </c>
      <c r="DP93" s="19">
        <f t="shared" si="46"/>
        <v>9660</v>
      </c>
      <c r="DQ93" s="153">
        <v>6</v>
      </c>
      <c r="DR93" s="19">
        <v>0</v>
      </c>
      <c r="DS93" s="19" t="s">
        <v>965</v>
      </c>
    </row>
    <row r="94" spans="1:123" s="19" customFormat="1" x14ac:dyDescent="0.2">
      <c r="A94" s="53">
        <v>0</v>
      </c>
      <c r="B94" s="53"/>
      <c r="C94" s="53">
        <f t="shared" si="47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48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3"/>
        <v>Wespiser Charles</v>
      </c>
      <c r="CR94" s="19">
        <f t="shared" si="44"/>
        <v>43</v>
      </c>
      <c r="CT94" s="154">
        <v>5545</v>
      </c>
      <c r="CU94" s="19" t="str">
        <f t="shared" si="45"/>
        <v xml:space="preserve"> E/D </v>
      </c>
      <c r="CV94" s="125">
        <v>741</v>
      </c>
      <c r="CW94" s="33">
        <f t="shared" si="55"/>
        <v>7</v>
      </c>
      <c r="CX94" s="83" t="str">
        <f t="shared" si="56"/>
        <v>Konstrukteur 4 / Fachplaner 4 / Gruppenchef 2</v>
      </c>
      <c r="CY94" s="125">
        <v>741</v>
      </c>
      <c r="CZ94" s="33">
        <f t="shared" si="41"/>
        <v>7</v>
      </c>
      <c r="DA94" s="83" t="str">
        <f t="shared" si="42"/>
        <v>Konstrukteur 4 / Fachplaner 4 / Gruppenchef 2</v>
      </c>
      <c r="DB94" s="125">
        <v>741</v>
      </c>
      <c r="DC94" s="33">
        <f t="shared" si="49"/>
        <v>7</v>
      </c>
      <c r="DD94" s="83" t="str">
        <f t="shared" si="50"/>
        <v>Konstrukteur 4 / Fachplaner 4 / Gruppenchef 2</v>
      </c>
      <c r="DE94" s="125">
        <v>741</v>
      </c>
      <c r="DF94" s="33">
        <f t="shared" si="51"/>
        <v>7</v>
      </c>
      <c r="DG94" s="83" t="str">
        <f t="shared" si="52"/>
        <v>Konstrukteur 4 / Fachplaner 4 / Gruppenchef 2</v>
      </c>
      <c r="DH94" s="20"/>
      <c r="DI94" s="125">
        <v>741</v>
      </c>
      <c r="DJ94" s="33">
        <f t="shared" si="53"/>
        <v>7</v>
      </c>
      <c r="DK94" s="83" t="str">
        <f t="shared" si="54"/>
        <v>Konstrukteur 4 / Fachplaner 4 / Gruppenchef 2</v>
      </c>
      <c r="DP94" s="19">
        <f t="shared" si="46"/>
        <v>5545</v>
      </c>
      <c r="DQ94" s="153">
        <v>6</v>
      </c>
      <c r="DR94" s="19">
        <v>0</v>
      </c>
      <c r="DS94" s="19" t="s">
        <v>965</v>
      </c>
    </row>
    <row r="95" spans="1:123" s="19" customFormat="1" x14ac:dyDescent="0.2">
      <c r="A95" s="53">
        <v>0</v>
      </c>
      <c r="B95" s="53">
        <v>1</v>
      </c>
      <c r="C95" s="53">
        <f t="shared" si="47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48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3"/>
        <v>Nicolosi Lucia</v>
      </c>
      <c r="CR95" s="19">
        <f t="shared" si="44"/>
        <v>27</v>
      </c>
      <c r="CT95" s="154">
        <v>7637</v>
      </c>
      <c r="CU95" s="19" t="str">
        <f t="shared" si="45"/>
        <v xml:space="preserve"> E/D </v>
      </c>
      <c r="CV95" s="125">
        <v>741</v>
      </c>
      <c r="CW95" s="33">
        <f t="shared" si="55"/>
        <v>7</v>
      </c>
      <c r="CX95" s="83" t="str">
        <f t="shared" si="56"/>
        <v>Konstrukteur 4 / Fachplaner 4 / Gruppenchef 2</v>
      </c>
      <c r="CY95" s="125">
        <v>741</v>
      </c>
      <c r="CZ95" s="33">
        <f t="shared" ref="CZ95:CZ128" si="57">VLOOKUP($CY95,Funktionsbezeichnungen,3,0)</f>
        <v>7</v>
      </c>
      <c r="DA95" s="83" t="str">
        <f t="shared" ref="DA95:DA128" si="58">VLOOKUP($CY95,Funktionsbezeichnungen,2,0)</f>
        <v>Konstrukteur 4 / Fachplaner 4 / Gruppenchef 2</v>
      </c>
      <c r="DB95" s="125">
        <v>741</v>
      </c>
      <c r="DC95" s="33">
        <f t="shared" si="49"/>
        <v>7</v>
      </c>
      <c r="DD95" s="83" t="str">
        <f t="shared" si="50"/>
        <v>Konstrukteur 4 / Fachplaner 4 / Gruppenchef 2</v>
      </c>
      <c r="DE95" s="125">
        <v>741</v>
      </c>
      <c r="DF95" s="33">
        <f t="shared" si="51"/>
        <v>7</v>
      </c>
      <c r="DG95" s="83" t="str">
        <f t="shared" si="52"/>
        <v>Konstrukteur 4 / Fachplaner 4 / Gruppenchef 2</v>
      </c>
      <c r="DH95" s="20"/>
      <c r="DI95" s="125">
        <v>741</v>
      </c>
      <c r="DJ95" s="33">
        <f t="shared" si="53"/>
        <v>7</v>
      </c>
      <c r="DK95" s="83" t="str">
        <f t="shared" si="54"/>
        <v>Konstrukteur 4 / Fachplaner 4 / Gruppenchef 2</v>
      </c>
      <c r="DP95" s="19">
        <f t="shared" si="46"/>
        <v>7637</v>
      </c>
      <c r="DQ95" s="153">
        <v>6</v>
      </c>
      <c r="DR95" s="19">
        <v>0</v>
      </c>
      <c r="DS95" s="19" t="s">
        <v>965</v>
      </c>
    </row>
    <row r="96" spans="1:123" s="19" customFormat="1" x14ac:dyDescent="0.2">
      <c r="A96" s="53">
        <v>0</v>
      </c>
      <c r="B96" s="53"/>
      <c r="C96" s="53">
        <f t="shared" si="47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48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3"/>
        <v>Dettwiler Markus</v>
      </c>
      <c r="CR96" s="19">
        <f t="shared" si="44"/>
        <v>28</v>
      </c>
      <c r="CT96" s="154">
        <v>5639</v>
      </c>
      <c r="CU96" s="19" t="str">
        <f t="shared" si="45"/>
        <v>E</v>
      </c>
      <c r="CV96" s="125">
        <v>741</v>
      </c>
      <c r="CW96" s="33">
        <f t="shared" si="55"/>
        <v>7</v>
      </c>
      <c r="CX96" s="83" t="str">
        <f t="shared" si="56"/>
        <v>Konstrukteur 4 / Fachplaner 4 / Gruppenchef 2</v>
      </c>
      <c r="CY96" s="125">
        <v>741</v>
      </c>
      <c r="CZ96" s="33">
        <f t="shared" si="57"/>
        <v>7</v>
      </c>
      <c r="DA96" s="83" t="str">
        <f t="shared" si="58"/>
        <v>Konstrukteur 4 / Fachplaner 4 / Gruppenchef 2</v>
      </c>
      <c r="DB96" s="125">
        <v>741</v>
      </c>
      <c r="DC96" s="33">
        <f t="shared" si="49"/>
        <v>7</v>
      </c>
      <c r="DD96" s="83" t="str">
        <f t="shared" si="50"/>
        <v>Konstrukteur 4 / Fachplaner 4 / Gruppenchef 2</v>
      </c>
      <c r="DE96" s="125">
        <v>741</v>
      </c>
      <c r="DF96" s="33">
        <f t="shared" si="51"/>
        <v>7</v>
      </c>
      <c r="DG96" s="83" t="str">
        <f t="shared" si="52"/>
        <v>Konstrukteur 4 / Fachplaner 4 / Gruppenchef 2</v>
      </c>
      <c r="DH96" s="20"/>
      <c r="DI96" s="125">
        <v>741</v>
      </c>
      <c r="DJ96" s="33">
        <f t="shared" si="53"/>
        <v>7</v>
      </c>
      <c r="DK96" s="83" t="str">
        <f t="shared" si="54"/>
        <v>Konstrukteur 4 / Fachplaner 4 / Gruppenchef 2</v>
      </c>
      <c r="DP96" s="19">
        <f t="shared" si="46"/>
        <v>5639</v>
      </c>
      <c r="DQ96" s="153">
        <v>6</v>
      </c>
      <c r="DR96" s="19">
        <v>0</v>
      </c>
      <c r="DS96" s="19" t="s">
        <v>965</v>
      </c>
    </row>
    <row r="97" spans="1:123" s="19" customFormat="1" x14ac:dyDescent="0.2">
      <c r="A97" s="53">
        <v>0</v>
      </c>
      <c r="B97" s="53"/>
      <c r="C97" s="53">
        <f t="shared" si="47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48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3"/>
        <v>Enderlen Francois</v>
      </c>
      <c r="CR97" s="19">
        <f t="shared" si="44"/>
        <v>22</v>
      </c>
      <c r="CT97" s="154">
        <v>5636</v>
      </c>
      <c r="CU97" s="19" t="str">
        <f t="shared" si="45"/>
        <v>E</v>
      </c>
      <c r="CV97" s="125">
        <v>741</v>
      </c>
      <c r="CW97" s="33">
        <f t="shared" si="55"/>
        <v>7</v>
      </c>
      <c r="CX97" s="83" t="str">
        <f t="shared" si="56"/>
        <v>Konstrukteur 4 / Fachplaner 4 / Gruppenchef 2</v>
      </c>
      <c r="CY97" s="125">
        <v>741</v>
      </c>
      <c r="CZ97" s="33">
        <f t="shared" si="57"/>
        <v>7</v>
      </c>
      <c r="DA97" s="83" t="str">
        <f t="shared" si="58"/>
        <v>Konstrukteur 4 / Fachplaner 4 / Gruppenchef 2</v>
      </c>
      <c r="DB97" s="125">
        <v>741</v>
      </c>
      <c r="DC97" s="33">
        <f t="shared" si="49"/>
        <v>7</v>
      </c>
      <c r="DD97" s="83" t="str">
        <f t="shared" si="50"/>
        <v>Konstrukteur 4 / Fachplaner 4 / Gruppenchef 2</v>
      </c>
      <c r="DE97" s="125">
        <v>741</v>
      </c>
      <c r="DF97" s="33">
        <f t="shared" si="51"/>
        <v>7</v>
      </c>
      <c r="DG97" s="83" t="str">
        <f t="shared" si="52"/>
        <v>Konstrukteur 4 / Fachplaner 4 / Gruppenchef 2</v>
      </c>
      <c r="DH97" s="20"/>
      <c r="DI97" s="125">
        <v>741</v>
      </c>
      <c r="DJ97" s="33">
        <f t="shared" si="53"/>
        <v>7</v>
      </c>
      <c r="DK97" s="83" t="str">
        <f t="shared" si="54"/>
        <v>Konstrukteur 4 / Fachplaner 4 / Gruppenchef 2</v>
      </c>
      <c r="DP97" s="19">
        <f t="shared" si="46"/>
        <v>5636</v>
      </c>
      <c r="DQ97" s="153">
        <v>6</v>
      </c>
      <c r="DR97" s="19">
        <v>0</v>
      </c>
      <c r="DS97" s="19" t="s">
        <v>965</v>
      </c>
    </row>
    <row r="98" spans="1:123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3"/>
        <v>Iten Vanessa</v>
      </c>
      <c r="CR98" s="19">
        <f t="shared" si="44"/>
        <v>14</v>
      </c>
      <c r="CT98" s="154">
        <v>9661</v>
      </c>
      <c r="CU98" s="19" t="str">
        <f t="shared" si="45"/>
        <v>E</v>
      </c>
      <c r="CV98" s="125">
        <v>733</v>
      </c>
      <c r="CW98" s="33">
        <f t="shared" si="55"/>
        <v>6</v>
      </c>
      <c r="CX98" s="83" t="str">
        <f t="shared" si="56"/>
        <v>Konstrukteur 3 / -planer 3 / Gruppenchef 1</v>
      </c>
      <c r="CY98" s="125"/>
      <c r="CZ98" s="33"/>
      <c r="DA98" s="83"/>
      <c r="DB98" s="125"/>
      <c r="DC98" s="33"/>
      <c r="DD98" s="83"/>
      <c r="DE98" s="125"/>
      <c r="DF98" s="33"/>
      <c r="DG98" s="83"/>
      <c r="DH98" s="20"/>
      <c r="DI98" s="125"/>
      <c r="DJ98" s="33"/>
      <c r="DK98" s="83"/>
      <c r="DP98" s="19">
        <f t="shared" si="46"/>
        <v>9661</v>
      </c>
      <c r="DQ98" s="153">
        <v>6</v>
      </c>
      <c r="DR98" s="19">
        <v>0</v>
      </c>
      <c r="DS98" s="19" t="s">
        <v>965</v>
      </c>
    </row>
    <row r="99" spans="1:123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3"/>
        <v>Schaub Anja</v>
      </c>
      <c r="CR99" s="19">
        <f t="shared" si="44"/>
        <v>9</v>
      </c>
      <c r="CT99" s="154">
        <v>9664</v>
      </c>
      <c r="CU99" s="19" t="str">
        <f t="shared" si="45"/>
        <v>E</v>
      </c>
      <c r="CV99" s="125">
        <v>733</v>
      </c>
      <c r="CW99" s="33">
        <f t="shared" si="55"/>
        <v>6</v>
      </c>
      <c r="CX99" s="83" t="str">
        <f t="shared" si="56"/>
        <v>Konstrukteur 3 / -planer 3 / Gruppenchef 1</v>
      </c>
      <c r="CY99" s="125"/>
      <c r="CZ99" s="33"/>
      <c r="DA99" s="83"/>
      <c r="DB99" s="125"/>
      <c r="DC99" s="33"/>
      <c r="DD99" s="83"/>
      <c r="DE99" s="125"/>
      <c r="DF99" s="33"/>
      <c r="DG99" s="83"/>
      <c r="DH99" s="20"/>
      <c r="DI99" s="125"/>
      <c r="DJ99" s="33"/>
      <c r="DK99" s="83"/>
      <c r="DP99" s="19">
        <f t="shared" si="46"/>
        <v>9664</v>
      </c>
      <c r="DQ99" s="153">
        <v>6</v>
      </c>
      <c r="DR99" s="19">
        <v>0</v>
      </c>
      <c r="DS99" s="19" t="s">
        <v>965</v>
      </c>
    </row>
    <row r="100" spans="1:123" s="19" customFormat="1" x14ac:dyDescent="0.2">
      <c r="A100" s="53">
        <v>0</v>
      </c>
      <c r="B100" s="53"/>
      <c r="C100" s="53">
        <f t="shared" si="47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48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3"/>
        <v>Will Cédric</v>
      </c>
      <c r="CR100" s="19">
        <f t="shared" si="44"/>
        <v>9</v>
      </c>
      <c r="CT100" s="154">
        <v>9688</v>
      </c>
      <c r="CU100" s="19" t="str">
        <f t="shared" si="45"/>
        <v>E</v>
      </c>
      <c r="CV100" s="125">
        <v>733</v>
      </c>
      <c r="CW100" s="33">
        <f t="shared" si="55"/>
        <v>6</v>
      </c>
      <c r="CX100" s="83" t="str">
        <f t="shared" si="56"/>
        <v>Konstrukteur 3 / -planer 3 / Gruppenchef 1</v>
      </c>
      <c r="CY100" s="125">
        <v>733</v>
      </c>
      <c r="CZ100" s="33">
        <f t="shared" si="57"/>
        <v>6</v>
      </c>
      <c r="DA100" s="83" t="str">
        <f t="shared" si="58"/>
        <v>Konstrukteur 3 / -planer 3 / Gruppenchef 1</v>
      </c>
      <c r="DB100" s="125">
        <v>732</v>
      </c>
      <c r="DC100" s="33">
        <f t="shared" ref="DC100:DC124" si="59">VLOOKUP($DB100,Funktionsbezeichnungen,3,0)</f>
        <v>5</v>
      </c>
      <c r="DD100" s="83" t="str">
        <f t="shared" ref="DD100:DD124" si="60">VLOOKUP($DB100,Funktionsbezeichnungen,2,0)</f>
        <v>Konstrukteur 2 / -planer 2</v>
      </c>
      <c r="DE100" s="125">
        <v>732</v>
      </c>
      <c r="DF100" s="33">
        <f t="shared" si="51"/>
        <v>5</v>
      </c>
      <c r="DG100" s="83" t="str">
        <f t="shared" si="52"/>
        <v>Konstrukteur 2 / -planer 2</v>
      </c>
      <c r="DH100" s="20"/>
      <c r="DI100" s="33">
        <v>732</v>
      </c>
      <c r="DJ100" s="33">
        <f t="shared" ref="DJ100:DJ124" si="61">VLOOKUP($DI100,Funktionsbezeichnungen,3,0)</f>
        <v>5</v>
      </c>
      <c r="DK100" s="83" t="str">
        <f t="shared" ref="DK100:DK124" si="62">VLOOKUP($DI100,Funktionsbezeichnungen,2,0)</f>
        <v>Konstrukteur 2 / -planer 2</v>
      </c>
      <c r="DP100" s="19">
        <f t="shared" si="46"/>
        <v>9688</v>
      </c>
      <c r="DQ100" s="153">
        <v>6</v>
      </c>
      <c r="DR100" s="19">
        <v>0</v>
      </c>
      <c r="DS100" s="19" t="s">
        <v>964</v>
      </c>
    </row>
    <row r="101" spans="1:123" s="19" customFormat="1" x14ac:dyDescent="0.2">
      <c r="A101" s="53">
        <v>0</v>
      </c>
      <c r="B101" s="53"/>
      <c r="C101" s="53">
        <f t="shared" si="47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48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3"/>
        <v>Wernli Sebastian</v>
      </c>
      <c r="CR101" s="19">
        <f t="shared" si="44"/>
        <v>9</v>
      </c>
      <c r="CT101" s="154">
        <v>9687</v>
      </c>
      <c r="CU101" s="19" t="str">
        <f t="shared" ref="CU101:CU135" si="63">+AB101</f>
        <v>E</v>
      </c>
      <c r="CV101" s="125">
        <v>733</v>
      </c>
      <c r="CW101" s="33">
        <f t="shared" si="55"/>
        <v>6</v>
      </c>
      <c r="CX101" s="83" t="str">
        <f t="shared" si="56"/>
        <v>Konstrukteur 3 / -planer 3 / Gruppenchef 1</v>
      </c>
      <c r="CY101" s="125">
        <v>733</v>
      </c>
      <c r="CZ101" s="33">
        <f t="shared" si="57"/>
        <v>6</v>
      </c>
      <c r="DA101" s="83" t="str">
        <f t="shared" si="58"/>
        <v>Konstrukteur 3 / -planer 3 / Gruppenchef 1</v>
      </c>
      <c r="DB101" s="125">
        <v>732</v>
      </c>
      <c r="DC101" s="33">
        <f t="shared" si="59"/>
        <v>5</v>
      </c>
      <c r="DD101" s="83" t="str">
        <f t="shared" si="60"/>
        <v>Konstrukteur 2 / -planer 2</v>
      </c>
      <c r="DE101" s="125">
        <v>732</v>
      </c>
      <c r="DF101" s="33">
        <f t="shared" si="51"/>
        <v>5</v>
      </c>
      <c r="DG101" s="83" t="str">
        <f t="shared" si="52"/>
        <v>Konstrukteur 2 / -planer 2</v>
      </c>
      <c r="DH101" s="20"/>
      <c r="DI101" s="33">
        <v>732</v>
      </c>
      <c r="DJ101" s="33">
        <f t="shared" si="61"/>
        <v>5</v>
      </c>
      <c r="DK101" s="83" t="str">
        <f t="shared" si="62"/>
        <v>Konstrukteur 2 / -planer 2</v>
      </c>
      <c r="DP101" s="19">
        <f t="shared" si="46"/>
        <v>9687</v>
      </c>
      <c r="DQ101" s="153">
        <v>6</v>
      </c>
      <c r="DR101" s="19">
        <v>0</v>
      </c>
      <c r="DS101" s="19" t="s">
        <v>964</v>
      </c>
    </row>
    <row r="102" spans="1:123" s="19" customFormat="1" x14ac:dyDescent="0.2">
      <c r="A102" s="53">
        <v>0</v>
      </c>
      <c r="B102" s="53"/>
      <c r="C102" s="53">
        <f t="shared" si="47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48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3"/>
        <v>Breiter Michael</v>
      </c>
      <c r="CR102" s="19">
        <f t="shared" si="44"/>
        <v>8</v>
      </c>
      <c r="CT102" s="154">
        <v>7702</v>
      </c>
      <c r="CU102" s="19" t="str">
        <f t="shared" si="63"/>
        <v>E</v>
      </c>
      <c r="CV102" s="125">
        <v>733</v>
      </c>
      <c r="CW102" s="33">
        <f t="shared" si="55"/>
        <v>6</v>
      </c>
      <c r="CX102" s="83" t="str">
        <f t="shared" si="56"/>
        <v>Konstrukteur 3 / -planer 3 / Gruppenchef 1</v>
      </c>
      <c r="CY102" s="125"/>
      <c r="CZ102" s="33"/>
      <c r="DA102" s="83"/>
      <c r="DB102" s="125">
        <v>732</v>
      </c>
      <c r="DC102" s="33">
        <f>VLOOKUP($DB102,Funktionsbezeichnungen,3,0)</f>
        <v>5</v>
      </c>
      <c r="DD102" s="83" t="str">
        <f>VLOOKUP($DB102,Funktionsbezeichnungen,2,0)</f>
        <v>Konstrukteur 2 / -planer 2</v>
      </c>
      <c r="DE102" s="33">
        <v>732</v>
      </c>
      <c r="DF102" s="33">
        <f>VLOOKUP($DE102,Funktionsbezeichnungen,3,0)</f>
        <v>5</v>
      </c>
      <c r="DG102" s="83" t="str">
        <f>VLOOKUP($DE102,Funktionsbezeichnungen,2,0)</f>
        <v>Konstrukteur 2 / -planer 2</v>
      </c>
      <c r="DI102" s="33">
        <v>732</v>
      </c>
      <c r="DJ102" s="33">
        <f t="shared" si="61"/>
        <v>5</v>
      </c>
      <c r="DK102" s="83" t="str">
        <f t="shared" si="62"/>
        <v>Konstrukteur 2 / -planer 2</v>
      </c>
      <c r="DP102" s="19">
        <f t="shared" si="46"/>
        <v>7702</v>
      </c>
      <c r="DQ102" s="153">
        <v>6</v>
      </c>
      <c r="DR102" s="19">
        <v>0</v>
      </c>
      <c r="DS102" s="19" t="s">
        <v>964</v>
      </c>
    </row>
    <row r="103" spans="1:123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T103" s="222">
        <v>5641</v>
      </c>
      <c r="CU103" s="19" t="str">
        <f t="shared" si="63"/>
        <v>E</v>
      </c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/>
      <c r="CZ103" s="33"/>
      <c r="DA103" s="83"/>
      <c r="DB103" s="125"/>
      <c r="DC103" s="33"/>
      <c r="DD103" s="83"/>
      <c r="DE103" s="33"/>
      <c r="DF103" s="33"/>
      <c r="DG103" s="83"/>
      <c r="DI103" s="33"/>
      <c r="DJ103" s="33"/>
      <c r="DK103" s="83"/>
      <c r="DP103" s="19">
        <f>+CT103</f>
        <v>5641</v>
      </c>
      <c r="DQ103" s="153">
        <v>6</v>
      </c>
      <c r="DR103" s="19">
        <v>0</v>
      </c>
      <c r="DS103" s="19" t="s">
        <v>965</v>
      </c>
    </row>
    <row r="104" spans="1:123" s="19" customFormat="1" x14ac:dyDescent="0.2">
      <c r="A104" s="53">
        <v>0</v>
      </c>
      <c r="B104" s="53"/>
      <c r="C104" s="53">
        <f t="shared" si="47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8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3"/>
        <v>Niederberger Benjamin</v>
      </c>
      <c r="CR104" s="19">
        <f t="shared" si="44"/>
        <v>6</v>
      </c>
      <c r="CT104" s="154">
        <v>9701</v>
      </c>
      <c r="CU104" s="19" t="str">
        <f t="shared" si="63"/>
        <v>E</v>
      </c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731</v>
      </c>
      <c r="DC104" s="33">
        <f t="shared" si="59"/>
        <v>4</v>
      </c>
      <c r="DD104" s="83" t="str">
        <f t="shared" si="60"/>
        <v>Konstrukteur 1 / -planer 1</v>
      </c>
      <c r="DE104" s="125">
        <v>731</v>
      </c>
      <c r="DF104" s="33">
        <f t="shared" si="51"/>
        <v>4</v>
      </c>
      <c r="DG104" s="83" t="str">
        <f t="shared" si="52"/>
        <v>Konstrukteur 1 / -planer 1</v>
      </c>
      <c r="DH104" s="20"/>
      <c r="DI104" s="33">
        <v>731</v>
      </c>
      <c r="DJ104" s="33">
        <f t="shared" si="61"/>
        <v>4</v>
      </c>
      <c r="DK104" s="83" t="str">
        <f t="shared" si="62"/>
        <v>Konstrukteur 1 / -planer 1</v>
      </c>
      <c r="DP104" s="19">
        <f t="shared" si="46"/>
        <v>9701</v>
      </c>
      <c r="DQ104" s="153">
        <v>6</v>
      </c>
      <c r="DR104" s="19">
        <v>0</v>
      </c>
      <c r="DS104" s="19" t="s">
        <v>964</v>
      </c>
    </row>
    <row r="105" spans="1:123" s="19" customFormat="1" x14ac:dyDescent="0.2">
      <c r="A105" s="53">
        <v>0</v>
      </c>
      <c r="B105" s="53">
        <v>1</v>
      </c>
      <c r="C105" s="53">
        <f t="shared" si="47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48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3"/>
        <v>Zymeri Shaha</v>
      </c>
      <c r="CR105" s="19">
        <f t="shared" si="44"/>
        <v>4</v>
      </c>
      <c r="CT105" s="154">
        <v>9733</v>
      </c>
      <c r="CU105" s="19" t="str">
        <f t="shared" si="63"/>
        <v>F</v>
      </c>
      <c r="CV105" s="125">
        <v>732</v>
      </c>
      <c r="CW105" s="33">
        <f t="shared" si="55"/>
        <v>5</v>
      </c>
      <c r="CX105" s="83" t="str">
        <f t="shared" si="56"/>
        <v>Konstrukteur 2 / -planer 2</v>
      </c>
      <c r="CY105" s="125">
        <v>731</v>
      </c>
      <c r="CZ105" s="33">
        <f t="shared" si="57"/>
        <v>4</v>
      </c>
      <c r="DA105" s="83" t="str">
        <f t="shared" si="58"/>
        <v>Konstrukteur 1 / -planer 1</v>
      </c>
      <c r="DB105" s="125"/>
      <c r="DC105" s="33"/>
      <c r="DD105" s="83"/>
      <c r="DE105" s="125"/>
      <c r="DF105" s="33"/>
      <c r="DG105" s="83"/>
      <c r="DH105" s="20"/>
      <c r="DI105" s="33">
        <v>731</v>
      </c>
      <c r="DJ105" s="33">
        <f t="shared" si="61"/>
        <v>4</v>
      </c>
      <c r="DK105" s="83" t="str">
        <f t="shared" si="62"/>
        <v>Konstrukteur 1 / -planer 1</v>
      </c>
      <c r="DP105" s="19">
        <f t="shared" si="46"/>
        <v>9733</v>
      </c>
      <c r="DQ105" s="153">
        <v>7</v>
      </c>
      <c r="DR105" s="19">
        <v>0</v>
      </c>
      <c r="DS105" s="19" t="s">
        <v>964</v>
      </c>
    </row>
    <row r="106" spans="1:123" s="19" customFormat="1" x14ac:dyDescent="0.2">
      <c r="A106" s="53">
        <v>0</v>
      </c>
      <c r="B106" s="53"/>
      <c r="C106" s="53">
        <f t="shared" si="47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48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3"/>
        <v>Schär Cedric</v>
      </c>
      <c r="CR106" s="19">
        <f t="shared" si="44"/>
        <v>3</v>
      </c>
      <c r="CT106" s="154">
        <v>9715</v>
      </c>
      <c r="CU106" s="19" t="str">
        <f t="shared" si="63"/>
        <v>F</v>
      </c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/>
      <c r="DC106" s="33"/>
      <c r="DD106" s="83"/>
      <c r="DE106" s="125"/>
      <c r="DF106" s="33"/>
      <c r="DG106" s="83"/>
      <c r="DH106" s="20"/>
      <c r="DI106" s="33">
        <v>731</v>
      </c>
      <c r="DJ106" s="33">
        <f t="shared" si="61"/>
        <v>4</v>
      </c>
      <c r="DK106" s="83" t="str">
        <f t="shared" si="62"/>
        <v>Konstrukteur 1 / -planer 1</v>
      </c>
      <c r="DP106" s="19">
        <f t="shared" si="46"/>
        <v>9715</v>
      </c>
      <c r="DQ106" s="153">
        <v>6</v>
      </c>
      <c r="DR106" s="19">
        <v>0</v>
      </c>
      <c r="DS106" s="19" t="s">
        <v>964</v>
      </c>
    </row>
    <row r="107" spans="1:123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T107" s="154">
        <v>9726</v>
      </c>
      <c r="CU107" s="19" t="str">
        <f t="shared" si="63"/>
        <v>F</v>
      </c>
      <c r="CV107" s="125">
        <v>731</v>
      </c>
      <c r="CW107" s="33">
        <f t="shared" ref="CW107:CW135" si="64">VLOOKUP($CV107,Funktionsbezeichnungen,3,0)</f>
        <v>4</v>
      </c>
      <c r="CX107" s="83" t="str">
        <f t="shared" ref="CX107:CX135" si="65">VLOOKUP($CV107,Funktionsbezeichnungen,2,0)</f>
        <v>Konstrukteur 1 / -planer 1</v>
      </c>
      <c r="CY107" s="125"/>
      <c r="CZ107" s="33"/>
      <c r="DA107" s="83"/>
      <c r="DB107" s="125"/>
      <c r="DC107" s="33"/>
      <c r="DD107" s="83"/>
      <c r="DE107" s="125"/>
      <c r="DF107" s="33"/>
      <c r="DG107" s="83"/>
      <c r="DH107" s="20"/>
      <c r="DI107" s="33"/>
      <c r="DJ107" s="33"/>
      <c r="DK107" s="83"/>
      <c r="DP107" s="19">
        <f>+CT107</f>
        <v>9726</v>
      </c>
      <c r="DQ107" s="153">
        <v>8</v>
      </c>
      <c r="DR107" s="19">
        <v>0</v>
      </c>
      <c r="DS107" s="185" t="s">
        <v>976</v>
      </c>
    </row>
    <row r="108" spans="1:123" s="19" customFormat="1" x14ac:dyDescent="0.2">
      <c r="A108" s="53">
        <v>0</v>
      </c>
      <c r="B108" s="53"/>
      <c r="C108" s="53">
        <f t="shared" si="47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48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3"/>
        <v>Boschung Jan</v>
      </c>
      <c r="CR108" s="19">
        <f t="shared" si="44"/>
        <v>0</v>
      </c>
      <c r="CT108" s="222">
        <v>9740</v>
      </c>
      <c r="CU108" s="19" t="str">
        <f t="shared" si="63"/>
        <v>G</v>
      </c>
      <c r="CV108" s="125">
        <v>731</v>
      </c>
      <c r="CW108" s="33">
        <f t="shared" si="64"/>
        <v>4</v>
      </c>
      <c r="CX108" s="83" t="str">
        <f t="shared" si="65"/>
        <v>Konstrukteur 1 / -planer 1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20"/>
      <c r="DI108" s="33"/>
      <c r="DJ108" s="33"/>
      <c r="DK108" s="83"/>
      <c r="DP108" s="19">
        <f t="shared" si="46"/>
        <v>9740</v>
      </c>
      <c r="DQ108" s="153">
        <v>8</v>
      </c>
      <c r="DR108" s="19">
        <v>0</v>
      </c>
      <c r="DS108" s="185" t="s">
        <v>976</v>
      </c>
    </row>
    <row r="109" spans="1:123" s="19" customFormat="1" ht="40.5" x14ac:dyDescent="0.2">
      <c r="A109" s="53">
        <v>0</v>
      </c>
      <c r="B109" s="53"/>
      <c r="C109" s="53">
        <f t="shared" si="47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48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3"/>
        <v>Kiefer Patrick</v>
      </c>
      <c r="CR109" s="19">
        <f t="shared" si="44"/>
        <v>14</v>
      </c>
      <c r="CT109" s="154">
        <v>6753</v>
      </c>
      <c r="CU109" s="19" t="str">
        <f t="shared" si="63"/>
        <v>C</v>
      </c>
      <c r="CV109" s="125">
        <v>223</v>
      </c>
      <c r="CW109" s="33">
        <f t="shared" si="64"/>
        <v>10</v>
      </c>
      <c r="CX109" s="83" t="str">
        <f t="shared" si="65"/>
        <v>Finanz-Fachspezialist / Controller 3</v>
      </c>
      <c r="CY109" s="125">
        <v>223</v>
      </c>
      <c r="CZ109" s="33">
        <f>VLOOKUP($CY109,Funktionsbezeichnungen,3,0)</f>
        <v>10</v>
      </c>
      <c r="DA109" s="83" t="str">
        <f>VLOOKUP($CY109,Funktionsbezeichnungen,2,0)</f>
        <v>Finanz-Fachspezialist / Controller 3</v>
      </c>
      <c r="DB109" s="125">
        <v>223</v>
      </c>
      <c r="DC109" s="33">
        <f>VLOOKUP($DB109,Funktionsbezeichnungen,3,0)</f>
        <v>10</v>
      </c>
      <c r="DD109" s="83" t="str">
        <f>VLOOKUP($DB109,Funktionsbezeichnungen,2,0)</f>
        <v>Finanz-Fachspezialist / Controller 3</v>
      </c>
      <c r="DE109" s="125">
        <v>223</v>
      </c>
      <c r="DF109" s="33">
        <f>VLOOKUP($DE109,Funktionsbezeichnungen,3,0)</f>
        <v>10</v>
      </c>
      <c r="DG109" s="83" t="str">
        <f>VLOOKUP($DE109,Funktionsbezeichnungen,2,0)</f>
        <v>Finanz-Fachspezialist / Controller 3</v>
      </c>
      <c r="DH109" s="20"/>
      <c r="DI109" s="125">
        <v>223</v>
      </c>
      <c r="DJ109" s="33">
        <f>VLOOKUP($DI109,Funktionsbezeichnungen,3,0)</f>
        <v>10</v>
      </c>
      <c r="DK109" s="83" t="str">
        <f>VLOOKUP($DI109,Funktionsbezeichnungen,2,0)</f>
        <v>Finanz-Fachspezialist / Controller 3</v>
      </c>
      <c r="DP109" s="19">
        <f t="shared" si="46"/>
        <v>6753</v>
      </c>
      <c r="DQ109" s="153">
        <v>3</v>
      </c>
      <c r="DR109" s="19">
        <v>0</v>
      </c>
      <c r="DS109" s="185" t="s">
        <v>972</v>
      </c>
    </row>
    <row r="110" spans="1:123" s="19" customFormat="1" x14ac:dyDescent="0.2">
      <c r="A110" s="53">
        <v>0</v>
      </c>
      <c r="B110" s="53">
        <v>1</v>
      </c>
      <c r="C110" s="53">
        <f t="shared" si="47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48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3"/>
        <v>Meister Christine</v>
      </c>
      <c r="CR110" s="19">
        <f t="shared" si="44"/>
        <v>45</v>
      </c>
      <c r="CT110" s="154">
        <v>4245</v>
      </c>
      <c r="CU110" s="19" t="str">
        <f t="shared" si="63"/>
        <v>D</v>
      </c>
      <c r="CV110" s="125">
        <v>134</v>
      </c>
      <c r="CW110" s="33">
        <f t="shared" si="64"/>
        <v>7</v>
      </c>
      <c r="CX110" s="83" t="str">
        <f t="shared" si="65"/>
        <v>Kaufmännischer Mitarbeiter 4 / Gruppenchef 2</v>
      </c>
      <c r="CY110" s="125">
        <v>134</v>
      </c>
      <c r="CZ110" s="33">
        <f t="shared" si="57"/>
        <v>7</v>
      </c>
      <c r="DA110" s="83" t="str">
        <f t="shared" si="58"/>
        <v>Kaufmännischer Mitarbeiter 4 / Gruppenchef 2</v>
      </c>
      <c r="DB110" s="125">
        <v>134</v>
      </c>
      <c r="DC110" s="33">
        <f t="shared" si="59"/>
        <v>7</v>
      </c>
      <c r="DD110" s="83" t="str">
        <f t="shared" si="60"/>
        <v>Kaufmännischer Mitarbeiter 4 / Gruppenchef 2</v>
      </c>
      <c r="DE110" s="125">
        <v>134</v>
      </c>
      <c r="DF110" s="33">
        <f t="shared" ref="DF110:DF124" si="66">VLOOKUP($DE110,Funktionsbezeichnungen,3,0)</f>
        <v>7</v>
      </c>
      <c r="DG110" s="83" t="str">
        <f t="shared" ref="DG110:DG124" si="67">VLOOKUP($DE110,Funktionsbezeichnungen,2,0)</f>
        <v>Kaufmännischer Mitarbeiter 4 / Gruppenchef 2</v>
      </c>
      <c r="DH110" s="20"/>
      <c r="DI110" s="125">
        <v>134</v>
      </c>
      <c r="DJ110" s="33">
        <f t="shared" si="61"/>
        <v>7</v>
      </c>
      <c r="DK110" s="83" t="str">
        <f t="shared" si="62"/>
        <v>Kaufmännischer Mitarbeiter 4 / Gruppenchef 2</v>
      </c>
      <c r="DP110" s="19">
        <f t="shared" si="46"/>
        <v>4245</v>
      </c>
      <c r="DQ110" s="153">
        <v>6</v>
      </c>
      <c r="DR110" s="19">
        <v>0</v>
      </c>
      <c r="DS110" s="19" t="s">
        <v>955</v>
      </c>
    </row>
    <row r="111" spans="1:123" s="19" customFormat="1" ht="27" x14ac:dyDescent="0.2">
      <c r="A111" s="53">
        <v>0</v>
      </c>
      <c r="B111" s="53">
        <v>1</v>
      </c>
      <c r="C111" s="53">
        <f t="shared" si="47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48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3"/>
        <v>Derezynski Françoise</v>
      </c>
      <c r="CR111" s="19">
        <f t="shared" si="44"/>
        <v>45</v>
      </c>
      <c r="CT111" s="154">
        <v>4266</v>
      </c>
      <c r="CU111" s="19" t="str">
        <f t="shared" si="63"/>
        <v>D</v>
      </c>
      <c r="CV111" s="125">
        <v>141</v>
      </c>
      <c r="CW111" s="33">
        <f t="shared" si="64"/>
        <v>8</v>
      </c>
      <c r="CX111" s="83" t="str">
        <f t="shared" si="65"/>
        <v>Kaufmännischer Fachspezialist 1</v>
      </c>
      <c r="CY111" s="125">
        <v>141</v>
      </c>
      <c r="CZ111" s="33">
        <f>VLOOKUP($CY111,Funktionsbezeichnungen,3,0)</f>
        <v>8</v>
      </c>
      <c r="DA111" s="83" t="str">
        <f>VLOOKUP($CY111,Funktionsbezeichnungen,2,0)</f>
        <v>Kaufmännischer Fachspezialist 1</v>
      </c>
      <c r="DB111" s="125">
        <v>134</v>
      </c>
      <c r="DC111" s="33">
        <f>VLOOKUP($DB111,Funktionsbezeichnungen,3,0)</f>
        <v>7</v>
      </c>
      <c r="DD111" s="83" t="str">
        <f>VLOOKUP($DB111,Funktionsbezeichnungen,2,0)</f>
        <v>Kaufmännischer Mitarbeiter 4 / Gruppenchef 2</v>
      </c>
      <c r="DE111" s="125">
        <v>134</v>
      </c>
      <c r="DF111" s="33">
        <f>VLOOKUP($DE111,Funktionsbezeichnungen,3,0)</f>
        <v>7</v>
      </c>
      <c r="DG111" s="83" t="str">
        <f>VLOOKUP($DE111,Funktionsbezeichnungen,2,0)</f>
        <v>Kaufmännischer Mitarbeiter 4 / Gruppenchef 2</v>
      </c>
      <c r="DH111" s="20"/>
      <c r="DI111" s="125">
        <v>134</v>
      </c>
      <c r="DJ111" s="33">
        <f>VLOOKUP($DI111,Funktionsbezeichnungen,3,0)</f>
        <v>7</v>
      </c>
      <c r="DK111" s="83" t="str">
        <f>VLOOKUP($DI111,Funktionsbezeichnungen,2,0)</f>
        <v>Kaufmännischer Mitarbeiter 4 / Gruppenchef 2</v>
      </c>
      <c r="DP111" s="19">
        <f t="shared" si="46"/>
        <v>4266</v>
      </c>
      <c r="DQ111" s="153">
        <v>6</v>
      </c>
      <c r="DR111" s="19">
        <v>0</v>
      </c>
      <c r="DS111" s="19" t="s">
        <v>955</v>
      </c>
    </row>
    <row r="112" spans="1:123" s="19" customFormat="1" x14ac:dyDescent="0.2">
      <c r="A112" s="53">
        <v>0</v>
      </c>
      <c r="B112" s="53">
        <v>1</v>
      </c>
      <c r="C112" s="53">
        <f t="shared" si="47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48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3"/>
        <v>Szirt Madeleine</v>
      </c>
      <c r="CR112" s="19">
        <f t="shared" si="44"/>
        <v>39</v>
      </c>
      <c r="CT112" s="154">
        <v>4216</v>
      </c>
      <c r="CU112" s="19" t="str">
        <f t="shared" si="63"/>
        <v>D</v>
      </c>
      <c r="CV112" s="125">
        <v>162</v>
      </c>
      <c r="CW112" s="33">
        <f t="shared" si="64"/>
        <v>9</v>
      </c>
      <c r="CX112" s="83" t="str">
        <f t="shared" si="65"/>
        <v>Personal-Fachspezialist 2</v>
      </c>
      <c r="CY112" s="125">
        <v>162</v>
      </c>
      <c r="CZ112" s="33">
        <f>VLOOKUP($CY112,Funktionsbezeichnungen,3,0)</f>
        <v>9</v>
      </c>
      <c r="DA112" s="83" t="str">
        <f>VLOOKUP($CY112,Funktionsbezeichnungen,2,0)</f>
        <v>Personal-Fachspezialist 2</v>
      </c>
      <c r="DB112" s="125">
        <v>162</v>
      </c>
      <c r="DC112" s="33">
        <f>VLOOKUP($DB112,Funktionsbezeichnungen,3,0)</f>
        <v>9</v>
      </c>
      <c r="DD112" s="83" t="str">
        <f>VLOOKUP($DB112,Funktionsbezeichnungen,2,0)</f>
        <v>Personal-Fachspezialist 2</v>
      </c>
      <c r="DE112" s="125">
        <v>162</v>
      </c>
      <c r="DF112" s="33">
        <f>VLOOKUP($DE112,Funktionsbezeichnungen,3,0)</f>
        <v>9</v>
      </c>
      <c r="DG112" s="83" t="str">
        <f>VLOOKUP($DE112,Funktionsbezeichnungen,2,0)</f>
        <v>Personal-Fachspezialist 2</v>
      </c>
      <c r="DH112" s="20"/>
      <c r="DI112" s="125">
        <v>162</v>
      </c>
      <c r="DJ112" s="33">
        <f>VLOOKUP($DI112,Funktionsbezeichnungen,3,0)</f>
        <v>9</v>
      </c>
      <c r="DK112" s="83" t="str">
        <f>VLOOKUP($DI112,Funktionsbezeichnungen,2,0)</f>
        <v>Personal-Fachspezialist 2</v>
      </c>
      <c r="DP112" s="19">
        <f t="shared" si="46"/>
        <v>4216</v>
      </c>
      <c r="DQ112" s="153">
        <v>3</v>
      </c>
      <c r="DR112" s="19">
        <v>0</v>
      </c>
      <c r="DS112" s="185" t="s">
        <v>971</v>
      </c>
    </row>
    <row r="113" spans="1:123" s="19" customFormat="1" x14ac:dyDescent="0.2">
      <c r="A113" s="53">
        <v>0</v>
      </c>
      <c r="B113" s="53">
        <v>1</v>
      </c>
      <c r="C113" s="53">
        <f t="shared" si="47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48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3"/>
        <v>Canetti Rosemarie</v>
      </c>
      <c r="CR113" s="19">
        <f t="shared" si="44"/>
        <v>39</v>
      </c>
      <c r="CT113" s="154">
        <v>4320</v>
      </c>
      <c r="CU113" s="19" t="str">
        <f t="shared" si="63"/>
        <v>D</v>
      </c>
      <c r="CV113" s="125">
        <v>134</v>
      </c>
      <c r="CW113" s="33">
        <f t="shared" si="64"/>
        <v>7</v>
      </c>
      <c r="CX113" s="83" t="str">
        <f t="shared" si="65"/>
        <v>Kaufmännischer Mitarbeiter 4 / Gruppenchef 2</v>
      </c>
      <c r="CY113" s="125"/>
      <c r="CZ113" s="33"/>
      <c r="DA113" s="83"/>
      <c r="DB113" s="125">
        <v>134</v>
      </c>
      <c r="DC113" s="33">
        <f t="shared" si="59"/>
        <v>7</v>
      </c>
      <c r="DD113" s="83" t="str">
        <f t="shared" si="60"/>
        <v>Kaufmännischer Mitarbeiter 4 / Gruppenchef 2</v>
      </c>
      <c r="DE113" s="125">
        <v>134</v>
      </c>
      <c r="DF113" s="33">
        <f t="shared" si="66"/>
        <v>7</v>
      </c>
      <c r="DG113" s="83" t="str">
        <f t="shared" si="67"/>
        <v>Kaufmännischer Mitarbeiter 4 / Gruppenchef 2</v>
      </c>
      <c r="DH113" s="20"/>
      <c r="DI113" s="125">
        <v>134</v>
      </c>
      <c r="DJ113" s="33">
        <f t="shared" si="61"/>
        <v>7</v>
      </c>
      <c r="DK113" s="83" t="str">
        <f t="shared" si="62"/>
        <v>Kaufmännischer Mitarbeiter 4 / Gruppenchef 2</v>
      </c>
      <c r="DP113" s="19">
        <f t="shared" si="46"/>
        <v>4320</v>
      </c>
      <c r="DQ113" s="153">
        <v>6</v>
      </c>
      <c r="DR113" s="19">
        <v>0</v>
      </c>
      <c r="DS113" s="19" t="s">
        <v>955</v>
      </c>
    </row>
    <row r="114" spans="1:123" s="19" customFormat="1" x14ac:dyDescent="0.2">
      <c r="A114" s="53">
        <v>0</v>
      </c>
      <c r="B114" s="53">
        <v>1</v>
      </c>
      <c r="C114" s="53">
        <f t="shared" si="47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48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3"/>
        <v>Peier Doris</v>
      </c>
      <c r="CR114" s="19">
        <f t="shared" si="44"/>
        <v>34</v>
      </c>
      <c r="CT114" s="154">
        <v>5581</v>
      </c>
      <c r="CU114" s="19" t="str">
        <f t="shared" si="63"/>
        <v>D</v>
      </c>
      <c r="CV114" s="125">
        <v>134</v>
      </c>
      <c r="CW114" s="33">
        <f t="shared" si="64"/>
        <v>7</v>
      </c>
      <c r="CX114" s="83" t="str">
        <f t="shared" si="65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si="59"/>
        <v>7</v>
      </c>
      <c r="DD114" s="83" t="str">
        <f t="shared" si="60"/>
        <v>Kaufmännischer Mitarbeiter 4 / Gruppenchef 2</v>
      </c>
      <c r="DE114" s="125">
        <v>134</v>
      </c>
      <c r="DF114" s="33">
        <f t="shared" si="66"/>
        <v>7</v>
      </c>
      <c r="DG114" s="83" t="str">
        <f t="shared" si="67"/>
        <v>Kaufmännischer Mitarbeiter 4 / Gruppenchef 2</v>
      </c>
      <c r="DH114" s="20"/>
      <c r="DI114" s="125">
        <v>134</v>
      </c>
      <c r="DJ114" s="33">
        <f t="shared" si="61"/>
        <v>7</v>
      </c>
      <c r="DK114" s="83" t="str">
        <f t="shared" si="62"/>
        <v>Kaufmännischer Mitarbeiter 4 / Gruppenchef 2</v>
      </c>
      <c r="DP114" s="19">
        <f t="shared" si="46"/>
        <v>5581</v>
      </c>
      <c r="DQ114" s="153">
        <v>6</v>
      </c>
      <c r="DR114" s="19">
        <v>0</v>
      </c>
      <c r="DS114" s="19" t="s">
        <v>955</v>
      </c>
    </row>
    <row r="115" spans="1:123" s="19" customFormat="1" x14ac:dyDescent="0.2">
      <c r="A115" s="53">
        <v>0</v>
      </c>
      <c r="B115" s="53">
        <v>1</v>
      </c>
      <c r="C115" s="53">
        <f t="shared" si="47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48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3"/>
        <v>Beuret Agnès</v>
      </c>
      <c r="CR115" s="19">
        <f t="shared" si="44"/>
        <v>31</v>
      </c>
      <c r="CT115" s="154">
        <v>4352</v>
      </c>
      <c r="CU115" s="19" t="str">
        <f t="shared" si="63"/>
        <v>D</v>
      </c>
      <c r="CV115" s="125">
        <v>134</v>
      </c>
      <c r="CW115" s="33">
        <f t="shared" si="64"/>
        <v>7</v>
      </c>
      <c r="CX115" s="83" t="str">
        <f t="shared" si="65"/>
        <v>Kaufmännischer Mitarbeiter 4 / Gruppenchef 2</v>
      </c>
      <c r="CY115" s="125">
        <v>134</v>
      </c>
      <c r="CZ115" s="33">
        <f t="shared" si="57"/>
        <v>7</v>
      </c>
      <c r="DA115" s="83" t="str">
        <f t="shared" si="58"/>
        <v>Kaufmännischer Mitarbeiter 4 / Gruppenchef 2</v>
      </c>
      <c r="DB115" s="125">
        <v>134</v>
      </c>
      <c r="DC115" s="33">
        <f t="shared" si="59"/>
        <v>7</v>
      </c>
      <c r="DD115" s="83" t="str">
        <f t="shared" si="60"/>
        <v>Kaufmännischer Mitarbeiter 4 / Gruppenchef 2</v>
      </c>
      <c r="DE115" s="125">
        <v>134</v>
      </c>
      <c r="DF115" s="33">
        <f t="shared" si="66"/>
        <v>7</v>
      </c>
      <c r="DG115" s="83" t="str">
        <f t="shared" si="67"/>
        <v>Kaufmännischer Mitarbeiter 4 / Gruppenchef 2</v>
      </c>
      <c r="DH115" s="20"/>
      <c r="DI115" s="125">
        <v>134</v>
      </c>
      <c r="DJ115" s="33">
        <f t="shared" si="61"/>
        <v>7</v>
      </c>
      <c r="DK115" s="83" t="str">
        <f t="shared" si="62"/>
        <v>Kaufmännischer Mitarbeiter 4 / Gruppenchef 2</v>
      </c>
      <c r="DP115" s="19">
        <f t="shared" si="46"/>
        <v>4352</v>
      </c>
      <c r="DQ115" s="153">
        <v>6</v>
      </c>
      <c r="DR115" s="19">
        <v>0</v>
      </c>
      <c r="DS115" s="19" t="s">
        <v>955</v>
      </c>
    </row>
    <row r="116" spans="1:123" s="19" customFormat="1" x14ac:dyDescent="0.2">
      <c r="A116" s="53">
        <v>0</v>
      </c>
      <c r="B116" s="53">
        <v>1</v>
      </c>
      <c r="C116" s="53">
        <f t="shared" si="47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48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3"/>
        <v>Weider Noelle</v>
      </c>
      <c r="CR116" s="19">
        <f t="shared" si="44"/>
        <v>26</v>
      </c>
      <c r="CT116" s="154">
        <v>5604</v>
      </c>
      <c r="CU116" s="19" t="str">
        <f t="shared" si="63"/>
        <v>D</v>
      </c>
      <c r="CV116" s="125">
        <v>134</v>
      </c>
      <c r="CW116" s="33">
        <f t="shared" si="64"/>
        <v>7</v>
      </c>
      <c r="CX116" s="83" t="str">
        <f t="shared" si="65"/>
        <v>Kaufmännischer Mitarbeiter 4 / Gruppenchef 2</v>
      </c>
      <c r="CY116" s="125">
        <v>134</v>
      </c>
      <c r="CZ116" s="33">
        <f t="shared" si="57"/>
        <v>7</v>
      </c>
      <c r="DA116" s="83" t="str">
        <f t="shared" si="58"/>
        <v>Kaufmännischer Mitarbeiter 4 / Gruppenchef 2</v>
      </c>
      <c r="DB116" s="125">
        <v>134</v>
      </c>
      <c r="DC116" s="33">
        <f t="shared" si="59"/>
        <v>7</v>
      </c>
      <c r="DD116" s="83" t="str">
        <f t="shared" si="60"/>
        <v>Kaufmännischer Mitarbeiter 4 / Gruppenchef 2</v>
      </c>
      <c r="DE116" s="125">
        <v>134</v>
      </c>
      <c r="DF116" s="33">
        <f t="shared" si="66"/>
        <v>7</v>
      </c>
      <c r="DG116" s="83" t="str">
        <f t="shared" si="67"/>
        <v>Kaufmännischer Mitarbeiter 4 / Gruppenchef 2</v>
      </c>
      <c r="DH116" s="20"/>
      <c r="DI116" s="125">
        <v>134</v>
      </c>
      <c r="DJ116" s="33">
        <f t="shared" si="61"/>
        <v>7</v>
      </c>
      <c r="DK116" s="83" t="str">
        <f t="shared" si="62"/>
        <v>Kaufmännischer Mitarbeiter 4 / Gruppenchef 2</v>
      </c>
      <c r="DP116" s="19">
        <f t="shared" si="46"/>
        <v>5604</v>
      </c>
      <c r="DQ116" s="153">
        <v>6</v>
      </c>
      <c r="DR116" s="19">
        <v>0</v>
      </c>
      <c r="DS116" s="19" t="s">
        <v>955</v>
      </c>
    </row>
    <row r="117" spans="1:123" s="19" customFormat="1" ht="27" x14ac:dyDescent="0.2">
      <c r="A117" s="53">
        <v>0</v>
      </c>
      <c r="B117" s="53"/>
      <c r="C117" s="53">
        <f t="shared" si="47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48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3"/>
        <v>Fischer Michel</v>
      </c>
      <c r="CR117" s="19">
        <f t="shared" si="44"/>
        <v>14</v>
      </c>
      <c r="CT117" s="154">
        <v>8655</v>
      </c>
      <c r="CU117" s="19" t="str">
        <f t="shared" si="63"/>
        <v>D</v>
      </c>
      <c r="CV117" s="125">
        <v>542</v>
      </c>
      <c r="CW117" s="33">
        <f t="shared" si="64"/>
        <v>7</v>
      </c>
      <c r="CX117" s="83" t="str">
        <f t="shared" si="65"/>
        <v>Technischer Sachbearbeiter 2</v>
      </c>
      <c r="CY117" s="125">
        <v>542</v>
      </c>
      <c r="CZ117" s="33">
        <f t="shared" si="57"/>
        <v>7</v>
      </c>
      <c r="DA117" s="83" t="str">
        <f t="shared" si="58"/>
        <v>Technischer Sachbearbeiter 2</v>
      </c>
      <c r="DB117" s="125">
        <v>542</v>
      </c>
      <c r="DC117" s="33">
        <f t="shared" si="59"/>
        <v>7</v>
      </c>
      <c r="DD117" s="83" t="str">
        <f t="shared" si="60"/>
        <v>Technischer Sachbearbeiter 2</v>
      </c>
      <c r="DE117" s="125">
        <v>541</v>
      </c>
      <c r="DF117" s="33">
        <f t="shared" si="66"/>
        <v>6</v>
      </c>
      <c r="DG117" s="83" t="str">
        <f t="shared" si="67"/>
        <v>Technischer Sachbearbeiter 1</v>
      </c>
      <c r="DH117" s="20"/>
      <c r="DI117" s="125">
        <v>351</v>
      </c>
      <c r="DJ117" s="33">
        <f t="shared" si="61"/>
        <v>7</v>
      </c>
      <c r="DK117" s="83" t="str">
        <f t="shared" si="62"/>
        <v>Marketing - / Product - Manager 1</v>
      </c>
      <c r="DP117" s="19">
        <f t="shared" si="46"/>
        <v>8655</v>
      </c>
      <c r="DQ117" s="153">
        <v>6</v>
      </c>
      <c r="DR117" s="19">
        <v>0</v>
      </c>
      <c r="DS117" s="19" t="s">
        <v>967</v>
      </c>
    </row>
    <row r="118" spans="1:123" s="19" customFormat="1" x14ac:dyDescent="0.2">
      <c r="A118" s="53">
        <v>0</v>
      </c>
      <c r="B118" s="53">
        <v>1</v>
      </c>
      <c r="C118" s="53">
        <f t="shared" si="47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48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3"/>
        <v>Willig Martine</v>
      </c>
      <c r="CR118" s="19">
        <f t="shared" si="44"/>
        <v>40</v>
      </c>
      <c r="CT118" s="154">
        <v>5637</v>
      </c>
      <c r="CU118" s="19" t="str">
        <f t="shared" si="63"/>
        <v>E</v>
      </c>
      <c r="CV118" s="125">
        <v>133</v>
      </c>
      <c r="CW118" s="33">
        <f t="shared" si="64"/>
        <v>6</v>
      </c>
      <c r="CX118" s="83" t="str">
        <f t="shared" si="65"/>
        <v>Kaufmännischer Mitarbeiter 3 / Gruppenchef 1</v>
      </c>
      <c r="CY118" s="125">
        <v>133</v>
      </c>
      <c r="CZ118" s="33">
        <f t="shared" si="57"/>
        <v>6</v>
      </c>
      <c r="DA118" s="83" t="str">
        <f t="shared" si="58"/>
        <v>Kaufmännischer Mitarbeiter 3 / Gruppenchef 1</v>
      </c>
      <c r="DB118" s="125">
        <v>133</v>
      </c>
      <c r="DC118" s="33">
        <f t="shared" si="59"/>
        <v>6</v>
      </c>
      <c r="DD118" s="83" t="str">
        <f t="shared" si="60"/>
        <v>Kaufmännischer Mitarbeiter 3 / Gruppenchef 1</v>
      </c>
      <c r="DE118" s="125">
        <v>133</v>
      </c>
      <c r="DF118" s="33">
        <f t="shared" si="66"/>
        <v>6</v>
      </c>
      <c r="DG118" s="83" t="str">
        <f t="shared" si="67"/>
        <v>Kaufmännischer Mitarbeiter 3 / Gruppenchef 1</v>
      </c>
      <c r="DH118" s="20"/>
      <c r="DI118" s="125">
        <v>133</v>
      </c>
      <c r="DJ118" s="33">
        <f t="shared" si="61"/>
        <v>6</v>
      </c>
      <c r="DK118" s="83" t="str">
        <f t="shared" si="62"/>
        <v>Kaufmännischer Mitarbeiter 3 / Gruppenchef 1</v>
      </c>
      <c r="DP118" s="19">
        <f t="shared" si="46"/>
        <v>5637</v>
      </c>
      <c r="DQ118" s="153">
        <v>6</v>
      </c>
      <c r="DR118" s="19">
        <v>0</v>
      </c>
      <c r="DS118" s="185" t="s">
        <v>973</v>
      </c>
    </row>
    <row r="119" spans="1:123" s="19" customFormat="1" x14ac:dyDescent="0.2">
      <c r="A119" s="53">
        <v>0</v>
      </c>
      <c r="B119" s="53">
        <v>1</v>
      </c>
      <c r="C119" s="53">
        <f t="shared" si="47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48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3"/>
        <v>Meichtry Anna</v>
      </c>
      <c r="CR119" s="19">
        <f t="shared" si="44"/>
        <v>39</v>
      </c>
      <c r="CT119" s="154">
        <v>5629</v>
      </c>
      <c r="CU119" s="19" t="str">
        <f t="shared" si="63"/>
        <v>E</v>
      </c>
      <c r="CV119" s="125">
        <v>133</v>
      </c>
      <c r="CW119" s="33">
        <f t="shared" si="64"/>
        <v>6</v>
      </c>
      <c r="CX119" s="83" t="str">
        <f t="shared" si="65"/>
        <v>Kaufmännischer Mitarbeiter 3 / Gruppenchef 1</v>
      </c>
      <c r="CY119" s="125">
        <v>133</v>
      </c>
      <c r="CZ119" s="33">
        <f t="shared" si="57"/>
        <v>6</v>
      </c>
      <c r="DA119" s="83" t="str">
        <f t="shared" si="58"/>
        <v>Kaufmännischer Mitarbeiter 3 / Gruppenchef 1</v>
      </c>
      <c r="DB119" s="125">
        <v>133</v>
      </c>
      <c r="DC119" s="33">
        <f t="shared" si="59"/>
        <v>6</v>
      </c>
      <c r="DD119" s="83" t="str">
        <f t="shared" si="60"/>
        <v>Kaufmännischer Mitarbeiter 3 / Gruppenchef 1</v>
      </c>
      <c r="DE119" s="125">
        <v>133</v>
      </c>
      <c r="DF119" s="33">
        <f t="shared" si="66"/>
        <v>6</v>
      </c>
      <c r="DG119" s="83" t="str">
        <f t="shared" si="67"/>
        <v>Kaufmännischer Mitarbeiter 3 / Gruppenchef 1</v>
      </c>
      <c r="DH119" s="20"/>
      <c r="DI119" s="125">
        <v>133</v>
      </c>
      <c r="DJ119" s="33">
        <f t="shared" si="61"/>
        <v>6</v>
      </c>
      <c r="DK119" s="83" t="str">
        <f t="shared" si="62"/>
        <v>Kaufmännischer Mitarbeiter 3 / Gruppenchef 1</v>
      </c>
      <c r="DP119" s="19">
        <f t="shared" si="46"/>
        <v>5629</v>
      </c>
      <c r="DQ119" s="153">
        <v>6</v>
      </c>
      <c r="DR119" s="19">
        <v>0</v>
      </c>
      <c r="DS119" s="19" t="s">
        <v>955</v>
      </c>
    </row>
    <row r="120" spans="1:123" s="19" customFormat="1" x14ac:dyDescent="0.2">
      <c r="A120" s="53">
        <v>0</v>
      </c>
      <c r="B120" s="53">
        <v>1</v>
      </c>
      <c r="C120" s="53">
        <f t="shared" si="47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48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3"/>
        <v>Meier Jacqueline</v>
      </c>
      <c r="CR120" s="19">
        <f t="shared" si="44"/>
        <v>29</v>
      </c>
      <c r="CT120" s="154">
        <v>7700</v>
      </c>
      <c r="CU120" s="19" t="str">
        <f t="shared" si="63"/>
        <v>E</v>
      </c>
      <c r="CV120" s="125">
        <v>212</v>
      </c>
      <c r="CW120" s="33">
        <f t="shared" si="64"/>
        <v>5</v>
      </c>
      <c r="CX120" s="83" t="str">
        <f t="shared" si="65"/>
        <v>Buchhalter 2</v>
      </c>
      <c r="CY120" s="125">
        <v>212</v>
      </c>
      <c r="CZ120" s="33">
        <f t="shared" si="57"/>
        <v>5</v>
      </c>
      <c r="DA120" s="83" t="str">
        <f t="shared" si="58"/>
        <v>Buchhalter 2</v>
      </c>
      <c r="DB120" s="125">
        <v>212</v>
      </c>
      <c r="DC120" s="33">
        <f t="shared" si="59"/>
        <v>5</v>
      </c>
      <c r="DD120" s="83" t="str">
        <f t="shared" si="60"/>
        <v>Buchhalter 2</v>
      </c>
      <c r="DE120" s="125">
        <v>212</v>
      </c>
      <c r="DF120" s="33">
        <f t="shared" si="66"/>
        <v>5</v>
      </c>
      <c r="DG120" s="83" t="str">
        <f t="shared" si="67"/>
        <v>Buchhalter 2</v>
      </c>
      <c r="DH120" s="20"/>
      <c r="DI120" s="125">
        <v>212</v>
      </c>
      <c r="DJ120" s="33">
        <f t="shared" si="61"/>
        <v>5</v>
      </c>
      <c r="DK120" s="83" t="str">
        <f t="shared" si="62"/>
        <v>Buchhalter 2</v>
      </c>
      <c r="DP120" s="19">
        <f t="shared" si="46"/>
        <v>7700</v>
      </c>
      <c r="DQ120" s="153">
        <v>6</v>
      </c>
      <c r="DR120" s="19">
        <v>0</v>
      </c>
      <c r="DS120" s="19" t="s">
        <v>958</v>
      </c>
    </row>
    <row r="121" spans="1:123" s="19" customFormat="1" x14ac:dyDescent="0.2">
      <c r="A121" s="53">
        <v>0</v>
      </c>
      <c r="B121" s="53">
        <v>1</v>
      </c>
      <c r="C121" s="53">
        <f t="shared" si="47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48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3"/>
        <v>Oruk Makbule</v>
      </c>
      <c r="CR121" s="19">
        <f t="shared" si="44"/>
        <v>11</v>
      </c>
      <c r="CT121" s="154">
        <v>6762</v>
      </c>
      <c r="CU121" s="19" t="str">
        <f t="shared" si="63"/>
        <v>E</v>
      </c>
      <c r="CV121" s="125">
        <v>212</v>
      </c>
      <c r="CW121" s="33">
        <f t="shared" si="64"/>
        <v>5</v>
      </c>
      <c r="CX121" s="83" t="str">
        <f t="shared" si="65"/>
        <v>Buchhalter 2</v>
      </c>
      <c r="CY121" s="125">
        <v>212</v>
      </c>
      <c r="CZ121" s="33">
        <f t="shared" si="57"/>
        <v>5</v>
      </c>
      <c r="DA121" s="83" t="str">
        <f t="shared" si="58"/>
        <v>Buchhalter 2</v>
      </c>
      <c r="DB121" s="125">
        <v>212</v>
      </c>
      <c r="DC121" s="33">
        <f t="shared" si="59"/>
        <v>5</v>
      </c>
      <c r="DD121" s="83" t="str">
        <f t="shared" si="60"/>
        <v>Buchhalter 2</v>
      </c>
      <c r="DE121" s="125">
        <v>212</v>
      </c>
      <c r="DF121" s="33">
        <f t="shared" si="66"/>
        <v>5</v>
      </c>
      <c r="DG121" s="83" t="str">
        <f t="shared" si="67"/>
        <v>Buchhalter 2</v>
      </c>
      <c r="DH121" s="20"/>
      <c r="DI121" s="125">
        <v>212</v>
      </c>
      <c r="DJ121" s="33">
        <f t="shared" si="61"/>
        <v>5</v>
      </c>
      <c r="DK121" s="83" t="str">
        <f t="shared" si="62"/>
        <v>Buchhalter 2</v>
      </c>
      <c r="DP121" s="19">
        <f t="shared" si="46"/>
        <v>6762</v>
      </c>
      <c r="DQ121" s="153">
        <v>6</v>
      </c>
      <c r="DR121" s="19">
        <v>0</v>
      </c>
      <c r="DS121" s="19" t="s">
        <v>958</v>
      </c>
    </row>
    <row r="122" spans="1:123" s="19" customFormat="1" x14ac:dyDescent="0.2">
      <c r="A122" s="53">
        <v>0</v>
      </c>
      <c r="B122" s="53"/>
      <c r="C122" s="53">
        <f t="shared" si="47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48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3"/>
        <v>Steg Günther</v>
      </c>
      <c r="CR122" s="19">
        <f t="shared" si="44"/>
        <v>37</v>
      </c>
      <c r="CT122" s="154">
        <v>4226</v>
      </c>
      <c r="CU122" s="19" t="str">
        <f t="shared" si="63"/>
        <v>C</v>
      </c>
      <c r="CV122" s="125">
        <v>413</v>
      </c>
      <c r="CW122" s="33">
        <f t="shared" si="64"/>
        <v>8</v>
      </c>
      <c r="CX122" s="83" t="str">
        <f t="shared" si="65"/>
        <v>Senior System-Controller</v>
      </c>
      <c r="CY122" s="125">
        <v>413</v>
      </c>
      <c r="CZ122" s="33">
        <f t="shared" si="57"/>
        <v>8</v>
      </c>
      <c r="DA122" s="83" t="str">
        <f t="shared" si="58"/>
        <v>Senior System-Controller</v>
      </c>
      <c r="DB122" s="125">
        <v>413</v>
      </c>
      <c r="DC122" s="33">
        <f t="shared" si="59"/>
        <v>8</v>
      </c>
      <c r="DD122" s="83" t="str">
        <f t="shared" si="60"/>
        <v>Senior System-Controller</v>
      </c>
      <c r="DE122" s="125">
        <v>413</v>
      </c>
      <c r="DF122" s="33">
        <f t="shared" si="66"/>
        <v>8</v>
      </c>
      <c r="DG122" s="83" t="str">
        <f t="shared" si="67"/>
        <v>Senior System-Controller</v>
      </c>
      <c r="DH122" s="20"/>
      <c r="DI122" s="125">
        <v>413</v>
      </c>
      <c r="DJ122" s="33">
        <f t="shared" si="61"/>
        <v>8</v>
      </c>
      <c r="DK122" s="83" t="str">
        <f t="shared" si="62"/>
        <v>Senior System-Controller</v>
      </c>
      <c r="DP122" s="19">
        <f t="shared" si="46"/>
        <v>4226</v>
      </c>
      <c r="DQ122" s="153">
        <v>6</v>
      </c>
      <c r="DR122" s="19">
        <v>0</v>
      </c>
      <c r="DS122" s="19" t="s">
        <v>961</v>
      </c>
    </row>
    <row r="123" spans="1:123" s="19" customFormat="1" ht="27" x14ac:dyDescent="0.2">
      <c r="A123" s="53">
        <v>0</v>
      </c>
      <c r="B123" s="53"/>
      <c r="C123" s="53">
        <f t="shared" si="47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48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3"/>
        <v>Grimm Stephan</v>
      </c>
      <c r="CR123" s="19">
        <f t="shared" si="44"/>
        <v>24</v>
      </c>
      <c r="CT123" s="154">
        <v>3203</v>
      </c>
      <c r="CU123" s="19" t="str">
        <f t="shared" si="63"/>
        <v>C</v>
      </c>
      <c r="CV123" s="125">
        <v>443</v>
      </c>
      <c r="CW123" s="33">
        <f t="shared" si="64"/>
        <v>9</v>
      </c>
      <c r="CX123" s="83" t="str">
        <f t="shared" si="65"/>
        <v>System-Spezialist 3</v>
      </c>
      <c r="CY123" s="125">
        <v>443</v>
      </c>
      <c r="CZ123" s="33">
        <f t="shared" si="57"/>
        <v>9</v>
      </c>
      <c r="DA123" s="83" t="str">
        <f t="shared" si="58"/>
        <v>System-Spezialist 3</v>
      </c>
      <c r="DB123" s="125">
        <v>443</v>
      </c>
      <c r="DC123" s="33">
        <f t="shared" si="59"/>
        <v>9</v>
      </c>
      <c r="DD123" s="83" t="str">
        <f t="shared" si="60"/>
        <v>System-Spezialist 3</v>
      </c>
      <c r="DE123" s="125">
        <v>443</v>
      </c>
      <c r="DF123" s="33">
        <f t="shared" si="66"/>
        <v>9</v>
      </c>
      <c r="DG123" s="83" t="str">
        <f t="shared" si="67"/>
        <v>System-Spezialist 3</v>
      </c>
      <c r="DH123" s="20"/>
      <c r="DI123" s="125">
        <v>413</v>
      </c>
      <c r="DJ123" s="33">
        <f t="shared" si="61"/>
        <v>8</v>
      </c>
      <c r="DK123" s="83" t="str">
        <f t="shared" si="62"/>
        <v>Senior System-Controller</v>
      </c>
      <c r="DP123" s="19">
        <f t="shared" si="46"/>
        <v>3203</v>
      </c>
      <c r="DQ123" s="153">
        <v>3</v>
      </c>
      <c r="DR123" s="19">
        <v>0</v>
      </c>
      <c r="DS123" s="19" t="s">
        <v>962</v>
      </c>
    </row>
    <row r="124" spans="1:123" s="19" customFormat="1" x14ac:dyDescent="0.2">
      <c r="A124" s="53">
        <v>0</v>
      </c>
      <c r="B124" s="53"/>
      <c r="C124" s="53">
        <f t="shared" si="47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48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3"/>
        <v>Hänni Alexander</v>
      </c>
      <c r="CR124" s="19">
        <f t="shared" si="44"/>
        <v>17</v>
      </c>
      <c r="CT124" s="154">
        <v>6755</v>
      </c>
      <c r="CU124" s="19" t="str">
        <f t="shared" si="63"/>
        <v>D</v>
      </c>
      <c r="CV124" s="125">
        <v>423</v>
      </c>
      <c r="CW124" s="33">
        <f t="shared" si="64"/>
        <v>7</v>
      </c>
      <c r="CX124" s="83" t="str">
        <f t="shared" si="65"/>
        <v>IC-Berater / -Techniker 3 / LAN-Supporter</v>
      </c>
      <c r="CY124" s="125">
        <v>423</v>
      </c>
      <c r="CZ124" s="33">
        <f t="shared" si="57"/>
        <v>7</v>
      </c>
      <c r="DA124" s="83" t="str">
        <f t="shared" si="58"/>
        <v>IC-Berater / -Techniker 3 / LAN-Supporter</v>
      </c>
      <c r="DB124" s="125">
        <v>423</v>
      </c>
      <c r="DC124" s="33">
        <f t="shared" si="59"/>
        <v>7</v>
      </c>
      <c r="DD124" s="83" t="str">
        <f t="shared" si="60"/>
        <v>IC-Berater / -Techniker 3 / LAN-Supporter</v>
      </c>
      <c r="DE124" s="125">
        <v>422</v>
      </c>
      <c r="DF124" s="33">
        <f t="shared" si="66"/>
        <v>6</v>
      </c>
      <c r="DG124" s="83" t="str">
        <f t="shared" si="67"/>
        <v>IC-Berater / -Techniker 2 / LAN-Grundstufe</v>
      </c>
      <c r="DH124" s="20"/>
      <c r="DI124" s="125">
        <v>422</v>
      </c>
      <c r="DJ124" s="33">
        <f t="shared" si="61"/>
        <v>6</v>
      </c>
      <c r="DK124" s="83" t="str">
        <f t="shared" si="62"/>
        <v>IC-Berater / -Techniker 2 / LAN-Grundstufe</v>
      </c>
      <c r="DP124" s="19">
        <f t="shared" si="46"/>
        <v>6755</v>
      </c>
      <c r="DQ124" s="153">
        <v>6</v>
      </c>
      <c r="DR124" s="19">
        <v>0</v>
      </c>
      <c r="DS124" s="19" t="s">
        <v>960</v>
      </c>
    </row>
    <row r="125" spans="1:123" s="19" customFormat="1" x14ac:dyDescent="0.2">
      <c r="A125" s="53">
        <v>0</v>
      </c>
      <c r="B125" s="53"/>
      <c r="C125" s="53">
        <f t="shared" si="47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48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3"/>
        <v>Saliu Bekim</v>
      </c>
      <c r="CR125" s="19">
        <f t="shared" si="44"/>
        <v>9</v>
      </c>
      <c r="CT125" s="154">
        <v>7708</v>
      </c>
      <c r="CU125" s="19" t="str">
        <f t="shared" si="63"/>
        <v>E</v>
      </c>
      <c r="CV125" s="125">
        <v>422</v>
      </c>
      <c r="CW125" s="33">
        <f t="shared" si="64"/>
        <v>6</v>
      </c>
      <c r="CX125" s="83" t="str">
        <f t="shared" si="65"/>
        <v>IC-Berater / -Techniker 2 / LAN-Grundstufe</v>
      </c>
      <c r="CY125" s="125">
        <v>422</v>
      </c>
      <c r="CZ125" s="33">
        <f t="shared" si="57"/>
        <v>6</v>
      </c>
      <c r="DA125" s="83" t="str">
        <f t="shared" si="58"/>
        <v>IC-Berater / -Techniker 2 / LAN-Grundstufe</v>
      </c>
      <c r="DB125" s="125"/>
      <c r="DC125" s="33"/>
      <c r="DD125" s="83"/>
      <c r="DE125" s="125"/>
      <c r="DF125" s="33"/>
      <c r="DG125" s="83"/>
      <c r="DH125" s="20"/>
      <c r="DI125" s="125"/>
      <c r="DJ125" s="33"/>
      <c r="DK125" s="83"/>
      <c r="DP125" s="19">
        <f t="shared" si="46"/>
        <v>7708</v>
      </c>
      <c r="DQ125" s="153">
        <v>6</v>
      </c>
      <c r="DR125" s="19">
        <v>0</v>
      </c>
      <c r="DS125" s="19" t="s">
        <v>960</v>
      </c>
    </row>
    <row r="126" spans="1:123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3"/>
        <v>Eichenberger Sylvia</v>
      </c>
      <c r="CR126" s="19">
        <f t="shared" si="44"/>
        <v>32</v>
      </c>
      <c r="CT126" s="154">
        <v>5626</v>
      </c>
      <c r="CU126" s="19" t="str">
        <f t="shared" si="63"/>
        <v>D</v>
      </c>
      <c r="CV126" s="125">
        <v>134</v>
      </c>
      <c r="CW126" s="33">
        <f t="shared" si="64"/>
        <v>7</v>
      </c>
      <c r="CX126" s="83" t="str">
        <f t="shared" si="65"/>
        <v>Kaufmännischer Mitarbeiter 4 / Gruppenchef 2</v>
      </c>
      <c r="CY126" s="125">
        <v>134</v>
      </c>
      <c r="CZ126" s="33">
        <f t="shared" si="57"/>
        <v>7</v>
      </c>
      <c r="DA126" s="83" t="str">
        <f t="shared" si="58"/>
        <v>Kaufmännischer Mitarbeiter 4 / Gruppenchef 2</v>
      </c>
      <c r="DB126" s="125">
        <v>134</v>
      </c>
      <c r="DC126" s="33">
        <f t="shared" ref="DC126:DC135" si="68">VLOOKUP($DB126,Funktionsbezeichnungen,3,0)</f>
        <v>7</v>
      </c>
      <c r="DD126" s="83" t="str">
        <f t="shared" ref="DD126:DD135" si="69">VLOOKUP($DB126,Funktionsbezeichnungen,2,0)</f>
        <v>Kaufmännischer Mitarbeiter 4 / Gruppenchef 2</v>
      </c>
      <c r="DE126" s="125">
        <v>134</v>
      </c>
      <c r="DF126" s="33">
        <f t="shared" ref="DF126:DF135" si="70">VLOOKUP($DE126,Funktionsbezeichnungen,3,0)</f>
        <v>7</v>
      </c>
      <c r="DG126" s="83" t="str">
        <f t="shared" ref="DG126:DG135" si="71">VLOOKUP($DE126,Funktionsbezeichnungen,2,0)</f>
        <v>Kaufmännischer Mitarbeiter 4 / Gruppenchef 2</v>
      </c>
      <c r="DH126" s="20"/>
      <c r="DI126" s="125">
        <v>134</v>
      </c>
      <c r="DJ126" s="33">
        <f t="shared" ref="DJ126:DJ135" si="72">VLOOKUP($DI126,Funktionsbezeichnungen,3,0)</f>
        <v>7</v>
      </c>
      <c r="DK126" s="83" t="str">
        <f t="shared" ref="DK126:DK135" si="73">VLOOKUP($DI126,Funktionsbezeichnungen,2,0)</f>
        <v>Kaufmännischer Mitarbeiter 4 / Gruppenchef 2</v>
      </c>
      <c r="DP126" s="19">
        <f t="shared" si="46"/>
        <v>5626</v>
      </c>
      <c r="DQ126" s="153">
        <v>6</v>
      </c>
      <c r="DR126" s="19">
        <v>0</v>
      </c>
      <c r="DS126" s="19" t="s">
        <v>955</v>
      </c>
    </row>
    <row r="127" spans="1:123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3"/>
        <v>Ehret-Kreutz Elke</v>
      </c>
      <c r="CR127" s="19">
        <f t="shared" si="44"/>
        <v>31</v>
      </c>
      <c r="CT127" s="154">
        <v>5633</v>
      </c>
      <c r="CU127" s="19" t="str">
        <f t="shared" si="63"/>
        <v>D</v>
      </c>
      <c r="CV127" s="125">
        <v>134</v>
      </c>
      <c r="CW127" s="33">
        <f t="shared" si="64"/>
        <v>7</v>
      </c>
      <c r="CX127" s="83" t="str">
        <f t="shared" si="65"/>
        <v>Kaufmännischer Mitarbeiter 4 / Gruppenchef 2</v>
      </c>
      <c r="CY127" s="125">
        <v>134</v>
      </c>
      <c r="CZ127" s="33">
        <f>VLOOKUP($CY127,Funktionsbezeichnungen,3,0)</f>
        <v>7</v>
      </c>
      <c r="DA127" s="83" t="str">
        <f>VLOOKUP($CY127,Funktionsbezeichnungen,2,0)</f>
        <v>Kaufmännischer Mitarbeiter 4 / Gruppenchef 2</v>
      </c>
      <c r="DB127" s="125">
        <v>134</v>
      </c>
      <c r="DC127" s="33">
        <f>VLOOKUP($DB127,Funktionsbezeichnungen,3,0)</f>
        <v>7</v>
      </c>
      <c r="DD127" s="83" t="str">
        <f>VLOOKUP($DB127,Funktionsbezeichnungen,2,0)</f>
        <v>Kaufmännischer Mitarbeiter 4 / Gruppenchef 2</v>
      </c>
      <c r="DE127" s="125">
        <v>134</v>
      </c>
      <c r="DF127" s="33">
        <f>VLOOKUP($DE127,Funktionsbezeichnungen,3,0)</f>
        <v>7</v>
      </c>
      <c r="DG127" s="83" t="str">
        <f>VLOOKUP($DE127,Funktionsbezeichnungen,2,0)</f>
        <v>Kaufmännischer Mitarbeiter 4 / Gruppenchef 2</v>
      </c>
      <c r="DH127" s="20"/>
      <c r="DI127" s="125">
        <v>134</v>
      </c>
      <c r="DJ127" s="33">
        <f>VLOOKUP($DI127,Funktionsbezeichnungen,3,0)</f>
        <v>7</v>
      </c>
      <c r="DK127" s="83" t="str">
        <f>VLOOKUP($DI127,Funktionsbezeichnungen,2,0)</f>
        <v>Kaufmännischer Mitarbeiter 4 / Gruppenchef 2</v>
      </c>
      <c r="DP127" s="19">
        <f t="shared" si="46"/>
        <v>5633</v>
      </c>
      <c r="DQ127" s="153">
        <v>6</v>
      </c>
      <c r="DR127" s="19">
        <v>0</v>
      </c>
      <c r="DS127" s="19" t="s">
        <v>955</v>
      </c>
    </row>
    <row r="128" spans="1:123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3"/>
        <v>Gerber Beatrice</v>
      </c>
      <c r="CR128" s="19">
        <f t="shared" si="44"/>
        <v>30</v>
      </c>
      <c r="CT128" s="154">
        <v>4289</v>
      </c>
      <c r="CU128" s="19" t="str">
        <f t="shared" si="63"/>
        <v>D</v>
      </c>
      <c r="CV128" s="125">
        <v>141</v>
      </c>
      <c r="CW128" s="33">
        <f t="shared" si="64"/>
        <v>8</v>
      </c>
      <c r="CX128" s="83" t="str">
        <f t="shared" si="65"/>
        <v>Kaufmännischer Fachspezialist 1</v>
      </c>
      <c r="CY128" s="125">
        <v>141</v>
      </c>
      <c r="CZ128" s="33">
        <f t="shared" si="57"/>
        <v>8</v>
      </c>
      <c r="DA128" s="83" t="str">
        <f t="shared" si="58"/>
        <v>Kaufmännischer Fachspezialist 1</v>
      </c>
      <c r="DB128" s="125">
        <v>141</v>
      </c>
      <c r="DC128" s="33">
        <f t="shared" si="68"/>
        <v>8</v>
      </c>
      <c r="DD128" s="83" t="str">
        <f t="shared" si="69"/>
        <v>Kaufmännischer Fachspezialist 1</v>
      </c>
      <c r="DE128" s="125">
        <v>141</v>
      </c>
      <c r="DF128" s="33">
        <f t="shared" si="70"/>
        <v>8</v>
      </c>
      <c r="DG128" s="83" t="str">
        <f t="shared" si="71"/>
        <v>Kaufmännischer Fachspezialist 1</v>
      </c>
      <c r="DH128" s="20"/>
      <c r="DI128" s="125">
        <v>141</v>
      </c>
      <c r="DJ128" s="33">
        <f t="shared" si="72"/>
        <v>8</v>
      </c>
      <c r="DK128" s="83" t="str">
        <f t="shared" si="73"/>
        <v>Kaufmännischer Fachspezialist 1</v>
      </c>
      <c r="DP128" s="19">
        <f t="shared" si="46"/>
        <v>4289</v>
      </c>
      <c r="DQ128" s="153">
        <v>6</v>
      </c>
      <c r="DR128" s="19">
        <v>0</v>
      </c>
      <c r="DS128" s="19" t="s">
        <v>956</v>
      </c>
    </row>
    <row r="129" spans="1:142" s="19" customFormat="1" x14ac:dyDescent="0.2">
      <c r="A129" s="53">
        <v>0</v>
      </c>
      <c r="B129" s="53">
        <v>1</v>
      </c>
      <c r="C129" s="53">
        <f t="shared" ref="C129:C142" si="74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48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3"/>
        <v>Boschung Brigitte</v>
      </c>
      <c r="CR129" s="19">
        <f t="shared" si="44"/>
        <v>31</v>
      </c>
      <c r="CT129" s="154">
        <v>7703</v>
      </c>
      <c r="CU129" s="19" t="str">
        <f t="shared" si="63"/>
        <v>E</v>
      </c>
      <c r="CV129" s="125">
        <v>112</v>
      </c>
      <c r="CW129" s="33">
        <f t="shared" si="64"/>
        <v>5</v>
      </c>
      <c r="CX129" s="83" t="str">
        <f t="shared" si="65"/>
        <v>Réceptionist / Telefonist / Service-Disponent 2</v>
      </c>
      <c r="CY129" s="125">
        <v>112</v>
      </c>
      <c r="CZ129" s="33">
        <f t="shared" ref="CZ129:CZ135" si="75">VLOOKUP($CY129,Funktionsbezeichnungen,3,0)</f>
        <v>5</v>
      </c>
      <c r="DA129" s="83" t="str">
        <f t="shared" ref="DA129:DA135" si="76">VLOOKUP($CY129,Funktionsbezeichnungen,2,0)</f>
        <v>Réceptionist / Telefonist / Service-Disponent 2</v>
      </c>
      <c r="DB129" s="125">
        <v>112</v>
      </c>
      <c r="DC129" s="33">
        <f t="shared" si="68"/>
        <v>5</v>
      </c>
      <c r="DD129" s="83" t="str">
        <f t="shared" si="69"/>
        <v>Réceptionist / Telefonist / Service-Disponent 2</v>
      </c>
      <c r="DE129" s="125">
        <v>112</v>
      </c>
      <c r="DF129" s="33">
        <f t="shared" si="70"/>
        <v>5</v>
      </c>
      <c r="DG129" s="83" t="str">
        <f t="shared" si="71"/>
        <v>Réceptionist / Telefonist / Service-Disponent 2</v>
      </c>
      <c r="DH129" s="20"/>
      <c r="DI129" s="125">
        <v>112</v>
      </c>
      <c r="DJ129" s="33">
        <f t="shared" si="72"/>
        <v>5</v>
      </c>
      <c r="DK129" s="83" t="str">
        <f t="shared" si="73"/>
        <v>Réceptionist / Telefonist / Service-Disponent 2</v>
      </c>
      <c r="DP129" s="19">
        <f t="shared" si="46"/>
        <v>7703</v>
      </c>
      <c r="DQ129" s="153">
        <v>6</v>
      </c>
      <c r="DR129" s="19">
        <v>0</v>
      </c>
      <c r="DS129" s="19" t="s">
        <v>953</v>
      </c>
    </row>
    <row r="130" spans="1:142" s="19" customFormat="1" x14ac:dyDescent="0.2">
      <c r="A130" s="53">
        <v>0</v>
      </c>
      <c r="B130" s="53">
        <v>1</v>
      </c>
      <c r="C130" s="53">
        <f t="shared" si="7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48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3"/>
        <v>Wirtz Christine</v>
      </c>
      <c r="CR130" s="19">
        <f t="shared" si="44"/>
        <v>29</v>
      </c>
      <c r="CT130" s="154">
        <v>5627</v>
      </c>
      <c r="CU130" s="19" t="str">
        <f t="shared" si="63"/>
        <v>E</v>
      </c>
      <c r="CV130" s="125">
        <v>112</v>
      </c>
      <c r="CW130" s="33">
        <f t="shared" si="64"/>
        <v>5</v>
      </c>
      <c r="CX130" s="83" t="str">
        <f t="shared" si="65"/>
        <v>Réceptionist / Telefonist / Service-Disponent 2</v>
      </c>
      <c r="CY130" s="125">
        <v>112</v>
      </c>
      <c r="CZ130" s="33">
        <f t="shared" si="75"/>
        <v>5</v>
      </c>
      <c r="DA130" s="83" t="str">
        <f t="shared" si="76"/>
        <v>Réceptionist / Telefonist / Service-Disponent 2</v>
      </c>
      <c r="DB130" s="125">
        <v>112</v>
      </c>
      <c r="DC130" s="33">
        <f t="shared" si="68"/>
        <v>5</v>
      </c>
      <c r="DD130" s="83" t="str">
        <f t="shared" si="69"/>
        <v>Réceptionist / Telefonist / Service-Disponent 2</v>
      </c>
      <c r="DE130" s="125">
        <v>112</v>
      </c>
      <c r="DF130" s="33">
        <f t="shared" si="70"/>
        <v>5</v>
      </c>
      <c r="DG130" s="83" t="str">
        <f t="shared" si="71"/>
        <v>Réceptionist / Telefonist / Service-Disponent 2</v>
      </c>
      <c r="DH130" s="20"/>
      <c r="DI130" s="125">
        <v>112</v>
      </c>
      <c r="DJ130" s="33">
        <f t="shared" si="72"/>
        <v>5</v>
      </c>
      <c r="DK130" s="83" t="str">
        <f t="shared" si="73"/>
        <v>Réceptionist / Telefonist / Service-Disponent 2</v>
      </c>
      <c r="DP130" s="19">
        <f t="shared" si="46"/>
        <v>5627</v>
      </c>
      <c r="DQ130" s="153">
        <v>6</v>
      </c>
      <c r="DR130" s="19">
        <v>0</v>
      </c>
      <c r="DS130" s="19" t="s">
        <v>953</v>
      </c>
    </row>
    <row r="131" spans="1:142" s="19" customFormat="1" x14ac:dyDescent="0.2">
      <c r="A131" s="53">
        <v>0</v>
      </c>
      <c r="B131" s="53">
        <v>1</v>
      </c>
      <c r="C131" s="53">
        <f t="shared" si="74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48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3"/>
        <v>Körkel Agnes</v>
      </c>
      <c r="CR131" s="19">
        <f>+Z131</f>
        <v>27</v>
      </c>
      <c r="CT131" s="154">
        <v>5605</v>
      </c>
      <c r="CU131" s="19" t="str">
        <f t="shared" si="63"/>
        <v>E</v>
      </c>
      <c r="CV131" s="125">
        <v>132</v>
      </c>
      <c r="CW131" s="33">
        <f t="shared" si="64"/>
        <v>5</v>
      </c>
      <c r="CX131" s="83" t="str">
        <f t="shared" si="65"/>
        <v>Kaufmännischer Mitarbeiter 2</v>
      </c>
      <c r="CY131" s="125">
        <v>132</v>
      </c>
      <c r="CZ131" s="33">
        <f t="shared" si="75"/>
        <v>5</v>
      </c>
      <c r="DA131" s="83" t="str">
        <f t="shared" si="76"/>
        <v>Kaufmännischer Mitarbeiter 2</v>
      </c>
      <c r="DB131" s="125">
        <v>132</v>
      </c>
      <c r="DC131" s="33">
        <f t="shared" si="68"/>
        <v>5</v>
      </c>
      <c r="DD131" s="83" t="str">
        <f t="shared" si="69"/>
        <v>Kaufmännischer Mitarbeiter 2</v>
      </c>
      <c r="DE131" s="125">
        <v>132</v>
      </c>
      <c r="DF131" s="33">
        <f t="shared" si="70"/>
        <v>5</v>
      </c>
      <c r="DG131" s="83" t="str">
        <f t="shared" si="71"/>
        <v>Kaufmännischer Mitarbeiter 2</v>
      </c>
      <c r="DH131" s="20"/>
      <c r="DI131" s="125">
        <v>132</v>
      </c>
      <c r="DJ131" s="33">
        <f t="shared" si="72"/>
        <v>5</v>
      </c>
      <c r="DK131" s="83" t="str">
        <f t="shared" si="73"/>
        <v>Kaufmännischer Mitarbeiter 2</v>
      </c>
      <c r="DP131" s="19">
        <f t="shared" si="46"/>
        <v>5605</v>
      </c>
      <c r="DQ131" s="153">
        <v>7</v>
      </c>
      <c r="DR131" s="19">
        <v>0</v>
      </c>
      <c r="DS131" s="19" t="s">
        <v>955</v>
      </c>
    </row>
    <row r="132" spans="1:142" s="19" customFormat="1" x14ac:dyDescent="0.2">
      <c r="A132" s="53">
        <v>0</v>
      </c>
      <c r="B132" s="53">
        <v>1</v>
      </c>
      <c r="C132" s="53">
        <f t="shared" si="74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si="43"/>
        <v>Kalt Susanne</v>
      </c>
      <c r="CR132" s="19">
        <f>+Z132</f>
        <v>12</v>
      </c>
      <c r="CT132" s="154">
        <v>6758</v>
      </c>
      <c r="CU132" s="19" t="str">
        <f t="shared" si="63"/>
        <v>E</v>
      </c>
      <c r="CV132" s="125">
        <v>133</v>
      </c>
      <c r="CW132" s="33">
        <f t="shared" si="64"/>
        <v>6</v>
      </c>
      <c r="CX132" s="83" t="str">
        <f t="shared" si="65"/>
        <v>Kaufmännischer Mitarbeiter 3 / Gruppenchef 1</v>
      </c>
      <c r="CY132" s="125">
        <v>133</v>
      </c>
      <c r="CZ132" s="33">
        <f t="shared" si="75"/>
        <v>6</v>
      </c>
      <c r="DA132" s="83" t="str">
        <f t="shared" si="76"/>
        <v>Kaufmännischer Mitarbeiter 3 / Gruppenchef 1</v>
      </c>
      <c r="DB132" s="125">
        <v>133</v>
      </c>
      <c r="DC132" s="33">
        <f t="shared" si="68"/>
        <v>6</v>
      </c>
      <c r="DD132" s="83" t="str">
        <f t="shared" si="69"/>
        <v>Kaufmännischer Mitarbeiter 3 / Gruppenchef 1</v>
      </c>
      <c r="DE132" s="125">
        <v>133</v>
      </c>
      <c r="DF132" s="33">
        <f t="shared" si="70"/>
        <v>6</v>
      </c>
      <c r="DG132" s="83" t="str">
        <f t="shared" si="71"/>
        <v>Kaufmännischer Mitarbeiter 3 / Gruppenchef 1</v>
      </c>
      <c r="DH132" s="20"/>
      <c r="DI132" s="125">
        <v>133</v>
      </c>
      <c r="DJ132" s="33">
        <f t="shared" si="72"/>
        <v>6</v>
      </c>
      <c r="DK132" s="83" t="str">
        <f t="shared" si="73"/>
        <v>Kaufmännischer Mitarbeiter 3 / Gruppenchef 1</v>
      </c>
      <c r="DP132" s="19">
        <f t="shared" si="46"/>
        <v>6758</v>
      </c>
      <c r="DQ132" s="153">
        <v>6</v>
      </c>
      <c r="DR132" s="19">
        <v>0</v>
      </c>
      <c r="DS132" s="19" t="s">
        <v>955</v>
      </c>
    </row>
    <row r="133" spans="1:142" s="19" customFormat="1" x14ac:dyDescent="0.2">
      <c r="A133" s="53">
        <v>0</v>
      </c>
      <c r="B133" s="53">
        <v>1</v>
      </c>
      <c r="C133" s="53">
        <f t="shared" si="7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ref="CP133:CP147" si="77">+S133</f>
        <v>Eilers Brigitte</v>
      </c>
      <c r="CR133" s="19">
        <f>+Z133</f>
        <v>36</v>
      </c>
      <c r="CT133" s="154">
        <v>6740</v>
      </c>
      <c r="CU133" s="19" t="str">
        <f t="shared" si="63"/>
        <v>E</v>
      </c>
      <c r="CV133" s="125">
        <v>133</v>
      </c>
      <c r="CW133" s="33">
        <f t="shared" si="64"/>
        <v>6</v>
      </c>
      <c r="CX133" s="83" t="str">
        <f t="shared" si="65"/>
        <v>Kaufmännischer Mitarbeiter 3 / Gruppenchef 1</v>
      </c>
      <c r="CY133" s="125">
        <v>133</v>
      </c>
      <c r="CZ133" s="33">
        <f t="shared" si="75"/>
        <v>6</v>
      </c>
      <c r="DA133" s="83" t="str">
        <f t="shared" si="76"/>
        <v>Kaufmännischer Mitarbeiter 3 / Gruppenchef 1</v>
      </c>
      <c r="DB133" s="125">
        <v>133</v>
      </c>
      <c r="DC133" s="33">
        <f t="shared" si="68"/>
        <v>6</v>
      </c>
      <c r="DD133" s="83" t="str">
        <f t="shared" si="69"/>
        <v>Kaufmännischer Mitarbeiter 3 / Gruppenchef 1</v>
      </c>
      <c r="DE133" s="125">
        <v>133</v>
      </c>
      <c r="DF133" s="33">
        <f t="shared" si="70"/>
        <v>6</v>
      </c>
      <c r="DG133" s="83" t="str">
        <f t="shared" si="71"/>
        <v>Kaufmännischer Mitarbeiter 3 / Gruppenchef 1</v>
      </c>
      <c r="DH133" s="20"/>
      <c r="DI133" s="125">
        <v>133</v>
      </c>
      <c r="DJ133" s="33">
        <f t="shared" si="72"/>
        <v>6</v>
      </c>
      <c r="DK133" s="83" t="str">
        <f t="shared" si="73"/>
        <v>Kaufmännischer Mitarbeiter 3 / Gruppenchef 1</v>
      </c>
      <c r="DP133" s="19">
        <f t="shared" ref="DP133:DP138" si="78">+CT133</f>
        <v>6740</v>
      </c>
      <c r="DQ133" s="153">
        <v>6</v>
      </c>
      <c r="DR133" s="19">
        <v>0</v>
      </c>
      <c r="DS133" s="185" t="s">
        <v>977</v>
      </c>
    </row>
    <row r="134" spans="1:142" s="19" customFormat="1" x14ac:dyDescent="0.2">
      <c r="A134" s="53">
        <v>0</v>
      </c>
      <c r="B134" s="53">
        <v>1</v>
      </c>
      <c r="C134" s="53">
        <f t="shared" si="74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77"/>
        <v>Barth Sandra</v>
      </c>
      <c r="CR134" s="19">
        <f>+Z134</f>
        <v>28</v>
      </c>
      <c r="CT134" s="154">
        <v>7701</v>
      </c>
      <c r="CU134" s="19" t="str">
        <f t="shared" si="63"/>
        <v>E</v>
      </c>
      <c r="CV134" s="125">
        <v>132</v>
      </c>
      <c r="CW134" s="33">
        <f t="shared" si="64"/>
        <v>5</v>
      </c>
      <c r="CX134" s="83" t="str">
        <f t="shared" si="65"/>
        <v>Kaufmännischer Mitarbeiter 2</v>
      </c>
      <c r="CY134" s="125">
        <v>132</v>
      </c>
      <c r="CZ134" s="33">
        <f t="shared" si="75"/>
        <v>5</v>
      </c>
      <c r="DA134" s="83" t="str">
        <f t="shared" si="76"/>
        <v>Kaufmännischer Mitarbeiter 2</v>
      </c>
      <c r="DB134" s="125">
        <v>132</v>
      </c>
      <c r="DC134" s="33">
        <f t="shared" si="68"/>
        <v>5</v>
      </c>
      <c r="DD134" s="83" t="str">
        <f t="shared" si="69"/>
        <v>Kaufmännischer Mitarbeiter 2</v>
      </c>
      <c r="DE134" s="125">
        <v>132</v>
      </c>
      <c r="DF134" s="33">
        <f t="shared" si="70"/>
        <v>5</v>
      </c>
      <c r="DG134" s="83" t="str">
        <f t="shared" si="71"/>
        <v>Kaufmännischer Mitarbeiter 2</v>
      </c>
      <c r="DH134" s="20"/>
      <c r="DI134" s="125">
        <v>132</v>
      </c>
      <c r="DJ134" s="33">
        <f t="shared" si="72"/>
        <v>5</v>
      </c>
      <c r="DK134" s="83" t="str">
        <f t="shared" si="73"/>
        <v>Kaufmännischer Mitarbeiter 2</v>
      </c>
      <c r="DP134" s="19">
        <f t="shared" si="78"/>
        <v>7701</v>
      </c>
      <c r="DQ134" s="153">
        <v>7</v>
      </c>
      <c r="DR134" s="19">
        <v>0</v>
      </c>
      <c r="DS134" s="185" t="s">
        <v>977</v>
      </c>
    </row>
    <row r="135" spans="1:142" s="19" customFormat="1" x14ac:dyDescent="0.2">
      <c r="A135" s="53">
        <v>0</v>
      </c>
      <c r="B135" s="53"/>
      <c r="C135" s="53">
        <f t="shared" si="74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77"/>
        <v>Schurrer Gabriel</v>
      </c>
      <c r="CR135" s="19">
        <f>+Z135</f>
        <v>32</v>
      </c>
      <c r="CT135" s="154">
        <v>7654</v>
      </c>
      <c r="CU135" s="19" t="str">
        <f t="shared" si="63"/>
        <v>F</v>
      </c>
      <c r="CV135" s="125">
        <v>614</v>
      </c>
      <c r="CW135" s="33">
        <f t="shared" si="64"/>
        <v>4</v>
      </c>
      <c r="CX135" s="83" t="str">
        <f t="shared" si="65"/>
        <v>Laborassistenz 2</v>
      </c>
      <c r="CY135" s="125">
        <v>614</v>
      </c>
      <c r="CZ135" s="33">
        <f t="shared" si="75"/>
        <v>4</v>
      </c>
      <c r="DA135" s="83" t="str">
        <f t="shared" si="76"/>
        <v>Laborassistenz 2</v>
      </c>
      <c r="DB135" s="125">
        <v>614</v>
      </c>
      <c r="DC135" s="33">
        <f t="shared" si="68"/>
        <v>4</v>
      </c>
      <c r="DD135" s="83" t="str">
        <f t="shared" si="69"/>
        <v>Laborassistenz 2</v>
      </c>
      <c r="DE135" s="125">
        <v>614</v>
      </c>
      <c r="DF135" s="33">
        <f t="shared" si="70"/>
        <v>4</v>
      </c>
      <c r="DG135" s="83" t="str">
        <f t="shared" si="71"/>
        <v>Laborassistenz 2</v>
      </c>
      <c r="DH135" s="20"/>
      <c r="DI135" s="125">
        <v>614</v>
      </c>
      <c r="DJ135" s="33">
        <f t="shared" si="72"/>
        <v>4</v>
      </c>
      <c r="DK135" s="83" t="str">
        <f t="shared" si="73"/>
        <v>Laborassistenz 2</v>
      </c>
      <c r="DP135" s="19">
        <f t="shared" si="78"/>
        <v>7654</v>
      </c>
      <c r="DQ135" s="153">
        <v>7</v>
      </c>
      <c r="DR135" s="19">
        <v>0</v>
      </c>
      <c r="DS135" s="19" t="s">
        <v>963</v>
      </c>
    </row>
    <row r="136" spans="1:142" s="19" customFormat="1" x14ac:dyDescent="0.2">
      <c r="A136" s="53">
        <v>0</v>
      </c>
      <c r="B136" s="53"/>
      <c r="C136" s="53">
        <f t="shared" si="74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77"/>
        <v>Signer David</v>
      </c>
      <c r="CT136" s="154">
        <v>9765</v>
      </c>
      <c r="CV136" s="125"/>
      <c r="CW136" s="33"/>
      <c r="CX136" s="83"/>
      <c r="CY136" s="125"/>
      <c r="CZ136" s="33"/>
      <c r="DA136" s="83"/>
      <c r="DB136" s="125"/>
      <c r="DC136" s="33"/>
      <c r="DD136" s="83"/>
      <c r="DE136" s="125"/>
      <c r="DF136" s="33"/>
      <c r="DG136" s="83"/>
      <c r="DH136" s="20"/>
      <c r="DI136" s="33"/>
      <c r="DJ136" s="33"/>
      <c r="DK136" s="83"/>
      <c r="DP136" s="19">
        <f t="shared" si="78"/>
        <v>9765</v>
      </c>
      <c r="DQ136" s="153">
        <v>8</v>
      </c>
      <c r="DR136" s="19">
        <v>0</v>
      </c>
      <c r="DS136" s="185" t="s">
        <v>976</v>
      </c>
    </row>
    <row r="137" spans="1:142" s="19" customFormat="1" x14ac:dyDescent="0.2">
      <c r="A137" s="53">
        <v>0</v>
      </c>
      <c r="B137" s="53"/>
      <c r="C137" s="53">
        <f t="shared" si="74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77"/>
        <v>Stucki Tizian</v>
      </c>
      <c r="CT137" s="154">
        <v>9740</v>
      </c>
      <c r="CV137" s="125"/>
      <c r="CW137" s="33"/>
      <c r="CX137" s="83"/>
      <c r="CY137" s="125"/>
      <c r="CZ137" s="33"/>
      <c r="DA137" s="83"/>
      <c r="DB137" s="125"/>
      <c r="DC137" s="33"/>
      <c r="DD137" s="83"/>
      <c r="DE137" s="125"/>
      <c r="DF137" s="33"/>
      <c r="DG137" s="83"/>
      <c r="DH137" s="20"/>
      <c r="DI137" s="33"/>
      <c r="DJ137" s="33"/>
      <c r="DK137" s="83"/>
      <c r="DP137" s="19">
        <f>+CT137</f>
        <v>9740</v>
      </c>
      <c r="DQ137" s="153">
        <v>8</v>
      </c>
      <c r="DR137" s="19">
        <v>0</v>
      </c>
      <c r="DS137" s="185" t="s">
        <v>976</v>
      </c>
    </row>
    <row r="138" spans="1:142" s="19" customFormat="1" x14ac:dyDescent="0.2">
      <c r="A138" s="53">
        <v>0</v>
      </c>
      <c r="B138" s="53"/>
      <c r="C138" s="53">
        <f t="shared" si="74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77"/>
        <v>Kipfer Cedric</v>
      </c>
      <c r="CT138" s="154">
        <v>9739</v>
      </c>
      <c r="CV138" s="125"/>
      <c r="CW138" s="33"/>
      <c r="CX138" s="83"/>
      <c r="CY138" s="125"/>
      <c r="CZ138" s="33"/>
      <c r="DA138" s="83"/>
      <c r="DB138" s="125"/>
      <c r="DC138" s="33"/>
      <c r="DD138" s="83"/>
      <c r="DE138" s="125"/>
      <c r="DF138" s="33"/>
      <c r="DG138" s="83"/>
      <c r="DH138" s="20"/>
      <c r="DI138" s="33"/>
      <c r="DJ138" s="33"/>
      <c r="DK138" s="83"/>
      <c r="DP138" s="19">
        <f t="shared" si="78"/>
        <v>9739</v>
      </c>
      <c r="DQ138" s="153">
        <v>8</v>
      </c>
      <c r="DR138" s="19">
        <v>0</v>
      </c>
      <c r="DS138" s="185" t="s">
        <v>976</v>
      </c>
    </row>
    <row r="139" spans="1:142" x14ac:dyDescent="0.25">
      <c r="A139" s="53">
        <v>0</v>
      </c>
      <c r="B139" s="53"/>
      <c r="C139" s="53">
        <f t="shared" si="74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77"/>
        <v>Berger Noah</v>
      </c>
      <c r="CQ139" s="19"/>
      <c r="CT139" s="154">
        <v>9740</v>
      </c>
      <c r="CV139" s="125"/>
      <c r="CW139" s="33"/>
      <c r="CX139" s="83"/>
      <c r="CY139" s="125"/>
      <c r="CZ139" s="33"/>
      <c r="DA139" s="83"/>
      <c r="DB139" s="125"/>
      <c r="DC139" s="33"/>
      <c r="DD139" s="83"/>
      <c r="DE139" s="125"/>
      <c r="DF139" s="33"/>
      <c r="DG139" s="83"/>
      <c r="DH139" s="20"/>
      <c r="DI139" s="33"/>
      <c r="DJ139" s="33"/>
      <c r="DK139" s="83"/>
    </row>
    <row r="140" spans="1:142" s="19" customFormat="1" x14ac:dyDescent="0.2">
      <c r="A140" s="53">
        <v>0</v>
      </c>
      <c r="B140" s="53"/>
      <c r="C140" s="53">
        <f t="shared" si="74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7"/>
        <v>Pertoldi Noeh</v>
      </c>
      <c r="CT140" s="154">
        <v>9742</v>
      </c>
      <c r="CV140" s="125"/>
      <c r="CW140" s="33"/>
      <c r="CX140" s="83"/>
      <c r="CY140" s="125"/>
      <c r="CZ140" s="33"/>
      <c r="DA140" s="83"/>
      <c r="DB140" s="125"/>
      <c r="DC140" s="33"/>
      <c r="DD140" s="83"/>
      <c r="DE140" s="125"/>
      <c r="DF140" s="33"/>
      <c r="DG140" s="83"/>
      <c r="DH140" s="20"/>
      <c r="DI140" s="33"/>
      <c r="DJ140" s="33"/>
      <c r="DK140" s="83"/>
      <c r="DP140" s="19">
        <f t="shared" ref="DP140:DP147" si="79">+CT140</f>
        <v>9742</v>
      </c>
      <c r="DQ140" s="153">
        <v>8</v>
      </c>
      <c r="DR140" s="19">
        <v>0</v>
      </c>
      <c r="DS140" s="185" t="s">
        <v>976</v>
      </c>
    </row>
    <row r="141" spans="1:142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7"/>
        <v>Thahiri Florian</v>
      </c>
      <c r="CT141" s="154">
        <v>9740</v>
      </c>
      <c r="CV141" s="125"/>
      <c r="CW141" s="33"/>
      <c r="CX141" s="83"/>
      <c r="CY141" s="125"/>
      <c r="CZ141" s="33"/>
      <c r="DA141" s="83"/>
      <c r="DB141" s="125"/>
      <c r="DC141" s="33"/>
      <c r="DD141" s="83"/>
      <c r="DE141" s="125"/>
      <c r="DF141" s="33"/>
      <c r="DG141" s="83"/>
      <c r="DH141" s="20"/>
      <c r="DI141" s="33"/>
      <c r="DJ141" s="33"/>
      <c r="DK141" s="83"/>
      <c r="DP141" s="19">
        <f>+CT141</f>
        <v>9740</v>
      </c>
      <c r="DQ141" s="153">
        <v>8</v>
      </c>
      <c r="DR141" s="19">
        <v>0</v>
      </c>
      <c r="DS141" s="185" t="s">
        <v>976</v>
      </c>
    </row>
    <row r="142" spans="1:142" s="19" customFormat="1" x14ac:dyDescent="0.2">
      <c r="A142" s="53">
        <v>0</v>
      </c>
      <c r="B142" s="53"/>
      <c r="C142" s="53">
        <f t="shared" si="74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77"/>
        <v>Hirsbrunner Nico</v>
      </c>
      <c r="CT142" s="154">
        <v>9740</v>
      </c>
      <c r="CV142" s="125"/>
      <c r="CW142" s="33"/>
      <c r="CX142" s="83"/>
      <c r="CY142" s="125"/>
      <c r="CZ142" s="33"/>
      <c r="DA142" s="83"/>
      <c r="DB142" s="125"/>
      <c r="DC142" s="33"/>
      <c r="DD142" s="83"/>
      <c r="DE142" s="125"/>
      <c r="DF142" s="33"/>
      <c r="DG142" s="83"/>
      <c r="DH142" s="20"/>
      <c r="DI142" s="33"/>
      <c r="DJ142" s="33"/>
      <c r="DK142" s="83"/>
      <c r="DP142" s="19">
        <f t="shared" si="79"/>
        <v>9740</v>
      </c>
      <c r="DQ142" s="153">
        <v>8</v>
      </c>
      <c r="DR142" s="19">
        <v>0</v>
      </c>
      <c r="DS142" s="185" t="s">
        <v>976</v>
      </c>
    </row>
    <row r="143" spans="1:142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77"/>
        <v>Christ Florian</v>
      </c>
      <c r="CT143" s="154">
        <v>9739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20"/>
      <c r="DI143" s="33"/>
      <c r="DJ143" s="33"/>
      <c r="DK143" s="83"/>
      <c r="DP143" s="19">
        <f t="shared" si="79"/>
        <v>9739</v>
      </c>
      <c r="DQ143" s="153">
        <v>8</v>
      </c>
      <c r="DR143" s="19">
        <v>0</v>
      </c>
      <c r="DS143" s="185" t="s">
        <v>976</v>
      </c>
      <c r="EL143"/>
    </row>
    <row r="144" spans="1:142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77"/>
        <v>Sivasundaram Aschveni</v>
      </c>
      <c r="CT144" s="154">
        <v>9751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20"/>
      <c r="DI144" s="33"/>
      <c r="DJ144" s="33"/>
      <c r="DK144" s="83"/>
      <c r="DP144" s="19">
        <f>+CT144</f>
        <v>9751</v>
      </c>
      <c r="DQ144" s="153">
        <v>8</v>
      </c>
      <c r="DR144" s="19">
        <v>0</v>
      </c>
      <c r="DS144" s="185" t="s">
        <v>976</v>
      </c>
      <c r="EL144"/>
    </row>
    <row r="145" spans="1:142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20"/>
      <c r="DI145" s="33"/>
      <c r="DJ145" s="33"/>
      <c r="DK145" s="83"/>
      <c r="DP145" s="19">
        <f>+CT145</f>
        <v>9750</v>
      </c>
      <c r="DQ145" s="153">
        <v>8</v>
      </c>
      <c r="DR145" s="19">
        <v>0</v>
      </c>
      <c r="DS145" s="185" t="s">
        <v>976</v>
      </c>
      <c r="EL145"/>
    </row>
    <row r="146" spans="1:142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77"/>
        <v>Boser Florian</v>
      </c>
      <c r="CT146" s="154">
        <v>9750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20"/>
      <c r="DI146" s="33"/>
      <c r="DJ146" s="33"/>
      <c r="DK146" s="83"/>
      <c r="DP146" s="19">
        <f t="shared" si="79"/>
        <v>9750</v>
      </c>
      <c r="DQ146" s="153">
        <v>8</v>
      </c>
      <c r="DR146" s="19">
        <v>0</v>
      </c>
      <c r="DS146" s="185" t="s">
        <v>976</v>
      </c>
      <c r="EL146"/>
    </row>
    <row r="147" spans="1:142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77"/>
        <v>Kaupp Nicolas</v>
      </c>
      <c r="CT147" s="154">
        <v>9752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20"/>
      <c r="DI147" s="33"/>
      <c r="DJ147" s="33"/>
      <c r="DK147" s="83"/>
      <c r="DP147" s="19">
        <f t="shared" si="79"/>
        <v>9752</v>
      </c>
      <c r="DQ147" s="153">
        <v>8</v>
      </c>
      <c r="DR147" s="19">
        <v>0</v>
      </c>
      <c r="DS147" s="185" t="s">
        <v>976</v>
      </c>
      <c r="EL147"/>
    </row>
    <row r="148" spans="1:142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V148" s="141"/>
      <c r="CW148" s="141"/>
      <c r="CX148" s="126"/>
      <c r="CY148" s="141"/>
      <c r="CZ148" s="141"/>
      <c r="DA148" s="126"/>
      <c r="DB148" s="141"/>
      <c r="DC148" s="141"/>
      <c r="DD148" s="126"/>
      <c r="DE148" s="141"/>
      <c r="DF148" s="141"/>
      <c r="DG148" s="126"/>
      <c r="DH148" s="126"/>
      <c r="DI148" s="138"/>
      <c r="DJ148" s="138"/>
      <c r="EL148"/>
    </row>
    <row r="149" spans="1:142" customFormat="1" x14ac:dyDescent="0.25">
      <c r="A149" s="48">
        <f t="shared" ref="A149:N149" si="80">SUM(A5:A147)</f>
        <v>9</v>
      </c>
      <c r="B149" s="48">
        <f t="shared" si="80"/>
        <v>36</v>
      </c>
      <c r="C149" s="48">
        <f t="shared" si="80"/>
        <v>97</v>
      </c>
      <c r="D149" s="48">
        <f t="shared" si="80"/>
        <v>27</v>
      </c>
      <c r="E149" s="48">
        <f t="shared" si="80"/>
        <v>44</v>
      </c>
      <c r="F149" s="48">
        <f t="shared" si="80"/>
        <v>1</v>
      </c>
      <c r="G149" s="48">
        <f t="shared" si="80"/>
        <v>2</v>
      </c>
      <c r="H149" s="48">
        <f t="shared" si="80"/>
        <v>33</v>
      </c>
      <c r="I149" s="48">
        <f t="shared" si="80"/>
        <v>32</v>
      </c>
      <c r="J149" s="48">
        <f t="shared" si="80"/>
        <v>11</v>
      </c>
      <c r="K149" s="48">
        <f t="shared" si="80"/>
        <v>11</v>
      </c>
      <c r="L149" s="48">
        <f t="shared" si="80"/>
        <v>20</v>
      </c>
      <c r="M149" s="48">
        <f t="shared" si="80"/>
        <v>7</v>
      </c>
      <c r="N149" s="48">
        <f t="shared" si="80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T149" s="11"/>
      <c r="CU149" s="11"/>
      <c r="CV149" s="49"/>
      <c r="CW149" s="49"/>
      <c r="CX149" s="11"/>
      <c r="CY149" s="49"/>
      <c r="CZ149" s="49"/>
      <c r="DA149" s="11"/>
      <c r="DB149" s="49"/>
      <c r="DC149" s="49"/>
      <c r="DD149" s="11"/>
      <c r="DE149" s="49"/>
      <c r="DF149" s="49"/>
      <c r="DG149" s="11"/>
      <c r="DH149" s="115"/>
      <c r="DI149" s="13"/>
      <c r="DJ149" s="13"/>
      <c r="DK149" s="11"/>
      <c r="DN149" s="11"/>
      <c r="DO149" s="11"/>
      <c r="DP149" s="11"/>
      <c r="DW149" s="19"/>
    </row>
    <row r="150" spans="1:142" customFormat="1" x14ac:dyDescent="0.25">
      <c r="A150" s="11">
        <f t="shared" ref="A150:N150" si="81">SUBTOTAL(9,A5:A147)</f>
        <v>9</v>
      </c>
      <c r="B150" s="11">
        <f t="shared" si="81"/>
        <v>36</v>
      </c>
      <c r="C150" s="11">
        <f t="shared" si="81"/>
        <v>97</v>
      </c>
      <c r="D150" s="11">
        <f t="shared" si="81"/>
        <v>27</v>
      </c>
      <c r="E150" s="11">
        <f t="shared" si="81"/>
        <v>44</v>
      </c>
      <c r="F150" s="11">
        <f t="shared" si="81"/>
        <v>1</v>
      </c>
      <c r="G150" s="11">
        <f t="shared" si="81"/>
        <v>2</v>
      </c>
      <c r="H150" s="11">
        <f t="shared" si="81"/>
        <v>33</v>
      </c>
      <c r="I150" s="11">
        <f t="shared" si="81"/>
        <v>32</v>
      </c>
      <c r="J150" s="11">
        <f t="shared" si="81"/>
        <v>11</v>
      </c>
      <c r="K150" s="11">
        <f t="shared" si="81"/>
        <v>11</v>
      </c>
      <c r="L150" s="11">
        <f t="shared" si="81"/>
        <v>20</v>
      </c>
      <c r="M150" s="11">
        <f t="shared" si="81"/>
        <v>7</v>
      </c>
      <c r="N150" s="11">
        <f t="shared" si="81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T150" s="11"/>
      <c r="CU150" s="11"/>
      <c r="CV150" s="49"/>
      <c r="CW150" s="49"/>
      <c r="CX150" s="11"/>
      <c r="CY150" s="49"/>
      <c r="CZ150" s="49"/>
      <c r="DA150" s="11"/>
      <c r="DB150" s="49"/>
      <c r="DC150" s="49"/>
      <c r="DD150" s="11"/>
      <c r="DE150" s="49"/>
      <c r="DF150" s="49"/>
      <c r="DG150" s="11"/>
      <c r="DH150" s="115"/>
      <c r="DI150" s="13"/>
      <c r="DJ150" s="13"/>
      <c r="DK150" s="11"/>
      <c r="DN150" s="11"/>
      <c r="DO150" s="11"/>
      <c r="DP150" s="11"/>
      <c r="DQ150" s="45" t="s">
        <v>980</v>
      </c>
      <c r="DW150" s="19"/>
    </row>
    <row r="151" spans="1:142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T151" s="11"/>
      <c r="CU151" s="11"/>
      <c r="CV151" s="49"/>
      <c r="CW151" s="49"/>
      <c r="CX151" s="11"/>
      <c r="CY151" s="49"/>
      <c r="CZ151" s="49"/>
      <c r="DA151" s="11"/>
      <c r="DB151" s="49"/>
      <c r="DC151" s="49"/>
      <c r="DD151" s="11"/>
      <c r="DE151" s="49"/>
      <c r="DF151" s="49"/>
      <c r="DG151" s="11"/>
      <c r="DH151" s="115"/>
      <c r="DI151" s="13"/>
      <c r="DJ151" s="13"/>
      <c r="DK151" s="11"/>
      <c r="DN151" s="11"/>
      <c r="DO151" s="11"/>
      <c r="DP151" s="11"/>
      <c r="DQ151" s="11" t="s">
        <v>986</v>
      </c>
      <c r="DW151" s="19"/>
      <c r="EL151" s="11"/>
    </row>
    <row r="152" spans="1:142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T152" s="11"/>
      <c r="CU152" s="11"/>
      <c r="CV152" s="49"/>
      <c r="CW152" s="49"/>
      <c r="CX152" s="11"/>
      <c r="CY152" s="49"/>
      <c r="CZ152" s="49"/>
      <c r="DA152" s="11"/>
      <c r="DB152" s="49"/>
      <c r="DC152" s="49"/>
      <c r="DD152" s="11"/>
      <c r="DE152" s="49"/>
      <c r="DF152" s="49"/>
      <c r="DG152" s="11"/>
      <c r="DH152" s="115"/>
      <c r="DI152" s="13"/>
      <c r="DJ152" s="13"/>
      <c r="DK152" s="11"/>
      <c r="DN152" s="11"/>
      <c r="DO152" s="11"/>
      <c r="DP152" s="11"/>
      <c r="DQ152" s="11" t="s">
        <v>987</v>
      </c>
      <c r="DW152" s="19"/>
      <c r="EL152" s="11"/>
    </row>
    <row r="153" spans="1:142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T153" s="11"/>
      <c r="CU153" s="11"/>
      <c r="CV153" s="49"/>
      <c r="CW153" s="49"/>
      <c r="CX153" s="11"/>
      <c r="CY153" s="49"/>
      <c r="CZ153" s="49"/>
      <c r="DA153" s="11"/>
      <c r="DB153" s="49"/>
      <c r="DC153" s="49"/>
      <c r="DD153" s="11"/>
      <c r="DE153" s="49"/>
      <c r="DF153" s="49"/>
      <c r="DG153" s="11"/>
      <c r="DH153" s="115"/>
      <c r="DI153" s="13"/>
      <c r="DJ153" s="13"/>
      <c r="DK153" s="11"/>
      <c r="DN153" s="11"/>
      <c r="DO153" s="11"/>
      <c r="DP153" s="11"/>
      <c r="DQ153" s="11" t="s">
        <v>988</v>
      </c>
      <c r="DW153" s="19"/>
      <c r="EL153" s="11"/>
    </row>
    <row r="154" spans="1:142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Q154" s="11" t="s">
        <v>981</v>
      </c>
      <c r="DW154" s="19"/>
    </row>
    <row r="155" spans="1:142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Q155" s="11" t="s">
        <v>982</v>
      </c>
      <c r="DW155" s="19"/>
    </row>
    <row r="156" spans="1:142" x14ac:dyDescent="0.25">
      <c r="AE156" s="91" t="s">
        <v>365</v>
      </c>
      <c r="AF156" s="89" t="s">
        <v>249</v>
      </c>
      <c r="CN156" s="19"/>
      <c r="CO156" s="19"/>
      <c r="DQ156" s="11" t="s">
        <v>989</v>
      </c>
      <c r="DW156" s="19"/>
    </row>
    <row r="157" spans="1:142" x14ac:dyDescent="0.25">
      <c r="AE157" s="80"/>
      <c r="DQ157" s="11" t="s">
        <v>990</v>
      </c>
    </row>
    <row r="158" spans="1:142" x14ac:dyDescent="0.25">
      <c r="AE158" s="80" t="s">
        <v>408</v>
      </c>
      <c r="DQ158" s="11" t="s">
        <v>991</v>
      </c>
    </row>
    <row r="159" spans="1:142" x14ac:dyDescent="0.25">
      <c r="O159" s="109"/>
      <c r="P159" s="110"/>
      <c r="Q159" s="111"/>
      <c r="R159" s="112"/>
      <c r="S159" s="113"/>
      <c r="AE159" s="80" t="s">
        <v>410</v>
      </c>
      <c r="DQ159" s="11" t="s">
        <v>983</v>
      </c>
    </row>
    <row r="160" spans="1:142" x14ac:dyDescent="0.25">
      <c r="O160" s="109"/>
      <c r="P160" s="110"/>
      <c r="Q160" s="111"/>
      <c r="R160" s="112"/>
      <c r="S160" s="113"/>
      <c r="AE160" s="80" t="s">
        <v>409</v>
      </c>
      <c r="DQ160" s="11" t="s">
        <v>984</v>
      </c>
    </row>
    <row r="161" spans="15:125" x14ac:dyDescent="0.25">
      <c r="O161" s="109"/>
      <c r="P161" s="110"/>
      <c r="Q161" s="111"/>
      <c r="R161" s="112"/>
      <c r="S161" s="113"/>
      <c r="AE161" s="80"/>
      <c r="DQ161" s="11" t="s">
        <v>992</v>
      </c>
    </row>
    <row r="162" spans="15:125" x14ac:dyDescent="0.25">
      <c r="O162" s="114"/>
      <c r="P162" s="111"/>
      <c r="Q162" s="111"/>
      <c r="R162" s="112"/>
      <c r="S162" s="115"/>
      <c r="AE162" s="80" t="s">
        <v>411</v>
      </c>
      <c r="DQ162" s="11" t="s">
        <v>985</v>
      </c>
    </row>
    <row r="163" spans="15:125" x14ac:dyDescent="0.25">
      <c r="AE163" s="80" t="s">
        <v>413</v>
      </c>
    </row>
    <row r="164" spans="15:125" x14ac:dyDescent="0.25">
      <c r="AE164" s="80" t="s">
        <v>412</v>
      </c>
      <c r="DR164" s="45" t="s">
        <v>993</v>
      </c>
    </row>
    <row r="165" spans="15:125" x14ac:dyDescent="0.25">
      <c r="AE165" s="80"/>
      <c r="DR165" s="11" t="s">
        <v>994</v>
      </c>
    </row>
    <row r="166" spans="15:125" x14ac:dyDescent="0.25">
      <c r="AE166" s="80"/>
      <c r="DR166" s="11" t="s">
        <v>995</v>
      </c>
    </row>
    <row r="167" spans="15:125" x14ac:dyDescent="0.25">
      <c r="AE167" s="80"/>
      <c r="DR167" s="11" t="s">
        <v>996</v>
      </c>
    </row>
    <row r="168" spans="15:125" x14ac:dyDescent="0.25">
      <c r="AE168" s="80"/>
      <c r="DR168" s="11" t="s">
        <v>997</v>
      </c>
    </row>
    <row r="169" spans="15:125" x14ac:dyDescent="0.25">
      <c r="AE169" s="80"/>
    </row>
    <row r="170" spans="15:125" x14ac:dyDescent="0.25">
      <c r="AE170" s="80"/>
    </row>
    <row r="171" spans="15:125" x14ac:dyDescent="0.25">
      <c r="AE171" s="80"/>
    </row>
    <row r="172" spans="15:125" x14ac:dyDescent="0.25">
      <c r="AE172" s="80"/>
    </row>
    <row r="173" spans="15:125" x14ac:dyDescent="0.25">
      <c r="AE173" s="80"/>
      <c r="DU173" s="11" t="s">
        <v>998</v>
      </c>
    </row>
    <row r="174" spans="15:125" x14ac:dyDescent="0.25">
      <c r="AE174" s="80"/>
    </row>
    <row r="175" spans="15:125" x14ac:dyDescent="0.25">
      <c r="AE175" s="80"/>
    </row>
    <row r="176" spans="15:125" x14ac:dyDescent="0.25">
      <c r="AE176" s="80"/>
      <c r="DN176" s="889" t="s">
        <v>78</v>
      </c>
      <c r="DO176" s="890"/>
      <c r="DP176" s="891"/>
      <c r="DQ176" s="173" t="s">
        <v>950</v>
      </c>
    </row>
    <row r="177" spans="31:121" x14ac:dyDescent="0.25">
      <c r="AE177" s="80"/>
      <c r="DN177" s="174" t="s">
        <v>76</v>
      </c>
      <c r="DO177" s="175" t="s">
        <v>77</v>
      </c>
      <c r="DP177" s="176" t="s">
        <v>701</v>
      </c>
      <c r="DQ177" s="171"/>
    </row>
    <row r="178" spans="31:121" x14ac:dyDescent="0.25">
      <c r="AE178" s="80"/>
      <c r="DN178" s="177">
        <v>101</v>
      </c>
      <c r="DO178" s="178" t="s">
        <v>712</v>
      </c>
      <c r="DP178" s="179">
        <v>2</v>
      </c>
      <c r="DQ178" s="171"/>
    </row>
    <row r="179" spans="31:121" x14ac:dyDescent="0.25">
      <c r="AE179" s="80"/>
      <c r="DN179" s="177">
        <v>102</v>
      </c>
      <c r="DO179" s="178" t="s">
        <v>713</v>
      </c>
      <c r="DP179" s="179">
        <v>3</v>
      </c>
      <c r="DQ179" s="171"/>
    </row>
    <row r="180" spans="31:121" x14ac:dyDescent="0.25">
      <c r="AE180" s="80"/>
      <c r="DN180" s="177">
        <v>103</v>
      </c>
      <c r="DO180" s="178" t="s">
        <v>714</v>
      </c>
      <c r="DP180" s="179">
        <v>4</v>
      </c>
      <c r="DQ180" s="171"/>
    </row>
    <row r="181" spans="31:121" x14ac:dyDescent="0.25">
      <c r="AE181" s="80"/>
      <c r="DN181" s="177">
        <v>104</v>
      </c>
      <c r="DO181" s="178" t="s">
        <v>715</v>
      </c>
      <c r="DP181" s="179">
        <v>5</v>
      </c>
      <c r="DQ181" s="171"/>
    </row>
    <row r="182" spans="31:121" x14ac:dyDescent="0.25">
      <c r="AE182" s="80"/>
      <c r="DN182" s="177">
        <v>111</v>
      </c>
      <c r="DO182" s="178" t="s">
        <v>716</v>
      </c>
      <c r="DP182" s="179">
        <v>4</v>
      </c>
      <c r="DQ182" s="171" t="s">
        <v>953</v>
      </c>
    </row>
    <row r="183" spans="31:121" x14ac:dyDescent="0.25">
      <c r="AE183" s="80"/>
      <c r="DN183" s="177">
        <v>112</v>
      </c>
      <c r="DO183" s="178" t="s">
        <v>717</v>
      </c>
      <c r="DP183" s="179">
        <v>5</v>
      </c>
      <c r="DQ183" s="171" t="s">
        <v>953</v>
      </c>
    </row>
    <row r="184" spans="31:121" x14ac:dyDescent="0.25">
      <c r="AE184" s="80"/>
      <c r="DN184" s="177">
        <v>121</v>
      </c>
      <c r="DO184" s="178" t="s">
        <v>718</v>
      </c>
      <c r="DP184" s="179">
        <v>4</v>
      </c>
      <c r="DQ184" s="171" t="s">
        <v>954</v>
      </c>
    </row>
    <row r="185" spans="31:121" x14ac:dyDescent="0.25">
      <c r="AE185" s="80"/>
      <c r="DN185" s="177">
        <v>122</v>
      </c>
      <c r="DO185" s="178" t="s">
        <v>719</v>
      </c>
      <c r="DP185" s="179">
        <v>5</v>
      </c>
      <c r="DQ185" s="171" t="s">
        <v>954</v>
      </c>
    </row>
    <row r="186" spans="31:121" x14ac:dyDescent="0.25">
      <c r="DN186" s="177">
        <v>123</v>
      </c>
      <c r="DO186" s="178" t="s">
        <v>720</v>
      </c>
      <c r="DP186" s="179">
        <v>6</v>
      </c>
      <c r="DQ186" s="171" t="s">
        <v>954</v>
      </c>
    </row>
    <row r="187" spans="31:121" x14ac:dyDescent="0.25">
      <c r="DN187" s="177">
        <v>124</v>
      </c>
      <c r="DO187" s="178" t="s">
        <v>721</v>
      </c>
      <c r="DP187" s="179">
        <v>7</v>
      </c>
      <c r="DQ187" s="171" t="s">
        <v>954</v>
      </c>
    </row>
    <row r="188" spans="31:121" x14ac:dyDescent="0.25">
      <c r="DN188" s="177">
        <v>131</v>
      </c>
      <c r="DO188" s="178" t="s">
        <v>722</v>
      </c>
      <c r="DP188" s="179">
        <v>4</v>
      </c>
      <c r="DQ188" s="171" t="s">
        <v>955</v>
      </c>
    </row>
    <row r="189" spans="31:121" x14ac:dyDescent="0.25">
      <c r="DN189" s="177">
        <v>132</v>
      </c>
      <c r="DO189" s="178" t="s">
        <v>723</v>
      </c>
      <c r="DP189" s="179">
        <v>5</v>
      </c>
      <c r="DQ189" s="171" t="s">
        <v>955</v>
      </c>
    </row>
    <row r="190" spans="31:121" x14ac:dyDescent="0.25">
      <c r="DN190" s="177">
        <v>133</v>
      </c>
      <c r="DO190" s="178" t="s">
        <v>724</v>
      </c>
      <c r="DP190" s="179">
        <v>6</v>
      </c>
      <c r="DQ190" s="171" t="s">
        <v>955</v>
      </c>
    </row>
    <row r="191" spans="31:121" x14ac:dyDescent="0.25">
      <c r="DN191" s="177">
        <v>134</v>
      </c>
      <c r="DO191" s="178" t="s">
        <v>725</v>
      </c>
      <c r="DP191" s="179">
        <v>7</v>
      </c>
      <c r="DQ191" s="171" t="s">
        <v>955</v>
      </c>
    </row>
    <row r="192" spans="31:121" x14ac:dyDescent="0.25">
      <c r="DN192" s="177">
        <v>138</v>
      </c>
      <c r="DO192" s="178" t="s">
        <v>726</v>
      </c>
      <c r="DP192" s="179">
        <v>6</v>
      </c>
      <c r="DQ192" s="171"/>
    </row>
    <row r="193" spans="118:121" x14ac:dyDescent="0.25">
      <c r="DN193" s="177">
        <v>139</v>
      </c>
      <c r="DO193" s="178" t="s">
        <v>727</v>
      </c>
      <c r="DP193" s="179">
        <v>7</v>
      </c>
      <c r="DQ193" s="171"/>
    </row>
    <row r="194" spans="118:121" x14ac:dyDescent="0.25">
      <c r="DN194" s="177">
        <v>141</v>
      </c>
      <c r="DO194" s="178" t="s">
        <v>728</v>
      </c>
      <c r="DP194" s="179">
        <v>8</v>
      </c>
      <c r="DQ194" s="171" t="s">
        <v>956</v>
      </c>
    </row>
    <row r="195" spans="118:121" x14ac:dyDescent="0.25">
      <c r="DN195" s="177">
        <v>142</v>
      </c>
      <c r="DO195" s="178" t="s">
        <v>729</v>
      </c>
      <c r="DP195" s="179">
        <v>9</v>
      </c>
      <c r="DQ195" s="171" t="s">
        <v>956</v>
      </c>
    </row>
    <row r="196" spans="118:121" x14ac:dyDescent="0.25">
      <c r="DN196" s="177">
        <v>143</v>
      </c>
      <c r="DO196" s="178" t="s">
        <v>730</v>
      </c>
      <c r="DP196" s="179">
        <v>10</v>
      </c>
      <c r="DQ196" s="171" t="s">
        <v>956</v>
      </c>
    </row>
    <row r="197" spans="118:121" x14ac:dyDescent="0.25">
      <c r="DN197" s="177">
        <v>144</v>
      </c>
      <c r="DO197" s="178" t="s">
        <v>731</v>
      </c>
      <c r="DP197" s="179">
        <v>11</v>
      </c>
      <c r="DQ197" s="171" t="s">
        <v>956</v>
      </c>
    </row>
    <row r="198" spans="118:121" x14ac:dyDescent="0.25">
      <c r="DN198" s="177">
        <v>150</v>
      </c>
      <c r="DO198" s="178" t="s">
        <v>732</v>
      </c>
      <c r="DP198" s="179">
        <v>8</v>
      </c>
      <c r="DQ198" s="171"/>
    </row>
    <row r="199" spans="118:121" x14ac:dyDescent="0.25">
      <c r="DN199" s="177">
        <v>151</v>
      </c>
      <c r="DO199" s="178" t="s">
        <v>733</v>
      </c>
      <c r="DP199" s="179">
        <v>9</v>
      </c>
      <c r="DQ199" s="171"/>
    </row>
    <row r="200" spans="118:121" x14ac:dyDescent="0.25">
      <c r="DN200" s="177">
        <v>152</v>
      </c>
      <c r="DO200" s="178" t="s">
        <v>734</v>
      </c>
      <c r="DP200" s="179">
        <v>10</v>
      </c>
      <c r="DQ200" s="171"/>
    </row>
    <row r="201" spans="118:121" x14ac:dyDescent="0.25">
      <c r="DN201" s="177">
        <v>153</v>
      </c>
      <c r="DO201" s="178" t="s">
        <v>735</v>
      </c>
      <c r="DP201" s="179">
        <v>11</v>
      </c>
      <c r="DQ201" s="171"/>
    </row>
    <row r="202" spans="118:121" x14ac:dyDescent="0.25">
      <c r="DN202" s="177">
        <v>154</v>
      </c>
      <c r="DO202" s="178" t="s">
        <v>736</v>
      </c>
      <c r="DP202" s="179">
        <v>12</v>
      </c>
      <c r="DQ202" s="171"/>
    </row>
    <row r="203" spans="118:121" x14ac:dyDescent="0.25">
      <c r="DN203" s="177">
        <v>161</v>
      </c>
      <c r="DO203" s="178" t="s">
        <v>737</v>
      </c>
      <c r="DP203" s="179">
        <v>8</v>
      </c>
      <c r="DQ203" s="171" t="s">
        <v>957</v>
      </c>
    </row>
    <row r="204" spans="118:121" x14ac:dyDescent="0.25">
      <c r="DN204" s="177">
        <v>162</v>
      </c>
      <c r="DO204" s="178" t="s">
        <v>738</v>
      </c>
      <c r="DP204" s="179">
        <v>9</v>
      </c>
      <c r="DQ204" s="171" t="s">
        <v>957</v>
      </c>
    </row>
    <row r="205" spans="118:121" x14ac:dyDescent="0.25">
      <c r="DN205" s="177">
        <v>163</v>
      </c>
      <c r="DO205" s="178" t="s">
        <v>739</v>
      </c>
      <c r="DP205" s="179">
        <v>10</v>
      </c>
      <c r="DQ205" s="171"/>
    </row>
    <row r="206" spans="118:121" x14ac:dyDescent="0.25">
      <c r="DN206" s="177">
        <v>164</v>
      </c>
      <c r="DO206" s="178" t="s">
        <v>740</v>
      </c>
      <c r="DP206" s="179">
        <v>11</v>
      </c>
      <c r="DQ206" s="171"/>
    </row>
    <row r="207" spans="118:121" x14ac:dyDescent="0.25">
      <c r="DN207" s="177">
        <v>171</v>
      </c>
      <c r="DO207" s="178" t="s">
        <v>741</v>
      </c>
      <c r="DP207" s="179">
        <v>9</v>
      </c>
      <c r="DQ207" s="171"/>
    </row>
    <row r="208" spans="118:121" x14ac:dyDescent="0.25">
      <c r="DN208" s="177">
        <v>172</v>
      </c>
      <c r="DO208" s="178" t="s">
        <v>742</v>
      </c>
      <c r="DP208" s="179">
        <v>10</v>
      </c>
      <c r="DQ208" s="171"/>
    </row>
    <row r="209" spans="118:121" x14ac:dyDescent="0.25">
      <c r="DN209" s="177">
        <v>173</v>
      </c>
      <c r="DO209" s="178" t="s">
        <v>743</v>
      </c>
      <c r="DP209" s="179">
        <v>11</v>
      </c>
      <c r="DQ209" s="171"/>
    </row>
    <row r="210" spans="118:121" x14ac:dyDescent="0.25">
      <c r="DN210" s="177">
        <v>174</v>
      </c>
      <c r="DO210" s="178" t="s">
        <v>744</v>
      </c>
      <c r="DP210" s="179">
        <v>12</v>
      </c>
      <c r="DQ210" s="171"/>
    </row>
    <row r="211" spans="118:121" x14ac:dyDescent="0.25">
      <c r="DN211" s="177">
        <v>181</v>
      </c>
      <c r="DO211" s="178" t="s">
        <v>745</v>
      </c>
      <c r="DP211" s="179">
        <v>10</v>
      </c>
      <c r="DQ211" s="171"/>
    </row>
    <row r="212" spans="118:121" x14ac:dyDescent="0.25">
      <c r="DN212" s="177">
        <v>183</v>
      </c>
      <c r="DO212" s="178" t="s">
        <v>746</v>
      </c>
      <c r="DP212" s="179">
        <v>12</v>
      </c>
      <c r="DQ212" s="171"/>
    </row>
    <row r="213" spans="118:121" x14ac:dyDescent="0.25">
      <c r="DN213" s="177">
        <v>191</v>
      </c>
      <c r="DO213" s="178" t="s">
        <v>747</v>
      </c>
      <c r="DP213" s="179">
        <v>7</v>
      </c>
      <c r="DQ213" s="171"/>
    </row>
    <row r="214" spans="118:121" x14ac:dyDescent="0.25">
      <c r="DN214" s="177">
        <v>192</v>
      </c>
      <c r="DO214" s="178" t="s">
        <v>748</v>
      </c>
      <c r="DP214" s="179">
        <v>8</v>
      </c>
      <c r="DQ214" s="171"/>
    </row>
    <row r="215" spans="118:121" x14ac:dyDescent="0.25">
      <c r="DN215" s="177">
        <v>193</v>
      </c>
      <c r="DO215" s="178" t="s">
        <v>749</v>
      </c>
      <c r="DP215" s="179">
        <v>9</v>
      </c>
      <c r="DQ215" s="171"/>
    </row>
    <row r="216" spans="118:121" x14ac:dyDescent="0.25">
      <c r="DN216" s="177">
        <v>201</v>
      </c>
      <c r="DO216" s="178" t="s">
        <v>750</v>
      </c>
      <c r="DP216" s="179">
        <v>2</v>
      </c>
      <c r="DQ216" s="171"/>
    </row>
    <row r="217" spans="118:121" x14ac:dyDescent="0.25">
      <c r="DN217" s="177">
        <v>202</v>
      </c>
      <c r="DO217" s="178" t="s">
        <v>751</v>
      </c>
      <c r="DP217" s="179">
        <v>3</v>
      </c>
      <c r="DQ217" s="171"/>
    </row>
    <row r="218" spans="118:121" x14ac:dyDescent="0.25">
      <c r="DN218" s="177">
        <v>211</v>
      </c>
      <c r="DO218" s="178" t="s">
        <v>752</v>
      </c>
      <c r="DP218" s="179">
        <v>4</v>
      </c>
      <c r="DQ218" s="171" t="s">
        <v>958</v>
      </c>
    </row>
    <row r="219" spans="118:121" x14ac:dyDescent="0.25">
      <c r="DN219" s="177">
        <v>212</v>
      </c>
      <c r="DO219" s="178" t="s">
        <v>753</v>
      </c>
      <c r="DP219" s="179">
        <v>5</v>
      </c>
      <c r="DQ219" s="171" t="s">
        <v>958</v>
      </c>
    </row>
    <row r="220" spans="118:121" x14ac:dyDescent="0.25">
      <c r="DN220" s="177">
        <v>213</v>
      </c>
      <c r="DO220" s="178" t="s">
        <v>754</v>
      </c>
      <c r="DP220" s="179">
        <v>6</v>
      </c>
      <c r="DQ220" s="171" t="s">
        <v>958</v>
      </c>
    </row>
    <row r="221" spans="118:121" x14ac:dyDescent="0.25">
      <c r="DN221" s="177">
        <v>214</v>
      </c>
      <c r="DO221" s="178" t="s">
        <v>755</v>
      </c>
      <c r="DP221" s="179">
        <v>7</v>
      </c>
      <c r="DQ221" s="171" t="s">
        <v>958</v>
      </c>
    </row>
    <row r="222" spans="118:121" x14ac:dyDescent="0.25">
      <c r="DN222" s="177">
        <v>221</v>
      </c>
      <c r="DO222" s="178" t="s">
        <v>756</v>
      </c>
      <c r="DP222" s="179">
        <v>8</v>
      </c>
      <c r="DQ222" s="171" t="s">
        <v>959</v>
      </c>
    </row>
    <row r="223" spans="118:121" x14ac:dyDescent="0.25">
      <c r="DN223" s="177">
        <v>222</v>
      </c>
      <c r="DO223" s="178" t="s">
        <v>757</v>
      </c>
      <c r="DP223" s="179">
        <v>9</v>
      </c>
      <c r="DQ223" s="171" t="s">
        <v>959</v>
      </c>
    </row>
    <row r="224" spans="118:121" x14ac:dyDescent="0.25">
      <c r="DN224" s="177">
        <v>223</v>
      </c>
      <c r="DO224" s="178" t="s">
        <v>758</v>
      </c>
      <c r="DP224" s="179">
        <v>10</v>
      </c>
      <c r="DQ224" s="171" t="s">
        <v>959</v>
      </c>
    </row>
    <row r="225" spans="118:121" x14ac:dyDescent="0.25">
      <c r="DN225" s="177">
        <v>224</v>
      </c>
      <c r="DO225" s="178" t="s">
        <v>759</v>
      </c>
      <c r="DP225" s="179">
        <v>11</v>
      </c>
      <c r="DQ225" s="171" t="s">
        <v>959</v>
      </c>
    </row>
    <row r="226" spans="118:121" x14ac:dyDescent="0.25">
      <c r="DN226" s="177">
        <v>241</v>
      </c>
      <c r="DO226" s="178" t="s">
        <v>760</v>
      </c>
      <c r="DP226" s="179">
        <v>8</v>
      </c>
      <c r="DQ226" s="171"/>
    </row>
    <row r="227" spans="118:121" x14ac:dyDescent="0.25">
      <c r="DN227" s="177">
        <v>242</v>
      </c>
      <c r="DO227" s="178" t="s">
        <v>761</v>
      </c>
      <c r="DP227" s="179">
        <v>9</v>
      </c>
      <c r="DQ227" s="171"/>
    </row>
    <row r="228" spans="118:121" x14ac:dyDescent="0.25">
      <c r="DN228" s="177">
        <v>243</v>
      </c>
      <c r="DO228" s="178" t="s">
        <v>762</v>
      </c>
      <c r="DP228" s="179">
        <v>10</v>
      </c>
      <c r="DQ228" s="171"/>
    </row>
    <row r="229" spans="118:121" x14ac:dyDescent="0.25">
      <c r="DN229" s="177">
        <v>244</v>
      </c>
      <c r="DO229" s="178" t="s">
        <v>763</v>
      </c>
      <c r="DP229" s="179">
        <v>11</v>
      </c>
      <c r="DQ229" s="171"/>
    </row>
    <row r="230" spans="118:121" x14ac:dyDescent="0.25">
      <c r="DN230" s="177">
        <v>250</v>
      </c>
      <c r="DO230" s="178" t="s">
        <v>764</v>
      </c>
      <c r="DP230" s="179">
        <v>8</v>
      </c>
      <c r="DQ230" s="171"/>
    </row>
    <row r="231" spans="118:121" x14ac:dyDescent="0.25">
      <c r="DN231" s="177">
        <v>251</v>
      </c>
      <c r="DO231" s="178" t="s">
        <v>765</v>
      </c>
      <c r="DP231" s="179">
        <v>9</v>
      </c>
      <c r="DQ231" s="171"/>
    </row>
    <row r="232" spans="118:121" x14ac:dyDescent="0.25">
      <c r="DN232" s="177">
        <v>252</v>
      </c>
      <c r="DO232" s="178" t="s">
        <v>766</v>
      </c>
      <c r="DP232" s="179">
        <v>10</v>
      </c>
      <c r="DQ232" s="171"/>
    </row>
    <row r="233" spans="118:121" x14ac:dyDescent="0.25">
      <c r="DN233" s="177">
        <v>253</v>
      </c>
      <c r="DO233" s="178" t="s">
        <v>767</v>
      </c>
      <c r="DP233" s="179">
        <v>11</v>
      </c>
      <c r="DQ233" s="171"/>
    </row>
    <row r="234" spans="118:121" x14ac:dyDescent="0.25">
      <c r="DN234" s="177">
        <v>254</v>
      </c>
      <c r="DO234" s="178" t="s">
        <v>768</v>
      </c>
      <c r="DP234" s="179">
        <v>12</v>
      </c>
      <c r="DQ234" s="171"/>
    </row>
    <row r="235" spans="118:121" x14ac:dyDescent="0.25">
      <c r="DN235" s="177">
        <v>351</v>
      </c>
      <c r="DO235" s="178" t="s">
        <v>769</v>
      </c>
      <c r="DP235" s="179">
        <v>7</v>
      </c>
      <c r="DQ235" s="171"/>
    </row>
    <row r="236" spans="118:121" x14ac:dyDescent="0.25">
      <c r="DN236" s="177">
        <v>352</v>
      </c>
      <c r="DO236" s="178" t="s">
        <v>770</v>
      </c>
      <c r="DP236" s="179">
        <v>8</v>
      </c>
      <c r="DQ236" s="171"/>
    </row>
    <row r="237" spans="118:121" x14ac:dyDescent="0.25">
      <c r="DN237" s="177">
        <v>353</v>
      </c>
      <c r="DO237" s="178" t="s">
        <v>771</v>
      </c>
      <c r="DP237" s="179">
        <v>9</v>
      </c>
      <c r="DQ237" s="171"/>
    </row>
    <row r="238" spans="118:121" x14ac:dyDescent="0.25">
      <c r="DN238" s="177">
        <v>354</v>
      </c>
      <c r="DO238" s="178" t="s">
        <v>772</v>
      </c>
      <c r="DP238" s="179">
        <v>10</v>
      </c>
      <c r="DQ238" s="171"/>
    </row>
    <row r="239" spans="118:121" x14ac:dyDescent="0.25">
      <c r="DN239" s="177">
        <v>355</v>
      </c>
      <c r="DO239" s="178" t="s">
        <v>773</v>
      </c>
      <c r="DP239" s="179">
        <v>11</v>
      </c>
      <c r="DQ239" s="171"/>
    </row>
    <row r="240" spans="118:121" x14ac:dyDescent="0.25">
      <c r="DN240" s="177">
        <v>356</v>
      </c>
      <c r="DO240" s="178" t="s">
        <v>774</v>
      </c>
      <c r="DP240" s="179">
        <v>12</v>
      </c>
      <c r="DQ240" s="171"/>
    </row>
    <row r="241" spans="118:121" x14ac:dyDescent="0.25">
      <c r="DN241" s="177">
        <v>361</v>
      </c>
      <c r="DO241" s="178" t="s">
        <v>775</v>
      </c>
      <c r="DP241" s="179">
        <v>6</v>
      </c>
      <c r="DQ241" s="171"/>
    </row>
    <row r="242" spans="118:121" x14ac:dyDescent="0.25">
      <c r="DN242" s="177">
        <v>362</v>
      </c>
      <c r="DO242" s="178" t="s">
        <v>776</v>
      </c>
      <c r="DP242" s="179">
        <v>7</v>
      </c>
      <c r="DQ242" s="171"/>
    </row>
    <row r="243" spans="118:121" x14ac:dyDescent="0.25">
      <c r="DN243" s="177">
        <v>363</v>
      </c>
      <c r="DO243" s="178" t="s">
        <v>777</v>
      </c>
      <c r="DP243" s="179">
        <v>8</v>
      </c>
      <c r="DQ243" s="171"/>
    </row>
    <row r="244" spans="118:121" x14ac:dyDescent="0.25">
      <c r="DN244" s="177">
        <v>364</v>
      </c>
      <c r="DO244" s="178" t="s">
        <v>778</v>
      </c>
      <c r="DP244" s="179">
        <v>9</v>
      </c>
      <c r="DQ244" s="171"/>
    </row>
    <row r="245" spans="118:121" x14ac:dyDescent="0.25">
      <c r="DN245" s="177">
        <v>366</v>
      </c>
      <c r="DO245" s="178" t="s">
        <v>779</v>
      </c>
      <c r="DP245" s="179">
        <v>8</v>
      </c>
      <c r="DQ245" s="171"/>
    </row>
    <row r="246" spans="118:121" x14ac:dyDescent="0.25">
      <c r="DN246" s="177">
        <v>367</v>
      </c>
      <c r="DO246" s="178" t="s">
        <v>780</v>
      </c>
      <c r="DP246" s="179">
        <v>9</v>
      </c>
      <c r="DQ246" s="171"/>
    </row>
    <row r="247" spans="118:121" x14ac:dyDescent="0.25">
      <c r="DN247" s="177">
        <v>368</v>
      </c>
      <c r="DO247" s="178" t="s">
        <v>781</v>
      </c>
      <c r="DP247" s="179">
        <v>10</v>
      </c>
      <c r="DQ247" s="171"/>
    </row>
    <row r="248" spans="118:121" x14ac:dyDescent="0.25">
      <c r="DN248" s="177">
        <v>371</v>
      </c>
      <c r="DO248" s="178" t="s">
        <v>782</v>
      </c>
      <c r="DP248" s="179">
        <v>7</v>
      </c>
      <c r="DQ248" s="171"/>
    </row>
    <row r="249" spans="118:121" x14ac:dyDescent="0.25">
      <c r="DN249" s="177">
        <v>372</v>
      </c>
      <c r="DO249" s="178" t="s">
        <v>783</v>
      </c>
      <c r="DP249" s="179">
        <v>8</v>
      </c>
      <c r="DQ249" s="171"/>
    </row>
    <row r="250" spans="118:121" x14ac:dyDescent="0.25">
      <c r="DN250" s="177">
        <v>373</v>
      </c>
      <c r="DO250" s="178" t="s">
        <v>784</v>
      </c>
      <c r="DP250" s="179">
        <v>9</v>
      </c>
      <c r="DQ250" s="171"/>
    </row>
    <row r="251" spans="118:121" x14ac:dyDescent="0.25">
      <c r="DN251" s="177">
        <v>374</v>
      </c>
      <c r="DO251" s="178" t="s">
        <v>785</v>
      </c>
      <c r="DP251" s="179">
        <v>10</v>
      </c>
      <c r="DQ251" s="171"/>
    </row>
    <row r="252" spans="118:121" x14ac:dyDescent="0.25">
      <c r="DN252" s="177">
        <v>375</v>
      </c>
      <c r="DO252" s="178" t="s">
        <v>786</v>
      </c>
      <c r="DP252" s="179">
        <v>11</v>
      </c>
      <c r="DQ252" s="171"/>
    </row>
    <row r="253" spans="118:121" x14ac:dyDescent="0.25">
      <c r="DN253" s="177">
        <v>376</v>
      </c>
      <c r="DO253" s="178" t="s">
        <v>787</v>
      </c>
      <c r="DP253" s="179">
        <v>8</v>
      </c>
      <c r="DQ253" s="171"/>
    </row>
    <row r="254" spans="118:121" x14ac:dyDescent="0.25">
      <c r="DN254" s="177">
        <v>377</v>
      </c>
      <c r="DO254" s="178" t="s">
        <v>788</v>
      </c>
      <c r="DP254" s="179">
        <v>9</v>
      </c>
      <c r="DQ254" s="171"/>
    </row>
    <row r="255" spans="118:121" x14ac:dyDescent="0.25">
      <c r="DN255" s="177">
        <v>378</v>
      </c>
      <c r="DO255" s="178" t="s">
        <v>789</v>
      </c>
      <c r="DP255" s="179">
        <v>11</v>
      </c>
      <c r="DQ255" s="171"/>
    </row>
    <row r="256" spans="118:121" x14ac:dyDescent="0.25">
      <c r="DN256" s="177">
        <v>381</v>
      </c>
      <c r="DO256" s="178" t="s">
        <v>732</v>
      </c>
      <c r="DP256" s="179">
        <v>10</v>
      </c>
      <c r="DQ256" s="171"/>
    </row>
    <row r="257" spans="118:121" x14ac:dyDescent="0.25">
      <c r="DN257" s="177">
        <v>382</v>
      </c>
      <c r="DO257" s="178" t="s">
        <v>733</v>
      </c>
      <c r="DP257" s="179">
        <v>11</v>
      </c>
      <c r="DQ257" s="171"/>
    </row>
    <row r="258" spans="118:121" x14ac:dyDescent="0.25">
      <c r="DN258" s="177">
        <v>383</v>
      </c>
      <c r="DO258" s="178" t="s">
        <v>734</v>
      </c>
      <c r="DP258" s="179">
        <v>12</v>
      </c>
      <c r="DQ258" s="171"/>
    </row>
    <row r="259" spans="118:121" x14ac:dyDescent="0.25">
      <c r="DN259" s="177">
        <v>410</v>
      </c>
      <c r="DO259" s="178" t="s">
        <v>790</v>
      </c>
      <c r="DP259" s="179">
        <v>5</v>
      </c>
      <c r="DQ259" s="171"/>
    </row>
    <row r="260" spans="118:121" x14ac:dyDescent="0.25">
      <c r="DN260" s="177">
        <v>411</v>
      </c>
      <c r="DO260" s="178" t="s">
        <v>791</v>
      </c>
      <c r="DP260" s="179">
        <v>6</v>
      </c>
      <c r="DQ260" s="171" t="s">
        <v>961</v>
      </c>
    </row>
    <row r="261" spans="118:121" x14ac:dyDescent="0.25">
      <c r="DN261" s="177">
        <v>412</v>
      </c>
      <c r="DO261" s="178" t="s">
        <v>792</v>
      </c>
      <c r="DP261" s="179">
        <v>7</v>
      </c>
      <c r="DQ261" s="171" t="s">
        <v>961</v>
      </c>
    </row>
    <row r="262" spans="118:121" x14ac:dyDescent="0.25">
      <c r="DN262" s="177">
        <v>413</v>
      </c>
      <c r="DO262" s="178" t="s">
        <v>793</v>
      </c>
      <c r="DP262" s="179">
        <v>8</v>
      </c>
      <c r="DQ262" s="171" t="s">
        <v>961</v>
      </c>
    </row>
    <row r="263" spans="118:121" x14ac:dyDescent="0.25">
      <c r="DN263" s="177">
        <v>420</v>
      </c>
      <c r="DO263" s="178" t="s">
        <v>794</v>
      </c>
      <c r="DP263" s="179">
        <v>4</v>
      </c>
      <c r="DQ263" s="171" t="s">
        <v>960</v>
      </c>
    </row>
    <row r="264" spans="118:121" x14ac:dyDescent="0.25">
      <c r="DN264" s="177">
        <v>421</v>
      </c>
      <c r="DO264" s="178" t="s">
        <v>795</v>
      </c>
      <c r="DP264" s="179">
        <v>5</v>
      </c>
      <c r="DQ264" s="171" t="s">
        <v>960</v>
      </c>
    </row>
    <row r="265" spans="118:121" x14ac:dyDescent="0.25">
      <c r="DN265" s="177">
        <v>422</v>
      </c>
      <c r="DO265" s="178" t="s">
        <v>796</v>
      </c>
      <c r="DP265" s="179">
        <v>6</v>
      </c>
      <c r="DQ265" s="171" t="s">
        <v>960</v>
      </c>
    </row>
    <row r="266" spans="118:121" x14ac:dyDescent="0.25">
      <c r="DN266" s="177">
        <v>423</v>
      </c>
      <c r="DO266" s="178" t="s">
        <v>797</v>
      </c>
      <c r="DP266" s="179">
        <v>7</v>
      </c>
      <c r="DQ266" s="171" t="s">
        <v>960</v>
      </c>
    </row>
    <row r="267" spans="118:121" x14ac:dyDescent="0.25">
      <c r="DN267" s="177">
        <v>424</v>
      </c>
      <c r="DO267" s="178" t="s">
        <v>798</v>
      </c>
      <c r="DP267" s="179">
        <v>8</v>
      </c>
      <c r="DQ267" s="171" t="s">
        <v>960</v>
      </c>
    </row>
    <row r="268" spans="118:121" x14ac:dyDescent="0.25">
      <c r="DN268" s="177">
        <v>430</v>
      </c>
      <c r="DO268" s="178" t="s">
        <v>799</v>
      </c>
      <c r="DP268" s="179">
        <v>6</v>
      </c>
      <c r="DQ268" s="171"/>
    </row>
    <row r="269" spans="118:121" x14ac:dyDescent="0.25">
      <c r="DN269" s="177">
        <v>431</v>
      </c>
      <c r="DO269" s="178" t="s">
        <v>800</v>
      </c>
      <c r="DP269" s="179">
        <v>7</v>
      </c>
      <c r="DQ269" s="171"/>
    </row>
    <row r="270" spans="118:121" x14ac:dyDescent="0.25">
      <c r="DN270" s="177">
        <v>432</v>
      </c>
      <c r="DO270" s="178" t="s">
        <v>801</v>
      </c>
      <c r="DP270" s="179">
        <v>8</v>
      </c>
      <c r="DQ270" s="171"/>
    </row>
    <row r="271" spans="118:121" x14ac:dyDescent="0.25">
      <c r="DN271" s="177">
        <v>433</v>
      </c>
      <c r="DO271" s="178" t="s">
        <v>802</v>
      </c>
      <c r="DP271" s="179">
        <v>9</v>
      </c>
      <c r="DQ271" s="171"/>
    </row>
    <row r="272" spans="118:121" x14ac:dyDescent="0.25">
      <c r="DN272" s="177">
        <v>434</v>
      </c>
      <c r="DO272" s="178" t="s">
        <v>803</v>
      </c>
      <c r="DP272" s="179">
        <v>10</v>
      </c>
      <c r="DQ272" s="171"/>
    </row>
    <row r="273" spans="118:121" x14ac:dyDescent="0.25">
      <c r="DN273" s="177">
        <v>441</v>
      </c>
      <c r="DO273" s="178" t="s">
        <v>804</v>
      </c>
      <c r="DP273" s="179">
        <v>7</v>
      </c>
      <c r="DQ273" s="171" t="s">
        <v>962</v>
      </c>
    </row>
    <row r="274" spans="118:121" x14ac:dyDescent="0.25">
      <c r="DN274" s="177">
        <v>442</v>
      </c>
      <c r="DO274" s="178" t="s">
        <v>805</v>
      </c>
      <c r="DP274" s="179">
        <v>8</v>
      </c>
      <c r="DQ274" s="171" t="s">
        <v>962</v>
      </c>
    </row>
    <row r="275" spans="118:121" x14ac:dyDescent="0.25">
      <c r="DN275" s="177">
        <v>443</v>
      </c>
      <c r="DO275" s="178" t="s">
        <v>806</v>
      </c>
      <c r="DP275" s="179">
        <v>9</v>
      </c>
      <c r="DQ275" s="171" t="s">
        <v>962</v>
      </c>
    </row>
    <row r="276" spans="118:121" x14ac:dyDescent="0.25">
      <c r="DN276" s="177">
        <v>444</v>
      </c>
      <c r="DO276" s="178" t="s">
        <v>807</v>
      </c>
      <c r="DP276" s="179">
        <v>10</v>
      </c>
      <c r="DQ276" s="171" t="s">
        <v>962</v>
      </c>
    </row>
    <row r="277" spans="118:121" x14ac:dyDescent="0.25">
      <c r="DN277" s="177">
        <v>451</v>
      </c>
      <c r="DO277" s="178" t="s">
        <v>808</v>
      </c>
      <c r="DP277" s="179">
        <v>7</v>
      </c>
      <c r="DQ277" s="171"/>
    </row>
    <row r="278" spans="118:121" x14ac:dyDescent="0.25">
      <c r="DN278" s="177">
        <v>452</v>
      </c>
      <c r="DO278" s="178" t="s">
        <v>809</v>
      </c>
      <c r="DP278" s="179">
        <v>8</v>
      </c>
      <c r="DQ278" s="171"/>
    </row>
    <row r="279" spans="118:121" x14ac:dyDescent="0.25">
      <c r="DN279" s="177">
        <v>453</v>
      </c>
      <c r="DO279" s="178" t="s">
        <v>810</v>
      </c>
      <c r="DP279" s="179">
        <v>9</v>
      </c>
      <c r="DQ279" s="171"/>
    </row>
    <row r="280" spans="118:121" x14ac:dyDescent="0.25">
      <c r="DN280" s="177">
        <v>454</v>
      </c>
      <c r="DO280" s="178" t="s">
        <v>811</v>
      </c>
      <c r="DP280" s="179">
        <v>10</v>
      </c>
      <c r="DQ280" s="171"/>
    </row>
    <row r="281" spans="118:121" x14ac:dyDescent="0.25">
      <c r="DN281" s="177">
        <v>460</v>
      </c>
      <c r="DO281" s="178" t="s">
        <v>812</v>
      </c>
      <c r="DP281" s="179">
        <v>6</v>
      </c>
      <c r="DQ281" s="171"/>
    </row>
    <row r="282" spans="118:121" x14ac:dyDescent="0.25">
      <c r="DN282" s="177">
        <v>461</v>
      </c>
      <c r="DO282" s="178" t="s">
        <v>813</v>
      </c>
      <c r="DP282" s="179">
        <v>7</v>
      </c>
      <c r="DQ282" s="171"/>
    </row>
    <row r="283" spans="118:121" x14ac:dyDescent="0.25">
      <c r="DN283" s="177">
        <v>462</v>
      </c>
      <c r="DO283" s="178" t="s">
        <v>814</v>
      </c>
      <c r="DP283" s="179">
        <v>8</v>
      </c>
      <c r="DQ283" s="171"/>
    </row>
    <row r="284" spans="118:121" x14ac:dyDescent="0.25">
      <c r="DN284" s="177">
        <v>463</v>
      </c>
      <c r="DO284" s="178" t="s">
        <v>815</v>
      </c>
      <c r="DP284" s="179">
        <v>9</v>
      </c>
      <c r="DQ284" s="171"/>
    </row>
    <row r="285" spans="118:121" x14ac:dyDescent="0.25">
      <c r="DN285" s="177">
        <v>464</v>
      </c>
      <c r="DO285" s="178" t="s">
        <v>816</v>
      </c>
      <c r="DP285" s="179">
        <v>10</v>
      </c>
      <c r="DQ285" s="171"/>
    </row>
    <row r="286" spans="118:121" x14ac:dyDescent="0.25">
      <c r="DN286" s="177">
        <v>490</v>
      </c>
      <c r="DO286" s="178" t="s">
        <v>732</v>
      </c>
      <c r="DP286" s="179">
        <v>8</v>
      </c>
      <c r="DQ286" s="171"/>
    </row>
    <row r="287" spans="118:121" x14ac:dyDescent="0.25">
      <c r="DN287" s="177">
        <v>491</v>
      </c>
      <c r="DO287" s="178" t="s">
        <v>733</v>
      </c>
      <c r="DP287" s="179">
        <v>9</v>
      </c>
      <c r="DQ287" s="171"/>
    </row>
    <row r="288" spans="118:121" x14ac:dyDescent="0.25">
      <c r="DN288" s="177">
        <v>492</v>
      </c>
      <c r="DO288" s="178" t="s">
        <v>734</v>
      </c>
      <c r="DP288" s="179">
        <v>10</v>
      </c>
      <c r="DQ288" s="171"/>
    </row>
    <row r="289" spans="118:121" x14ac:dyDescent="0.25">
      <c r="DN289" s="177">
        <v>493</v>
      </c>
      <c r="DO289" s="178" t="s">
        <v>817</v>
      </c>
      <c r="DP289" s="179">
        <v>11</v>
      </c>
      <c r="DQ289" s="171"/>
    </row>
    <row r="290" spans="118:121" x14ac:dyDescent="0.25">
      <c r="DN290" s="177">
        <v>494</v>
      </c>
      <c r="DO290" s="178" t="s">
        <v>736</v>
      </c>
      <c r="DP290" s="179">
        <v>12</v>
      </c>
      <c r="DQ290" s="171"/>
    </row>
    <row r="291" spans="118:121" x14ac:dyDescent="0.25">
      <c r="DN291" s="177">
        <v>501</v>
      </c>
      <c r="DO291" s="178" t="s">
        <v>818</v>
      </c>
      <c r="DP291" s="179">
        <v>1</v>
      </c>
      <c r="DQ291" s="171"/>
    </row>
    <row r="292" spans="118:121" x14ac:dyDescent="0.25">
      <c r="DN292" s="177">
        <v>502</v>
      </c>
      <c r="DO292" s="178" t="s">
        <v>819</v>
      </c>
      <c r="DP292" s="179">
        <v>2</v>
      </c>
      <c r="DQ292" s="171"/>
    </row>
    <row r="293" spans="118:121" x14ac:dyDescent="0.25">
      <c r="DN293" s="177">
        <v>504</v>
      </c>
      <c r="DO293" s="178" t="s">
        <v>821</v>
      </c>
      <c r="DP293" s="179">
        <v>4</v>
      </c>
      <c r="DQ293" s="171"/>
    </row>
    <row r="294" spans="118:121" x14ac:dyDescent="0.25">
      <c r="DN294" s="177">
        <v>506</v>
      </c>
      <c r="DO294" s="178" t="s">
        <v>822</v>
      </c>
      <c r="DP294" s="179">
        <v>3</v>
      </c>
      <c r="DQ294" s="171"/>
    </row>
    <row r="295" spans="118:121" x14ac:dyDescent="0.25">
      <c r="DN295" s="177">
        <v>507</v>
      </c>
      <c r="DO295" s="178" t="s">
        <v>823</v>
      </c>
      <c r="DP295" s="179">
        <v>4</v>
      </c>
      <c r="DQ295" s="171"/>
    </row>
    <row r="296" spans="118:121" x14ac:dyDescent="0.25">
      <c r="DN296" s="177">
        <v>503</v>
      </c>
      <c r="DO296" s="178" t="s">
        <v>820</v>
      </c>
      <c r="DP296" s="179">
        <v>3</v>
      </c>
      <c r="DQ296" s="171"/>
    </row>
    <row r="297" spans="118:121" x14ac:dyDescent="0.25">
      <c r="DN297" s="177">
        <v>508</v>
      </c>
      <c r="DO297" s="178" t="s">
        <v>824</v>
      </c>
      <c r="DP297" s="179">
        <v>5</v>
      </c>
      <c r="DQ297" s="171"/>
    </row>
    <row r="298" spans="118:121" x14ac:dyDescent="0.25">
      <c r="DN298" s="177">
        <v>509</v>
      </c>
      <c r="DO298" s="178" t="s">
        <v>825</v>
      </c>
      <c r="DP298" s="179">
        <v>6</v>
      </c>
      <c r="DQ298" s="171"/>
    </row>
    <row r="299" spans="118:121" x14ac:dyDescent="0.25">
      <c r="DN299" s="177">
        <v>511</v>
      </c>
      <c r="DO299" s="178" t="s">
        <v>826</v>
      </c>
      <c r="DP299" s="179">
        <v>4</v>
      </c>
      <c r="DQ299" s="171"/>
    </row>
    <row r="300" spans="118:121" x14ac:dyDescent="0.25">
      <c r="DN300" s="177">
        <v>512</v>
      </c>
      <c r="DO300" s="178" t="s">
        <v>827</v>
      </c>
      <c r="DP300" s="179">
        <v>5</v>
      </c>
      <c r="DQ300" s="171"/>
    </row>
    <row r="301" spans="118:121" x14ac:dyDescent="0.25">
      <c r="DN301" s="177">
        <v>513</v>
      </c>
      <c r="DO301" s="178" t="s">
        <v>828</v>
      </c>
      <c r="DP301" s="179">
        <v>6</v>
      </c>
      <c r="DQ301" s="171"/>
    </row>
    <row r="302" spans="118:121" x14ac:dyDescent="0.25">
      <c r="DN302" s="177">
        <v>514</v>
      </c>
      <c r="DO302" s="178" t="s">
        <v>829</v>
      </c>
      <c r="DP302" s="179">
        <v>7</v>
      </c>
      <c r="DQ302" s="171"/>
    </row>
    <row r="303" spans="118:121" x14ac:dyDescent="0.25">
      <c r="DN303" s="177">
        <v>516</v>
      </c>
      <c r="DO303" s="178" t="s">
        <v>830</v>
      </c>
      <c r="DP303" s="179">
        <v>4</v>
      </c>
      <c r="DQ303" s="171"/>
    </row>
    <row r="304" spans="118:121" x14ac:dyDescent="0.25">
      <c r="DN304" s="177">
        <v>517</v>
      </c>
      <c r="DO304" s="178" t="s">
        <v>831</v>
      </c>
      <c r="DP304" s="179">
        <v>5</v>
      </c>
      <c r="DQ304" s="171"/>
    </row>
    <row r="305" spans="118:121" x14ac:dyDescent="0.25">
      <c r="DN305" s="177">
        <v>518</v>
      </c>
      <c r="DO305" s="178" t="s">
        <v>832</v>
      </c>
      <c r="DP305" s="179">
        <v>6</v>
      </c>
      <c r="DQ305" s="171"/>
    </row>
    <row r="306" spans="118:121" x14ac:dyDescent="0.25">
      <c r="DN306" s="177">
        <v>521</v>
      </c>
      <c r="DO306" s="178" t="s">
        <v>833</v>
      </c>
      <c r="DP306" s="179">
        <v>4</v>
      </c>
      <c r="DQ306" s="171"/>
    </row>
    <row r="307" spans="118:121" x14ac:dyDescent="0.25">
      <c r="DN307" s="177">
        <v>522</v>
      </c>
      <c r="DO307" s="178" t="s">
        <v>834</v>
      </c>
      <c r="DP307" s="179">
        <v>5</v>
      </c>
      <c r="DQ307" s="171"/>
    </row>
    <row r="308" spans="118:121" x14ac:dyDescent="0.25">
      <c r="DN308" s="177">
        <v>523</v>
      </c>
      <c r="DO308" s="178" t="s">
        <v>835</v>
      </c>
      <c r="DP308" s="179">
        <v>6</v>
      </c>
      <c r="DQ308" s="171"/>
    </row>
    <row r="309" spans="118:121" x14ac:dyDescent="0.25">
      <c r="DN309" s="177">
        <v>524</v>
      </c>
      <c r="DO309" s="178" t="s">
        <v>836</v>
      </c>
      <c r="DP309" s="179">
        <v>7</v>
      </c>
      <c r="DQ309" s="171"/>
    </row>
    <row r="310" spans="118:121" x14ac:dyDescent="0.25">
      <c r="DN310" s="177">
        <v>531</v>
      </c>
      <c r="DO310" s="178" t="s">
        <v>837</v>
      </c>
      <c r="DP310" s="179">
        <v>5</v>
      </c>
      <c r="DQ310" s="171"/>
    </row>
    <row r="311" spans="118:121" x14ac:dyDescent="0.25">
      <c r="DN311" s="177">
        <v>532</v>
      </c>
      <c r="DO311" s="178" t="s">
        <v>838</v>
      </c>
      <c r="DP311" s="179">
        <v>6</v>
      </c>
      <c r="DQ311" s="171"/>
    </row>
    <row r="312" spans="118:121" x14ac:dyDescent="0.25">
      <c r="DN312" s="177">
        <v>533</v>
      </c>
      <c r="DO312" s="178" t="s">
        <v>839</v>
      </c>
      <c r="DP312" s="179">
        <v>6</v>
      </c>
      <c r="DQ312" s="171"/>
    </row>
    <row r="313" spans="118:121" x14ac:dyDescent="0.25">
      <c r="DN313" s="177">
        <v>534</v>
      </c>
      <c r="DO313" s="178" t="s">
        <v>840</v>
      </c>
      <c r="DP313" s="179">
        <v>7</v>
      </c>
      <c r="DQ313" s="171"/>
    </row>
    <row r="314" spans="118:121" x14ac:dyDescent="0.25">
      <c r="DN314" s="177">
        <v>541</v>
      </c>
      <c r="DO314" s="178" t="s">
        <v>841</v>
      </c>
      <c r="DP314" s="179">
        <v>6</v>
      </c>
      <c r="DQ314" s="171"/>
    </row>
    <row r="315" spans="118:121" x14ac:dyDescent="0.25">
      <c r="DN315" s="177">
        <v>542</v>
      </c>
      <c r="DO315" s="178" t="s">
        <v>842</v>
      </c>
      <c r="DP315" s="179">
        <v>7</v>
      </c>
      <c r="DQ315" s="171" t="s">
        <v>967</v>
      </c>
    </row>
    <row r="316" spans="118:121" x14ac:dyDescent="0.25">
      <c r="DN316" s="177">
        <v>543</v>
      </c>
      <c r="DO316" s="178" t="s">
        <v>843</v>
      </c>
      <c r="DP316" s="179">
        <v>8</v>
      </c>
      <c r="DQ316" s="171"/>
    </row>
    <row r="317" spans="118:121" x14ac:dyDescent="0.25">
      <c r="DN317" s="177">
        <v>544</v>
      </c>
      <c r="DO317" s="178" t="s">
        <v>844</v>
      </c>
      <c r="DP317" s="179">
        <v>9</v>
      </c>
      <c r="DQ317" s="171"/>
    </row>
    <row r="318" spans="118:121" x14ac:dyDescent="0.25">
      <c r="DN318" s="177">
        <v>545</v>
      </c>
      <c r="DO318" s="178" t="s">
        <v>845</v>
      </c>
      <c r="DP318" s="179">
        <v>10</v>
      </c>
      <c r="DQ318" s="171"/>
    </row>
    <row r="319" spans="118:121" x14ac:dyDescent="0.25">
      <c r="DN319" s="177">
        <v>550</v>
      </c>
      <c r="DO319" s="178" t="s">
        <v>846</v>
      </c>
      <c r="DP319" s="179">
        <v>7</v>
      </c>
      <c r="DQ319" s="171"/>
    </row>
    <row r="320" spans="118:121" x14ac:dyDescent="0.25">
      <c r="DN320" s="177">
        <v>551</v>
      </c>
      <c r="DO320" s="178" t="s">
        <v>732</v>
      </c>
      <c r="DP320" s="179">
        <v>8</v>
      </c>
      <c r="DQ320" s="171"/>
    </row>
    <row r="321" spans="118:121" x14ac:dyDescent="0.25">
      <c r="DN321" s="177">
        <v>552</v>
      </c>
      <c r="DO321" s="178" t="s">
        <v>733</v>
      </c>
      <c r="DP321" s="179">
        <v>9</v>
      </c>
      <c r="DQ321" s="171"/>
    </row>
    <row r="322" spans="118:121" x14ac:dyDescent="0.25">
      <c r="DN322" s="177">
        <v>553</v>
      </c>
      <c r="DO322" s="178" t="s">
        <v>734</v>
      </c>
      <c r="DP322" s="179">
        <v>10</v>
      </c>
      <c r="DQ322" s="171"/>
    </row>
    <row r="323" spans="118:121" x14ac:dyDescent="0.25">
      <c r="DN323" s="177">
        <v>554</v>
      </c>
      <c r="DO323" s="178" t="s">
        <v>817</v>
      </c>
      <c r="DP323" s="179">
        <v>11</v>
      </c>
      <c r="DQ323" s="171"/>
    </row>
    <row r="324" spans="118:121" x14ac:dyDescent="0.25">
      <c r="DN324" s="177">
        <v>555</v>
      </c>
      <c r="DO324" s="180" t="s">
        <v>736</v>
      </c>
      <c r="DP324" s="179">
        <v>12</v>
      </c>
      <c r="DQ324" s="171"/>
    </row>
    <row r="325" spans="118:121" x14ac:dyDescent="0.25">
      <c r="DN325" s="177">
        <v>561</v>
      </c>
      <c r="DO325" s="178" t="s">
        <v>847</v>
      </c>
      <c r="DP325" s="179">
        <v>3</v>
      </c>
      <c r="DQ325" s="171"/>
    </row>
    <row r="326" spans="118:121" x14ac:dyDescent="0.25">
      <c r="DN326" s="177">
        <v>562</v>
      </c>
      <c r="DO326" s="178" t="s">
        <v>848</v>
      </c>
      <c r="DP326" s="179">
        <v>4</v>
      </c>
      <c r="DQ326" s="171"/>
    </row>
    <row r="327" spans="118:121" x14ac:dyDescent="0.25">
      <c r="DN327" s="177">
        <v>563</v>
      </c>
      <c r="DO327" s="178" t="s">
        <v>849</v>
      </c>
      <c r="DP327" s="179">
        <v>5</v>
      </c>
      <c r="DQ327" s="171"/>
    </row>
    <row r="328" spans="118:121" x14ac:dyDescent="0.25">
      <c r="DN328" s="177">
        <v>564</v>
      </c>
      <c r="DO328" s="178" t="s">
        <v>850</v>
      </c>
      <c r="DP328" s="179">
        <v>6</v>
      </c>
      <c r="DQ328" s="171"/>
    </row>
    <row r="329" spans="118:121" x14ac:dyDescent="0.25">
      <c r="DN329" s="177">
        <v>565</v>
      </c>
      <c r="DO329" s="178" t="s">
        <v>851</v>
      </c>
      <c r="DP329" s="179">
        <v>7</v>
      </c>
      <c r="DQ329" s="171"/>
    </row>
    <row r="330" spans="118:121" x14ac:dyDescent="0.25">
      <c r="DN330" s="177">
        <v>566</v>
      </c>
      <c r="DO330" s="178" t="s">
        <v>0</v>
      </c>
      <c r="DP330" s="179">
        <v>8</v>
      </c>
      <c r="DQ330" s="171"/>
    </row>
    <row r="331" spans="118:121" x14ac:dyDescent="0.25">
      <c r="DN331" s="177">
        <v>571</v>
      </c>
      <c r="DO331" s="178" t="s">
        <v>1</v>
      </c>
      <c r="DP331" s="179">
        <v>3</v>
      </c>
      <c r="DQ331" s="171"/>
    </row>
    <row r="332" spans="118:121" x14ac:dyDescent="0.25">
      <c r="DN332" s="177">
        <v>572</v>
      </c>
      <c r="DO332" s="178" t="s">
        <v>2</v>
      </c>
      <c r="DP332" s="179">
        <v>4</v>
      </c>
      <c r="DQ332" s="171"/>
    </row>
    <row r="333" spans="118:121" x14ac:dyDescent="0.25">
      <c r="DN333" s="177">
        <v>573</v>
      </c>
      <c r="DO333" s="178" t="s">
        <v>3</v>
      </c>
      <c r="DP333" s="179">
        <v>5</v>
      </c>
      <c r="DQ333" s="171"/>
    </row>
    <row r="334" spans="118:121" x14ac:dyDescent="0.25">
      <c r="DN334" s="177">
        <v>574</v>
      </c>
      <c r="DO334" s="178" t="s">
        <v>4</v>
      </c>
      <c r="DP334" s="179">
        <v>6</v>
      </c>
      <c r="DQ334" s="171"/>
    </row>
    <row r="335" spans="118:121" x14ac:dyDescent="0.25">
      <c r="DN335" s="177">
        <v>575</v>
      </c>
      <c r="DO335" s="178" t="s">
        <v>5</v>
      </c>
      <c r="DP335" s="179">
        <v>7</v>
      </c>
      <c r="DQ335" s="171"/>
    </row>
    <row r="336" spans="118:121" x14ac:dyDescent="0.25">
      <c r="DN336" s="177">
        <v>576</v>
      </c>
      <c r="DO336" s="178" t="s">
        <v>6</v>
      </c>
      <c r="DP336" s="179">
        <v>8</v>
      </c>
      <c r="DQ336" s="171"/>
    </row>
    <row r="337" spans="118:121" x14ac:dyDescent="0.25">
      <c r="DN337" s="177">
        <v>577</v>
      </c>
      <c r="DO337" s="178" t="s">
        <v>7</v>
      </c>
      <c r="DP337" s="181"/>
      <c r="DQ337" s="171"/>
    </row>
    <row r="338" spans="118:121" x14ac:dyDescent="0.25">
      <c r="DN338" s="177">
        <v>578</v>
      </c>
      <c r="DO338" s="178" t="s">
        <v>8</v>
      </c>
      <c r="DP338" s="179">
        <v>7</v>
      </c>
      <c r="DQ338" s="171"/>
    </row>
    <row r="339" spans="118:121" x14ac:dyDescent="0.25">
      <c r="DN339" s="177">
        <v>580</v>
      </c>
      <c r="DO339" s="178" t="s">
        <v>9</v>
      </c>
      <c r="DP339" s="179">
        <v>2</v>
      </c>
      <c r="DQ339" s="171"/>
    </row>
    <row r="340" spans="118:121" x14ac:dyDescent="0.25">
      <c r="DN340" s="177">
        <v>581</v>
      </c>
      <c r="DO340" s="178" t="s">
        <v>10</v>
      </c>
      <c r="DP340" s="179">
        <v>3</v>
      </c>
      <c r="DQ340" s="171"/>
    </row>
    <row r="341" spans="118:121" x14ac:dyDescent="0.25">
      <c r="DN341" s="177">
        <v>582</v>
      </c>
      <c r="DO341" s="178" t="s">
        <v>11</v>
      </c>
      <c r="DP341" s="179">
        <v>4</v>
      </c>
      <c r="DQ341" s="171"/>
    </row>
    <row r="342" spans="118:121" x14ac:dyDescent="0.25">
      <c r="DN342" s="177">
        <v>583</v>
      </c>
      <c r="DO342" s="178" t="s">
        <v>12</v>
      </c>
      <c r="DP342" s="179">
        <v>4</v>
      </c>
      <c r="DQ342" s="171"/>
    </row>
    <row r="343" spans="118:121" x14ac:dyDescent="0.25">
      <c r="DN343" s="177">
        <v>584</v>
      </c>
      <c r="DO343" s="178" t="s">
        <v>13</v>
      </c>
      <c r="DP343" s="179">
        <v>5</v>
      </c>
      <c r="DQ343" s="171"/>
    </row>
    <row r="344" spans="118:121" x14ac:dyDescent="0.25">
      <c r="DN344" s="177">
        <v>585</v>
      </c>
      <c r="DO344" s="178" t="s">
        <v>14</v>
      </c>
      <c r="DP344" s="179">
        <v>6</v>
      </c>
      <c r="DQ344" s="171"/>
    </row>
    <row r="345" spans="118:121" x14ac:dyDescent="0.25">
      <c r="DN345" s="177">
        <v>586</v>
      </c>
      <c r="DO345" s="178" t="s">
        <v>15</v>
      </c>
      <c r="DP345" s="179">
        <v>7</v>
      </c>
      <c r="DQ345" s="171"/>
    </row>
    <row r="346" spans="118:121" x14ac:dyDescent="0.25">
      <c r="DN346" s="177">
        <v>587</v>
      </c>
      <c r="DO346" s="178" t="s">
        <v>16</v>
      </c>
      <c r="DP346" s="179">
        <v>8</v>
      </c>
      <c r="DQ346" s="171"/>
    </row>
    <row r="347" spans="118:121" x14ac:dyDescent="0.25">
      <c r="DN347" s="177">
        <v>590</v>
      </c>
      <c r="DO347" s="178" t="s">
        <v>846</v>
      </c>
      <c r="DP347" s="179">
        <v>7</v>
      </c>
      <c r="DQ347" s="171"/>
    </row>
    <row r="348" spans="118:121" x14ac:dyDescent="0.25">
      <c r="DN348" s="177">
        <v>591</v>
      </c>
      <c r="DO348" s="178" t="s">
        <v>17</v>
      </c>
      <c r="DP348" s="179">
        <v>8</v>
      </c>
      <c r="DQ348" s="171"/>
    </row>
    <row r="349" spans="118:121" x14ac:dyDescent="0.25">
      <c r="DN349" s="177">
        <v>592</v>
      </c>
      <c r="DO349" s="178" t="s">
        <v>18</v>
      </c>
      <c r="DP349" s="179">
        <v>9</v>
      </c>
      <c r="DQ349" s="171"/>
    </row>
    <row r="350" spans="118:121" x14ac:dyDescent="0.25">
      <c r="DN350" s="177">
        <v>593</v>
      </c>
      <c r="DO350" s="178" t="s">
        <v>19</v>
      </c>
      <c r="DP350" s="179">
        <v>10</v>
      </c>
      <c r="DQ350" s="171"/>
    </row>
    <row r="351" spans="118:121" x14ac:dyDescent="0.25">
      <c r="DN351" s="177">
        <v>594</v>
      </c>
      <c r="DO351" s="178" t="s">
        <v>20</v>
      </c>
      <c r="DP351" s="179">
        <v>11</v>
      </c>
      <c r="DQ351" s="171"/>
    </row>
    <row r="352" spans="118:121" x14ac:dyDescent="0.25">
      <c r="DN352" s="177">
        <v>601</v>
      </c>
      <c r="DO352" s="178" t="s">
        <v>21</v>
      </c>
      <c r="DP352" s="179">
        <v>4</v>
      </c>
      <c r="DQ352" s="171"/>
    </row>
    <row r="353" spans="118:121" x14ac:dyDescent="0.25">
      <c r="DN353" s="177">
        <v>602</v>
      </c>
      <c r="DO353" s="178" t="s">
        <v>22</v>
      </c>
      <c r="DP353" s="179">
        <v>5</v>
      </c>
      <c r="DQ353" s="171"/>
    </row>
    <row r="354" spans="118:121" x14ac:dyDescent="0.25">
      <c r="DN354" s="177">
        <v>603</v>
      </c>
      <c r="DO354" s="178" t="s">
        <v>23</v>
      </c>
      <c r="DP354" s="179">
        <v>6</v>
      </c>
      <c r="DQ354" s="171"/>
    </row>
    <row r="355" spans="118:121" x14ac:dyDescent="0.25">
      <c r="DN355" s="177">
        <v>604</v>
      </c>
      <c r="DO355" s="178" t="s">
        <v>24</v>
      </c>
      <c r="DP355" s="179">
        <v>7</v>
      </c>
      <c r="DQ355" s="171"/>
    </row>
    <row r="356" spans="118:121" x14ac:dyDescent="0.25">
      <c r="DN356" s="177">
        <v>611</v>
      </c>
      <c r="DO356" s="178" t="s">
        <v>25</v>
      </c>
      <c r="DP356" s="179">
        <v>1</v>
      </c>
      <c r="DQ356" s="171"/>
    </row>
    <row r="357" spans="118:121" x14ac:dyDescent="0.25">
      <c r="DN357" s="177">
        <v>612</v>
      </c>
      <c r="DO357" s="178" t="s">
        <v>26</v>
      </c>
      <c r="DP357" s="179">
        <v>2</v>
      </c>
      <c r="DQ357" s="171"/>
    </row>
    <row r="358" spans="118:121" x14ac:dyDescent="0.25">
      <c r="DN358" s="177">
        <v>613</v>
      </c>
      <c r="DO358" s="178" t="s">
        <v>27</v>
      </c>
      <c r="DP358" s="179">
        <v>3</v>
      </c>
      <c r="DQ358" s="171" t="s">
        <v>963</v>
      </c>
    </row>
    <row r="359" spans="118:121" x14ac:dyDescent="0.25">
      <c r="DN359" s="177">
        <v>614</v>
      </c>
      <c r="DO359" s="178" t="s">
        <v>28</v>
      </c>
      <c r="DP359" s="179">
        <v>4</v>
      </c>
      <c r="DQ359" s="171" t="s">
        <v>963</v>
      </c>
    </row>
    <row r="360" spans="118:121" x14ac:dyDescent="0.25">
      <c r="DN360" s="177">
        <v>631</v>
      </c>
      <c r="DO360" s="178" t="s">
        <v>29</v>
      </c>
      <c r="DP360" s="179">
        <v>8</v>
      </c>
      <c r="DQ360" s="171"/>
    </row>
    <row r="361" spans="118:121" x14ac:dyDescent="0.25">
      <c r="DN361" s="177">
        <v>632</v>
      </c>
      <c r="DO361" s="178" t="s">
        <v>30</v>
      </c>
      <c r="DP361" s="179">
        <v>9</v>
      </c>
      <c r="DQ361" s="171"/>
    </row>
    <row r="362" spans="118:121" x14ac:dyDescent="0.25">
      <c r="DN362" s="177">
        <v>633</v>
      </c>
      <c r="DO362" s="178" t="s">
        <v>31</v>
      </c>
      <c r="DP362" s="179">
        <v>10</v>
      </c>
      <c r="DQ362" s="171"/>
    </row>
    <row r="363" spans="118:121" x14ac:dyDescent="0.25">
      <c r="DN363" s="177">
        <v>634</v>
      </c>
      <c r="DO363" s="178" t="s">
        <v>32</v>
      </c>
      <c r="DP363" s="179">
        <v>11</v>
      </c>
      <c r="DQ363" s="171"/>
    </row>
    <row r="364" spans="118:121" x14ac:dyDescent="0.25">
      <c r="DN364" s="177">
        <v>690</v>
      </c>
      <c r="DO364" s="178" t="s">
        <v>732</v>
      </c>
      <c r="DP364" s="179">
        <v>8</v>
      </c>
      <c r="DQ364" s="171"/>
    </row>
    <row r="365" spans="118:121" x14ac:dyDescent="0.25">
      <c r="DN365" s="177">
        <v>691</v>
      </c>
      <c r="DO365" s="178" t="s">
        <v>733</v>
      </c>
      <c r="DP365" s="179">
        <v>9</v>
      </c>
      <c r="DQ365" s="171"/>
    </row>
    <row r="366" spans="118:121" x14ac:dyDescent="0.25">
      <c r="DN366" s="177">
        <v>692</v>
      </c>
      <c r="DO366" s="178" t="s">
        <v>734</v>
      </c>
      <c r="DP366" s="179">
        <v>10</v>
      </c>
      <c r="DQ366" s="171"/>
    </row>
    <row r="367" spans="118:121" x14ac:dyDescent="0.25">
      <c r="DN367" s="177">
        <v>693</v>
      </c>
      <c r="DO367" s="178" t="s">
        <v>817</v>
      </c>
      <c r="DP367" s="179">
        <v>11</v>
      </c>
      <c r="DQ367" s="171"/>
    </row>
    <row r="368" spans="118:121" x14ac:dyDescent="0.25">
      <c r="DN368" s="177">
        <v>694</v>
      </c>
      <c r="DO368" s="178" t="s">
        <v>736</v>
      </c>
      <c r="DP368" s="179">
        <v>12</v>
      </c>
      <c r="DQ368" s="171"/>
    </row>
    <row r="369" spans="118:121" x14ac:dyDescent="0.25">
      <c r="DN369" s="177">
        <v>706</v>
      </c>
      <c r="DO369" s="178" t="s">
        <v>33</v>
      </c>
      <c r="DP369" s="179">
        <v>4</v>
      </c>
      <c r="DQ369" s="171"/>
    </row>
    <row r="370" spans="118:121" x14ac:dyDescent="0.25">
      <c r="DN370" s="177">
        <v>707</v>
      </c>
      <c r="DO370" s="178" t="s">
        <v>34</v>
      </c>
      <c r="DP370" s="179">
        <v>5</v>
      </c>
      <c r="DQ370" s="171"/>
    </row>
    <row r="371" spans="118:121" x14ac:dyDescent="0.25">
      <c r="DN371" s="177">
        <v>708</v>
      </c>
      <c r="DO371" s="178" t="s">
        <v>35</v>
      </c>
      <c r="DP371" s="179">
        <v>6</v>
      </c>
      <c r="DQ371" s="171"/>
    </row>
    <row r="372" spans="118:121" x14ac:dyDescent="0.25">
      <c r="DN372" s="177">
        <v>709</v>
      </c>
      <c r="DO372" s="178" t="s">
        <v>36</v>
      </c>
      <c r="DP372" s="179">
        <v>7</v>
      </c>
      <c r="DQ372" s="171"/>
    </row>
    <row r="373" spans="118:121" x14ac:dyDescent="0.25">
      <c r="DN373" s="177">
        <v>710</v>
      </c>
      <c r="DO373" s="178" t="s">
        <v>37</v>
      </c>
      <c r="DP373" s="179">
        <v>6</v>
      </c>
      <c r="DQ373" s="171"/>
    </row>
    <row r="374" spans="118:121" x14ac:dyDescent="0.25">
      <c r="DN374" s="177">
        <v>711</v>
      </c>
      <c r="DO374" s="178" t="s">
        <v>38</v>
      </c>
      <c r="DP374" s="179">
        <v>7</v>
      </c>
      <c r="DQ374" s="171"/>
    </row>
    <row r="375" spans="118:121" x14ac:dyDescent="0.25">
      <c r="DN375" s="177">
        <v>712</v>
      </c>
      <c r="DO375" s="178" t="s">
        <v>39</v>
      </c>
      <c r="DP375" s="179">
        <v>8</v>
      </c>
      <c r="DQ375" s="171"/>
    </row>
    <row r="376" spans="118:121" x14ac:dyDescent="0.25">
      <c r="DN376" s="177">
        <v>713</v>
      </c>
      <c r="DO376" s="178" t="s">
        <v>40</v>
      </c>
      <c r="DP376" s="179">
        <v>9</v>
      </c>
      <c r="DQ376" s="171"/>
    </row>
    <row r="377" spans="118:121" x14ac:dyDescent="0.25">
      <c r="DN377" s="177">
        <v>714</v>
      </c>
      <c r="DO377" s="178" t="s">
        <v>41</v>
      </c>
      <c r="DP377" s="179">
        <v>10</v>
      </c>
      <c r="DQ377" s="171"/>
    </row>
    <row r="378" spans="118:121" x14ac:dyDescent="0.25">
      <c r="DN378" s="177">
        <v>720</v>
      </c>
      <c r="DO378" s="178" t="s">
        <v>42</v>
      </c>
      <c r="DP378" s="179">
        <v>6</v>
      </c>
      <c r="DQ378" s="171"/>
    </row>
    <row r="379" spans="118:121" x14ac:dyDescent="0.25">
      <c r="DN379" s="177">
        <v>721</v>
      </c>
      <c r="DO379" s="178" t="s">
        <v>43</v>
      </c>
      <c r="DP379" s="179">
        <v>7</v>
      </c>
      <c r="DQ379" s="171"/>
    </row>
    <row r="380" spans="118:121" x14ac:dyDescent="0.25">
      <c r="DN380" s="177">
        <v>722</v>
      </c>
      <c r="DO380" s="178" t="s">
        <v>44</v>
      </c>
      <c r="DP380" s="179">
        <v>8</v>
      </c>
      <c r="DQ380" s="171"/>
    </row>
    <row r="381" spans="118:121" x14ac:dyDescent="0.25">
      <c r="DN381" s="177">
        <v>723</v>
      </c>
      <c r="DO381" s="178" t="s">
        <v>45</v>
      </c>
      <c r="DP381" s="179">
        <v>9</v>
      </c>
      <c r="DQ381" s="171"/>
    </row>
    <row r="382" spans="118:121" x14ac:dyDescent="0.25">
      <c r="DN382" s="177">
        <v>724</v>
      </c>
      <c r="DO382" s="178" t="s">
        <v>46</v>
      </c>
      <c r="DP382" s="179">
        <v>10</v>
      </c>
      <c r="DQ382" s="171"/>
    </row>
    <row r="383" spans="118:121" x14ac:dyDescent="0.25">
      <c r="DN383" s="177">
        <v>731</v>
      </c>
      <c r="DO383" s="178" t="s">
        <v>47</v>
      </c>
      <c r="DP383" s="179">
        <v>4</v>
      </c>
      <c r="DQ383" s="171" t="s">
        <v>964</v>
      </c>
    </row>
    <row r="384" spans="118:121" x14ac:dyDescent="0.25">
      <c r="DN384" s="177">
        <v>732</v>
      </c>
      <c r="DO384" s="178" t="s">
        <v>48</v>
      </c>
      <c r="DP384" s="179">
        <v>5</v>
      </c>
      <c r="DQ384" s="171" t="s">
        <v>964</v>
      </c>
    </row>
    <row r="385" spans="118:121" x14ac:dyDescent="0.25">
      <c r="DN385" s="177">
        <v>733</v>
      </c>
      <c r="DO385" s="178" t="s">
        <v>49</v>
      </c>
      <c r="DP385" s="179">
        <v>6</v>
      </c>
      <c r="DQ385" s="171" t="s">
        <v>964</v>
      </c>
    </row>
    <row r="386" spans="118:121" x14ac:dyDescent="0.25">
      <c r="DN386" s="177">
        <v>741</v>
      </c>
      <c r="DO386" s="178" t="s">
        <v>50</v>
      </c>
      <c r="DP386" s="179">
        <v>7</v>
      </c>
      <c r="DQ386" s="171" t="s">
        <v>965</v>
      </c>
    </row>
    <row r="387" spans="118:121" x14ac:dyDescent="0.25">
      <c r="DN387" s="177">
        <v>742</v>
      </c>
      <c r="DO387" s="178" t="s">
        <v>51</v>
      </c>
      <c r="DP387" s="179">
        <v>8</v>
      </c>
      <c r="DQ387" s="171" t="s">
        <v>966</v>
      </c>
    </row>
    <row r="388" spans="118:121" x14ac:dyDescent="0.25">
      <c r="DN388" s="177">
        <v>743</v>
      </c>
      <c r="DO388" s="178" t="s">
        <v>52</v>
      </c>
      <c r="DP388" s="179">
        <v>9</v>
      </c>
      <c r="DQ388" s="171"/>
    </row>
    <row r="389" spans="118:121" x14ac:dyDescent="0.25">
      <c r="DN389" s="177">
        <v>750</v>
      </c>
      <c r="DO389" s="178" t="s">
        <v>732</v>
      </c>
      <c r="DP389" s="179">
        <v>9</v>
      </c>
      <c r="DQ389" s="171" t="s">
        <v>951</v>
      </c>
    </row>
    <row r="390" spans="118:121" x14ac:dyDescent="0.25">
      <c r="DN390" s="177">
        <v>751</v>
      </c>
      <c r="DO390" s="178" t="s">
        <v>733</v>
      </c>
      <c r="DP390" s="179">
        <v>10</v>
      </c>
      <c r="DQ390" s="171" t="s">
        <v>951</v>
      </c>
    </row>
    <row r="391" spans="118:121" x14ac:dyDescent="0.25">
      <c r="DN391" s="177">
        <v>752</v>
      </c>
      <c r="DO391" s="178" t="s">
        <v>734</v>
      </c>
      <c r="DP391" s="179">
        <v>11</v>
      </c>
      <c r="DQ391" s="171" t="s">
        <v>951</v>
      </c>
    </row>
    <row r="392" spans="118:121" x14ac:dyDescent="0.25">
      <c r="DN392" s="177">
        <v>753</v>
      </c>
      <c r="DO392" s="178" t="s">
        <v>735</v>
      </c>
      <c r="DP392" s="179">
        <v>12</v>
      </c>
      <c r="DQ392" s="171" t="s">
        <v>951</v>
      </c>
    </row>
    <row r="393" spans="118:121" x14ac:dyDescent="0.25">
      <c r="DN393" s="177">
        <v>760</v>
      </c>
      <c r="DO393" s="178" t="s">
        <v>53</v>
      </c>
      <c r="DP393" s="179">
        <v>6</v>
      </c>
      <c r="DQ393" s="171"/>
    </row>
    <row r="394" spans="118:121" x14ac:dyDescent="0.25">
      <c r="DN394" s="177">
        <v>761</v>
      </c>
      <c r="DO394" s="178" t="s">
        <v>54</v>
      </c>
      <c r="DP394" s="179">
        <v>7</v>
      </c>
      <c r="DQ394" s="171"/>
    </row>
    <row r="395" spans="118:121" x14ac:dyDescent="0.25">
      <c r="DN395" s="177">
        <v>762</v>
      </c>
      <c r="DO395" s="178" t="s">
        <v>55</v>
      </c>
      <c r="DP395" s="179">
        <v>8</v>
      </c>
      <c r="DQ395" s="171"/>
    </row>
    <row r="396" spans="118:121" x14ac:dyDescent="0.25">
      <c r="DN396" s="177">
        <v>763</v>
      </c>
      <c r="DO396" s="178" t="s">
        <v>56</v>
      </c>
      <c r="DP396" s="179">
        <v>9</v>
      </c>
      <c r="DQ396" s="171"/>
    </row>
    <row r="397" spans="118:121" x14ac:dyDescent="0.25">
      <c r="DN397" s="177">
        <v>764</v>
      </c>
      <c r="DO397" s="178" t="s">
        <v>57</v>
      </c>
      <c r="DP397" s="179">
        <v>10</v>
      </c>
      <c r="DQ397" s="171"/>
    </row>
    <row r="398" spans="118:121" x14ac:dyDescent="0.25">
      <c r="DN398" s="177">
        <v>770</v>
      </c>
      <c r="DO398" s="178" t="s">
        <v>53</v>
      </c>
      <c r="DP398" s="179">
        <v>6</v>
      </c>
      <c r="DQ398" s="171"/>
    </row>
    <row r="399" spans="118:121" x14ac:dyDescent="0.25">
      <c r="DN399" s="177">
        <v>771</v>
      </c>
      <c r="DO399" s="178" t="s">
        <v>54</v>
      </c>
      <c r="DP399" s="179">
        <v>7</v>
      </c>
      <c r="DQ399" s="171" t="s">
        <v>951</v>
      </c>
    </row>
    <row r="400" spans="118:121" x14ac:dyDescent="0.25">
      <c r="DN400" s="177">
        <v>772</v>
      </c>
      <c r="DO400" s="178" t="s">
        <v>55</v>
      </c>
      <c r="DP400" s="179">
        <v>8</v>
      </c>
      <c r="DQ400" s="171" t="s">
        <v>951</v>
      </c>
    </row>
    <row r="401" spans="118:121" x14ac:dyDescent="0.25">
      <c r="DN401" s="177">
        <v>773</v>
      </c>
      <c r="DO401" s="178" t="s">
        <v>56</v>
      </c>
      <c r="DP401" s="179">
        <v>9</v>
      </c>
      <c r="DQ401" s="171" t="s">
        <v>951</v>
      </c>
    </row>
    <row r="402" spans="118:121" x14ac:dyDescent="0.25">
      <c r="DN402" s="177">
        <v>774</v>
      </c>
      <c r="DO402" s="178" t="s">
        <v>57</v>
      </c>
      <c r="DP402" s="179">
        <v>10</v>
      </c>
      <c r="DQ402" s="171" t="s">
        <v>951</v>
      </c>
    </row>
    <row r="403" spans="118:121" x14ac:dyDescent="0.25">
      <c r="DN403" s="177">
        <v>780</v>
      </c>
      <c r="DO403" s="178" t="s">
        <v>53</v>
      </c>
      <c r="DP403" s="179">
        <v>6</v>
      </c>
      <c r="DQ403" s="171"/>
    </row>
    <row r="404" spans="118:121" x14ac:dyDescent="0.25">
      <c r="DN404" s="177">
        <v>780</v>
      </c>
      <c r="DO404" s="178" t="s">
        <v>53</v>
      </c>
      <c r="DP404" s="179">
        <v>6</v>
      </c>
      <c r="DQ404" s="171"/>
    </row>
    <row r="405" spans="118:121" x14ac:dyDescent="0.25">
      <c r="DN405" s="177">
        <v>781</v>
      </c>
      <c r="DO405" s="178" t="s">
        <v>54</v>
      </c>
      <c r="DP405" s="179">
        <v>7</v>
      </c>
      <c r="DQ405" s="171" t="s">
        <v>952</v>
      </c>
    </row>
    <row r="406" spans="118:121" x14ac:dyDescent="0.25">
      <c r="DN406" s="177">
        <v>781</v>
      </c>
      <c r="DO406" s="178" t="s">
        <v>54</v>
      </c>
      <c r="DP406" s="179">
        <v>7</v>
      </c>
      <c r="DQ406" s="171" t="s">
        <v>952</v>
      </c>
    </row>
    <row r="407" spans="118:121" x14ac:dyDescent="0.25">
      <c r="DN407" s="177">
        <v>782</v>
      </c>
      <c r="DO407" s="178" t="s">
        <v>55</v>
      </c>
      <c r="DP407" s="179">
        <v>8</v>
      </c>
      <c r="DQ407" s="171" t="s">
        <v>952</v>
      </c>
    </row>
    <row r="408" spans="118:121" x14ac:dyDescent="0.25">
      <c r="DN408" s="177">
        <v>782</v>
      </c>
      <c r="DO408" s="178" t="s">
        <v>55</v>
      </c>
      <c r="DP408" s="179">
        <v>8</v>
      </c>
      <c r="DQ408" s="171" t="s">
        <v>952</v>
      </c>
    </row>
    <row r="409" spans="118:121" x14ac:dyDescent="0.25">
      <c r="DN409" s="177">
        <v>783</v>
      </c>
      <c r="DO409" s="178" t="s">
        <v>56</v>
      </c>
      <c r="DP409" s="179">
        <v>9</v>
      </c>
      <c r="DQ409" s="171" t="s">
        <v>952</v>
      </c>
    </row>
    <row r="410" spans="118:121" x14ac:dyDescent="0.25">
      <c r="DN410" s="177">
        <v>783</v>
      </c>
      <c r="DO410" s="178" t="s">
        <v>56</v>
      </c>
      <c r="DP410" s="179">
        <v>9</v>
      </c>
      <c r="DQ410" s="171" t="s">
        <v>952</v>
      </c>
    </row>
    <row r="411" spans="118:121" x14ac:dyDescent="0.25">
      <c r="DN411" s="177">
        <v>784</v>
      </c>
      <c r="DO411" s="178" t="s">
        <v>57</v>
      </c>
      <c r="DP411" s="179">
        <v>10</v>
      </c>
      <c r="DQ411" s="171" t="s">
        <v>952</v>
      </c>
    </row>
    <row r="412" spans="118:121" x14ac:dyDescent="0.25">
      <c r="DN412" s="177">
        <v>784</v>
      </c>
      <c r="DO412" s="178" t="s">
        <v>57</v>
      </c>
      <c r="DP412" s="179">
        <v>10</v>
      </c>
      <c r="DQ412" s="171" t="s">
        <v>952</v>
      </c>
    </row>
    <row r="413" spans="118:121" x14ac:dyDescent="0.25">
      <c r="DN413" s="177">
        <v>811</v>
      </c>
      <c r="DO413" s="178" t="s">
        <v>58</v>
      </c>
      <c r="DP413" s="179">
        <v>4</v>
      </c>
      <c r="DQ413" s="171"/>
    </row>
    <row r="414" spans="118:121" x14ac:dyDescent="0.25">
      <c r="DN414" s="177">
        <v>812</v>
      </c>
      <c r="DO414" s="178" t="s">
        <v>59</v>
      </c>
      <c r="DP414" s="179">
        <v>5</v>
      </c>
      <c r="DQ414" s="171"/>
    </row>
    <row r="415" spans="118:121" x14ac:dyDescent="0.25">
      <c r="DN415" s="177">
        <v>813</v>
      </c>
      <c r="DO415" s="178" t="s">
        <v>60</v>
      </c>
      <c r="DP415" s="179">
        <v>6</v>
      </c>
      <c r="DQ415" s="171"/>
    </row>
    <row r="416" spans="118:121" x14ac:dyDescent="0.25">
      <c r="DN416" s="177">
        <v>814</v>
      </c>
      <c r="DO416" s="178" t="s">
        <v>61</v>
      </c>
      <c r="DP416" s="179">
        <v>7</v>
      </c>
      <c r="DQ416" s="171"/>
    </row>
    <row r="417" spans="118:121" x14ac:dyDescent="0.25">
      <c r="DN417" s="177">
        <v>821</v>
      </c>
      <c r="DO417" s="178" t="s">
        <v>62</v>
      </c>
      <c r="DP417" s="179">
        <v>7</v>
      </c>
      <c r="DQ417" s="171"/>
    </row>
    <row r="418" spans="118:121" x14ac:dyDescent="0.25">
      <c r="DN418" s="177">
        <v>822</v>
      </c>
      <c r="DO418" s="178" t="s">
        <v>63</v>
      </c>
      <c r="DP418" s="179">
        <v>8</v>
      </c>
      <c r="DQ418" s="171"/>
    </row>
    <row r="419" spans="118:121" x14ac:dyDescent="0.25">
      <c r="DN419" s="177">
        <v>823</v>
      </c>
      <c r="DO419" s="178" t="s">
        <v>64</v>
      </c>
      <c r="DP419" s="179">
        <v>9</v>
      </c>
      <c r="DQ419" s="171"/>
    </row>
    <row r="420" spans="118:121" x14ac:dyDescent="0.25">
      <c r="DN420" s="177">
        <v>824</v>
      </c>
      <c r="DO420" s="178" t="s">
        <v>65</v>
      </c>
      <c r="DP420" s="179">
        <v>10</v>
      </c>
      <c r="DQ420" s="171"/>
    </row>
    <row r="421" spans="118:121" x14ac:dyDescent="0.25">
      <c r="DN421" s="177">
        <v>850</v>
      </c>
      <c r="DO421" s="178" t="s">
        <v>732</v>
      </c>
      <c r="DP421" s="179">
        <v>8</v>
      </c>
      <c r="DQ421" s="171"/>
    </row>
    <row r="422" spans="118:121" x14ac:dyDescent="0.25">
      <c r="DN422" s="177">
        <v>851</v>
      </c>
      <c r="DO422" s="178" t="s">
        <v>733</v>
      </c>
      <c r="DP422" s="179">
        <v>9</v>
      </c>
      <c r="DQ422" s="171"/>
    </row>
    <row r="423" spans="118:121" x14ac:dyDescent="0.25">
      <c r="DN423" s="177">
        <v>852</v>
      </c>
      <c r="DO423" s="178" t="s">
        <v>734</v>
      </c>
      <c r="DP423" s="179">
        <v>10</v>
      </c>
      <c r="DQ423" s="171"/>
    </row>
    <row r="424" spans="118:121" x14ac:dyDescent="0.25">
      <c r="DN424" s="177">
        <v>853</v>
      </c>
      <c r="DO424" s="178" t="s">
        <v>735</v>
      </c>
      <c r="DP424" s="179">
        <v>11</v>
      </c>
      <c r="DQ424" s="171"/>
    </row>
    <row r="425" spans="118:121" x14ac:dyDescent="0.25">
      <c r="DN425" s="177">
        <v>951</v>
      </c>
      <c r="DO425" s="178" t="s">
        <v>66</v>
      </c>
      <c r="DP425" s="179">
        <v>6</v>
      </c>
      <c r="DQ425" s="171"/>
    </row>
    <row r="426" spans="118:121" x14ac:dyDescent="0.25">
      <c r="DN426" s="177">
        <v>952</v>
      </c>
      <c r="DO426" s="178" t="s">
        <v>67</v>
      </c>
      <c r="DP426" s="179">
        <v>7</v>
      </c>
      <c r="DQ426" s="171"/>
    </row>
    <row r="427" spans="118:121" x14ac:dyDescent="0.25">
      <c r="DN427" s="177">
        <v>953</v>
      </c>
      <c r="DO427" s="178" t="s">
        <v>68</v>
      </c>
      <c r="DP427" s="179">
        <v>8</v>
      </c>
      <c r="DQ427" s="171"/>
    </row>
    <row r="428" spans="118:121" x14ac:dyDescent="0.25">
      <c r="DN428" s="177">
        <v>954</v>
      </c>
      <c r="DO428" s="178" t="s">
        <v>69</v>
      </c>
      <c r="DP428" s="179">
        <v>8</v>
      </c>
      <c r="DQ428" s="171"/>
    </row>
    <row r="429" spans="118:121" x14ac:dyDescent="0.25">
      <c r="DN429" s="177">
        <v>955</v>
      </c>
      <c r="DO429" s="178" t="s">
        <v>70</v>
      </c>
      <c r="DP429" s="179">
        <v>9</v>
      </c>
      <c r="DQ429" s="171"/>
    </row>
    <row r="430" spans="118:121" x14ac:dyDescent="0.25">
      <c r="DN430" s="177">
        <v>961</v>
      </c>
      <c r="DO430" s="178" t="s">
        <v>71</v>
      </c>
      <c r="DP430" s="179">
        <v>6</v>
      </c>
      <c r="DQ430" s="171"/>
    </row>
    <row r="431" spans="118:121" x14ac:dyDescent="0.25">
      <c r="DN431" s="177">
        <v>962</v>
      </c>
      <c r="DO431" s="178" t="s">
        <v>72</v>
      </c>
      <c r="DP431" s="179">
        <v>7</v>
      </c>
      <c r="DQ431" s="171"/>
    </row>
    <row r="432" spans="118:121" x14ac:dyDescent="0.25">
      <c r="DN432" s="177">
        <v>963</v>
      </c>
      <c r="DO432" s="178" t="s">
        <v>73</v>
      </c>
      <c r="DP432" s="179">
        <v>8</v>
      </c>
      <c r="DQ432" s="171"/>
    </row>
    <row r="433" spans="118:121" x14ac:dyDescent="0.25">
      <c r="DN433" s="177">
        <v>971</v>
      </c>
      <c r="DO433" s="178" t="s">
        <v>74</v>
      </c>
      <c r="DP433" s="179">
        <v>6</v>
      </c>
      <c r="DQ433" s="171"/>
    </row>
    <row r="434" spans="118:121" x14ac:dyDescent="0.25">
      <c r="DN434" s="182">
        <v>972</v>
      </c>
      <c r="DO434" s="183" t="s">
        <v>75</v>
      </c>
      <c r="DP434" s="184">
        <v>7</v>
      </c>
      <c r="DQ434" s="172"/>
    </row>
  </sheetData>
  <autoFilter ref="A4:EM156"/>
  <mergeCells count="18">
    <mergeCell ref="DN176:DP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B11 DE10:DE16 DB140 DE127 DE129:DE135 DE111:DE112 DE114:DE124 DE18:DE28 DE70 DE140:DE144 DE100:DE101 DE104 DE77:DE98 DE109 DB108 DE31:DE44 DE72:DE73 DE138 DB138 DE146:DE147 DE46:DE63 DB142:DB147">
    <cfRule type="cellIs" dxfId="568" priority="90" stopIfTrue="1" operator="notEqual">
      <formula>$DI10</formula>
    </cfRule>
  </conditionalFormatting>
  <conditionalFormatting sqref="DB10 DB13:DB16 DB127 DB129:DB135 DB111:DB112 DB114:DB124 DB109 DB18:DB28 DB70 DB100:DB102 DB104 DB77:DB98 DB30:DB44 DB72:DB73 DB46:DB63">
    <cfRule type="cellIs" dxfId="567" priority="91" stopIfTrue="1" operator="notEqual">
      <formula>$DE10</formula>
    </cfRule>
  </conditionalFormatting>
  <conditionalFormatting sqref="DE105">
    <cfRule type="cellIs" dxfId="566" priority="88" stopIfTrue="1" operator="notEqual">
      <formula>$DI105</formula>
    </cfRule>
  </conditionalFormatting>
  <conditionalFormatting sqref="DB105">
    <cfRule type="cellIs" dxfId="565" priority="89" stopIfTrue="1" operator="notEqual">
      <formula>$DE105</formula>
    </cfRule>
  </conditionalFormatting>
  <conditionalFormatting sqref="DE66">
    <cfRule type="cellIs" dxfId="564" priority="86" stopIfTrue="1" operator="notEqual">
      <formula>$DI66</formula>
    </cfRule>
  </conditionalFormatting>
  <conditionalFormatting sqref="DB66">
    <cfRule type="cellIs" dxfId="563" priority="87" stopIfTrue="1" operator="notEqual">
      <formula>$DE66</formula>
    </cfRule>
  </conditionalFormatting>
  <conditionalFormatting sqref="DE67">
    <cfRule type="cellIs" dxfId="562" priority="84" stopIfTrue="1" operator="notEqual">
      <formula>$DI67</formula>
    </cfRule>
  </conditionalFormatting>
  <conditionalFormatting sqref="DB67">
    <cfRule type="cellIs" dxfId="561" priority="85" stopIfTrue="1" operator="notEqual">
      <formula>$DE67</formula>
    </cfRule>
  </conditionalFormatting>
  <conditionalFormatting sqref="DE29">
    <cfRule type="cellIs" dxfId="560" priority="82" stopIfTrue="1" operator="notEqual">
      <formula>$DI29</formula>
    </cfRule>
  </conditionalFormatting>
  <conditionalFormatting sqref="DB29">
    <cfRule type="cellIs" dxfId="559" priority="83" stopIfTrue="1" operator="notEqual">
      <formula>$DE29</formula>
    </cfRule>
  </conditionalFormatting>
  <conditionalFormatting sqref="DE65">
    <cfRule type="cellIs" dxfId="558" priority="80" stopIfTrue="1" operator="notEqual">
      <formula>$DI65</formula>
    </cfRule>
  </conditionalFormatting>
  <conditionalFormatting sqref="DB65">
    <cfRule type="cellIs" dxfId="557" priority="81" stopIfTrue="1" operator="notEqual">
      <formula>$DE65</formula>
    </cfRule>
  </conditionalFormatting>
  <conditionalFormatting sqref="DE68">
    <cfRule type="cellIs" dxfId="556" priority="78" stopIfTrue="1" operator="notEqual">
      <formula>$DI68</formula>
    </cfRule>
  </conditionalFormatting>
  <conditionalFormatting sqref="DB68">
    <cfRule type="cellIs" dxfId="555" priority="79" stopIfTrue="1" operator="notEqual">
      <formula>$DE68</formula>
    </cfRule>
  </conditionalFormatting>
  <conditionalFormatting sqref="DE125">
    <cfRule type="cellIs" dxfId="554" priority="76" stopIfTrue="1" operator="notEqual">
      <formula>$DI125</formula>
    </cfRule>
  </conditionalFormatting>
  <conditionalFormatting sqref="DB125">
    <cfRule type="cellIs" dxfId="553" priority="77" stopIfTrue="1" operator="notEqual">
      <formula>$DE125</formula>
    </cfRule>
  </conditionalFormatting>
  <conditionalFormatting sqref="CV5 CY5:CY44 CY108:CY135 CY104:CY106 CY46:CY102">
    <cfRule type="cellIs" dxfId="552" priority="75" operator="notEqual">
      <formula>$CY5</formula>
    </cfRule>
  </conditionalFormatting>
  <conditionalFormatting sqref="CY140 CV142:CV144 CY138 CV138 CV146:CV147 CY142:CY147">
    <cfRule type="cellIs" dxfId="551" priority="74" stopIfTrue="1" operator="notEqual">
      <formula>$DB138</formula>
    </cfRule>
  </conditionalFormatting>
  <conditionalFormatting sqref="DB12">
    <cfRule type="cellIs" dxfId="550" priority="73" stopIfTrue="1" operator="notEqual">
      <formula>$DI12</formula>
    </cfRule>
  </conditionalFormatting>
  <conditionalFormatting sqref="DE71">
    <cfRule type="cellIs" dxfId="549" priority="71" stopIfTrue="1" operator="notEqual">
      <formula>$DI71</formula>
    </cfRule>
  </conditionalFormatting>
  <conditionalFormatting sqref="DB71">
    <cfRule type="cellIs" dxfId="548" priority="72" stopIfTrue="1" operator="notEqual">
      <formula>$DE71</formula>
    </cfRule>
  </conditionalFormatting>
  <conditionalFormatting sqref="DB143">
    <cfRule type="cellIs" dxfId="547" priority="70" stopIfTrue="1" operator="notEqual">
      <formula>$DI143</formula>
    </cfRule>
  </conditionalFormatting>
  <conditionalFormatting sqref="DE106">
    <cfRule type="cellIs" dxfId="546" priority="68" stopIfTrue="1" operator="notEqual">
      <formula>$DI106</formula>
    </cfRule>
  </conditionalFormatting>
  <conditionalFormatting sqref="DB106">
    <cfRule type="cellIs" dxfId="545" priority="69" stopIfTrue="1" operator="notEqual">
      <formula>$DE106</formula>
    </cfRule>
  </conditionalFormatting>
  <conditionalFormatting sqref="DE139">
    <cfRule type="cellIs" dxfId="544" priority="67" stopIfTrue="1" operator="notEqual">
      <formula>$DI139</formula>
    </cfRule>
  </conditionalFormatting>
  <conditionalFormatting sqref="DB139">
    <cfRule type="cellIs" dxfId="543" priority="66" stopIfTrue="1" operator="notEqual">
      <formula>$DI139</formula>
    </cfRule>
  </conditionalFormatting>
  <conditionalFormatting sqref="CY139">
    <cfRule type="cellIs" dxfId="542" priority="65" stopIfTrue="1" operator="notEqual">
      <formula>$DB139</formula>
    </cfRule>
  </conditionalFormatting>
  <conditionalFormatting sqref="DE64">
    <cfRule type="cellIs" dxfId="541" priority="63" stopIfTrue="1" operator="notEqual">
      <formula>$DI64</formula>
    </cfRule>
  </conditionalFormatting>
  <conditionalFormatting sqref="DB64">
    <cfRule type="cellIs" dxfId="540" priority="64" stopIfTrue="1" operator="notEqual">
      <formula>$DE64</formula>
    </cfRule>
  </conditionalFormatting>
  <conditionalFormatting sqref="DE76">
    <cfRule type="cellIs" dxfId="539" priority="61" stopIfTrue="1" operator="notEqual">
      <formula>$DI76</formula>
    </cfRule>
  </conditionalFormatting>
  <conditionalFormatting sqref="DB76">
    <cfRule type="cellIs" dxfId="538" priority="62" stopIfTrue="1" operator="notEqual">
      <formula>$DE76</formula>
    </cfRule>
  </conditionalFormatting>
  <conditionalFormatting sqref="DE75">
    <cfRule type="cellIs" dxfId="537" priority="59" stopIfTrue="1" operator="notEqual">
      <formula>$DI75</formula>
    </cfRule>
  </conditionalFormatting>
  <conditionalFormatting sqref="DB75">
    <cfRule type="cellIs" dxfId="536" priority="60" stopIfTrue="1" operator="notEqual">
      <formula>$DE75</formula>
    </cfRule>
  </conditionalFormatting>
  <conditionalFormatting sqref="DE70">
    <cfRule type="cellIs" dxfId="535" priority="57" stopIfTrue="1" operator="notEqual">
      <formula>$DI70</formula>
    </cfRule>
  </conditionalFormatting>
  <conditionalFormatting sqref="DB70">
    <cfRule type="cellIs" dxfId="534" priority="58" stopIfTrue="1" operator="notEqual">
      <formula>$DE70</formula>
    </cfRule>
  </conditionalFormatting>
  <conditionalFormatting sqref="DE71">
    <cfRule type="cellIs" dxfId="533" priority="55" stopIfTrue="1" operator="notEqual">
      <formula>$DI71</formula>
    </cfRule>
  </conditionalFormatting>
  <conditionalFormatting sqref="DB71">
    <cfRule type="cellIs" dxfId="532" priority="56" stopIfTrue="1" operator="notEqual">
      <formula>$DE71</formula>
    </cfRule>
  </conditionalFormatting>
  <conditionalFormatting sqref="DE108">
    <cfRule type="cellIs" dxfId="531" priority="54" stopIfTrue="1" operator="notEqual">
      <formula>$DI108</formula>
    </cfRule>
  </conditionalFormatting>
  <conditionalFormatting sqref="DE113">
    <cfRule type="cellIs" dxfId="530" priority="52" stopIfTrue="1" operator="notEqual">
      <formula>$DI113</formula>
    </cfRule>
  </conditionalFormatting>
  <conditionalFormatting sqref="DB113">
    <cfRule type="cellIs" dxfId="529" priority="53" stopIfTrue="1" operator="notEqual">
      <formula>$DE113</formula>
    </cfRule>
  </conditionalFormatting>
  <conditionalFormatting sqref="DE136">
    <cfRule type="cellIs" dxfId="528" priority="51" stopIfTrue="1" operator="notEqual">
      <formula>$DI136</formula>
    </cfRule>
  </conditionalFormatting>
  <conditionalFormatting sqref="DB136">
    <cfRule type="cellIs" dxfId="527" priority="50" stopIfTrue="1" operator="notEqual">
      <formula>$DI136</formula>
    </cfRule>
  </conditionalFormatting>
  <conditionalFormatting sqref="CY136">
    <cfRule type="cellIs" dxfId="526" priority="49" stopIfTrue="1" operator="notEqual">
      <formula>$DB136</formula>
    </cfRule>
  </conditionalFormatting>
  <conditionalFormatting sqref="DB141">
    <cfRule type="cellIs" dxfId="525" priority="48" stopIfTrue="1" operator="notEqual">
      <formula>$DI141</formula>
    </cfRule>
  </conditionalFormatting>
  <conditionalFormatting sqref="CY141">
    <cfRule type="cellIs" dxfId="524" priority="47" stopIfTrue="1" operator="notEqual">
      <formula>$DB141</formula>
    </cfRule>
  </conditionalFormatting>
  <conditionalFormatting sqref="DE128">
    <cfRule type="cellIs" dxfId="523" priority="45" stopIfTrue="1" operator="notEqual">
      <formula>$DI128</formula>
    </cfRule>
  </conditionalFormatting>
  <conditionalFormatting sqref="DB128">
    <cfRule type="cellIs" dxfId="522" priority="46" stopIfTrue="1" operator="notEqual">
      <formula>$DE128</formula>
    </cfRule>
  </conditionalFormatting>
  <conditionalFormatting sqref="DE126">
    <cfRule type="cellIs" dxfId="521" priority="43" stopIfTrue="1" operator="notEqual">
      <formula>$DI126</formula>
    </cfRule>
  </conditionalFormatting>
  <conditionalFormatting sqref="DB126">
    <cfRule type="cellIs" dxfId="520" priority="44" stopIfTrue="1" operator="notEqual">
      <formula>$DE126</formula>
    </cfRule>
  </conditionalFormatting>
  <conditionalFormatting sqref="DE73">
    <cfRule type="cellIs" dxfId="519" priority="41" stopIfTrue="1" operator="notEqual">
      <formula>$DI73</formula>
    </cfRule>
  </conditionalFormatting>
  <conditionalFormatting sqref="DB73">
    <cfRule type="cellIs" dxfId="518" priority="42" stopIfTrue="1" operator="notEqual">
      <formula>$DE73</formula>
    </cfRule>
  </conditionalFormatting>
  <conditionalFormatting sqref="DE73">
    <cfRule type="cellIs" dxfId="517" priority="39" stopIfTrue="1" operator="notEqual">
      <formula>$DI73</formula>
    </cfRule>
  </conditionalFormatting>
  <conditionalFormatting sqref="DB73">
    <cfRule type="cellIs" dxfId="516" priority="40" stopIfTrue="1" operator="notEqual">
      <formula>$DE73</formula>
    </cfRule>
  </conditionalFormatting>
  <conditionalFormatting sqref="DE74">
    <cfRule type="cellIs" dxfId="515" priority="37" stopIfTrue="1" operator="notEqual">
      <formula>$DI74</formula>
    </cfRule>
  </conditionalFormatting>
  <conditionalFormatting sqref="DB74">
    <cfRule type="cellIs" dxfId="514" priority="38" stopIfTrue="1" operator="notEqual">
      <formula>$DE74</formula>
    </cfRule>
  </conditionalFormatting>
  <conditionalFormatting sqref="DE99">
    <cfRule type="cellIs" dxfId="513" priority="35" stopIfTrue="1" operator="notEqual">
      <formula>$DI99</formula>
    </cfRule>
  </conditionalFormatting>
  <conditionalFormatting sqref="DB99">
    <cfRule type="cellIs" dxfId="512" priority="36" stopIfTrue="1" operator="notEqual">
      <formula>$DE99</formula>
    </cfRule>
  </conditionalFormatting>
  <conditionalFormatting sqref="DE69">
    <cfRule type="cellIs" dxfId="511" priority="33" stopIfTrue="1" operator="notEqual">
      <formula>$DI69</formula>
    </cfRule>
  </conditionalFormatting>
  <conditionalFormatting sqref="DB69">
    <cfRule type="cellIs" dxfId="510" priority="34" stopIfTrue="1" operator="notEqual">
      <formula>$DE69</formula>
    </cfRule>
  </conditionalFormatting>
  <conditionalFormatting sqref="DE69">
    <cfRule type="cellIs" dxfId="509" priority="31" stopIfTrue="1" operator="notEqual">
      <formula>$DI69</formula>
    </cfRule>
  </conditionalFormatting>
  <conditionalFormatting sqref="DB69">
    <cfRule type="cellIs" dxfId="508" priority="32" stopIfTrue="1" operator="notEqual">
      <formula>$DE69</formula>
    </cfRule>
  </conditionalFormatting>
  <conditionalFormatting sqref="DE110">
    <cfRule type="cellIs" dxfId="507" priority="29" stopIfTrue="1" operator="notEqual">
      <formula>$DI110</formula>
    </cfRule>
  </conditionalFormatting>
  <conditionalFormatting sqref="DB110">
    <cfRule type="cellIs" dxfId="506" priority="30" stopIfTrue="1" operator="notEqual">
      <formula>$DE110</formula>
    </cfRule>
  </conditionalFormatting>
  <conditionalFormatting sqref="DE17">
    <cfRule type="cellIs" dxfId="505" priority="27" stopIfTrue="1" operator="notEqual">
      <formula>$DI17</formula>
    </cfRule>
  </conditionalFormatting>
  <conditionalFormatting sqref="DB17">
    <cfRule type="cellIs" dxfId="504" priority="28" stopIfTrue="1" operator="notEqual">
      <formula>$DE17</formula>
    </cfRule>
  </conditionalFormatting>
  <conditionalFormatting sqref="DE137">
    <cfRule type="cellIs" dxfId="503" priority="26" stopIfTrue="1" operator="notEqual">
      <formula>$DI137</formula>
    </cfRule>
  </conditionalFormatting>
  <conditionalFormatting sqref="DB137">
    <cfRule type="cellIs" dxfId="502" priority="25" stopIfTrue="1" operator="notEqual">
      <formula>$DI137</formula>
    </cfRule>
  </conditionalFormatting>
  <conditionalFormatting sqref="CY137">
    <cfRule type="cellIs" dxfId="501" priority="24" stopIfTrue="1" operator="notEqual">
      <formula>$DB137</formula>
    </cfRule>
  </conditionalFormatting>
  <conditionalFormatting sqref="CV140">
    <cfRule type="cellIs" dxfId="500" priority="23" stopIfTrue="1" operator="notEqual">
      <formula>$DB140</formula>
    </cfRule>
  </conditionalFormatting>
  <conditionalFormatting sqref="CV139">
    <cfRule type="cellIs" dxfId="499" priority="22" stopIfTrue="1" operator="notEqual">
      <formula>$DB139</formula>
    </cfRule>
  </conditionalFormatting>
  <conditionalFormatting sqref="CV136">
    <cfRule type="cellIs" dxfId="498" priority="21" stopIfTrue="1" operator="notEqual">
      <formula>$DB136</formula>
    </cfRule>
  </conditionalFormatting>
  <conditionalFormatting sqref="CV141">
    <cfRule type="cellIs" dxfId="497" priority="20" stopIfTrue="1" operator="notEqual">
      <formula>$DB141</formula>
    </cfRule>
  </conditionalFormatting>
  <conditionalFormatting sqref="CV137">
    <cfRule type="cellIs" dxfId="496" priority="19" stopIfTrue="1" operator="notEqual">
      <formula>$DB137</formula>
    </cfRule>
  </conditionalFormatting>
  <conditionalFormatting sqref="CV6:CV44 CV108:CV135 CV104:CV106 CV46:CV102">
    <cfRule type="expression" dxfId="495" priority="17" stopIfTrue="1">
      <formula>$CY6=""</formula>
    </cfRule>
    <cfRule type="cellIs" dxfId="494" priority="18" stopIfTrue="1" operator="notEqual">
      <formula>$CY6</formula>
    </cfRule>
  </conditionalFormatting>
  <conditionalFormatting sqref="DB103">
    <cfRule type="cellIs" dxfId="493" priority="16" stopIfTrue="1" operator="notEqual">
      <formula>$DE103</formula>
    </cfRule>
  </conditionalFormatting>
  <conditionalFormatting sqref="CV103">
    <cfRule type="expression" dxfId="492" priority="14" stopIfTrue="1">
      <formula>$CY103=""</formula>
    </cfRule>
    <cfRule type="cellIs" dxfId="491" priority="15" stopIfTrue="1" operator="notEqual">
      <formula>$CY103</formula>
    </cfRule>
  </conditionalFormatting>
  <conditionalFormatting sqref="CY103">
    <cfRule type="cellIs" dxfId="490" priority="13" operator="notEqual">
      <formula>$CY103</formula>
    </cfRule>
  </conditionalFormatting>
  <conditionalFormatting sqref="DB107">
    <cfRule type="cellIs" dxfId="489" priority="12" stopIfTrue="1" operator="notEqual">
      <formula>$DI107</formula>
    </cfRule>
  </conditionalFormatting>
  <conditionalFormatting sqref="CY107">
    <cfRule type="cellIs" dxfId="488" priority="11" operator="notEqual">
      <formula>$CY107</formula>
    </cfRule>
  </conditionalFormatting>
  <conditionalFormatting sqref="DE107">
    <cfRule type="cellIs" dxfId="487" priority="10" stopIfTrue="1" operator="notEqual">
      <formula>$DI107</formula>
    </cfRule>
  </conditionalFormatting>
  <conditionalFormatting sqref="CV107">
    <cfRule type="expression" dxfId="486" priority="8" stopIfTrue="1">
      <formula>$CY107=""</formula>
    </cfRule>
    <cfRule type="cellIs" dxfId="485" priority="9" stopIfTrue="1" operator="notEqual">
      <formula>$CY107</formula>
    </cfRule>
  </conditionalFormatting>
  <conditionalFormatting sqref="DE145">
    <cfRule type="cellIs" dxfId="484" priority="7" stopIfTrue="1" operator="notEqual">
      <formula>$DI145</formula>
    </cfRule>
  </conditionalFormatting>
  <conditionalFormatting sqref="CV145">
    <cfRule type="cellIs" dxfId="483" priority="6" stopIfTrue="1" operator="notEqual">
      <formula>$DB145</formula>
    </cfRule>
  </conditionalFormatting>
  <conditionalFormatting sqref="DE45">
    <cfRule type="cellIs" dxfId="482" priority="4" stopIfTrue="1" operator="notEqual">
      <formula>$DI45</formula>
    </cfRule>
  </conditionalFormatting>
  <conditionalFormatting sqref="DB45">
    <cfRule type="cellIs" dxfId="481" priority="5" stopIfTrue="1" operator="notEqual">
      <formula>$DE45</formula>
    </cfRule>
  </conditionalFormatting>
  <conditionalFormatting sqref="CY45">
    <cfRule type="cellIs" dxfId="480" priority="3" operator="notEqual">
      <formula>$CY45</formula>
    </cfRule>
  </conditionalFormatting>
  <conditionalFormatting sqref="CV45">
    <cfRule type="expression" dxfId="479" priority="1" stopIfTrue="1">
      <formula>$CY45=""</formula>
    </cfRule>
    <cfRule type="cellIs" dxfId="478" priority="2" stopIfTrue="1" operator="notEqual">
      <formula>$CY45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7"/>
  <sheetViews>
    <sheetView topLeftCell="A72" zoomScaleNormal="100" zoomScaleSheetLayoutView="75" workbookViewId="0">
      <selection activeCell="A108" sqref="A108:XFD10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1179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36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36" si="2">+S5</f>
        <v>Giger Hans</v>
      </c>
      <c r="CR5" s="19">
        <f t="shared" ref="CR5:CR36" si="3">+Z5</f>
        <v>39</v>
      </c>
      <c r="CS5" s="19" t="str">
        <f t="shared" ref="CS5:CS3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3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 t="shared" si="13"/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 t="shared" si="13"/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"/>
        <v>29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29</v>
      </c>
      <c r="CS17" s="19" t="str">
        <f t="shared" si="4"/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 t="shared" si="13"/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"/>
        <v>29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29</v>
      </c>
      <c r="CS18" s="19" t="str">
        <f t="shared" si="4"/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 t="shared" si="13"/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28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28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28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28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20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20</v>
      </c>
      <c r="CS21" s="19" t="str">
        <f t="shared" si="4"/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19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19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19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19</v>
      </c>
      <c r="CS23" s="19" t="str">
        <f t="shared" si="4"/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19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19</v>
      </c>
      <c r="CS24" s="19" t="str">
        <f t="shared" si="4"/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"/>
        <v>18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2"/>
        <v>Haas Gabi</v>
      </c>
      <c r="CR25" s="19">
        <f t="shared" si="3"/>
        <v>18</v>
      </c>
      <c r="CS25" s="19" t="str">
        <f t="shared" si="4"/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18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18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 t="shared" si="1"/>
        <v>16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 t="shared" si="2"/>
        <v>Trouillet Jean-Georges</v>
      </c>
      <c r="CR27" s="19">
        <f t="shared" si="3"/>
        <v>16</v>
      </c>
      <c r="CS27" s="19" t="str">
        <f t="shared" si="4"/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 t="shared" si="13"/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45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45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40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40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47" si="22">VLOOKUP($CV29,Funktionsbezeichnungen,3,0)</f>
        <v>10</v>
      </c>
      <c r="CX29" s="83" t="str">
        <f t="shared" ref="CX29:CX47" si="23">VLOOKUP($CV29,Funktionsbezeichnungen,2,0)</f>
        <v>Vorgesetzter  -  2. Stufe</v>
      </c>
      <c r="CY29" s="125">
        <v>751</v>
      </c>
      <c r="CZ29" s="33">
        <f t="shared" ref="CZ29:CZ45" si="24">VLOOKUP($CY29,Funktionsbezeichnungen,3,0)</f>
        <v>10</v>
      </c>
      <c r="DA29" s="83" t="str">
        <f t="shared" ref="DA29:DA45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45" si="26">VLOOKUP($DF29,Funktionsbezeichnungen,3,0)</f>
        <v>10</v>
      </c>
      <c r="DH29" s="83" t="str">
        <f t="shared" ref="DH29:DH45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 t="shared" ref="C30:C36" si="28"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30</v>
      </c>
      <c r="AA30" s="25" t="s">
        <v>672</v>
      </c>
      <c r="AB30" s="162" t="s">
        <v>1043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30</v>
      </c>
      <c r="CS30" s="19" t="str">
        <f t="shared" si="4"/>
        <v xml:space="preserve"> C/B 2)</v>
      </c>
      <c r="CT30" s="154">
        <v>4269</v>
      </c>
      <c r="CU30" s="126"/>
      <c r="CV30" s="125">
        <v>773</v>
      </c>
      <c r="CW30" s="33">
        <f t="shared" ref="CW30:CW36" si="29">VLOOKUP($CV30,Funktionsbezeichnungen,3,0)</f>
        <v>9</v>
      </c>
      <c r="CX30" s="83" t="str">
        <f t="shared" ref="CX30:CX36" si="30">VLOOKUP($CV30,Funktionsbezeichnungen,2,0)</f>
        <v>Projektingenieur 3</v>
      </c>
      <c r="CY30" s="125">
        <v>773</v>
      </c>
      <c r="CZ30" s="33">
        <f>VLOOKUP($CY30,Funktionsbezeichnungen,3,0)</f>
        <v>9</v>
      </c>
      <c r="DA30" s="83" t="str">
        <f>VLOOKUP($CY30,Funktionsbezeichnungen,2,0)</f>
        <v>Projektingenieur 3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 t="shared" si="13"/>
        <v>4269</v>
      </c>
      <c r="DN30" s="153">
        <v>2</v>
      </c>
      <c r="DO30" s="19">
        <v>3</v>
      </c>
      <c r="DP30" s="19" t="s">
        <v>951</v>
      </c>
    </row>
    <row r="31" spans="1:120" s="19" customFormat="1" ht="15.75" x14ac:dyDescent="0.2">
      <c r="A31" s="53">
        <v>1</v>
      </c>
      <c r="B31" s="53"/>
      <c r="C31" s="53">
        <f t="shared" si="28"/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359</v>
      </c>
      <c r="P31" s="15" t="s">
        <v>452</v>
      </c>
      <c r="Q31" s="15">
        <v>27</v>
      </c>
      <c r="R31" s="42"/>
      <c r="S31" s="27" t="s">
        <v>122</v>
      </c>
      <c r="T31" s="21">
        <v>1968</v>
      </c>
      <c r="U31" s="28" t="s">
        <v>201</v>
      </c>
      <c r="V31" s="21">
        <v>1994</v>
      </c>
      <c r="W31" s="25"/>
      <c r="X31" s="21"/>
      <c r="Y31" s="26" t="s">
        <v>123</v>
      </c>
      <c r="Z31" s="21">
        <f t="shared" si="1"/>
        <v>22</v>
      </c>
      <c r="AA31" s="25" t="s">
        <v>673</v>
      </c>
      <c r="AB31" s="162" t="s">
        <v>1043</v>
      </c>
      <c r="AC31" s="21"/>
      <c r="AE31" s="90" t="s">
        <v>373</v>
      </c>
      <c r="AF31" s="82"/>
      <c r="CP31" s="19" t="str">
        <f t="shared" si="2"/>
        <v>Kern Etienne</v>
      </c>
      <c r="CR31" s="19">
        <f t="shared" si="3"/>
        <v>22</v>
      </c>
      <c r="CS31" s="19" t="str">
        <f t="shared" si="4"/>
        <v xml:space="preserve"> C/B 2)</v>
      </c>
      <c r="CT31" s="154">
        <v>4246</v>
      </c>
      <c r="CU31" s="126"/>
      <c r="CV31" s="125">
        <v>772</v>
      </c>
      <c r="CW31" s="33">
        <f t="shared" si="29"/>
        <v>8</v>
      </c>
      <c r="CX31" s="83" t="str">
        <f t="shared" si="30"/>
        <v>Projektingenieur 2</v>
      </c>
      <c r="CY31" s="125">
        <v>772</v>
      </c>
      <c r="CZ31" s="33">
        <f>VLOOKUP($CY31,Funktionsbezeichnungen,3,0)</f>
        <v>8</v>
      </c>
      <c r="DA31" s="83" t="str">
        <f>VLOOKUP($CY31,Funktionsbezeichnungen,2,0)</f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>VLOOKUP($DF31,Funktionsbezeichnungen,3,0)</f>
        <v>8</v>
      </c>
      <c r="DH31" s="83" t="str">
        <f>VLOOKUP($DF31,Funktionsbezeichnungen,2,0)</f>
        <v>Projektingenieur 2</v>
      </c>
      <c r="DM31" s="19">
        <f t="shared" si="13"/>
        <v>4246</v>
      </c>
      <c r="DN31" s="153">
        <v>1</v>
      </c>
      <c r="DO31" s="19">
        <v>2</v>
      </c>
      <c r="DP31" s="19" t="s">
        <v>951</v>
      </c>
    </row>
    <row r="32" spans="1:120" s="19" customFormat="1" ht="27" x14ac:dyDescent="0.2">
      <c r="A32" s="53">
        <v>0</v>
      </c>
      <c r="B32" s="53">
        <v>1</v>
      </c>
      <c r="C32" s="53">
        <f t="shared" si="28"/>
        <v>1</v>
      </c>
      <c r="D32" s="55"/>
      <c r="E32" s="55"/>
      <c r="F32" s="56">
        <v>1</v>
      </c>
      <c r="G32" s="54"/>
      <c r="H32" s="54"/>
      <c r="I32" s="56"/>
      <c r="J32" s="54"/>
      <c r="K32" s="56"/>
      <c r="L32" s="56"/>
      <c r="M32" s="56"/>
      <c r="N32" s="58"/>
      <c r="O32" s="166" t="s">
        <v>359</v>
      </c>
      <c r="P32" s="167" t="s">
        <v>460</v>
      </c>
      <c r="Q32" s="15">
        <v>28</v>
      </c>
      <c r="R32" s="168"/>
      <c r="S32" s="20" t="s">
        <v>231</v>
      </c>
      <c r="T32" s="21">
        <v>1967</v>
      </c>
      <c r="U32" s="28" t="s">
        <v>1065</v>
      </c>
      <c r="V32" s="21">
        <v>1996</v>
      </c>
      <c r="W32" s="25"/>
      <c r="X32" s="21"/>
      <c r="Y32" s="28" t="s">
        <v>233</v>
      </c>
      <c r="Z32" s="118">
        <f t="shared" si="1"/>
        <v>20</v>
      </c>
      <c r="AA32" s="25" t="s">
        <v>675</v>
      </c>
      <c r="AB32" s="162" t="s">
        <v>1043</v>
      </c>
      <c r="AC32" s="21"/>
      <c r="AE32" s="90" t="s">
        <v>373</v>
      </c>
      <c r="AF32" s="82"/>
      <c r="CP32" s="19" t="str">
        <f t="shared" si="2"/>
        <v>Ruff Ute</v>
      </c>
      <c r="CR32" s="19">
        <f t="shared" si="3"/>
        <v>20</v>
      </c>
      <c r="CS32" s="19" t="str">
        <f t="shared" si="4"/>
        <v xml:space="preserve"> C/B 2)</v>
      </c>
      <c r="CT32" s="154">
        <v>4277</v>
      </c>
      <c r="CU32" s="126"/>
      <c r="CV32" s="125">
        <v>782</v>
      </c>
      <c r="CW32" s="33">
        <f t="shared" si="29"/>
        <v>8</v>
      </c>
      <c r="CX32" s="83" t="str">
        <f t="shared" si="30"/>
        <v>Projektingenieur 2</v>
      </c>
      <c r="CY32" s="125">
        <v>782</v>
      </c>
      <c r="CZ32" s="33">
        <f>VLOOKUP($CY32,Funktionsbezeichnungen,3,0)</f>
        <v>8</v>
      </c>
      <c r="DA32" s="83" t="str">
        <f>VLOOKUP($CY32,Funktionsbezeichnungen,2,0)</f>
        <v>Projektingenieur 2</v>
      </c>
      <c r="DB32" s="125">
        <v>782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782</v>
      </c>
      <c r="DG32" s="33">
        <f>VLOOKUP($DF32,Funktionsbezeichnungen,3,0)</f>
        <v>8</v>
      </c>
      <c r="DH32" s="83" t="str">
        <f>VLOOKUP($DF32,Funktionsbezeichnungen,2,0)</f>
        <v>Projektingenieur 2</v>
      </c>
      <c r="DM32" s="19">
        <f t="shared" si="13"/>
        <v>4277</v>
      </c>
      <c r="DN32" s="153">
        <v>3</v>
      </c>
      <c r="DO32" s="19">
        <v>2</v>
      </c>
      <c r="DP32" s="19" t="s">
        <v>952</v>
      </c>
    </row>
    <row r="33" spans="1:120" s="19" customFormat="1" ht="15.75" x14ac:dyDescent="0.2">
      <c r="A33" s="53">
        <v>0</v>
      </c>
      <c r="B33" s="53"/>
      <c r="C33" s="53">
        <f t="shared" si="28"/>
        <v>1</v>
      </c>
      <c r="D33" s="55">
        <v>1</v>
      </c>
      <c r="E33" s="55"/>
      <c r="F33" s="56"/>
      <c r="G33" s="54"/>
      <c r="H33" s="54"/>
      <c r="I33" s="56"/>
      <c r="J33" s="54"/>
      <c r="K33" s="56"/>
      <c r="L33" s="56"/>
      <c r="M33" s="56"/>
      <c r="N33" s="58"/>
      <c r="O33" s="52" t="s">
        <v>360</v>
      </c>
      <c r="P33" s="15" t="s">
        <v>640</v>
      </c>
      <c r="Q33" s="15">
        <v>29</v>
      </c>
      <c r="R33" s="42"/>
      <c r="S33" s="20" t="s">
        <v>641</v>
      </c>
      <c r="T33" s="21">
        <v>1971</v>
      </c>
      <c r="U33" s="28" t="s">
        <v>709</v>
      </c>
      <c r="V33" s="21">
        <v>2000</v>
      </c>
      <c r="W33" s="25"/>
      <c r="X33" s="21"/>
      <c r="Y33" s="28" t="s">
        <v>643</v>
      </c>
      <c r="Z33" s="21">
        <f t="shared" si="1"/>
        <v>16</v>
      </c>
      <c r="AA33" s="25" t="s">
        <v>97</v>
      </c>
      <c r="AB33" s="21" t="s">
        <v>1039</v>
      </c>
      <c r="AC33" s="21"/>
      <c r="AE33" s="90" t="s">
        <v>373</v>
      </c>
      <c r="AF33" s="82"/>
      <c r="CP33" s="19" t="str">
        <f t="shared" si="2"/>
        <v>Albrecht Stefan</v>
      </c>
      <c r="CR33" s="19">
        <f t="shared" si="3"/>
        <v>16</v>
      </c>
      <c r="CS33" s="19" t="str">
        <f t="shared" si="4"/>
        <v xml:space="preserve"> C/B 2)</v>
      </c>
      <c r="CT33" s="154">
        <v>4900</v>
      </c>
      <c r="CU33" s="126"/>
      <c r="CV33" s="125">
        <v>772</v>
      </c>
      <c r="CW33" s="33">
        <f t="shared" si="29"/>
        <v>8</v>
      </c>
      <c r="CX33" s="83" t="str">
        <f t="shared" si="30"/>
        <v>Projektingenieur 2</v>
      </c>
      <c r="CY33" s="125">
        <v>772</v>
      </c>
      <c r="CZ33" s="33">
        <f>VLOOKUP($CY33,Funktionsbezeichnungen,3,0)</f>
        <v>8</v>
      </c>
      <c r="DA33" s="83" t="str">
        <f>VLOOKUP($CY33,Funktionsbezeichnungen,2,0)</f>
        <v>Projektingenieur 2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>VLOOKUP($DF33,Funktionsbezeichnungen,3,0)</f>
        <v>8</v>
      </c>
      <c r="DH33" s="83" t="str">
        <f>VLOOKUP($DF33,Funktionsbezeichnungen,2,0)</f>
        <v>Projektingenieur 2</v>
      </c>
      <c r="DM33" s="19">
        <f t="shared" si="13"/>
        <v>4900</v>
      </c>
      <c r="DN33" s="153">
        <v>1</v>
      </c>
      <c r="DO33" s="19">
        <v>2</v>
      </c>
      <c r="DP33" s="19" t="s">
        <v>951</v>
      </c>
    </row>
    <row r="34" spans="1:120" s="19" customFormat="1" ht="15.75" x14ac:dyDescent="0.2">
      <c r="A34" s="53">
        <v>0</v>
      </c>
      <c r="B34" s="53"/>
      <c r="C34" s="53">
        <f t="shared" si="28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2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205">
        <v>4317</v>
      </c>
      <c r="CU34" s="126"/>
      <c r="CV34" s="125">
        <v>772</v>
      </c>
      <c r="CW34" s="33">
        <f t="shared" si="29"/>
        <v>8</v>
      </c>
      <c r="CX34" s="83" t="str">
        <f t="shared" si="30"/>
        <v>Projektingenieur 2</v>
      </c>
      <c r="CY34" s="125"/>
      <c r="CZ34" s="33"/>
      <c r="DA34" s="83"/>
      <c r="DB34" s="125"/>
      <c r="DC34" s="33"/>
      <c r="DD34" s="83"/>
      <c r="DE34" s="20"/>
      <c r="DF34" s="33"/>
      <c r="DG34" s="33"/>
      <c r="DH34" s="83"/>
      <c r="DM34" s="19">
        <f t="shared" si="13"/>
        <v>4317</v>
      </c>
      <c r="DN34" s="153">
        <v>2</v>
      </c>
      <c r="DO34" s="19">
        <v>3</v>
      </c>
      <c r="DP34" s="19" t="s">
        <v>951</v>
      </c>
    </row>
    <row r="35" spans="1:120" s="19" customFormat="1" ht="15.75" x14ac:dyDescent="0.2">
      <c r="A35" s="53">
        <v>0</v>
      </c>
      <c r="B35" s="53"/>
      <c r="C35" s="53">
        <f t="shared" si="28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373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6"/>
      <c r="CV35" s="125">
        <v>772</v>
      </c>
      <c r="CW35" s="33">
        <f t="shared" si="29"/>
        <v>8</v>
      </c>
      <c r="CX35" s="83" t="str">
        <f t="shared" si="30"/>
        <v>Projektingenieur 2</v>
      </c>
      <c r="CY35" s="125">
        <v>772</v>
      </c>
      <c r="CZ35" s="33">
        <f>VLOOKUP($CY35,Funktionsbezeichnungen,3,0)</f>
        <v>8</v>
      </c>
      <c r="DA35" s="83" t="str">
        <f>VLOOKUP($CY35,Funktionsbezeichnungen,2,0)</f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20"/>
      <c r="DF35" s="33">
        <v>771</v>
      </c>
      <c r="DG35" s="33">
        <f>VLOOKUP($DF35,Funktionsbezeichnungen,3,0)</f>
        <v>7</v>
      </c>
      <c r="DH35" s="83" t="str">
        <f>VLOOKUP($DF35,Funktionsbezeichnungen,2,0)</f>
        <v>Projektingenieur 1</v>
      </c>
      <c r="DM35" s="19">
        <f t="shared" si="13"/>
        <v>7695</v>
      </c>
      <c r="DN35" s="153">
        <v>1</v>
      </c>
      <c r="DO35" s="19">
        <v>2</v>
      </c>
      <c r="DP35" s="19" t="s">
        <v>951</v>
      </c>
    </row>
    <row r="36" spans="1:120" s="19" customFormat="1" ht="15.75" x14ac:dyDescent="0.2">
      <c r="A36" s="53">
        <v>0</v>
      </c>
      <c r="B36" s="53">
        <v>1</v>
      </c>
      <c r="C36" s="53">
        <f t="shared" si="28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6"/>
      <c r="CV36" s="125">
        <v>772</v>
      </c>
      <c r="CW36" s="33">
        <f t="shared" si="29"/>
        <v>8</v>
      </c>
      <c r="CX36" s="83" t="str">
        <f t="shared" si="30"/>
        <v>Projektingenieur 2</v>
      </c>
      <c r="CY36" s="125">
        <v>772</v>
      </c>
      <c r="CZ36" s="33">
        <f>VLOOKUP($CY36,Funktionsbezeichnungen,3,0)</f>
        <v>8</v>
      </c>
      <c r="DA36" s="83" t="str">
        <f>VLOOKUP($CY36,Funktionsbezeichnungen,2,0)</f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20"/>
      <c r="DF36" s="33">
        <v>771</v>
      </c>
      <c r="DG36" s="33">
        <f>VLOOKUP($DF36,Funktionsbezeichnungen,3,0)</f>
        <v>7</v>
      </c>
      <c r="DH36" s="83" t="str">
        <f>VLOOKUP($DF36,Funktionsbezeichnungen,2,0)</f>
        <v>Projektingenieur 1</v>
      </c>
      <c r="DM36" s="19">
        <f t="shared" si="13"/>
        <v>4350</v>
      </c>
      <c r="DN36" s="153">
        <v>1</v>
      </c>
      <c r="DO36" s="19">
        <v>2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ref="Z37:Z68" si="31">$AD$3-V37</f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ref="CP37:CP70" si="32">+S37</f>
        <v>Buser Edi</v>
      </c>
      <c r="CR37" s="19">
        <f t="shared" ref="CR37:CR70" si="33">+Z37</f>
        <v>40</v>
      </c>
      <c r="CS37" s="19" t="str">
        <f t="shared" ref="CS37:CS70" si="34">+AB37</f>
        <v>C</v>
      </c>
      <c r="CT37" s="154">
        <v>3160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>VLOOKUP($DB37,Funktionsbezeichnungen,3,0)</f>
        <v>8</v>
      </c>
      <c r="DD37" s="83" t="str">
        <f>VLOOKUP($DB37,Funktionsbezeichnungen,2,0)</f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ref="DM37:DM70" si="35">+CT37</f>
        <v>3160</v>
      </c>
      <c r="DN37" s="153">
        <v>2</v>
      </c>
      <c r="DO37" s="19">
        <v>3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31"/>
        <v>35</v>
      </c>
      <c r="AA38" s="25" t="s">
        <v>671</v>
      </c>
      <c r="AB38" s="21" t="s">
        <v>105</v>
      </c>
      <c r="AC38" s="21"/>
      <c r="AE38" s="90" t="s">
        <v>389</v>
      </c>
      <c r="AF38" s="82"/>
      <c r="CP38" s="19" t="str">
        <f t="shared" si="32"/>
        <v>Bergmann Georg</v>
      </c>
      <c r="CR38" s="19">
        <f t="shared" si="33"/>
        <v>35</v>
      </c>
      <c r="CS38" s="19" t="str">
        <f t="shared" si="34"/>
        <v>C</v>
      </c>
      <c r="CT38" s="154">
        <v>4185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>VLOOKUP($DB38,Funktionsbezeichnungen,3,0)</f>
        <v>8</v>
      </c>
      <c r="DD38" s="83" t="str">
        <f>VLOOKUP($DB38,Funktionsbezeichnungen,2,0)</f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35"/>
        <v>4185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3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32"/>
        <v>Wick Bernd</v>
      </c>
      <c r="CR39" s="19">
        <f t="shared" si="33"/>
        <v>26</v>
      </c>
      <c r="CS39" s="19" t="str">
        <f t="shared" si="34"/>
        <v>C</v>
      </c>
      <c r="CT39" s="154">
        <v>3208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>
        <v>772</v>
      </c>
      <c r="CZ39" s="33">
        <f t="shared" si="24"/>
        <v>8</v>
      </c>
      <c r="DA39" s="83" t="str">
        <f t="shared" si="25"/>
        <v>Projektingenieur 2</v>
      </c>
      <c r="DB39" s="125"/>
      <c r="DC39" s="33"/>
      <c r="DD39" s="83"/>
      <c r="DE39" s="20"/>
      <c r="DF39" s="33">
        <v>772</v>
      </c>
      <c r="DG39" s="33">
        <f t="shared" si="26"/>
        <v>8</v>
      </c>
      <c r="DH39" s="83" t="str">
        <f t="shared" si="27"/>
        <v>Projektingenieur 2</v>
      </c>
      <c r="DM39" s="19">
        <f t="shared" si="35"/>
        <v>3208</v>
      </c>
      <c r="DN39" s="153">
        <v>2</v>
      </c>
      <c r="DO39" s="19">
        <v>3</v>
      </c>
      <c r="DP39" s="19" t="s">
        <v>951</v>
      </c>
    </row>
    <row r="40" spans="1:120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3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32"/>
        <v>Niedermeyer Friederike</v>
      </c>
      <c r="CR40" s="19">
        <f t="shared" si="33"/>
        <v>24</v>
      </c>
      <c r="CS40" s="19" t="str">
        <f t="shared" si="34"/>
        <v>C</v>
      </c>
      <c r="CT40" s="154">
        <v>4307</v>
      </c>
      <c r="CU40" s="126"/>
      <c r="CV40" s="125">
        <v>782</v>
      </c>
      <c r="CW40" s="33">
        <f>VLOOKUP($CV40,Funktionsbezeichnungen,3,0)</f>
        <v>8</v>
      </c>
      <c r="CX40" s="83" t="str">
        <f>VLOOKUP($CV40,Funktionsbezeichnungen,2,0)</f>
        <v>Projektingenieur 2</v>
      </c>
      <c r="CY40" s="125"/>
      <c r="CZ40" s="33"/>
      <c r="DA40" s="83"/>
      <c r="DB40" s="125"/>
      <c r="DC40" s="33"/>
      <c r="DD40" s="83"/>
      <c r="DE40" s="20"/>
      <c r="DF40" s="33"/>
      <c r="DG40" s="33"/>
      <c r="DH40" s="83"/>
      <c r="DM40" s="19">
        <f t="shared" si="35"/>
        <v>4307</v>
      </c>
      <c r="DN40" s="153">
        <v>1</v>
      </c>
      <c r="DO40" s="19">
        <v>2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3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32"/>
        <v>Knoll Bernd</v>
      </c>
      <c r="CR41" s="19">
        <f t="shared" si="33"/>
        <v>20</v>
      </c>
      <c r="CS41" s="19" t="str">
        <f t="shared" si="34"/>
        <v>C</v>
      </c>
      <c r="CT41" s="154">
        <v>4291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ref="DC41:DC46" si="36">VLOOKUP($DB41,Funktionsbezeichnungen,3,0)</f>
        <v>8</v>
      </c>
      <c r="DD41" s="83" t="str">
        <f t="shared" ref="DD41:DD46" si="37">VLOOKUP($DB41,Funktionsbezeichnungen,2,0)</f>
        <v>Projektingenieur 2</v>
      </c>
      <c r="DE41" s="20"/>
      <c r="DF41" s="33">
        <v>772</v>
      </c>
      <c r="DG41" s="33">
        <f t="shared" si="26"/>
        <v>8</v>
      </c>
      <c r="DH41" s="83" t="str">
        <f t="shared" si="27"/>
        <v>Projektingenieur 2</v>
      </c>
      <c r="DM41" s="19">
        <f t="shared" si="35"/>
        <v>4291</v>
      </c>
      <c r="DN41" s="153">
        <v>1</v>
      </c>
      <c r="DO41" s="19">
        <v>2</v>
      </c>
      <c r="DP41" s="185" t="s">
        <v>968</v>
      </c>
    </row>
    <row r="42" spans="1:120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3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32"/>
        <v>Martin Dirk</v>
      </c>
      <c r="CR42" s="19">
        <f t="shared" si="33"/>
        <v>18</v>
      </c>
      <c r="CS42" s="19" t="str">
        <f t="shared" si="34"/>
        <v>C</v>
      </c>
      <c r="CT42" s="154">
        <v>7696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36"/>
        <v>8</v>
      </c>
      <c r="DD42" s="83" t="str">
        <f t="shared" si="37"/>
        <v>Projektingenieur 2</v>
      </c>
      <c r="DE42" s="20"/>
      <c r="DF42" s="33">
        <v>772</v>
      </c>
      <c r="DG42" s="33">
        <f t="shared" si="26"/>
        <v>8</v>
      </c>
      <c r="DH42" s="83" t="str">
        <f t="shared" si="27"/>
        <v>Projektingenieur 2</v>
      </c>
      <c r="DM42" s="19">
        <f t="shared" si="35"/>
        <v>7696</v>
      </c>
      <c r="DN42" s="153">
        <v>2</v>
      </c>
      <c r="DO42" s="19">
        <v>3</v>
      </c>
      <c r="DP42" s="19" t="s">
        <v>951</v>
      </c>
    </row>
    <row r="43" spans="1:120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3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32"/>
        <v>Betzold Alexander</v>
      </c>
      <c r="CR43" s="19">
        <f t="shared" si="33"/>
        <v>17</v>
      </c>
      <c r="CS43" s="19" t="str">
        <f t="shared" si="34"/>
        <v>C</v>
      </c>
      <c r="CT43" s="154">
        <v>4306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 t="shared" si="36"/>
        <v>8</v>
      </c>
      <c r="DD43" s="83" t="str">
        <f t="shared" si="37"/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 t="shared" si="35"/>
        <v>4306</v>
      </c>
      <c r="DN43" s="153">
        <v>2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3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32"/>
        <v>Chroust Steffi</v>
      </c>
      <c r="CR44" s="19">
        <f t="shared" si="33"/>
        <v>15</v>
      </c>
      <c r="CS44" s="19" t="str">
        <f t="shared" si="34"/>
        <v>C</v>
      </c>
      <c r="CT44" s="154">
        <v>4275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36"/>
        <v>8</v>
      </c>
      <c r="DD44" s="83" t="str">
        <f t="shared" si="37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35"/>
        <v>4275</v>
      </c>
      <c r="DN44" s="153">
        <v>2</v>
      </c>
      <c r="DO44" s="19">
        <v>3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469</v>
      </c>
      <c r="Q45" s="15">
        <v>41</v>
      </c>
      <c r="R45" s="42"/>
      <c r="S45" s="20" t="s">
        <v>301</v>
      </c>
      <c r="T45" s="21">
        <v>1975</v>
      </c>
      <c r="U45" s="28" t="s">
        <v>302</v>
      </c>
      <c r="V45" s="21">
        <v>2001</v>
      </c>
      <c r="W45" s="25"/>
      <c r="X45" s="21"/>
      <c r="Y45" s="28" t="s">
        <v>303</v>
      </c>
      <c r="Z45" s="118">
        <f t="shared" si="31"/>
        <v>15</v>
      </c>
      <c r="AA45" s="169" t="s">
        <v>682</v>
      </c>
      <c r="AB45" s="118" t="s">
        <v>105</v>
      </c>
      <c r="AC45" s="21"/>
      <c r="AE45" s="90" t="s">
        <v>373</v>
      </c>
      <c r="AF45" s="82"/>
      <c r="CP45" s="19" t="str">
        <f t="shared" si="32"/>
        <v>Rey Lionel</v>
      </c>
      <c r="CR45" s="19">
        <f t="shared" si="33"/>
        <v>15</v>
      </c>
      <c r="CS45" s="19" t="str">
        <f t="shared" si="34"/>
        <v>C</v>
      </c>
      <c r="CT45" s="154">
        <v>4299</v>
      </c>
      <c r="CU45" s="126"/>
      <c r="CV45" s="125">
        <v>782</v>
      </c>
      <c r="CW45" s="33">
        <f t="shared" si="22"/>
        <v>8</v>
      </c>
      <c r="CX45" s="83" t="str">
        <f t="shared" si="23"/>
        <v>Projektingenieur 2</v>
      </c>
      <c r="CY45" s="125">
        <v>782</v>
      </c>
      <c r="CZ45" s="33">
        <f t="shared" si="24"/>
        <v>8</v>
      </c>
      <c r="DA45" s="83" t="str">
        <f t="shared" si="25"/>
        <v>Projektingenieur 2</v>
      </c>
      <c r="DB45" s="125">
        <v>782</v>
      </c>
      <c r="DC45" s="33">
        <f t="shared" si="36"/>
        <v>8</v>
      </c>
      <c r="DD45" s="83" t="str">
        <f t="shared" si="37"/>
        <v>Projektingenieur 2</v>
      </c>
      <c r="DE45" s="20"/>
      <c r="DF45" s="33">
        <v>782</v>
      </c>
      <c r="DG45" s="33">
        <f t="shared" si="26"/>
        <v>8</v>
      </c>
      <c r="DH45" s="83" t="str">
        <f t="shared" si="27"/>
        <v>Projektingenieur 2</v>
      </c>
      <c r="DM45" s="19">
        <f t="shared" si="35"/>
        <v>4299</v>
      </c>
      <c r="DN45" s="153">
        <v>2</v>
      </c>
      <c r="DO45" s="19">
        <v>3</v>
      </c>
      <c r="DP45" s="19" t="s">
        <v>952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52" t="s">
        <v>566</v>
      </c>
      <c r="Q46" s="15">
        <v>42</v>
      </c>
      <c r="R46" s="42"/>
      <c r="S46" s="16" t="s">
        <v>561</v>
      </c>
      <c r="T46" s="21">
        <v>1975</v>
      </c>
      <c r="U46" s="28" t="s">
        <v>562</v>
      </c>
      <c r="V46" s="21">
        <v>2004</v>
      </c>
      <c r="W46" s="25"/>
      <c r="X46" s="21"/>
      <c r="Y46" s="28" t="s">
        <v>564</v>
      </c>
      <c r="Z46" s="118">
        <f t="shared" si="31"/>
        <v>12</v>
      </c>
      <c r="AA46" s="169" t="s">
        <v>565</v>
      </c>
      <c r="AB46" s="21" t="s">
        <v>105</v>
      </c>
      <c r="AC46" s="21"/>
      <c r="AE46" s="90" t="s">
        <v>1084</v>
      </c>
      <c r="AF46" s="82"/>
      <c r="CP46" s="19" t="str">
        <f t="shared" si="32"/>
        <v>That Pueng</v>
      </c>
      <c r="CR46" s="19">
        <f t="shared" si="33"/>
        <v>12</v>
      </c>
      <c r="CS46" s="19" t="str">
        <f t="shared" si="34"/>
        <v>C</v>
      </c>
      <c r="CT46" s="154">
        <v>4345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782</v>
      </c>
      <c r="DC46" s="33">
        <f t="shared" si="36"/>
        <v>8</v>
      </c>
      <c r="DD46" s="83" t="str">
        <f t="shared" si="37"/>
        <v>Projektingenieur 2</v>
      </c>
      <c r="DE46" s="20"/>
      <c r="DF46" s="33">
        <v>781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 t="shared" si="35"/>
        <v>4345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934</v>
      </c>
      <c r="Q47" s="15">
        <v>43</v>
      </c>
      <c r="R47" s="42"/>
      <c r="S47" s="20" t="s">
        <v>935</v>
      </c>
      <c r="T47" s="21">
        <v>1976</v>
      </c>
      <c r="U47" s="28" t="s">
        <v>936</v>
      </c>
      <c r="V47" s="21">
        <v>2004</v>
      </c>
      <c r="W47" s="25" t="s">
        <v>324</v>
      </c>
      <c r="X47" s="21">
        <v>2014</v>
      </c>
      <c r="Y47" s="28" t="s">
        <v>1143</v>
      </c>
      <c r="Z47" s="118">
        <f t="shared" si="31"/>
        <v>12</v>
      </c>
      <c r="AA47" s="169" t="s">
        <v>1144</v>
      </c>
      <c r="AB47" s="118" t="s">
        <v>105</v>
      </c>
      <c r="AC47" s="21"/>
      <c r="AE47" s="90" t="s">
        <v>373</v>
      </c>
      <c r="AF47" s="82" t="s">
        <v>1083</v>
      </c>
      <c r="CP47" s="19" t="str">
        <f t="shared" si="32"/>
        <v>Becksmann Thomas J.</v>
      </c>
      <c r="CR47" s="19">
        <f t="shared" si="33"/>
        <v>12</v>
      </c>
      <c r="CS47" s="19" t="str">
        <f t="shared" si="34"/>
        <v>C</v>
      </c>
      <c r="CT47" s="154">
        <v>3210</v>
      </c>
      <c r="CU47" s="126"/>
      <c r="CV47" s="125">
        <v>772</v>
      </c>
      <c r="CW47" s="33">
        <f t="shared" si="22"/>
        <v>8</v>
      </c>
      <c r="CX47" s="83" t="str">
        <f t="shared" si="23"/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 t="shared" si="35"/>
        <v>3210</v>
      </c>
      <c r="DN47" s="153">
        <v>2</v>
      </c>
      <c r="DO47" s="19">
        <v>3</v>
      </c>
      <c r="DP47" s="19" t="s">
        <v>951</v>
      </c>
    </row>
    <row r="48" spans="1:120" s="19" customFormat="1" x14ac:dyDescent="0.2">
      <c r="A48" s="53">
        <v>0</v>
      </c>
      <c r="B48" s="53"/>
      <c r="C48" s="53">
        <f t="shared" ref="C48:C65" si="38"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3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32"/>
        <v>Hausammann Cédric</v>
      </c>
      <c r="CR48" s="19">
        <f t="shared" si="33"/>
        <v>12</v>
      </c>
      <c r="CS48" s="19" t="str">
        <f t="shared" si="34"/>
        <v>C</v>
      </c>
      <c r="CT48" s="154">
        <v>9648</v>
      </c>
      <c r="CU48" s="126"/>
      <c r="CV48" s="125">
        <v>772</v>
      </c>
      <c r="CW48" s="33">
        <f t="shared" ref="CW48:CW64" si="39">VLOOKUP($CV48,Funktionsbezeichnungen,3,0)</f>
        <v>8</v>
      </c>
      <c r="CX48" s="83" t="str">
        <f t="shared" ref="CX48:CX64" si="40">VLOOKUP($CV48,Funktionsbezeichnungen,2,0)</f>
        <v>Projektingenieur 2</v>
      </c>
      <c r="CY48" s="125">
        <v>772</v>
      </c>
      <c r="CZ48" s="33">
        <f>VLOOKUP($CY48,Funktionsbezeichnungen,3,0)</f>
        <v>8</v>
      </c>
      <c r="DA48" s="83" t="str">
        <f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20"/>
      <c r="DF48" s="33">
        <v>771</v>
      </c>
      <c r="DG48" s="33">
        <f>VLOOKUP($DF48,Funktionsbezeichnungen,3,0)</f>
        <v>7</v>
      </c>
      <c r="DH48" s="83" t="str">
        <f>VLOOKUP($DF48,Funktionsbezeichnungen,2,0)</f>
        <v>Projektingenieur 1</v>
      </c>
      <c r="DM48" s="19">
        <f t="shared" si="35"/>
        <v>9648</v>
      </c>
      <c r="DN48" s="153">
        <v>2</v>
      </c>
      <c r="DO48" s="19">
        <v>3</v>
      </c>
      <c r="DP48" s="19" t="s">
        <v>951</v>
      </c>
    </row>
    <row r="49" spans="1:120" s="19" customFormat="1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3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2" t="str">
        <f t="shared" si="32"/>
        <v>Titz Markus</v>
      </c>
      <c r="CR49" s="153">
        <f t="shared" si="33"/>
        <v>12</v>
      </c>
      <c r="CS49" s="19" t="str">
        <f t="shared" si="34"/>
        <v>C</v>
      </c>
      <c r="CT49" s="205">
        <v>4912</v>
      </c>
      <c r="CU49" s="126"/>
      <c r="CV49" s="125">
        <v>772</v>
      </c>
      <c r="CW49" s="33">
        <f t="shared" si="39"/>
        <v>8</v>
      </c>
      <c r="CX49" s="83" t="str">
        <f t="shared" si="40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35"/>
        <v>4912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3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32"/>
        <v>Dick David</v>
      </c>
      <c r="CR50" s="19">
        <f t="shared" si="33"/>
        <v>11</v>
      </c>
      <c r="CS50" s="19" t="str">
        <f t="shared" si="34"/>
        <v>C</v>
      </c>
      <c r="CT50" s="205">
        <v>4909</v>
      </c>
      <c r="CU50" s="126"/>
      <c r="CV50" s="125">
        <v>772</v>
      </c>
      <c r="CW50" s="33">
        <f t="shared" si="39"/>
        <v>8</v>
      </c>
      <c r="CX50" s="83" t="str">
        <f t="shared" si="40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35"/>
        <v>4909</v>
      </c>
      <c r="DN50" s="153">
        <v>2</v>
      </c>
      <c r="DO50" s="19">
        <v>3</v>
      </c>
      <c r="DP50" s="19" t="s">
        <v>952</v>
      </c>
    </row>
    <row r="51" spans="1:120" s="19" customFormat="1" x14ac:dyDescent="0.2">
      <c r="A51" s="53">
        <v>0</v>
      </c>
      <c r="B51" s="53">
        <v>1</v>
      </c>
      <c r="C51" s="53">
        <f t="shared" si="38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3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32"/>
        <v>Penning Rebecca</v>
      </c>
      <c r="CR51" s="19">
        <f t="shared" si="33"/>
        <v>11</v>
      </c>
      <c r="CS51" s="19" t="str">
        <f t="shared" si="34"/>
        <v>C</v>
      </c>
      <c r="CT51" s="154">
        <v>4353</v>
      </c>
      <c r="CU51" s="126"/>
      <c r="CV51" s="125">
        <v>772</v>
      </c>
      <c r="CW51" s="33">
        <f t="shared" si="39"/>
        <v>8</v>
      </c>
      <c r="CX51" s="83" t="str">
        <f t="shared" si="40"/>
        <v>Projektingenieur 2</v>
      </c>
      <c r="CY51" s="125">
        <v>772</v>
      </c>
      <c r="CZ51" s="33">
        <f>VLOOKUP($CY51,Funktionsbezeichnungen,3,0)</f>
        <v>8</v>
      </c>
      <c r="DA51" s="83" t="str">
        <f>VLOOKUP($CY51,Funktionsbezeichnungen,2,0)</f>
        <v>Projektingenieur 2</v>
      </c>
      <c r="DB51" s="125">
        <v>771</v>
      </c>
      <c r="DC51" s="33">
        <f>VLOOKUP($DB51,Funktionsbezeichnungen,3,0)</f>
        <v>7</v>
      </c>
      <c r="DD51" s="83" t="str">
        <f>VLOOKUP($DB51,Funktionsbezeichnungen,2,0)</f>
        <v>Projektingenieur 1</v>
      </c>
      <c r="DE51" s="20"/>
      <c r="DF51" s="33">
        <v>771</v>
      </c>
      <c r="DG51" s="33">
        <f>VLOOKUP($DF51,Funktionsbezeichnungen,3,0)</f>
        <v>7</v>
      </c>
      <c r="DH51" s="83" t="str">
        <f>VLOOKUP($DF51,Funktionsbezeichnungen,2,0)</f>
        <v>Projektingenieur 1</v>
      </c>
      <c r="DM51" s="19">
        <f t="shared" si="35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8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3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32"/>
        <v>Akdeniz Veysel</v>
      </c>
      <c r="CR52" s="153">
        <f t="shared" si="33"/>
        <v>10</v>
      </c>
      <c r="CS52" s="19" t="str">
        <f t="shared" si="34"/>
        <v>C</v>
      </c>
      <c r="CT52" s="154">
        <v>4293</v>
      </c>
      <c r="CU52" s="126"/>
      <c r="CV52" s="125">
        <v>772</v>
      </c>
      <c r="CW52" s="33">
        <f t="shared" si="39"/>
        <v>8</v>
      </c>
      <c r="CX52" s="83" t="str">
        <f t="shared" si="40"/>
        <v>Projektingenieur 2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20"/>
      <c r="DF52" s="33">
        <v>771</v>
      </c>
      <c r="DG52" s="33">
        <f>VLOOKUP($DF52,Funktionsbezeichnungen,3,0)</f>
        <v>7</v>
      </c>
      <c r="DH52" s="83" t="str">
        <f>VLOOKUP($DF52,Funktionsbezeichnungen,2,0)</f>
        <v>Projektingenieur 1</v>
      </c>
      <c r="DM52" s="19">
        <f t="shared" si="35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8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3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32"/>
        <v>Noordam Philipp</v>
      </c>
      <c r="CR53" s="153">
        <f t="shared" si="33"/>
        <v>9</v>
      </c>
      <c r="CS53" s="19" t="str">
        <f t="shared" si="34"/>
        <v>C</v>
      </c>
      <c r="CT53" s="154">
        <v>4312</v>
      </c>
      <c r="CU53" s="126"/>
      <c r="CV53" s="125">
        <v>772</v>
      </c>
      <c r="CW53" s="33">
        <f t="shared" si="39"/>
        <v>8</v>
      </c>
      <c r="CX53" s="83" t="str">
        <f t="shared" si="40"/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 t="shared" si="35"/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8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31"/>
        <v>8</v>
      </c>
      <c r="AA54" s="25" t="s">
        <v>108</v>
      </c>
      <c r="AB54" s="118" t="s">
        <v>105</v>
      </c>
      <c r="AC54" s="21"/>
      <c r="AE54" s="90" t="s">
        <v>375</v>
      </c>
      <c r="AF54" s="82"/>
      <c r="CP54" s="19" t="str">
        <f t="shared" si="32"/>
        <v>Fuhl Waldemar</v>
      </c>
      <c r="CR54" s="153">
        <f t="shared" si="33"/>
        <v>8</v>
      </c>
      <c r="CS54" s="19" t="str">
        <f t="shared" si="34"/>
        <v>C</v>
      </c>
      <c r="CT54" s="154">
        <v>4349</v>
      </c>
      <c r="CU54" s="126"/>
      <c r="CV54" s="125">
        <v>772</v>
      </c>
      <c r="CW54" s="33">
        <f t="shared" si="39"/>
        <v>8</v>
      </c>
      <c r="CX54" s="83" t="str">
        <f t="shared" si="40"/>
        <v>Projektingenieur 2</v>
      </c>
      <c r="CY54" s="125">
        <v>772</v>
      </c>
      <c r="CZ54" s="33">
        <f>VLOOKUP($CY54,Funktionsbezeichnungen,3,0)</f>
        <v>8</v>
      </c>
      <c r="DA54" s="83" t="str">
        <f>VLOOKUP($CY54,Funktionsbezeichnungen,2,0)</f>
        <v>Projektingenieur 2</v>
      </c>
      <c r="DB54" s="125">
        <v>771</v>
      </c>
      <c r="DC54" s="33">
        <f>VLOOKUP($DB54,Funktionsbezeichnungen,3,0)</f>
        <v>7</v>
      </c>
      <c r="DD54" s="83" t="str">
        <f>VLOOKUP($DB54,Funktionsbezeichnungen,2,0)</f>
        <v>Projektingenieur 1</v>
      </c>
      <c r="DE54" s="20"/>
      <c r="DF54" s="33">
        <v>771</v>
      </c>
      <c r="DG54" s="33">
        <f>VLOOKUP($DF54,Funktionsbezeichnungen,3,0)</f>
        <v>7</v>
      </c>
      <c r="DH54" s="83" t="str">
        <f>VLOOKUP($DF54,Funktionsbezeichnungen,2,0)</f>
        <v>Projektingenieur 1</v>
      </c>
      <c r="DM54" s="19">
        <f t="shared" si="35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8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09" t="s">
        <v>1006</v>
      </c>
      <c r="V55" s="21">
        <v>2008</v>
      </c>
      <c r="W55" s="25" t="s">
        <v>1181</v>
      </c>
      <c r="X55" s="21">
        <v>2013</v>
      </c>
      <c r="Y55" s="28" t="s">
        <v>1023</v>
      </c>
      <c r="Z55" s="118">
        <f t="shared" si="31"/>
        <v>8</v>
      </c>
      <c r="AA55" s="25" t="s">
        <v>108</v>
      </c>
      <c r="AB55" s="118" t="s">
        <v>105</v>
      </c>
      <c r="AC55" s="21"/>
      <c r="AE55" s="90" t="s">
        <v>375</v>
      </c>
      <c r="AF55" s="82"/>
      <c r="CP55" s="19" t="str">
        <f t="shared" si="32"/>
        <v>Imesch Reto</v>
      </c>
      <c r="CR55" s="153">
        <f t="shared" si="33"/>
        <v>8</v>
      </c>
      <c r="CS55" s="19" t="str">
        <f t="shared" si="34"/>
        <v>C</v>
      </c>
      <c r="CT55" s="154">
        <v>9677</v>
      </c>
      <c r="CU55" s="126"/>
      <c r="CV55" s="125">
        <v>772</v>
      </c>
      <c r="CW55" s="33">
        <f t="shared" si="39"/>
        <v>8</v>
      </c>
      <c r="CX55" s="83" t="str">
        <f t="shared" si="40"/>
        <v>Projektingenieur 2</v>
      </c>
      <c r="CY55" s="125">
        <v>772</v>
      </c>
      <c r="CZ55" s="33">
        <f>VLOOKUP($CY55,Funktionsbezeichnungen,3,0)</f>
        <v>8</v>
      </c>
      <c r="DA55" s="83" t="str">
        <f>VLOOKUP($CY55,Funktionsbezeichnungen,2,0)</f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20"/>
      <c r="DF55" s="33">
        <v>771</v>
      </c>
      <c r="DG55" s="33">
        <f>VLOOKUP($DF55,Funktionsbezeichnungen,3,0)</f>
        <v>7</v>
      </c>
      <c r="DH55" s="83" t="str">
        <f>VLOOKUP($DF55,Funktionsbezeichnungen,2,0)</f>
        <v>Projektingenieur 1</v>
      </c>
      <c r="DM55" s="19">
        <f t="shared" si="35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8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31"/>
        <v>8</v>
      </c>
      <c r="AA56" s="25" t="s">
        <v>1133</v>
      </c>
      <c r="AB56" s="118" t="s">
        <v>105</v>
      </c>
      <c r="AC56" s="21"/>
      <c r="AE56" s="90" t="s">
        <v>1102</v>
      </c>
      <c r="AF56" s="82"/>
      <c r="CP56" s="19" t="str">
        <f t="shared" si="32"/>
        <v>Wieland Manuel</v>
      </c>
      <c r="CR56" s="153">
        <f t="shared" si="33"/>
        <v>8</v>
      </c>
      <c r="CS56" s="19" t="str">
        <f t="shared" si="34"/>
        <v>C</v>
      </c>
      <c r="CT56" s="154">
        <v>9698</v>
      </c>
      <c r="CU56" s="126"/>
      <c r="CV56" s="125">
        <v>772</v>
      </c>
      <c r="CW56" s="33">
        <f t="shared" si="39"/>
        <v>8</v>
      </c>
      <c r="CX56" s="83" t="str">
        <f t="shared" si="40"/>
        <v>Projektingenieur 2</v>
      </c>
      <c r="CY56" s="125">
        <v>771</v>
      </c>
      <c r="CZ56" s="33">
        <f>VLOOKUP($CY56,Funktionsbezeichnungen,3,0)</f>
        <v>7</v>
      </c>
      <c r="DA56" s="83" t="str">
        <f>VLOOKUP($CY56,Funktionsbezeichnungen,2,0)</f>
        <v>Projektingenieur 1</v>
      </c>
      <c r="DB56" s="125">
        <v>771</v>
      </c>
      <c r="DC56" s="33">
        <f>VLOOKUP($DB56,Funktionsbezeichnungen,3,0)</f>
        <v>7</v>
      </c>
      <c r="DD56" s="83" t="str">
        <f>VLOOKUP($DB56,Funktionsbezeichnungen,2,0)</f>
        <v>Projektingenieur 1</v>
      </c>
      <c r="DE56" s="20"/>
      <c r="DF56" s="33">
        <v>771</v>
      </c>
      <c r="DG56" s="33">
        <f>VLOOKUP($DF56,Funktionsbezeichnungen,3,0)</f>
        <v>7</v>
      </c>
      <c r="DH56" s="83" t="str">
        <f>VLOOKUP($DF56,Funktionsbezeichnungen,2,0)</f>
        <v>Projektingenieur 1</v>
      </c>
      <c r="DM56" s="19">
        <f t="shared" si="35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8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31"/>
        <v>7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32"/>
        <v>Baschong Clemens</v>
      </c>
      <c r="CR57" s="153">
        <f t="shared" si="33"/>
        <v>7</v>
      </c>
      <c r="CS57" s="19" t="str">
        <f t="shared" si="34"/>
        <v>C</v>
      </c>
      <c r="CT57" s="154">
        <v>4311</v>
      </c>
      <c r="CU57" s="126"/>
      <c r="CV57" s="125">
        <v>782</v>
      </c>
      <c r="CW57" s="33">
        <f t="shared" si="39"/>
        <v>8</v>
      </c>
      <c r="CX57" s="83" t="str">
        <f t="shared" si="40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35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8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31"/>
        <v>7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32"/>
        <v>Jung Roman</v>
      </c>
      <c r="CR58" s="153">
        <f t="shared" si="33"/>
        <v>7</v>
      </c>
      <c r="CS58" s="19" t="str">
        <f t="shared" si="34"/>
        <v>C</v>
      </c>
      <c r="CT58" s="154">
        <v>8565</v>
      </c>
      <c r="CU58" s="126"/>
      <c r="CV58" s="125">
        <v>772</v>
      </c>
      <c r="CW58" s="33">
        <f t="shared" si="39"/>
        <v>8</v>
      </c>
      <c r="CX58" s="83" t="str">
        <f t="shared" si="40"/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 t="shared" si="35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8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31"/>
        <v>7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32"/>
        <v>Schoeffel Daniel</v>
      </c>
      <c r="CR59" s="153">
        <f t="shared" si="33"/>
        <v>7</v>
      </c>
      <c r="CS59" s="19" t="str">
        <f t="shared" si="34"/>
        <v>C</v>
      </c>
      <c r="CT59" s="154">
        <v>8569</v>
      </c>
      <c r="CU59" s="126"/>
      <c r="CV59" s="125">
        <v>772</v>
      </c>
      <c r="CW59" s="33">
        <f t="shared" si="39"/>
        <v>8</v>
      </c>
      <c r="CX59" s="83" t="str">
        <f t="shared" si="40"/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 t="shared" si="35"/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 t="shared" si="38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1003</v>
      </c>
      <c r="Q60" s="15">
        <v>56</v>
      </c>
      <c r="R60" s="42"/>
      <c r="S60" s="20" t="s">
        <v>1004</v>
      </c>
      <c r="T60" s="21">
        <v>1984</v>
      </c>
      <c r="U60" s="28" t="s">
        <v>194</v>
      </c>
      <c r="V60" s="21">
        <v>2009</v>
      </c>
      <c r="W60" s="25"/>
      <c r="X60" s="21"/>
      <c r="Y60" s="28" t="s">
        <v>91</v>
      </c>
      <c r="Z60" s="21">
        <f t="shared" si="31"/>
        <v>7</v>
      </c>
      <c r="AA60" s="25" t="s">
        <v>269</v>
      </c>
      <c r="AB60" s="118" t="s">
        <v>105</v>
      </c>
      <c r="AC60" s="21"/>
      <c r="AE60" s="90" t="s">
        <v>375</v>
      </c>
      <c r="AF60" s="82"/>
      <c r="CP60" s="19" t="str">
        <f t="shared" si="32"/>
        <v>Vecchi Sandra</v>
      </c>
      <c r="CR60" s="153">
        <f t="shared" si="33"/>
        <v>7</v>
      </c>
      <c r="CS60" s="19" t="str">
        <f t="shared" si="34"/>
        <v>C</v>
      </c>
      <c r="CT60" s="154">
        <v>4906</v>
      </c>
      <c r="CU60" s="126"/>
      <c r="CV60" s="125">
        <v>772</v>
      </c>
      <c r="CW60" s="33">
        <f t="shared" si="39"/>
        <v>8</v>
      </c>
      <c r="CX60" s="83" t="str">
        <f t="shared" si="40"/>
        <v>Projektingenieur 2</v>
      </c>
      <c r="CY60" s="125"/>
      <c r="CZ60" s="33"/>
      <c r="DA60" s="83"/>
      <c r="DB60" s="125"/>
      <c r="DC60" s="33"/>
      <c r="DD60" s="83"/>
      <c r="DE60" s="20"/>
      <c r="DF60" s="33"/>
      <c r="DG60" s="33"/>
      <c r="DH60" s="83"/>
      <c r="DM60" s="19">
        <f t="shared" si="35"/>
        <v>4906</v>
      </c>
      <c r="DN60" s="153">
        <v>2</v>
      </c>
      <c r="DO60" s="19">
        <v>1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 t="shared" si="38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31"/>
        <v>6</v>
      </c>
      <c r="AA61" s="25" t="s">
        <v>698</v>
      </c>
      <c r="AB61" s="118" t="s">
        <v>105</v>
      </c>
      <c r="AC61" s="21"/>
      <c r="AE61" s="90" t="s">
        <v>375</v>
      </c>
      <c r="AF61" s="82"/>
      <c r="CP61" s="192" t="str">
        <f t="shared" si="32"/>
        <v>Berzi Patrick</v>
      </c>
      <c r="CR61" s="153">
        <f t="shared" si="33"/>
        <v>6</v>
      </c>
      <c r="CS61" s="153" t="str">
        <f t="shared" si="34"/>
        <v>C</v>
      </c>
      <c r="CT61" s="205">
        <v>4911</v>
      </c>
      <c r="CU61" s="126"/>
      <c r="CV61" s="125">
        <v>772</v>
      </c>
      <c r="CW61" s="33">
        <f t="shared" si="39"/>
        <v>8</v>
      </c>
      <c r="CX61" s="83" t="str">
        <f t="shared" si="40"/>
        <v>Projektingenieur 2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 t="shared" si="35"/>
        <v>4911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>
        <v>1</v>
      </c>
      <c r="C62" s="53">
        <f t="shared" si="38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31"/>
        <v>6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32"/>
        <v>Bianchi Emmanuelle</v>
      </c>
      <c r="CR62" s="153">
        <f t="shared" si="33"/>
        <v>6</v>
      </c>
      <c r="CS62" s="153" t="str">
        <f t="shared" si="34"/>
        <v>C</v>
      </c>
      <c r="CT62" s="154">
        <v>7706</v>
      </c>
      <c r="CU62" s="126"/>
      <c r="CV62" s="125">
        <v>772</v>
      </c>
      <c r="CW62" s="33">
        <f t="shared" si="39"/>
        <v>8</v>
      </c>
      <c r="CX62" s="83" t="str">
        <f t="shared" si="40"/>
        <v>Projektingenieur 2</v>
      </c>
      <c r="CY62" s="125">
        <v>771</v>
      </c>
      <c r="CZ62" s="33">
        <f>VLOOKUP($CY62,Funktionsbezeichnungen,3,0)</f>
        <v>7</v>
      </c>
      <c r="DA62" s="83" t="str">
        <f>VLOOKUP($CY62,Funktionsbezeichnungen,2,0)</f>
        <v>Projektingenieur 1</v>
      </c>
      <c r="DB62" s="125">
        <v>770</v>
      </c>
      <c r="DC62" s="33">
        <f>VLOOKUP($DB62,Funktionsbezeichnungen,3,0)</f>
        <v>6</v>
      </c>
      <c r="DD62" s="83" t="str">
        <f>VLOOKUP($DB62,Funktionsbezeichnungen,2,0)</f>
        <v>Vorstufe Projektingenieur</v>
      </c>
      <c r="DE62" s="20"/>
      <c r="DF62" s="33">
        <v>771</v>
      </c>
      <c r="DG62" s="33">
        <f>VLOOKUP($DF62,Funktionsbezeichnungen,3,0)</f>
        <v>7</v>
      </c>
      <c r="DH62" s="83" t="str">
        <f>VLOOKUP($DF62,Funktionsbezeichnungen,2,0)</f>
        <v>Projektingenieur 1</v>
      </c>
      <c r="DM62" s="19">
        <f t="shared" si="35"/>
        <v>7706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8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31"/>
        <v>6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32"/>
        <v>Indermitte Martin</v>
      </c>
      <c r="CR63" s="153">
        <f t="shared" si="33"/>
        <v>6</v>
      </c>
      <c r="CS63" s="153" t="str">
        <f t="shared" si="34"/>
        <v>C</v>
      </c>
      <c r="CT63" s="154">
        <v>4901</v>
      </c>
      <c r="CU63" s="126"/>
      <c r="CV63" s="125">
        <v>772</v>
      </c>
      <c r="CW63" s="33">
        <f t="shared" si="39"/>
        <v>8</v>
      </c>
      <c r="CX63" s="83" t="str">
        <f t="shared" si="40"/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 t="shared" si="35"/>
        <v>4901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>
        <v>1</v>
      </c>
      <c r="C64" s="53">
        <f t="shared" si="38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31"/>
        <v>6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2" t="str">
        <f t="shared" si="32"/>
        <v>Kanagasabai Manoja</v>
      </c>
      <c r="CR64" s="153">
        <f t="shared" si="33"/>
        <v>6</v>
      </c>
      <c r="CS64" s="153" t="str">
        <f t="shared" si="34"/>
        <v>C</v>
      </c>
      <c r="CT64" s="205">
        <v>4910</v>
      </c>
      <c r="CU64" s="126"/>
      <c r="CV64" s="125">
        <v>772</v>
      </c>
      <c r="CW64" s="33">
        <f t="shared" si="39"/>
        <v>8</v>
      </c>
      <c r="CX64" s="83" t="str">
        <f t="shared" si="40"/>
        <v>Projektingenieur 2</v>
      </c>
      <c r="CY64" s="125">
        <v>771</v>
      </c>
      <c r="CZ64" s="33">
        <f>VLOOKUP($CY64,Funktionsbezeichnungen,3,0)</f>
        <v>7</v>
      </c>
      <c r="DA64" s="83" t="str">
        <f>VLOOKUP($CY64,Funktionsbezeichnungen,2,0)</f>
        <v>Projektingenieur 1</v>
      </c>
      <c r="DB64" s="125">
        <v>770</v>
      </c>
      <c r="DC64" s="33">
        <f>VLOOKUP($DB64,Funktionsbezeichnungen,3,0)</f>
        <v>6</v>
      </c>
      <c r="DD64" s="83" t="str">
        <f>VLOOKUP($DB64,Funktionsbezeichnungen,2,0)</f>
        <v>Vorstufe Projektingenieur</v>
      </c>
      <c r="DE64" s="20"/>
      <c r="DF64" s="33">
        <v>771</v>
      </c>
      <c r="DG64" s="33">
        <f>VLOOKUP($DF64,Funktionsbezeichnungen,3,0)</f>
        <v>7</v>
      </c>
      <c r="DH64" s="83" t="str">
        <f>VLOOKUP($DF64,Funktionsbezeichnungen,2,0)</f>
        <v>Projektingenieur 1</v>
      </c>
      <c r="DM64" s="19">
        <f t="shared" si="35"/>
        <v>4910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8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3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32"/>
        <v>Brem Jakob</v>
      </c>
      <c r="CR65" s="153">
        <f t="shared" si="33"/>
        <v>5</v>
      </c>
      <c r="CS65" s="153" t="str">
        <f t="shared" si="34"/>
        <v>D</v>
      </c>
      <c r="CT65" s="154">
        <v>4356</v>
      </c>
      <c r="CU65" s="126"/>
      <c r="CV65" s="125">
        <v>771</v>
      </c>
      <c r="CW65" s="33">
        <f t="shared" ref="CW65:CW97" si="41">VLOOKUP($CV65,Funktionsbezeichnungen,3,0)</f>
        <v>7</v>
      </c>
      <c r="CX65" s="83" t="str">
        <f t="shared" ref="CX65:CX97" si="42">VLOOKUP($CV65,Funktionsbezeichnungen,2,0)</f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35"/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ref="C66:C120" si="43">IF(Z66&gt;=10,1,0)</f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31"/>
        <v>5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32"/>
        <v>Bürgin Johannes</v>
      </c>
      <c r="CR66" s="153">
        <f t="shared" si="33"/>
        <v>5</v>
      </c>
      <c r="CS66" s="153" t="str">
        <f t="shared" si="34"/>
        <v>D</v>
      </c>
      <c r="CT66" s="154">
        <v>4907</v>
      </c>
      <c r="CU66" s="126"/>
      <c r="CV66" s="125">
        <v>771</v>
      </c>
      <c r="CW66" s="33">
        <f t="shared" si="41"/>
        <v>7</v>
      </c>
      <c r="CX66" s="83" t="str">
        <f t="shared" si="4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35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43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1006</v>
      </c>
      <c r="V67" s="21">
        <v>2012</v>
      </c>
      <c r="W67" s="25"/>
      <c r="X67" s="21"/>
      <c r="Y67" s="28"/>
      <c r="Z67" s="118">
        <f t="shared" si="31"/>
        <v>4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32"/>
        <v>Frei Lukas</v>
      </c>
      <c r="CR67" s="153">
        <f t="shared" si="33"/>
        <v>4</v>
      </c>
      <c r="CS67" s="153" t="str">
        <f t="shared" si="34"/>
        <v>D</v>
      </c>
      <c r="CT67" s="154">
        <v>4308</v>
      </c>
      <c r="CU67" s="126"/>
      <c r="CV67" s="125">
        <v>771</v>
      </c>
      <c r="CW67" s="33">
        <f t="shared" si="41"/>
        <v>7</v>
      </c>
      <c r="CX67" s="83" t="str">
        <f t="shared" si="4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35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43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1006</v>
      </c>
      <c r="V68" s="21">
        <v>2012</v>
      </c>
      <c r="W68" s="25" t="s">
        <v>1182</v>
      </c>
      <c r="X68" s="21">
        <v>2015</v>
      </c>
      <c r="Y68" s="28" t="s">
        <v>91</v>
      </c>
      <c r="Z68" s="118">
        <f t="shared" si="31"/>
        <v>4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32"/>
        <v>D'Arco Marcel</v>
      </c>
      <c r="CR68" s="153">
        <f t="shared" si="33"/>
        <v>4</v>
      </c>
      <c r="CS68" s="153" t="str">
        <f t="shared" si="34"/>
        <v>D</v>
      </c>
      <c r="CT68" s="154">
        <v>4310</v>
      </c>
      <c r="CU68" s="126"/>
      <c r="CV68" s="125">
        <v>771</v>
      </c>
      <c r="CW68" s="33">
        <f t="shared" si="41"/>
        <v>7</v>
      </c>
      <c r="CX68" s="83" t="str">
        <f t="shared" si="4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35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43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1006</v>
      </c>
      <c r="X69" s="21">
        <v>2013</v>
      </c>
      <c r="Y69" s="28"/>
      <c r="Z69" s="118">
        <f>$AD$3-X69</f>
        <v>3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32"/>
        <v>Hochuli Antonina</v>
      </c>
      <c r="CR69" s="153">
        <f t="shared" si="33"/>
        <v>3</v>
      </c>
      <c r="CS69" s="153" t="str">
        <f t="shared" si="34"/>
        <v>D</v>
      </c>
      <c r="CT69" s="154">
        <v>8579</v>
      </c>
      <c r="CU69" s="126"/>
      <c r="CV69" s="125">
        <v>770</v>
      </c>
      <c r="CW69" s="33">
        <f t="shared" si="41"/>
        <v>6</v>
      </c>
      <c r="CX69" s="83" t="str">
        <f t="shared" si="4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35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1187</v>
      </c>
      <c r="Q70" s="15">
        <v>66</v>
      </c>
      <c r="R70" s="42"/>
      <c r="S70" s="20" t="s">
        <v>1188</v>
      </c>
      <c r="T70" s="21">
        <v>1983</v>
      </c>
      <c r="U70" s="28" t="s">
        <v>1189</v>
      </c>
      <c r="V70" s="21">
        <v>2008</v>
      </c>
      <c r="W70" s="25"/>
      <c r="X70" s="21"/>
      <c r="Y70" s="28"/>
      <c r="Z70" s="118">
        <f>$AD$3-V70</f>
        <v>8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32"/>
        <v>Skucek Axel</v>
      </c>
      <c r="CR70" s="153">
        <f t="shared" si="33"/>
        <v>8</v>
      </c>
      <c r="CS70" s="153" t="str">
        <f t="shared" si="34"/>
        <v>D</v>
      </c>
      <c r="CT70" s="154">
        <v>4315</v>
      </c>
      <c r="CU70" s="126"/>
      <c r="CV70" s="125">
        <v>770</v>
      </c>
      <c r="CW70" s="33">
        <f t="shared" si="41"/>
        <v>6</v>
      </c>
      <c r="CX70" s="83" t="str">
        <f t="shared" si="4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si="35"/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/>
      <c r="C71" s="53">
        <f t="shared" si="43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1074</v>
      </c>
      <c r="Q71" s="15">
        <v>67</v>
      </c>
      <c r="R71" s="42"/>
      <c r="S71" s="20" t="s">
        <v>1075</v>
      </c>
      <c r="T71" s="21">
        <v>1987</v>
      </c>
      <c r="U71" s="28" t="s">
        <v>1061</v>
      </c>
      <c r="V71" s="21">
        <v>2013</v>
      </c>
      <c r="W71" s="25"/>
      <c r="X71" s="21"/>
      <c r="Y71" s="28"/>
      <c r="Z71" s="118">
        <f t="shared" ref="Z71:Z135" si="44">$AD$3-V71</f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ref="CP71:CP135" si="45">+S71</f>
        <v>Meisch Raoul</v>
      </c>
      <c r="CR71" s="153">
        <f t="shared" ref="CR71:CR135" si="46">+Z71</f>
        <v>3</v>
      </c>
      <c r="CS71" s="153" t="str">
        <f t="shared" ref="CS71:CS135" si="47">+AB71</f>
        <v>D</v>
      </c>
      <c r="CT71" s="154">
        <v>4315</v>
      </c>
      <c r="CU71" s="126"/>
      <c r="CV71" s="125">
        <v>770</v>
      </c>
      <c r="CW71" s="33">
        <f t="shared" si="41"/>
        <v>6</v>
      </c>
      <c r="CX71" s="83" t="str">
        <f t="shared" si="4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ref="DM71:DM135" si="48">+CT71</f>
        <v>4315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>
        <v>1</v>
      </c>
      <c r="C72" s="53">
        <f t="shared" si="43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359</v>
      </c>
      <c r="P72" s="15" t="s">
        <v>1029</v>
      </c>
      <c r="Q72" s="15">
        <v>68</v>
      </c>
      <c r="R72" s="42"/>
      <c r="S72" s="20" t="s">
        <v>1030</v>
      </c>
      <c r="T72" s="21">
        <v>1989</v>
      </c>
      <c r="U72" s="28" t="s">
        <v>1006</v>
      </c>
      <c r="V72" s="21">
        <v>2013</v>
      </c>
      <c r="W72" s="25"/>
      <c r="X72" s="21"/>
      <c r="Y72" s="28"/>
      <c r="Z72" s="118">
        <f t="shared" si="44"/>
        <v>3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45"/>
        <v>Stöhr Jessica</v>
      </c>
      <c r="CR72" s="153">
        <f t="shared" si="46"/>
        <v>3</v>
      </c>
      <c r="CS72" s="153" t="str">
        <f t="shared" si="47"/>
        <v>D</v>
      </c>
      <c r="CT72" s="154">
        <v>4313</v>
      </c>
      <c r="CU72" s="126"/>
      <c r="CV72" s="125">
        <v>770</v>
      </c>
      <c r="CW72" s="33">
        <f t="shared" si="41"/>
        <v>6</v>
      </c>
      <c r="CX72" s="83" t="str">
        <f t="shared" si="4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8"/>
        <v>4313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 t="shared" si="43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361</v>
      </c>
      <c r="P73" s="15" t="s">
        <v>1153</v>
      </c>
      <c r="Q73" s="15">
        <v>69</v>
      </c>
      <c r="R73" s="42"/>
      <c r="S73" s="20" t="s">
        <v>1154</v>
      </c>
      <c r="T73" s="21">
        <v>1984</v>
      </c>
      <c r="U73" s="28" t="s">
        <v>1061</v>
      </c>
      <c r="V73" s="21">
        <v>2014</v>
      </c>
      <c r="W73" s="25"/>
      <c r="X73" s="21"/>
      <c r="Y73" s="28"/>
      <c r="Z73" s="118">
        <f t="shared" si="44"/>
        <v>2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5"/>
        <v>Vitt Bernhard</v>
      </c>
      <c r="CR73" s="153">
        <f t="shared" si="46"/>
        <v>2</v>
      </c>
      <c r="CS73" s="153" t="str">
        <f t="shared" si="47"/>
        <v>D</v>
      </c>
      <c r="CT73" s="205">
        <v>4318</v>
      </c>
      <c r="CU73" s="126"/>
      <c r="CV73" s="125">
        <v>770</v>
      </c>
      <c r="CW73" s="33">
        <f t="shared" si="41"/>
        <v>6</v>
      </c>
      <c r="CX73" s="83" t="str">
        <f t="shared" si="42"/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8"/>
        <v>4318</v>
      </c>
      <c r="DN73" s="153">
        <v>2</v>
      </c>
      <c r="DO73" s="19">
        <v>3</v>
      </c>
      <c r="DP73" s="19" t="s">
        <v>951</v>
      </c>
    </row>
    <row r="74" spans="1:120" s="19" customFormat="1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1175</v>
      </c>
      <c r="Q74" s="15">
        <v>70</v>
      </c>
      <c r="R74" s="42"/>
      <c r="S74" s="20" t="s">
        <v>1174</v>
      </c>
      <c r="T74" s="21">
        <v>1987</v>
      </c>
      <c r="U74" s="28" t="s">
        <v>1006</v>
      </c>
      <c r="V74" s="21">
        <v>2014</v>
      </c>
      <c r="W74" s="25"/>
      <c r="X74" s="21"/>
      <c r="Y74" s="28"/>
      <c r="Z74" s="118">
        <f t="shared" si="44"/>
        <v>2</v>
      </c>
      <c r="AA74" s="25" t="s">
        <v>698</v>
      </c>
      <c r="AB74" s="21" t="s">
        <v>121</v>
      </c>
      <c r="AC74" s="21"/>
      <c r="AE74" s="90" t="s">
        <v>375</v>
      </c>
      <c r="AF74" s="82"/>
      <c r="CP74" s="192" t="str">
        <f t="shared" si="45"/>
        <v>Seehöfer Patrick</v>
      </c>
      <c r="CR74" s="153">
        <f t="shared" si="46"/>
        <v>2</v>
      </c>
      <c r="CS74" s="153" t="str">
        <f t="shared" si="47"/>
        <v>D</v>
      </c>
      <c r="CT74" s="205">
        <v>4321</v>
      </c>
      <c r="CU74" s="126"/>
      <c r="CV74" s="125">
        <v>770</v>
      </c>
      <c r="CW74" s="33">
        <f>VLOOKUP($CV74,Funktionsbezeichnungen,3,0)</f>
        <v>6</v>
      </c>
      <c r="CX74" s="83" t="str">
        <f>VLOOKUP($CV74,Funktionsbezeichnungen,2,0)</f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8"/>
        <v>4321</v>
      </c>
      <c r="DN74" s="153">
        <v>2</v>
      </c>
      <c r="DO74" s="19">
        <v>3</v>
      </c>
      <c r="DP74" s="19" t="s">
        <v>951</v>
      </c>
    </row>
    <row r="75" spans="1:120" s="19" customFormat="1" ht="27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1192</v>
      </c>
      <c r="V75" s="21">
        <v>2011</v>
      </c>
      <c r="W75" s="28" t="s">
        <v>1006</v>
      </c>
      <c r="X75" s="21">
        <v>2015</v>
      </c>
      <c r="Y75" s="28"/>
      <c r="Z75" s="118">
        <f t="shared" si="44"/>
        <v>5</v>
      </c>
      <c r="AA75" s="25" t="s">
        <v>1176</v>
      </c>
      <c r="AB75" s="21" t="s">
        <v>121</v>
      </c>
      <c r="AC75" s="21"/>
      <c r="AE75" s="90" t="s">
        <v>375</v>
      </c>
      <c r="AF75" s="82"/>
      <c r="CP75" s="192" t="str">
        <f t="shared" si="45"/>
        <v>Völlmin Daniel</v>
      </c>
      <c r="CR75" s="153">
        <f t="shared" si="46"/>
        <v>5</v>
      </c>
      <c r="CS75" s="153" t="str">
        <f t="shared" si="47"/>
        <v>D</v>
      </c>
      <c r="CT75" s="205">
        <v>4319</v>
      </c>
      <c r="CU75" s="126"/>
      <c r="CV75" s="125">
        <v>770</v>
      </c>
      <c r="CW75" s="33">
        <f t="shared" si="41"/>
        <v>6</v>
      </c>
      <c r="CX75" s="83" t="str">
        <f t="shared" si="42"/>
        <v>Vorstufe Projektingenieur</v>
      </c>
      <c r="CY75" s="125"/>
      <c r="CZ75" s="33"/>
      <c r="DA75" s="83"/>
      <c r="DB75" s="125"/>
      <c r="DC75" s="33"/>
      <c r="DD75" s="83"/>
      <c r="DE75" s="20"/>
      <c r="DF75" s="33"/>
      <c r="DG75" s="33"/>
      <c r="DH75" s="83"/>
      <c r="DM75" s="19">
        <f t="shared" si="48"/>
        <v>4319</v>
      </c>
      <c r="DN75" s="153">
        <v>2</v>
      </c>
      <c r="DO75" s="19">
        <v>3</v>
      </c>
      <c r="DP75" s="19" t="s">
        <v>951</v>
      </c>
    </row>
    <row r="76" spans="1:120" s="19" customFormat="1" x14ac:dyDescent="0.2">
      <c r="A76" s="53">
        <v>0</v>
      </c>
      <c r="B76" s="53"/>
      <c r="C76" s="53">
        <f t="shared" si="43"/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360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1177</v>
      </c>
      <c r="V76" s="21">
        <v>2016</v>
      </c>
      <c r="W76" s="25"/>
      <c r="X76" s="21"/>
      <c r="Y76" s="28"/>
      <c r="Z76" s="118">
        <f t="shared" si="44"/>
        <v>0</v>
      </c>
      <c r="AA76" s="25" t="s">
        <v>698</v>
      </c>
      <c r="AB76" s="21" t="s">
        <v>121</v>
      </c>
      <c r="AC76" s="21"/>
      <c r="AE76" s="90" t="s">
        <v>375</v>
      </c>
      <c r="AF76" s="82"/>
      <c r="CP76" s="192" t="str">
        <f t="shared" si="45"/>
        <v>Burger Stefan</v>
      </c>
      <c r="CR76" s="19">
        <f t="shared" si="46"/>
        <v>0</v>
      </c>
      <c r="CS76" s="19" t="str">
        <f t="shared" si="47"/>
        <v>D</v>
      </c>
      <c r="CT76" s="205">
        <v>9748</v>
      </c>
      <c r="CU76" s="126"/>
      <c r="CV76" s="125">
        <v>770</v>
      </c>
      <c r="CW76" s="33">
        <f t="shared" si="41"/>
        <v>6</v>
      </c>
      <c r="CX76" s="83" t="str">
        <f t="shared" si="42"/>
        <v>Vorstufe Projektingenieur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si="48"/>
        <v>9748</v>
      </c>
      <c r="DN76" s="153">
        <v>2</v>
      </c>
      <c r="DO76" s="19">
        <v>3</v>
      </c>
      <c r="DP76" s="185" t="s">
        <v>951</v>
      </c>
    </row>
    <row r="77" spans="1:120" s="19" customFormat="1" x14ac:dyDescent="0.2">
      <c r="A77" s="53">
        <v>0</v>
      </c>
      <c r="B77" s="53"/>
      <c r="C77" s="53">
        <f t="shared" si="43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1125</v>
      </c>
      <c r="Q77" s="15">
        <v>73</v>
      </c>
      <c r="R77" s="164" t="s">
        <v>928</v>
      </c>
      <c r="S77" s="20" t="s">
        <v>1126</v>
      </c>
      <c r="T77" s="21">
        <v>1954</v>
      </c>
      <c r="U77" s="28" t="s">
        <v>126</v>
      </c>
      <c r="V77" s="21">
        <v>1973</v>
      </c>
      <c r="W77" s="25" t="s">
        <v>1127</v>
      </c>
      <c r="X77" s="21">
        <v>1979</v>
      </c>
      <c r="Y77" s="28"/>
      <c r="Z77" s="21">
        <f t="shared" si="44"/>
        <v>43</v>
      </c>
      <c r="AA77" s="25" t="s">
        <v>110</v>
      </c>
      <c r="AB77" s="21" t="s">
        <v>105</v>
      </c>
      <c r="AC77" s="21"/>
      <c r="AE77" s="90" t="s">
        <v>376</v>
      </c>
      <c r="AF77" s="82"/>
      <c r="CP77" s="192" t="str">
        <f t="shared" si="45"/>
        <v>Reber Erich</v>
      </c>
      <c r="CR77" s="19">
        <f t="shared" si="46"/>
        <v>43</v>
      </c>
      <c r="CS77" s="19" t="str">
        <f t="shared" si="47"/>
        <v>C</v>
      </c>
      <c r="CT77" s="205">
        <v>3211</v>
      </c>
      <c r="CU77" s="126"/>
      <c r="CV77" s="125">
        <v>772</v>
      </c>
      <c r="CW77" s="33">
        <f>VLOOKUP($CV77,Funktionsbezeichnungen,3,0)</f>
        <v>8</v>
      </c>
      <c r="CX77" s="83" t="str">
        <f>VLOOKUP($CV77,Funktionsbezeichnungen,2,0)</f>
        <v>Projektingenieur 2</v>
      </c>
      <c r="CY77" s="125"/>
      <c r="CZ77" s="33"/>
      <c r="DA77" s="83"/>
      <c r="DB77" s="125"/>
      <c r="DC77" s="33"/>
      <c r="DD77" s="83"/>
      <c r="DE77" s="20"/>
      <c r="DF77" s="125"/>
      <c r="DG77" s="33"/>
      <c r="DH77" s="83"/>
      <c r="DM77" s="19">
        <f t="shared" si="48"/>
        <v>3211</v>
      </c>
      <c r="DN77" s="153">
        <v>6</v>
      </c>
      <c r="DO77" s="19">
        <v>0</v>
      </c>
      <c r="DP77" s="185" t="s">
        <v>968</v>
      </c>
    </row>
    <row r="78" spans="1:120" s="19" customFormat="1" x14ac:dyDescent="0.2">
      <c r="A78" s="53">
        <v>0</v>
      </c>
      <c r="B78" s="53"/>
      <c r="C78" s="53">
        <f t="shared" si="43"/>
        <v>1</v>
      </c>
      <c r="D78" s="55"/>
      <c r="E78" s="55"/>
      <c r="F78" s="56"/>
      <c r="G78" s="54"/>
      <c r="H78" s="54"/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476</v>
      </c>
      <c r="Q78" s="15">
        <v>74</v>
      </c>
      <c r="R78" s="164"/>
      <c r="S78" s="29" t="s">
        <v>127</v>
      </c>
      <c r="T78" s="21">
        <v>1956</v>
      </c>
      <c r="U78" s="28" t="s">
        <v>126</v>
      </c>
      <c r="V78" s="21">
        <v>1976</v>
      </c>
      <c r="W78" s="25"/>
      <c r="X78" s="21"/>
      <c r="Y78" s="28" t="s">
        <v>242</v>
      </c>
      <c r="Z78" s="21">
        <f>$AD$3-V78</f>
        <v>40</v>
      </c>
      <c r="AA78" s="25" t="s">
        <v>686</v>
      </c>
      <c r="AB78" s="21" t="s">
        <v>105</v>
      </c>
      <c r="AC78" s="21"/>
      <c r="AE78" s="90" t="s">
        <v>423</v>
      </c>
      <c r="AF78" s="82"/>
      <c r="CP78" s="19" t="str">
        <f>+S78</f>
        <v>Aebi Roger</v>
      </c>
      <c r="CR78" s="19">
        <f>+Z78</f>
        <v>40</v>
      </c>
      <c r="CS78" s="19" t="str">
        <f>+AB78</f>
        <v>C</v>
      </c>
      <c r="CT78" s="154">
        <v>6622</v>
      </c>
      <c r="CU78" s="126"/>
      <c r="CV78" s="125">
        <v>772</v>
      </c>
      <c r="CW78" s="33">
        <f t="shared" si="41"/>
        <v>8</v>
      </c>
      <c r="CX78" s="83" t="str">
        <f t="shared" si="42"/>
        <v>Projektingenieur 2</v>
      </c>
      <c r="CY78" s="125">
        <v>772</v>
      </c>
      <c r="CZ78" s="33">
        <f t="shared" ref="CZ78:CZ100" si="49">VLOOKUP($CY78,Funktionsbezeichnungen,3,0)</f>
        <v>8</v>
      </c>
      <c r="DA78" s="83" t="str">
        <f t="shared" ref="DA78:DA100" si="50">VLOOKUP($CY78,Funktionsbezeichnungen,2,0)</f>
        <v>Projektingenieur 2</v>
      </c>
      <c r="DB78" s="125">
        <v>772</v>
      </c>
      <c r="DC78" s="33">
        <f t="shared" ref="DC78:DC106" si="51">VLOOKUP($DB78,Funktionsbezeichnungen,3,0)</f>
        <v>8</v>
      </c>
      <c r="DD78" s="83" t="str">
        <f t="shared" ref="DD78:DD106" si="52">VLOOKUP($DB78,Funktionsbezeichnungen,2,0)</f>
        <v>Projektingenieur 2</v>
      </c>
      <c r="DE78" s="20"/>
      <c r="DF78" s="33">
        <v>772</v>
      </c>
      <c r="DG78" s="33">
        <f t="shared" ref="DG78:DG100" si="53">VLOOKUP($DF78,Funktionsbezeichnungen,3,0)</f>
        <v>8</v>
      </c>
      <c r="DH78" s="83" t="str">
        <f t="shared" ref="DH78:DH100" si="54">VLOOKUP($DF78,Funktionsbezeichnungen,2,0)</f>
        <v>Projektingenieur 2</v>
      </c>
      <c r="DM78" s="19">
        <f>+CT78</f>
        <v>6622</v>
      </c>
      <c r="DN78" s="153">
        <v>6</v>
      </c>
      <c r="DO78" s="19">
        <v>0</v>
      </c>
      <c r="DP78" s="185" t="s">
        <v>969</v>
      </c>
    </row>
    <row r="79" spans="1:120" s="19" customFormat="1" x14ac:dyDescent="0.2">
      <c r="A79" s="53">
        <v>0</v>
      </c>
      <c r="B79" s="53"/>
      <c r="C79" s="53">
        <f t="shared" si="43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486</v>
      </c>
      <c r="Q79" s="15">
        <v>75</v>
      </c>
      <c r="R79" s="16"/>
      <c r="S79" s="20" t="s">
        <v>138</v>
      </c>
      <c r="T79" s="21">
        <v>1964</v>
      </c>
      <c r="U79" s="28" t="s">
        <v>126</v>
      </c>
      <c r="V79" s="21">
        <v>1985</v>
      </c>
      <c r="W79" s="25"/>
      <c r="X79" s="21"/>
      <c r="Y79" s="28" t="s">
        <v>203</v>
      </c>
      <c r="Z79" s="21">
        <f t="shared" si="44"/>
        <v>31</v>
      </c>
      <c r="AA79" s="25" t="s">
        <v>110</v>
      </c>
      <c r="AB79" s="21" t="s">
        <v>105</v>
      </c>
      <c r="AC79" s="21"/>
      <c r="AE79" s="90" t="s">
        <v>376</v>
      </c>
      <c r="AF79" s="82"/>
      <c r="CP79" s="19" t="str">
        <f t="shared" si="45"/>
        <v>Oehen Beat</v>
      </c>
      <c r="CR79" s="19">
        <f t="shared" si="46"/>
        <v>31</v>
      </c>
      <c r="CS79" s="19" t="str">
        <f t="shared" si="47"/>
        <v>C</v>
      </c>
      <c r="CT79" s="154">
        <v>7622</v>
      </c>
      <c r="CU79" s="126"/>
      <c r="CV79" s="125">
        <v>772</v>
      </c>
      <c r="CW79" s="33">
        <f t="shared" si="41"/>
        <v>8</v>
      </c>
      <c r="CX79" s="83" t="str">
        <f t="shared" si="42"/>
        <v>Projektingenieur 2</v>
      </c>
      <c r="CY79" s="125">
        <v>772</v>
      </c>
      <c r="CZ79" s="33">
        <f t="shared" si="49"/>
        <v>8</v>
      </c>
      <c r="DA79" s="83" t="str">
        <f t="shared" si="50"/>
        <v>Projektingenieur 2</v>
      </c>
      <c r="DB79" s="125">
        <v>772</v>
      </c>
      <c r="DC79" s="33">
        <f t="shared" si="51"/>
        <v>8</v>
      </c>
      <c r="DD79" s="83" t="str">
        <f t="shared" si="52"/>
        <v>Projektingenieur 2</v>
      </c>
      <c r="DE79" s="20"/>
      <c r="DF79" s="125">
        <v>772</v>
      </c>
      <c r="DG79" s="33">
        <f t="shared" si="53"/>
        <v>8</v>
      </c>
      <c r="DH79" s="83" t="str">
        <f t="shared" si="54"/>
        <v>Projektingenieur 2</v>
      </c>
      <c r="DM79" s="19">
        <f t="shared" si="48"/>
        <v>7622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494</v>
      </c>
      <c r="Q80" s="15">
        <v>76</v>
      </c>
      <c r="R80" s="42"/>
      <c r="S80" s="27" t="s">
        <v>178</v>
      </c>
      <c r="T80" s="21">
        <v>1978</v>
      </c>
      <c r="U80" s="28" t="s">
        <v>235</v>
      </c>
      <c r="V80" s="21">
        <v>2001</v>
      </c>
      <c r="W80" s="25"/>
      <c r="X80" s="21"/>
      <c r="Y80" s="25" t="s">
        <v>289</v>
      </c>
      <c r="Z80" s="21">
        <f>$AD$3-V80</f>
        <v>15</v>
      </c>
      <c r="AA80" s="25" t="s">
        <v>110</v>
      </c>
      <c r="AB80" s="21" t="s">
        <v>105</v>
      </c>
      <c r="AC80" s="21"/>
      <c r="AE80" s="90" t="s">
        <v>376</v>
      </c>
      <c r="AF80" s="82"/>
      <c r="CP80" s="19" t="str">
        <f>+S80</f>
        <v>Thalmann Patric</v>
      </c>
      <c r="CR80" s="19">
        <f>+Z80</f>
        <v>15</v>
      </c>
      <c r="CS80" s="19" t="str">
        <f>+AB80</f>
        <v>C</v>
      </c>
      <c r="CT80" s="154">
        <v>9658</v>
      </c>
      <c r="CU80" s="126"/>
      <c r="CV80" s="125">
        <v>772</v>
      </c>
      <c r="CW80" s="33">
        <f>VLOOKUP($CV80,Funktionsbezeichnungen,3,0)</f>
        <v>8</v>
      </c>
      <c r="CX80" s="83" t="str">
        <f>VLOOKUP($CV80,Funktionsbezeichnungen,2,0)</f>
        <v>Projektingenieur 2</v>
      </c>
      <c r="CY80" s="125">
        <v>771</v>
      </c>
      <c r="CZ80" s="33">
        <f>VLOOKUP($CY80,Funktionsbezeichnungen,3,0)</f>
        <v>7</v>
      </c>
      <c r="DA80" s="83" t="str">
        <f>VLOOKUP($CY80,Funktionsbezeichnungen,2,0)</f>
        <v>Projektingenieur 1</v>
      </c>
      <c r="DB80" s="125">
        <v>771</v>
      </c>
      <c r="DC80" s="33">
        <f>VLOOKUP($DB80,Funktionsbezeichnungen,3,0)</f>
        <v>7</v>
      </c>
      <c r="DD80" s="83" t="str">
        <f>VLOOKUP($DB80,Funktionsbezeichnungen,2,0)</f>
        <v>Projektingenieur 1</v>
      </c>
      <c r="DE80" s="20"/>
      <c r="DF80" s="125">
        <v>771</v>
      </c>
      <c r="DG80" s="33">
        <f>VLOOKUP($DF80,Funktionsbezeichnungen,3,0)</f>
        <v>7</v>
      </c>
      <c r="DH80" s="83" t="str">
        <f>VLOOKUP($DF80,Funktionsbezeichnungen,2,0)</f>
        <v>Projektingenieur 1</v>
      </c>
      <c r="DM80" s="19">
        <f>+CT80</f>
        <v>9658</v>
      </c>
      <c r="DN80" s="153">
        <v>6</v>
      </c>
      <c r="DO80" s="19">
        <v>0</v>
      </c>
      <c r="DP80" s="185" t="s">
        <v>968</v>
      </c>
    </row>
    <row r="81" spans="1:120" s="19" customFormat="1" ht="15.75" x14ac:dyDescent="0.2">
      <c r="A81" s="53">
        <v>0</v>
      </c>
      <c r="B81" s="53"/>
      <c r="C81" s="53">
        <f t="shared" si="43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477</v>
      </c>
      <c r="Q81" s="15">
        <v>77</v>
      </c>
      <c r="R81" s="16"/>
      <c r="S81" s="20" t="s">
        <v>134</v>
      </c>
      <c r="T81" s="21">
        <v>1954</v>
      </c>
      <c r="U81" s="28" t="s">
        <v>126</v>
      </c>
      <c r="V81" s="21">
        <v>1974</v>
      </c>
      <c r="W81" s="25"/>
      <c r="X81" s="21"/>
      <c r="Y81" s="28" t="s">
        <v>135</v>
      </c>
      <c r="Z81" s="21">
        <f t="shared" si="44"/>
        <v>42</v>
      </c>
      <c r="AA81" s="25" t="s">
        <v>110</v>
      </c>
      <c r="AB81" s="21" t="s">
        <v>1040</v>
      </c>
      <c r="AC81" s="21"/>
      <c r="AE81" s="90" t="s">
        <v>404</v>
      </c>
      <c r="AF81" s="82"/>
      <c r="CP81" s="19" t="str">
        <f t="shared" si="45"/>
        <v>Imesch Robert</v>
      </c>
      <c r="CR81" s="19">
        <f t="shared" si="46"/>
        <v>42</v>
      </c>
      <c r="CS81" s="19" t="str">
        <f t="shared" si="47"/>
        <v xml:space="preserve"> D/C 2)</v>
      </c>
      <c r="CT81" s="154">
        <v>4249</v>
      </c>
      <c r="CU81" s="126"/>
      <c r="CV81" s="125">
        <v>772</v>
      </c>
      <c r="CW81" s="33">
        <f t="shared" si="41"/>
        <v>8</v>
      </c>
      <c r="CX81" s="83" t="str">
        <f t="shared" si="42"/>
        <v>Projektingenieur 2</v>
      </c>
      <c r="CY81" s="125">
        <v>772</v>
      </c>
      <c r="CZ81" s="33">
        <f t="shared" si="49"/>
        <v>8</v>
      </c>
      <c r="DA81" s="83" t="str">
        <f t="shared" si="50"/>
        <v>Projektingenieur 2</v>
      </c>
      <c r="DB81" s="125">
        <v>772</v>
      </c>
      <c r="DC81" s="33">
        <f t="shared" si="51"/>
        <v>8</v>
      </c>
      <c r="DD81" s="83" t="str">
        <f t="shared" si="52"/>
        <v>Projektingenieur 2</v>
      </c>
      <c r="DE81" s="20"/>
      <c r="DF81" s="33">
        <v>772</v>
      </c>
      <c r="DG81" s="33">
        <f t="shared" si="53"/>
        <v>8</v>
      </c>
      <c r="DH81" s="83" t="str">
        <f t="shared" si="54"/>
        <v>Projektingenieur 2</v>
      </c>
      <c r="DM81" s="19">
        <f t="shared" si="48"/>
        <v>4249</v>
      </c>
      <c r="DN81" s="153">
        <v>6</v>
      </c>
      <c r="DO81" s="19">
        <v>0</v>
      </c>
      <c r="DP81" s="185" t="s">
        <v>968</v>
      </c>
    </row>
    <row r="82" spans="1:120" s="19" customFormat="1" ht="15.75" x14ac:dyDescent="0.2">
      <c r="A82" s="53">
        <v>0</v>
      </c>
      <c r="B82" s="53"/>
      <c r="C82" s="53">
        <f t="shared" si="43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478</v>
      </c>
      <c r="Q82" s="15">
        <v>78</v>
      </c>
      <c r="R82" s="16"/>
      <c r="S82" s="20" t="s">
        <v>136</v>
      </c>
      <c r="T82" s="21">
        <v>1955</v>
      </c>
      <c r="U82" s="28" t="s">
        <v>126</v>
      </c>
      <c r="V82" s="21">
        <v>1975</v>
      </c>
      <c r="W82" s="25"/>
      <c r="X82" s="21"/>
      <c r="Y82" s="28" t="s">
        <v>135</v>
      </c>
      <c r="Z82" s="21">
        <f t="shared" si="44"/>
        <v>41</v>
      </c>
      <c r="AA82" s="25" t="s">
        <v>110</v>
      </c>
      <c r="AB82" s="21" t="s">
        <v>1040</v>
      </c>
      <c r="AC82" s="21"/>
      <c r="AE82" s="90" t="s">
        <v>404</v>
      </c>
      <c r="AF82" s="82"/>
      <c r="CP82" s="19" t="str">
        <f t="shared" si="45"/>
        <v>Flückiger Hans Peter</v>
      </c>
      <c r="CR82" s="19">
        <f t="shared" si="46"/>
        <v>41</v>
      </c>
      <c r="CS82" s="19" t="str">
        <f t="shared" si="47"/>
        <v xml:space="preserve"> D/C 2)</v>
      </c>
      <c r="CT82" s="154">
        <v>4250</v>
      </c>
      <c r="CU82" s="126"/>
      <c r="CV82" s="125">
        <v>772</v>
      </c>
      <c r="CW82" s="33">
        <f t="shared" si="41"/>
        <v>8</v>
      </c>
      <c r="CX82" s="83" t="str">
        <f t="shared" si="42"/>
        <v>Projektingenieur 2</v>
      </c>
      <c r="CY82" s="125">
        <v>772</v>
      </c>
      <c r="CZ82" s="33">
        <f t="shared" si="49"/>
        <v>8</v>
      </c>
      <c r="DA82" s="83" t="str">
        <f t="shared" si="50"/>
        <v>Projektingenieur 2</v>
      </c>
      <c r="DB82" s="125">
        <v>772</v>
      </c>
      <c r="DC82" s="33">
        <f t="shared" si="51"/>
        <v>8</v>
      </c>
      <c r="DD82" s="83" t="str">
        <f t="shared" si="52"/>
        <v>Projektingenieur 2</v>
      </c>
      <c r="DE82" s="20"/>
      <c r="DF82" s="33">
        <v>772</v>
      </c>
      <c r="DG82" s="33">
        <f t="shared" si="53"/>
        <v>8</v>
      </c>
      <c r="DH82" s="83" t="str">
        <f t="shared" si="54"/>
        <v>Projektingenieur 2</v>
      </c>
      <c r="DM82" s="19">
        <f t="shared" si="48"/>
        <v>4250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617</v>
      </c>
      <c r="Q83" s="15">
        <v>79</v>
      </c>
      <c r="R83" s="42"/>
      <c r="S83" s="27" t="s">
        <v>618</v>
      </c>
      <c r="T83" s="21">
        <v>1985</v>
      </c>
      <c r="U83" s="28" t="s">
        <v>235</v>
      </c>
      <c r="V83" s="21">
        <v>2006</v>
      </c>
      <c r="W83" s="25" t="s">
        <v>1169</v>
      </c>
      <c r="X83" s="21">
        <v>2015</v>
      </c>
      <c r="Y83" s="25"/>
      <c r="Z83" s="21">
        <f>$AD$3-V83</f>
        <v>10</v>
      </c>
      <c r="AA83" s="25" t="s">
        <v>110</v>
      </c>
      <c r="AB83" s="21" t="s">
        <v>121</v>
      </c>
      <c r="AC83" s="21"/>
      <c r="AE83" s="187" t="s">
        <v>376</v>
      </c>
      <c r="AF83" s="82"/>
      <c r="CP83" s="19" t="str">
        <f>+S83</f>
        <v>Zeltner Viktor</v>
      </c>
      <c r="CR83" s="19">
        <f>+Z83</f>
        <v>10</v>
      </c>
      <c r="CS83" s="19" t="str">
        <f>+AB83</f>
        <v>D</v>
      </c>
      <c r="CT83" s="154">
        <v>6765</v>
      </c>
      <c r="CU83" s="126"/>
      <c r="CV83" s="125">
        <v>771</v>
      </c>
      <c r="CW83" s="33">
        <f>VLOOKUP($CV83,Funktionsbezeichnungen,3,0)</f>
        <v>7</v>
      </c>
      <c r="CX83" s="83" t="str">
        <f>VLOOKUP($CV83,Funktionsbezeichnungen,2,0)</f>
        <v>Projektingenieur 1</v>
      </c>
      <c r="CY83" s="125">
        <v>733</v>
      </c>
      <c r="CZ83" s="33">
        <f>VLOOKUP($CY83,Funktionsbezeichnungen,3,0)</f>
        <v>6</v>
      </c>
      <c r="DA83" s="83" t="str">
        <f>VLOOKUP($CY83,Funktionsbezeichnungen,2,0)</f>
        <v>Konstrukteur 3 / -planer 3 / Gruppenchef 1</v>
      </c>
      <c r="DB83" s="125">
        <v>732</v>
      </c>
      <c r="DC83" s="33">
        <f>VLOOKUP($DB83,Funktionsbezeichnungen,3,0)</f>
        <v>5</v>
      </c>
      <c r="DD83" s="83" t="str">
        <f>VLOOKUP($DB83,Funktionsbezeichnungen,2,0)</f>
        <v>Konstrukteur 2 / -planer 2</v>
      </c>
      <c r="DE83" s="20"/>
      <c r="DF83" s="33">
        <v>732</v>
      </c>
      <c r="DG83" s="33">
        <f>VLOOKUP($DF83,Funktionsbezeichnungen,3,0)</f>
        <v>5</v>
      </c>
      <c r="DH83" s="83" t="str">
        <f>VLOOKUP($DF83,Funktionsbezeichnungen,2,0)</f>
        <v>Konstrukteur 2 / -planer 2</v>
      </c>
      <c r="DM83" s="19">
        <f>+CT83</f>
        <v>6765</v>
      </c>
      <c r="DN83" s="153">
        <v>6</v>
      </c>
      <c r="DO83" s="19">
        <v>0</v>
      </c>
      <c r="DP83" s="19" t="s">
        <v>964</v>
      </c>
    </row>
    <row r="84" spans="1:120" s="19" customFormat="1" x14ac:dyDescent="0.2">
      <c r="A84" s="53">
        <v>0</v>
      </c>
      <c r="B84" s="53"/>
      <c r="C84" s="53">
        <f t="shared" si="43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482</v>
      </c>
      <c r="Q84" s="15">
        <v>80</v>
      </c>
      <c r="R84" s="16"/>
      <c r="S84" s="20" t="s">
        <v>260</v>
      </c>
      <c r="T84" s="21">
        <v>1956</v>
      </c>
      <c r="U84" s="28" t="s">
        <v>126</v>
      </c>
      <c r="V84" s="21">
        <v>1973</v>
      </c>
      <c r="W84" s="25"/>
      <c r="X84" s="21"/>
      <c r="Y84" s="28"/>
      <c r="Z84" s="21">
        <f t="shared" si="44"/>
        <v>43</v>
      </c>
      <c r="AA84" s="25" t="s">
        <v>139</v>
      </c>
      <c r="AB84" s="21" t="s">
        <v>121</v>
      </c>
      <c r="AC84" s="21"/>
      <c r="AE84" s="90" t="s">
        <v>377</v>
      </c>
      <c r="AF84" s="82"/>
      <c r="CP84" s="19" t="str">
        <f t="shared" si="45"/>
        <v>Allemann  Bertrand</v>
      </c>
      <c r="CR84" s="19">
        <f t="shared" si="46"/>
        <v>43</v>
      </c>
      <c r="CS84" s="19" t="str">
        <f t="shared" si="47"/>
        <v>D</v>
      </c>
      <c r="CT84" s="154">
        <v>5631</v>
      </c>
      <c r="CU84" s="126"/>
      <c r="CV84" s="125">
        <v>741</v>
      </c>
      <c r="CW84" s="33">
        <f t="shared" si="41"/>
        <v>7</v>
      </c>
      <c r="CX84" s="83" t="str">
        <f t="shared" si="42"/>
        <v>Konstrukteur 4 / Fachplaner 4 / Gruppenchef 2</v>
      </c>
      <c r="CY84" s="125">
        <v>741</v>
      </c>
      <c r="CZ84" s="33">
        <f t="shared" si="49"/>
        <v>7</v>
      </c>
      <c r="DA84" s="83" t="str">
        <f t="shared" si="50"/>
        <v>Konstrukteur 4 / Fachplaner 4 / Gruppenchef 2</v>
      </c>
      <c r="DB84" s="125">
        <v>741</v>
      </c>
      <c r="DC84" s="33">
        <f t="shared" si="51"/>
        <v>7</v>
      </c>
      <c r="DD84" s="83" t="str">
        <f t="shared" si="52"/>
        <v>Konstrukteur 4 / Fachplaner 4 / Gruppenchef 2</v>
      </c>
      <c r="DE84" s="20"/>
      <c r="DF84" s="33">
        <v>742</v>
      </c>
      <c r="DG84" s="33">
        <f t="shared" si="53"/>
        <v>8</v>
      </c>
      <c r="DH84" s="83" t="str">
        <f t="shared" si="54"/>
        <v>Konstrukteur 5  / Fachplaner 5 / Gruppenchef 3</v>
      </c>
      <c r="DM84" s="19">
        <f t="shared" si="48"/>
        <v>5631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43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483</v>
      </c>
      <c r="Q85" s="15">
        <v>81</v>
      </c>
      <c r="R85" s="16"/>
      <c r="S85" s="20" t="s">
        <v>137</v>
      </c>
      <c r="T85" s="21">
        <v>1958</v>
      </c>
      <c r="U85" s="28" t="s">
        <v>126</v>
      </c>
      <c r="V85" s="21">
        <v>1977</v>
      </c>
      <c r="W85" s="25"/>
      <c r="X85" s="21"/>
      <c r="Y85" s="28"/>
      <c r="Z85" s="21">
        <f t="shared" si="44"/>
        <v>39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5"/>
        <v>Lenherr Paul</v>
      </c>
      <c r="CR85" s="19">
        <f t="shared" si="46"/>
        <v>39</v>
      </c>
      <c r="CS85" s="19" t="str">
        <f t="shared" si="47"/>
        <v>D</v>
      </c>
      <c r="CT85" s="154">
        <v>6628</v>
      </c>
      <c r="CU85" s="126"/>
      <c r="CV85" s="125">
        <v>741</v>
      </c>
      <c r="CW85" s="33">
        <f t="shared" si="41"/>
        <v>7</v>
      </c>
      <c r="CX85" s="83" t="str">
        <f t="shared" si="42"/>
        <v>Konstrukteur 4 / Fachplaner 4 / Gruppenchef 2</v>
      </c>
      <c r="CY85" s="125">
        <v>741</v>
      </c>
      <c r="CZ85" s="33">
        <f t="shared" si="49"/>
        <v>7</v>
      </c>
      <c r="DA85" s="83" t="str">
        <f t="shared" si="50"/>
        <v>Konstrukteur 4 / Fachplaner 4 / Gruppenchef 2</v>
      </c>
      <c r="DB85" s="125">
        <v>741</v>
      </c>
      <c r="DC85" s="33">
        <f t="shared" si="51"/>
        <v>7</v>
      </c>
      <c r="DD85" s="83" t="str">
        <f t="shared" si="52"/>
        <v>Konstrukteur 4 / Fachplaner 4 / Gruppenchef 2</v>
      </c>
      <c r="DE85" s="20"/>
      <c r="DF85" s="33">
        <v>742</v>
      </c>
      <c r="DG85" s="33">
        <f t="shared" si="53"/>
        <v>8</v>
      </c>
      <c r="DH85" s="83" t="str">
        <f t="shared" si="54"/>
        <v>Konstrukteur 5  / Fachplaner 5 / Gruppenchef 3</v>
      </c>
      <c r="DM85" s="19">
        <f t="shared" si="48"/>
        <v>6628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43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484</v>
      </c>
      <c r="Q86" s="15">
        <v>82</v>
      </c>
      <c r="R86" s="16"/>
      <c r="S86" s="20" t="s">
        <v>271</v>
      </c>
      <c r="T86" s="21">
        <v>1958</v>
      </c>
      <c r="U86" s="28" t="s">
        <v>126</v>
      </c>
      <c r="V86" s="21">
        <v>1978</v>
      </c>
      <c r="W86" s="25"/>
      <c r="X86" s="21"/>
      <c r="Y86" s="28"/>
      <c r="Z86" s="21">
        <f t="shared" si="44"/>
        <v>38</v>
      </c>
      <c r="AA86" s="25" t="s">
        <v>687</v>
      </c>
      <c r="AB86" s="21" t="s">
        <v>121</v>
      </c>
      <c r="AC86" s="21"/>
      <c r="AE86" s="90" t="s">
        <v>420</v>
      </c>
      <c r="AF86" s="82"/>
      <c r="CP86" s="19" t="str">
        <f t="shared" si="45"/>
        <v>von Schallen Urs</v>
      </c>
      <c r="CR86" s="19">
        <f t="shared" si="46"/>
        <v>38</v>
      </c>
      <c r="CS86" s="19" t="str">
        <f t="shared" si="47"/>
        <v>D</v>
      </c>
      <c r="CT86" s="154">
        <v>6659</v>
      </c>
      <c r="CU86" s="126"/>
      <c r="CV86" s="125">
        <v>742</v>
      </c>
      <c r="CW86" s="33">
        <f t="shared" si="41"/>
        <v>8</v>
      </c>
      <c r="CX86" s="83" t="str">
        <f t="shared" si="42"/>
        <v>Konstrukteur 5  / Fachplaner 5 / Gruppenchef 3</v>
      </c>
      <c r="CY86" s="125">
        <v>742</v>
      </c>
      <c r="CZ86" s="33">
        <f t="shared" si="49"/>
        <v>8</v>
      </c>
      <c r="DA86" s="83" t="str">
        <f t="shared" si="50"/>
        <v>Konstrukteur 5  / Fachplaner 5 / Gruppenchef 3</v>
      </c>
      <c r="DB86" s="125">
        <v>742</v>
      </c>
      <c r="DC86" s="33">
        <f t="shared" si="51"/>
        <v>8</v>
      </c>
      <c r="DD86" s="83" t="str">
        <f t="shared" si="52"/>
        <v>Konstrukteur 5  / Fachplaner 5 / Gruppenchef 3</v>
      </c>
      <c r="DE86" s="20"/>
      <c r="DF86" s="33">
        <v>742</v>
      </c>
      <c r="DG86" s="33">
        <f t="shared" si="53"/>
        <v>8</v>
      </c>
      <c r="DH86" s="83" t="str">
        <f t="shared" si="54"/>
        <v>Konstrukteur 5  / Fachplaner 5 / Gruppenchef 3</v>
      </c>
      <c r="DM86" s="19">
        <f t="shared" si="48"/>
        <v>6659</v>
      </c>
      <c r="DN86" s="153">
        <v>6</v>
      </c>
      <c r="DO86" s="19">
        <v>0</v>
      </c>
      <c r="DP86" s="19" t="s">
        <v>966</v>
      </c>
    </row>
    <row r="87" spans="1:120" s="19" customFormat="1" x14ac:dyDescent="0.2">
      <c r="A87" s="53">
        <v>0</v>
      </c>
      <c r="B87" s="53"/>
      <c r="C87" s="53">
        <f t="shared" si="43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632</v>
      </c>
      <c r="Q87" s="15">
        <v>83</v>
      </c>
      <c r="R87" s="16"/>
      <c r="S87" s="20" t="s">
        <v>633</v>
      </c>
      <c r="T87" s="21">
        <v>1958</v>
      </c>
      <c r="U87" s="28" t="s">
        <v>634</v>
      </c>
      <c r="V87" s="21">
        <v>1980</v>
      </c>
      <c r="W87" s="25"/>
      <c r="X87" s="21"/>
      <c r="Y87" s="28"/>
      <c r="Z87" s="21">
        <f t="shared" si="44"/>
        <v>36</v>
      </c>
      <c r="AA87" s="25" t="s">
        <v>107</v>
      </c>
      <c r="AB87" s="21" t="s">
        <v>121</v>
      </c>
      <c r="AC87" s="21"/>
      <c r="AE87" s="187" t="s">
        <v>1098</v>
      </c>
      <c r="AF87" s="82"/>
      <c r="CP87" s="19" t="str">
        <f t="shared" si="45"/>
        <v>Schneider Martin</v>
      </c>
      <c r="CR87" s="19">
        <f t="shared" si="46"/>
        <v>36</v>
      </c>
      <c r="CS87" s="19" t="str">
        <f t="shared" si="47"/>
        <v>D</v>
      </c>
      <c r="CT87" s="154">
        <v>4354</v>
      </c>
      <c r="CU87" s="126"/>
      <c r="CV87" s="125">
        <v>741</v>
      </c>
      <c r="CW87" s="33">
        <f t="shared" si="41"/>
        <v>7</v>
      </c>
      <c r="CX87" s="83" t="str">
        <f t="shared" si="42"/>
        <v>Konstrukteur 4 / Fachplaner 4 / Gruppenchef 2</v>
      </c>
      <c r="CY87" s="125">
        <v>741</v>
      </c>
      <c r="CZ87" s="33">
        <f t="shared" si="49"/>
        <v>7</v>
      </c>
      <c r="DA87" s="83" t="str">
        <f t="shared" si="50"/>
        <v>Konstrukteur 4 / Fachplaner 4 / Gruppenchef 2</v>
      </c>
      <c r="DB87" s="125">
        <v>741</v>
      </c>
      <c r="DC87" s="33">
        <f t="shared" si="51"/>
        <v>7</v>
      </c>
      <c r="DD87" s="83" t="str">
        <f t="shared" si="52"/>
        <v>Konstrukteur 4 / Fachplaner 4 / Gruppenchef 2</v>
      </c>
      <c r="DE87" s="20"/>
      <c r="DF87" s="33">
        <v>742</v>
      </c>
      <c r="DG87" s="33">
        <f t="shared" si="53"/>
        <v>8</v>
      </c>
      <c r="DH87" s="83" t="str">
        <f t="shared" si="54"/>
        <v>Konstrukteur 5  / Fachplaner 5 / Gruppenchef 3</v>
      </c>
      <c r="DM87" s="19">
        <f t="shared" si="48"/>
        <v>4354</v>
      </c>
      <c r="DN87" s="153">
        <v>6</v>
      </c>
      <c r="DO87" s="19">
        <v>0</v>
      </c>
      <c r="DP87" s="185" t="s">
        <v>970</v>
      </c>
    </row>
    <row r="88" spans="1:120" s="19" customFormat="1" x14ac:dyDescent="0.2">
      <c r="A88" s="53">
        <v>0</v>
      </c>
      <c r="B88" s="53"/>
      <c r="C88" s="53">
        <f t="shared" si="43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359</v>
      </c>
      <c r="P88" s="15" t="s">
        <v>485</v>
      </c>
      <c r="Q88" s="15">
        <v>84</v>
      </c>
      <c r="R88" s="16"/>
      <c r="S88" s="20" t="s">
        <v>261</v>
      </c>
      <c r="T88" s="21">
        <v>1959</v>
      </c>
      <c r="U88" s="28" t="s">
        <v>126</v>
      </c>
      <c r="V88" s="21">
        <v>1981</v>
      </c>
      <c r="W88" s="25"/>
      <c r="X88" s="21"/>
      <c r="Y88" s="28" t="s">
        <v>941</v>
      </c>
      <c r="Z88" s="21">
        <f t="shared" si="44"/>
        <v>35</v>
      </c>
      <c r="AA88" s="25" t="s">
        <v>1052</v>
      </c>
      <c r="AB88" s="21" t="s">
        <v>121</v>
      </c>
      <c r="AC88" s="21"/>
      <c r="AE88" s="187" t="s">
        <v>1099</v>
      </c>
      <c r="AF88" s="82"/>
      <c r="CP88" s="19" t="str">
        <f t="shared" si="45"/>
        <v>Ortlieb Hans-Rudi</v>
      </c>
      <c r="CR88" s="19">
        <f t="shared" si="46"/>
        <v>35</v>
      </c>
      <c r="CS88" s="19" t="str">
        <f t="shared" si="47"/>
        <v>D</v>
      </c>
      <c r="CT88" s="154">
        <v>5630</v>
      </c>
      <c r="CU88" s="126"/>
      <c r="CV88" s="125">
        <v>771</v>
      </c>
      <c r="CW88" s="33">
        <f t="shared" si="41"/>
        <v>7</v>
      </c>
      <c r="CX88" s="83" t="str">
        <f t="shared" si="42"/>
        <v>Projektingenieur 1</v>
      </c>
      <c r="CY88" s="125">
        <v>771</v>
      </c>
      <c r="CZ88" s="33">
        <f t="shared" si="49"/>
        <v>7</v>
      </c>
      <c r="DA88" s="83" t="str">
        <f t="shared" si="50"/>
        <v>Projektingenieur 1</v>
      </c>
      <c r="DB88" s="125">
        <v>741</v>
      </c>
      <c r="DC88" s="33">
        <f t="shared" si="51"/>
        <v>7</v>
      </c>
      <c r="DD88" s="83" t="str">
        <f t="shared" si="52"/>
        <v>Konstrukteur 4 / Fachplaner 4 / Gruppenchef 2</v>
      </c>
      <c r="DE88" s="20"/>
      <c r="DF88" s="33">
        <v>742</v>
      </c>
      <c r="DG88" s="33">
        <f t="shared" si="53"/>
        <v>8</v>
      </c>
      <c r="DH88" s="83" t="str">
        <f t="shared" si="54"/>
        <v>Konstrukteur 5  / Fachplaner 5 / Gruppenchef 3</v>
      </c>
      <c r="DM88" s="19">
        <f t="shared" si="48"/>
        <v>5630</v>
      </c>
      <c r="DN88" s="153">
        <v>6</v>
      </c>
      <c r="DO88" s="19">
        <v>0</v>
      </c>
      <c r="DP88" s="185" t="s">
        <v>968</v>
      </c>
    </row>
    <row r="89" spans="1:120" s="19" customFormat="1" x14ac:dyDescent="0.2">
      <c r="A89" s="53">
        <v>0</v>
      </c>
      <c r="B89" s="53">
        <v>1</v>
      </c>
      <c r="C89" s="53">
        <f t="shared" si="43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552</v>
      </c>
      <c r="Q89" s="15">
        <v>85</v>
      </c>
      <c r="R89" s="16"/>
      <c r="S89" s="20" t="s">
        <v>553</v>
      </c>
      <c r="T89" s="21">
        <v>1959</v>
      </c>
      <c r="U89" s="28" t="s">
        <v>239</v>
      </c>
      <c r="V89" s="21">
        <v>1983</v>
      </c>
      <c r="W89" s="25"/>
      <c r="X89" s="21"/>
      <c r="Y89" s="28" t="s">
        <v>555</v>
      </c>
      <c r="Z89" s="21">
        <f t="shared" si="44"/>
        <v>33</v>
      </c>
      <c r="AA89" s="25" t="s">
        <v>554</v>
      </c>
      <c r="AB89" s="21" t="s">
        <v>121</v>
      </c>
      <c r="AC89" s="21"/>
      <c r="AE89" s="90" t="s">
        <v>377</v>
      </c>
      <c r="AF89" s="82"/>
      <c r="CP89" s="19" t="str">
        <f t="shared" si="45"/>
        <v>Bollhalder Angelika</v>
      </c>
      <c r="CR89" s="19">
        <f t="shared" si="46"/>
        <v>33</v>
      </c>
      <c r="CS89" s="19" t="str">
        <f t="shared" si="47"/>
        <v>D</v>
      </c>
      <c r="CT89" s="154">
        <v>4344</v>
      </c>
      <c r="CU89" s="126"/>
      <c r="CV89" s="125">
        <v>741</v>
      </c>
      <c r="CW89" s="33">
        <f t="shared" si="41"/>
        <v>7</v>
      </c>
      <c r="CX89" s="83" t="str">
        <f t="shared" si="42"/>
        <v>Konstrukteur 4 / Fachplaner 4 / Gruppenchef 2</v>
      </c>
      <c r="CY89" s="125">
        <v>741</v>
      </c>
      <c r="CZ89" s="33">
        <f t="shared" si="49"/>
        <v>7</v>
      </c>
      <c r="DA89" s="83" t="str">
        <f t="shared" si="50"/>
        <v>Konstrukteur 4 / Fachplaner 4 / Gruppenchef 2</v>
      </c>
      <c r="DB89" s="125">
        <v>741</v>
      </c>
      <c r="DC89" s="33">
        <f t="shared" si="51"/>
        <v>7</v>
      </c>
      <c r="DD89" s="83" t="str">
        <f t="shared" si="52"/>
        <v>Konstrukteur 4 / Fachplaner 4 / Gruppenchef 2</v>
      </c>
      <c r="DE89" s="20"/>
      <c r="DF89" s="33">
        <v>742</v>
      </c>
      <c r="DG89" s="33">
        <f t="shared" si="53"/>
        <v>8</v>
      </c>
      <c r="DH89" s="83" t="str">
        <f t="shared" si="54"/>
        <v>Konstrukteur 5  / Fachplaner 5 / Gruppenchef 3</v>
      </c>
      <c r="DM89" s="19">
        <f t="shared" si="48"/>
        <v>4344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43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487</v>
      </c>
      <c r="Q90" s="15">
        <v>86</v>
      </c>
      <c r="R90" s="16"/>
      <c r="S90" s="20" t="s">
        <v>145</v>
      </c>
      <c r="T90" s="21">
        <v>1970</v>
      </c>
      <c r="U90" s="28" t="s">
        <v>126</v>
      </c>
      <c r="V90" s="21">
        <v>1988</v>
      </c>
      <c r="W90" s="25"/>
      <c r="X90" s="21"/>
      <c r="Y90" s="28"/>
      <c r="Z90" s="21">
        <f t="shared" si="44"/>
        <v>28</v>
      </c>
      <c r="AA90" s="25" t="s">
        <v>129</v>
      </c>
      <c r="AB90" s="21" t="s">
        <v>121</v>
      </c>
      <c r="AC90" s="21"/>
      <c r="AE90" s="90" t="s">
        <v>377</v>
      </c>
      <c r="AF90" s="82"/>
      <c r="CP90" s="19" t="str">
        <f t="shared" si="45"/>
        <v>Bucher Oliver</v>
      </c>
      <c r="CR90" s="19">
        <f t="shared" si="46"/>
        <v>28</v>
      </c>
      <c r="CS90" s="19" t="str">
        <f t="shared" si="47"/>
        <v>D</v>
      </c>
      <c r="CT90" s="154">
        <v>7641</v>
      </c>
      <c r="CU90" s="126"/>
      <c r="CV90" s="125">
        <v>741</v>
      </c>
      <c r="CW90" s="33">
        <f t="shared" si="41"/>
        <v>7</v>
      </c>
      <c r="CX90" s="83" t="str">
        <f t="shared" si="42"/>
        <v>Konstrukteur 4 / Fachplaner 4 / Gruppenchef 2</v>
      </c>
      <c r="CY90" s="125">
        <v>741</v>
      </c>
      <c r="CZ90" s="33">
        <f t="shared" si="49"/>
        <v>7</v>
      </c>
      <c r="DA90" s="83" t="str">
        <f t="shared" si="50"/>
        <v>Konstrukteur 4 / Fachplaner 4 / Gruppenchef 2</v>
      </c>
      <c r="DB90" s="125">
        <v>741</v>
      </c>
      <c r="DC90" s="33">
        <f t="shared" si="51"/>
        <v>7</v>
      </c>
      <c r="DD90" s="83" t="str">
        <f t="shared" si="52"/>
        <v>Konstrukteur 4 / Fachplaner 4 / Gruppenchef 2</v>
      </c>
      <c r="DE90" s="20"/>
      <c r="DF90" s="125">
        <v>742</v>
      </c>
      <c r="DG90" s="33">
        <f t="shared" si="53"/>
        <v>8</v>
      </c>
      <c r="DH90" s="83" t="str">
        <f t="shared" si="54"/>
        <v>Konstrukteur 5  / Fachplaner 5 / Gruppenchef 3</v>
      </c>
      <c r="DM90" s="19">
        <f t="shared" si="48"/>
        <v>7641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43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488</v>
      </c>
      <c r="Q91" s="15">
        <v>87</v>
      </c>
      <c r="R91" s="16"/>
      <c r="S91" s="20" t="s">
        <v>144</v>
      </c>
      <c r="T91" s="21">
        <v>1968</v>
      </c>
      <c r="U91" s="28" t="s">
        <v>126</v>
      </c>
      <c r="V91" s="21">
        <v>1989</v>
      </c>
      <c r="W91" s="25"/>
      <c r="X91" s="21"/>
      <c r="Y91" s="28" t="s">
        <v>940</v>
      </c>
      <c r="Z91" s="21">
        <f t="shared" si="44"/>
        <v>27</v>
      </c>
      <c r="AA91" s="25" t="s">
        <v>939</v>
      </c>
      <c r="AB91" s="21" t="s">
        <v>121</v>
      </c>
      <c r="AC91" s="21"/>
      <c r="AE91" s="90" t="s">
        <v>375</v>
      </c>
      <c r="AF91" s="82"/>
      <c r="CP91" s="19" t="str">
        <f t="shared" si="45"/>
        <v>Hagen Stefan</v>
      </c>
      <c r="CR91" s="19">
        <f t="shared" si="46"/>
        <v>27</v>
      </c>
      <c r="CS91" s="19" t="str">
        <f t="shared" si="47"/>
        <v>D</v>
      </c>
      <c r="CT91" s="154">
        <v>6741</v>
      </c>
      <c r="CU91" s="126"/>
      <c r="CV91" s="125">
        <v>741</v>
      </c>
      <c r="CW91" s="33">
        <f t="shared" si="41"/>
        <v>7</v>
      </c>
      <c r="CX91" s="83" t="str">
        <f t="shared" si="42"/>
        <v>Konstrukteur 4 / Fachplaner 4 / Gruppenchef 2</v>
      </c>
      <c r="CY91" s="125">
        <v>741</v>
      </c>
      <c r="CZ91" s="33">
        <f t="shared" si="49"/>
        <v>7</v>
      </c>
      <c r="DA91" s="83" t="str">
        <f t="shared" si="50"/>
        <v>Konstrukteur 4 / Fachplaner 4 / Gruppenchef 2</v>
      </c>
      <c r="DB91" s="125">
        <v>741</v>
      </c>
      <c r="DC91" s="33">
        <f t="shared" si="51"/>
        <v>7</v>
      </c>
      <c r="DD91" s="83" t="str">
        <f t="shared" si="52"/>
        <v>Konstrukteur 4 / Fachplaner 4 / Gruppenchef 2</v>
      </c>
      <c r="DE91" s="20"/>
      <c r="DF91" s="125">
        <v>742</v>
      </c>
      <c r="DG91" s="33">
        <f t="shared" si="53"/>
        <v>8</v>
      </c>
      <c r="DH91" s="83" t="str">
        <f t="shared" si="54"/>
        <v>Konstrukteur 5  / Fachplaner 5 / Gruppenchef 3</v>
      </c>
      <c r="DM91" s="19">
        <f t="shared" si="48"/>
        <v>6741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43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359</v>
      </c>
      <c r="P92" s="15" t="s">
        <v>489</v>
      </c>
      <c r="Q92" s="15">
        <v>88</v>
      </c>
      <c r="R92" s="16"/>
      <c r="S92" s="20" t="s">
        <v>146</v>
      </c>
      <c r="T92" s="21">
        <v>1970</v>
      </c>
      <c r="U92" s="28" t="s">
        <v>126</v>
      </c>
      <c r="V92" s="21">
        <v>1991</v>
      </c>
      <c r="W92" s="25"/>
      <c r="X92" s="21"/>
      <c r="Y92" s="28"/>
      <c r="Z92" s="21">
        <f t="shared" si="44"/>
        <v>25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5"/>
        <v>Hardmeyer Christian</v>
      </c>
      <c r="CR92" s="19">
        <f t="shared" si="46"/>
        <v>25</v>
      </c>
      <c r="CS92" s="19" t="str">
        <f t="shared" si="47"/>
        <v>D</v>
      </c>
      <c r="CT92" s="154">
        <v>9618</v>
      </c>
      <c r="CU92" s="126"/>
      <c r="CV92" s="125">
        <v>741</v>
      </c>
      <c r="CW92" s="33">
        <f t="shared" si="41"/>
        <v>7</v>
      </c>
      <c r="CX92" s="83" t="str">
        <f t="shared" si="42"/>
        <v>Konstrukteur 4 / Fachplaner 4 / Gruppenchef 2</v>
      </c>
      <c r="CY92" s="125">
        <v>741</v>
      </c>
      <c r="CZ92" s="33">
        <f t="shared" si="49"/>
        <v>7</v>
      </c>
      <c r="DA92" s="83" t="str">
        <f t="shared" si="50"/>
        <v>Konstrukteur 4 / Fachplaner 4 / Gruppenchef 2</v>
      </c>
      <c r="DB92" s="125">
        <v>741</v>
      </c>
      <c r="DC92" s="33">
        <f t="shared" si="51"/>
        <v>7</v>
      </c>
      <c r="DD92" s="83" t="str">
        <f t="shared" si="52"/>
        <v>Konstrukteur 4 / Fachplaner 4 / Gruppenchef 2</v>
      </c>
      <c r="DE92" s="20"/>
      <c r="DF92" s="125">
        <v>742</v>
      </c>
      <c r="DG92" s="33">
        <f t="shared" si="53"/>
        <v>8</v>
      </c>
      <c r="DH92" s="83" t="str">
        <f t="shared" si="54"/>
        <v>Konstrukteur 5  / Fachplaner 5 / Gruppenchef 3</v>
      </c>
      <c r="DM92" s="19">
        <f t="shared" si="48"/>
        <v>9618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43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490</v>
      </c>
      <c r="Q93" s="15">
        <v>89</v>
      </c>
      <c r="R93" s="16"/>
      <c r="S93" s="20" t="s">
        <v>148</v>
      </c>
      <c r="T93" s="21">
        <v>1970</v>
      </c>
      <c r="U93" s="28" t="s">
        <v>126</v>
      </c>
      <c r="V93" s="21">
        <v>1992</v>
      </c>
      <c r="W93" s="25"/>
      <c r="X93" s="21"/>
      <c r="Y93" s="28"/>
      <c r="Z93" s="21">
        <f t="shared" si="44"/>
        <v>24</v>
      </c>
      <c r="AA93" s="25" t="s">
        <v>129</v>
      </c>
      <c r="AB93" s="21" t="s">
        <v>121</v>
      </c>
      <c r="AC93" s="21"/>
      <c r="AE93" s="90" t="s">
        <v>421</v>
      </c>
      <c r="AF93" s="82"/>
      <c r="CP93" s="19" t="str">
        <f t="shared" si="45"/>
        <v>Wira Stephane</v>
      </c>
      <c r="CR93" s="19">
        <f t="shared" si="46"/>
        <v>24</v>
      </c>
      <c r="CS93" s="19" t="str">
        <f t="shared" si="47"/>
        <v>D</v>
      </c>
      <c r="CT93" s="154">
        <v>9623</v>
      </c>
      <c r="CU93" s="126"/>
      <c r="CV93" s="125">
        <v>742</v>
      </c>
      <c r="CW93" s="33">
        <f t="shared" si="41"/>
        <v>8</v>
      </c>
      <c r="CX93" s="83" t="str">
        <f t="shared" si="42"/>
        <v>Konstrukteur 5  / Fachplaner 5 / Gruppenchef 3</v>
      </c>
      <c r="CY93" s="125">
        <v>742</v>
      </c>
      <c r="CZ93" s="33">
        <f t="shared" si="49"/>
        <v>8</v>
      </c>
      <c r="DA93" s="83" t="str">
        <f t="shared" si="50"/>
        <v>Konstrukteur 5  / Fachplaner 5 / Gruppenchef 3</v>
      </c>
      <c r="DB93" s="125">
        <v>742</v>
      </c>
      <c r="DC93" s="33">
        <f t="shared" si="51"/>
        <v>8</v>
      </c>
      <c r="DD93" s="83" t="str">
        <f t="shared" si="52"/>
        <v>Konstrukteur 5  / Fachplaner 5 / Gruppenchef 3</v>
      </c>
      <c r="DE93" s="20"/>
      <c r="DF93" s="125">
        <v>742</v>
      </c>
      <c r="DG93" s="33">
        <f t="shared" si="53"/>
        <v>8</v>
      </c>
      <c r="DH93" s="83" t="str">
        <f t="shared" si="54"/>
        <v>Konstrukteur 5  / Fachplaner 5 / Gruppenchef 3</v>
      </c>
      <c r="DM93" s="19">
        <f t="shared" si="48"/>
        <v>9623</v>
      </c>
      <c r="DN93" s="153">
        <v>6</v>
      </c>
      <c r="DO93" s="19">
        <v>0</v>
      </c>
      <c r="DP93" s="19" t="s">
        <v>975</v>
      </c>
    </row>
    <row r="94" spans="1:120" s="19" customFormat="1" x14ac:dyDescent="0.2">
      <c r="A94" s="53">
        <v>0</v>
      </c>
      <c r="B94" s="53"/>
      <c r="C94" s="53">
        <f t="shared" si="43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568</v>
      </c>
      <c r="Q94" s="15">
        <v>90</v>
      </c>
      <c r="R94" s="16"/>
      <c r="S94" s="20" t="s">
        <v>569</v>
      </c>
      <c r="T94" s="21">
        <v>1973</v>
      </c>
      <c r="U94" s="28" t="s">
        <v>126</v>
      </c>
      <c r="V94" s="21">
        <v>1993</v>
      </c>
      <c r="W94" s="25"/>
      <c r="X94" s="21"/>
      <c r="Y94" s="28"/>
      <c r="Z94" s="21">
        <f t="shared" si="44"/>
        <v>23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5"/>
        <v>Heiniger Christoph</v>
      </c>
      <c r="CR94" s="19">
        <f t="shared" si="46"/>
        <v>23</v>
      </c>
      <c r="CS94" s="19" t="str">
        <f t="shared" si="47"/>
        <v>D</v>
      </c>
      <c r="CT94" s="154">
        <v>4346</v>
      </c>
      <c r="CU94" s="126"/>
      <c r="CV94" s="125">
        <v>741</v>
      </c>
      <c r="CW94" s="33">
        <f t="shared" si="41"/>
        <v>7</v>
      </c>
      <c r="CX94" s="83" t="str">
        <f t="shared" si="42"/>
        <v>Konstrukteur 4 / Fachplaner 4 / Gruppenchef 2</v>
      </c>
      <c r="CY94" s="125">
        <v>741</v>
      </c>
      <c r="CZ94" s="33">
        <f t="shared" si="49"/>
        <v>7</v>
      </c>
      <c r="DA94" s="83" t="str">
        <f t="shared" si="50"/>
        <v>Konstrukteur 4 / Fachplaner 4 / Gruppenchef 2</v>
      </c>
      <c r="DB94" s="125">
        <v>741</v>
      </c>
      <c r="DC94" s="33">
        <f t="shared" si="51"/>
        <v>7</v>
      </c>
      <c r="DD94" s="83" t="str">
        <f t="shared" si="52"/>
        <v>Konstrukteur 4 / Fachplaner 4 / Gruppenchef 2</v>
      </c>
      <c r="DE94" s="20"/>
      <c r="DF94" s="125">
        <v>742</v>
      </c>
      <c r="DG94" s="33">
        <f t="shared" si="53"/>
        <v>8</v>
      </c>
      <c r="DH94" s="83" t="str">
        <f t="shared" si="54"/>
        <v>Konstrukteur 5  / Fachplaner 5 / Gruppenchef 3</v>
      </c>
      <c r="DM94" s="19">
        <f t="shared" si="48"/>
        <v>4346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43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360</v>
      </c>
      <c r="P95" s="15" t="s">
        <v>493</v>
      </c>
      <c r="Q95" s="15">
        <v>91</v>
      </c>
      <c r="R95" s="16"/>
      <c r="S95" s="20" t="s">
        <v>294</v>
      </c>
      <c r="T95" s="21">
        <v>1976</v>
      </c>
      <c r="U95" s="28" t="s">
        <v>126</v>
      </c>
      <c r="V95" s="21">
        <v>1998</v>
      </c>
      <c r="W95" s="25"/>
      <c r="X95" s="21"/>
      <c r="Y95" s="28"/>
      <c r="Z95" s="21">
        <f t="shared" si="44"/>
        <v>18</v>
      </c>
      <c r="AA95" s="25" t="s">
        <v>129</v>
      </c>
      <c r="AB95" s="21" t="s">
        <v>121</v>
      </c>
      <c r="AC95" s="21"/>
      <c r="AE95" s="90" t="s">
        <v>377</v>
      </c>
      <c r="AF95" s="82"/>
      <c r="CP95" s="19" t="str">
        <f t="shared" si="45"/>
        <v>Humbel Sven</v>
      </c>
      <c r="CR95" s="19">
        <f t="shared" si="46"/>
        <v>18</v>
      </c>
      <c r="CS95" s="19" t="str">
        <f t="shared" si="47"/>
        <v>D</v>
      </c>
      <c r="CT95" s="154">
        <v>9654</v>
      </c>
      <c r="CU95" s="126"/>
      <c r="CV95" s="125">
        <v>741</v>
      </c>
      <c r="CW95" s="33">
        <f t="shared" si="41"/>
        <v>7</v>
      </c>
      <c r="CX95" s="83" t="str">
        <f t="shared" si="42"/>
        <v>Konstrukteur 4 / Fachplaner 4 / Gruppenchef 2</v>
      </c>
      <c r="CY95" s="125">
        <v>741</v>
      </c>
      <c r="CZ95" s="33">
        <f t="shared" si="49"/>
        <v>7</v>
      </c>
      <c r="DA95" s="83" t="str">
        <f t="shared" si="50"/>
        <v>Konstrukteur 4 / Fachplaner 4 / Gruppenchef 2</v>
      </c>
      <c r="DB95" s="125">
        <v>741</v>
      </c>
      <c r="DC95" s="33">
        <f t="shared" si="51"/>
        <v>7</v>
      </c>
      <c r="DD95" s="83" t="str">
        <f t="shared" si="52"/>
        <v>Konstrukteur 4 / Fachplaner 4 / Gruppenchef 2</v>
      </c>
      <c r="DE95" s="20"/>
      <c r="DF95" s="125">
        <v>742</v>
      </c>
      <c r="DG95" s="33">
        <f t="shared" si="53"/>
        <v>8</v>
      </c>
      <c r="DH95" s="83" t="str">
        <f t="shared" si="54"/>
        <v>Konstrukteur 5  / Fachplaner 5 / Gruppenchef 3</v>
      </c>
      <c r="DM95" s="19">
        <f t="shared" si="48"/>
        <v>9654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43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497</v>
      </c>
      <c r="Q96" s="15">
        <v>92</v>
      </c>
      <c r="R96" s="16"/>
      <c r="S96" s="20" t="s">
        <v>179</v>
      </c>
      <c r="T96" s="21">
        <v>1982</v>
      </c>
      <c r="U96" s="28" t="s">
        <v>235</v>
      </c>
      <c r="V96" s="21">
        <v>2002</v>
      </c>
      <c r="W96" s="25"/>
      <c r="X96" s="21"/>
      <c r="Y96" s="25"/>
      <c r="Z96" s="21">
        <f t="shared" si="44"/>
        <v>14</v>
      </c>
      <c r="AA96" s="25" t="s">
        <v>129</v>
      </c>
      <c r="AB96" s="21" t="s">
        <v>121</v>
      </c>
      <c r="AC96" s="21"/>
      <c r="AE96" s="187" t="s">
        <v>894</v>
      </c>
      <c r="AF96" s="82"/>
      <c r="CP96" s="19" t="str">
        <f t="shared" si="45"/>
        <v>Delmas Marc</v>
      </c>
      <c r="CR96" s="19">
        <f t="shared" si="46"/>
        <v>14</v>
      </c>
      <c r="CS96" s="19" t="str">
        <f t="shared" si="47"/>
        <v>D</v>
      </c>
      <c r="CT96" s="154">
        <v>9660</v>
      </c>
      <c r="CU96" s="126"/>
      <c r="CV96" s="125">
        <v>742</v>
      </c>
      <c r="CW96" s="33">
        <f t="shared" si="41"/>
        <v>8</v>
      </c>
      <c r="CX96" s="83" t="str">
        <f t="shared" si="42"/>
        <v>Konstrukteur 5  / Fachplaner 5 / Gruppenchef 3</v>
      </c>
      <c r="CY96" s="125">
        <v>741</v>
      </c>
      <c r="CZ96" s="33">
        <f t="shared" si="49"/>
        <v>7</v>
      </c>
      <c r="DA96" s="83" t="str">
        <f t="shared" si="50"/>
        <v>Konstrukteur 4 / Fachplaner 4 / Gruppenchef 2</v>
      </c>
      <c r="DB96" s="125">
        <v>733</v>
      </c>
      <c r="DC96" s="33">
        <f t="shared" si="51"/>
        <v>6</v>
      </c>
      <c r="DD96" s="83" t="str">
        <f t="shared" si="52"/>
        <v>Konstrukteur 3 / -planer 3 / Gruppenchef 1</v>
      </c>
      <c r="DE96" s="20"/>
      <c r="DF96" s="125">
        <v>733</v>
      </c>
      <c r="DG96" s="125">
        <f t="shared" si="53"/>
        <v>6</v>
      </c>
      <c r="DH96" s="83" t="str">
        <f t="shared" si="54"/>
        <v>Konstrukteur 3 / -planer 3 / Gruppenchef 1</v>
      </c>
      <c r="DM96" s="19">
        <f t="shared" si="48"/>
        <v>9660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/>
      <c r="C97" s="53">
        <f t="shared" si="43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491</v>
      </c>
      <c r="Q97" s="15">
        <v>93</v>
      </c>
      <c r="R97" s="16"/>
      <c r="S97" s="20" t="s">
        <v>140</v>
      </c>
      <c r="T97" s="21">
        <v>1955</v>
      </c>
      <c r="U97" s="28" t="s">
        <v>126</v>
      </c>
      <c r="V97" s="21">
        <v>1973</v>
      </c>
      <c r="W97" s="25"/>
      <c r="X97" s="21"/>
      <c r="Y97" s="28"/>
      <c r="Z97" s="21">
        <f t="shared" si="44"/>
        <v>43</v>
      </c>
      <c r="AA97" s="25" t="s">
        <v>129</v>
      </c>
      <c r="AB97" s="21" t="s">
        <v>1042</v>
      </c>
      <c r="AC97" s="21"/>
      <c r="AE97" s="187" t="s">
        <v>377</v>
      </c>
      <c r="AF97" s="82"/>
      <c r="CP97" s="19" t="str">
        <f t="shared" si="45"/>
        <v>Wespiser Charles</v>
      </c>
      <c r="CR97" s="19">
        <f t="shared" si="46"/>
        <v>43</v>
      </c>
      <c r="CS97" s="19" t="str">
        <f t="shared" si="47"/>
        <v xml:space="preserve"> E/D </v>
      </c>
      <c r="CT97" s="154">
        <v>5545</v>
      </c>
      <c r="CU97" s="126"/>
      <c r="CV97" s="125">
        <v>741</v>
      </c>
      <c r="CW97" s="33">
        <f t="shared" si="41"/>
        <v>7</v>
      </c>
      <c r="CX97" s="83" t="str">
        <f t="shared" si="42"/>
        <v>Konstrukteur 4 / Fachplaner 4 / Gruppenchef 2</v>
      </c>
      <c r="CY97" s="125">
        <v>741</v>
      </c>
      <c r="CZ97" s="33">
        <f t="shared" si="49"/>
        <v>7</v>
      </c>
      <c r="DA97" s="83" t="str">
        <f t="shared" si="50"/>
        <v>Konstrukteur 4 / Fachplaner 4 / Gruppenchef 2</v>
      </c>
      <c r="DB97" s="125">
        <v>741</v>
      </c>
      <c r="DC97" s="33">
        <f t="shared" si="51"/>
        <v>7</v>
      </c>
      <c r="DD97" s="83" t="str">
        <f t="shared" si="52"/>
        <v>Konstrukteur 4 / Fachplaner 4 / Gruppenchef 2</v>
      </c>
      <c r="DE97" s="20"/>
      <c r="DF97" s="125">
        <v>741</v>
      </c>
      <c r="DG97" s="33">
        <f t="shared" si="53"/>
        <v>7</v>
      </c>
      <c r="DH97" s="83" t="str">
        <f t="shared" si="54"/>
        <v>Konstrukteur 4 / Fachplaner 4 / Gruppenchef 2</v>
      </c>
      <c r="DM97" s="19">
        <f t="shared" si="48"/>
        <v>5545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>
        <v>1</v>
      </c>
      <c r="C98" s="53">
        <f t="shared" si="43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 t="shared" si="44"/>
        <v>27</v>
      </c>
      <c r="AA98" s="25" t="s">
        <v>710</v>
      </c>
      <c r="AB98" s="21" t="s">
        <v>1042</v>
      </c>
      <c r="AC98" s="21"/>
      <c r="AE98" s="187" t="s">
        <v>377</v>
      </c>
      <c r="AF98" s="82"/>
      <c r="CP98" s="19" t="str">
        <f t="shared" si="45"/>
        <v>Nicolosi Lucia</v>
      </c>
      <c r="CR98" s="19">
        <f t="shared" si="46"/>
        <v>27</v>
      </c>
      <c r="CS98" s="19" t="str">
        <f t="shared" si="47"/>
        <v xml:space="preserve"> E/D </v>
      </c>
      <c r="CT98" s="154">
        <v>7637</v>
      </c>
      <c r="CU98" s="126"/>
      <c r="CV98" s="125">
        <v>741</v>
      </c>
      <c r="CW98" s="33">
        <f t="shared" ref="CW98:CW132" si="55">VLOOKUP($CV98,Funktionsbezeichnungen,3,0)</f>
        <v>7</v>
      </c>
      <c r="CX98" s="83" t="str">
        <f t="shared" ref="CX98:CX132" si="56">VLOOKUP($CV98,Funktionsbezeichnungen,2,0)</f>
        <v>Konstrukteur 4 / Fachplaner 4 / Gruppenchef 2</v>
      </c>
      <c r="CY98" s="125">
        <v>741</v>
      </c>
      <c r="CZ98" s="33">
        <f t="shared" si="49"/>
        <v>7</v>
      </c>
      <c r="DA98" s="83" t="str">
        <f t="shared" si="50"/>
        <v>Konstrukteur 4 / Fachplaner 4 / Gruppenchef 2</v>
      </c>
      <c r="DB98" s="125">
        <v>741</v>
      </c>
      <c r="DC98" s="33">
        <f t="shared" si="51"/>
        <v>7</v>
      </c>
      <c r="DD98" s="83" t="str">
        <f t="shared" si="52"/>
        <v>Konstrukteur 4 / Fachplaner 4 / Gruppenchef 2</v>
      </c>
      <c r="DE98" s="20"/>
      <c r="DF98" s="125">
        <v>741</v>
      </c>
      <c r="DG98" s="33">
        <f t="shared" si="53"/>
        <v>7</v>
      </c>
      <c r="DH98" s="83" t="str">
        <f t="shared" si="54"/>
        <v>Konstrukteur 4 / Fachplaner 4 / Gruppenchef 2</v>
      </c>
      <c r="DM98" s="19">
        <f t="shared" si="48"/>
        <v>7637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43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652</v>
      </c>
      <c r="Q99" s="15">
        <v>95</v>
      </c>
      <c r="R99" s="16"/>
      <c r="S99" s="20" t="s">
        <v>651</v>
      </c>
      <c r="T99" s="21">
        <v>1967</v>
      </c>
      <c r="U99" s="28" t="s">
        <v>653</v>
      </c>
      <c r="V99" s="21">
        <v>1988</v>
      </c>
      <c r="W99" s="25"/>
      <c r="X99" s="21"/>
      <c r="Y99" s="28"/>
      <c r="Z99" s="21">
        <f t="shared" si="44"/>
        <v>28</v>
      </c>
      <c r="AA99" s="25" t="s">
        <v>653</v>
      </c>
      <c r="AB99" s="21" t="s">
        <v>142</v>
      </c>
      <c r="AC99" s="21"/>
      <c r="AE99" s="187" t="s">
        <v>378</v>
      </c>
      <c r="AF99" s="82"/>
      <c r="CP99" s="19" t="str">
        <f t="shared" si="45"/>
        <v>Dettwiler Markus</v>
      </c>
      <c r="CR99" s="19">
        <f t="shared" si="46"/>
        <v>28</v>
      </c>
      <c r="CS99" s="19" t="str">
        <f t="shared" si="47"/>
        <v>E</v>
      </c>
      <c r="CT99" s="154">
        <v>5639</v>
      </c>
      <c r="CU99" s="126"/>
      <c r="CV99" s="125">
        <v>741</v>
      </c>
      <c r="CW99" s="33">
        <f t="shared" si="55"/>
        <v>7</v>
      </c>
      <c r="CX99" s="83" t="str">
        <f t="shared" si="56"/>
        <v>Konstrukteur 4 / Fachplaner 4 / Gruppenchef 2</v>
      </c>
      <c r="CY99" s="125">
        <v>741</v>
      </c>
      <c r="CZ99" s="33">
        <f t="shared" si="49"/>
        <v>7</v>
      </c>
      <c r="DA99" s="83" t="str">
        <f t="shared" si="50"/>
        <v>Konstrukteur 4 / Fachplaner 4 / Gruppenchef 2</v>
      </c>
      <c r="DB99" s="125">
        <v>741</v>
      </c>
      <c r="DC99" s="33">
        <f t="shared" si="51"/>
        <v>7</v>
      </c>
      <c r="DD99" s="83" t="str">
        <f t="shared" si="52"/>
        <v>Konstrukteur 4 / Fachplaner 4 / Gruppenchef 2</v>
      </c>
      <c r="DE99" s="20"/>
      <c r="DF99" s="125">
        <v>741</v>
      </c>
      <c r="DG99" s="33">
        <f t="shared" si="53"/>
        <v>7</v>
      </c>
      <c r="DH99" s="83" t="str">
        <f t="shared" si="54"/>
        <v>Konstrukteur 4 / Fachplaner 4 / Gruppenchef 2</v>
      </c>
      <c r="DM99" s="19">
        <f t="shared" si="48"/>
        <v>5639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/>
      <c r="C100" s="53">
        <f t="shared" si="43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558</v>
      </c>
      <c r="Q100" s="15">
        <v>96</v>
      </c>
      <c r="R100" s="16"/>
      <c r="S100" s="20" t="s">
        <v>559</v>
      </c>
      <c r="T100" s="21">
        <v>1973</v>
      </c>
      <c r="U100" s="28" t="s">
        <v>560</v>
      </c>
      <c r="V100" s="21">
        <v>1994</v>
      </c>
      <c r="W100" s="25"/>
      <c r="X100" s="21"/>
      <c r="Y100" s="28"/>
      <c r="Z100" s="21">
        <f t="shared" si="44"/>
        <v>22</v>
      </c>
      <c r="AA100" s="25" t="s">
        <v>235</v>
      </c>
      <c r="AB100" s="21" t="s">
        <v>142</v>
      </c>
      <c r="AC100" s="21"/>
      <c r="AE100" s="187" t="s">
        <v>378</v>
      </c>
      <c r="AF100" s="82"/>
      <c r="CP100" s="19" t="str">
        <f t="shared" si="45"/>
        <v>Enderlen Francois</v>
      </c>
      <c r="CR100" s="19">
        <f t="shared" si="46"/>
        <v>22</v>
      </c>
      <c r="CS100" s="19" t="str">
        <f t="shared" si="47"/>
        <v>E</v>
      </c>
      <c r="CT100" s="154">
        <v>5636</v>
      </c>
      <c r="CU100" s="126"/>
      <c r="CV100" s="125">
        <v>741</v>
      </c>
      <c r="CW100" s="33">
        <f t="shared" si="55"/>
        <v>7</v>
      </c>
      <c r="CX100" s="83" t="str">
        <f t="shared" si="56"/>
        <v>Konstrukteur 4 / Fachplaner 4 / Gruppenchef 2</v>
      </c>
      <c r="CY100" s="125">
        <v>741</v>
      </c>
      <c r="CZ100" s="33">
        <f t="shared" si="49"/>
        <v>7</v>
      </c>
      <c r="DA100" s="83" t="str">
        <f t="shared" si="50"/>
        <v>Konstrukteur 4 / Fachplaner 4 / Gruppenchef 2</v>
      </c>
      <c r="DB100" s="125">
        <v>741</v>
      </c>
      <c r="DC100" s="33">
        <f t="shared" si="51"/>
        <v>7</v>
      </c>
      <c r="DD100" s="83" t="str">
        <f t="shared" si="52"/>
        <v>Konstrukteur 4 / Fachplaner 4 / Gruppenchef 2</v>
      </c>
      <c r="DE100" s="20"/>
      <c r="DF100" s="125">
        <v>741</v>
      </c>
      <c r="DG100" s="33">
        <f t="shared" si="53"/>
        <v>7</v>
      </c>
      <c r="DH100" s="83" t="str">
        <f t="shared" si="54"/>
        <v>Konstrukteur 4 / Fachplaner 4 / Gruppenchef 2</v>
      </c>
      <c r="DM100" s="19">
        <f t="shared" si="48"/>
        <v>5636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>
        <v>1</v>
      </c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1116</v>
      </c>
      <c r="Q101" s="15">
        <v>97</v>
      </c>
      <c r="R101" s="16"/>
      <c r="S101" s="20" t="s">
        <v>1117</v>
      </c>
      <c r="T101" s="21">
        <v>1981</v>
      </c>
      <c r="U101" s="28" t="s">
        <v>239</v>
      </c>
      <c r="V101" s="21">
        <v>2002</v>
      </c>
      <c r="W101" s="25"/>
      <c r="X101" s="21"/>
      <c r="Y101" s="28"/>
      <c r="Z101" s="21">
        <f>$AD$3-V101</f>
        <v>14</v>
      </c>
      <c r="AA101" s="25" t="s">
        <v>239</v>
      </c>
      <c r="AB101" s="21" t="s">
        <v>142</v>
      </c>
      <c r="AC101" s="21"/>
      <c r="AE101" s="187" t="s">
        <v>378</v>
      </c>
      <c r="AF101" s="82"/>
      <c r="CP101" s="192" t="str">
        <f>+S101</f>
        <v>Iten Vanessa</v>
      </c>
      <c r="CR101" s="19">
        <f>+Z101</f>
        <v>14</v>
      </c>
      <c r="CS101" s="19" t="str">
        <f>+AB101</f>
        <v>E</v>
      </c>
      <c r="CT101" s="205">
        <v>9661</v>
      </c>
      <c r="CU101" s="126"/>
      <c r="CV101" s="125">
        <v>741</v>
      </c>
      <c r="CW101" s="33">
        <f>VLOOKUP($CV101,Funktionsbezeichnungen,3,0)</f>
        <v>7</v>
      </c>
      <c r="CX101" s="83" t="str">
        <f>VLOOKUP($CV101,Funktionsbezeichnungen,2,0)</f>
        <v>Konstrukteur 4 / Fachplaner 4 / Gruppenchef 2</v>
      </c>
      <c r="CY101" s="125"/>
      <c r="CZ101" s="33"/>
      <c r="DA101" s="83"/>
      <c r="DB101" s="125"/>
      <c r="DC101" s="33"/>
      <c r="DD101" s="83"/>
      <c r="DE101" s="20"/>
      <c r="DF101" s="125"/>
      <c r="DG101" s="33"/>
      <c r="DH101" s="83"/>
      <c r="DM101" s="19">
        <f>+CT101</f>
        <v>9661</v>
      </c>
      <c r="DN101" s="153">
        <v>6</v>
      </c>
      <c r="DO101" s="19">
        <v>0</v>
      </c>
      <c r="DP101" s="19" t="s">
        <v>965</v>
      </c>
    </row>
    <row r="102" spans="1:120" s="19" customFormat="1" x14ac:dyDescent="0.2">
      <c r="A102" s="53">
        <v>0</v>
      </c>
      <c r="B102" s="53">
        <v>1</v>
      </c>
      <c r="C102" s="53">
        <f>IF(Z102&gt;=10,1,0)</f>
        <v>0</v>
      </c>
      <c r="D102" s="55"/>
      <c r="E102" s="55">
        <v>1</v>
      </c>
      <c r="F102" s="56"/>
      <c r="G102" s="54"/>
      <c r="H102" s="54"/>
      <c r="I102" s="56"/>
      <c r="J102" s="54"/>
      <c r="K102" s="56"/>
      <c r="L102" s="56"/>
      <c r="M102" s="56"/>
      <c r="N102" s="58"/>
      <c r="O102" s="52" t="s">
        <v>359</v>
      </c>
      <c r="P102" s="15" t="s">
        <v>1183</v>
      </c>
      <c r="Q102" s="15">
        <v>98</v>
      </c>
      <c r="R102" s="16"/>
      <c r="S102" s="20" t="s">
        <v>1184</v>
      </c>
      <c r="T102" s="21">
        <v>1982</v>
      </c>
      <c r="U102" s="28" t="s">
        <v>239</v>
      </c>
      <c r="V102" s="21">
        <v>2007</v>
      </c>
      <c r="W102" s="25" t="s">
        <v>1185</v>
      </c>
      <c r="X102" s="21">
        <v>2012</v>
      </c>
      <c r="Y102" s="28"/>
      <c r="Z102" s="21">
        <f>$AD$3-V102</f>
        <v>9</v>
      </c>
      <c r="AA102" s="25" t="s">
        <v>1186</v>
      </c>
      <c r="AB102" s="21" t="s">
        <v>142</v>
      </c>
      <c r="AC102" s="21"/>
      <c r="AE102" s="187" t="s">
        <v>378</v>
      </c>
      <c r="AF102" s="82"/>
      <c r="CP102" s="192" t="str">
        <f>+S102</f>
        <v>Schaub Anja</v>
      </c>
      <c r="CR102" s="19">
        <f>+Z102</f>
        <v>9</v>
      </c>
      <c r="CS102" s="19" t="str">
        <f>+AB102</f>
        <v>E</v>
      </c>
      <c r="CT102" s="205">
        <v>9661</v>
      </c>
      <c r="CU102" s="126"/>
      <c r="CV102" s="125">
        <v>741</v>
      </c>
      <c r="CW102" s="33">
        <f>VLOOKUP($CV102,Funktionsbezeichnungen,3,0)</f>
        <v>7</v>
      </c>
      <c r="CX102" s="83" t="str">
        <f>VLOOKUP($CV102,Funktionsbezeichnungen,2,0)</f>
        <v>Konstrukteur 4 / Fachplaner 4 / Gruppenchef 2</v>
      </c>
      <c r="CY102" s="125"/>
      <c r="CZ102" s="33"/>
      <c r="DA102" s="83"/>
      <c r="DB102" s="125"/>
      <c r="DC102" s="33"/>
      <c r="DD102" s="83"/>
      <c r="DE102" s="20"/>
      <c r="DF102" s="125"/>
      <c r="DG102" s="33"/>
      <c r="DH102" s="83"/>
      <c r="DM102" s="19">
        <f>+CT102</f>
        <v>9661</v>
      </c>
      <c r="DN102" s="153">
        <v>6</v>
      </c>
      <c r="DO102" s="19">
        <v>0</v>
      </c>
      <c r="DP102" s="19" t="s">
        <v>965</v>
      </c>
    </row>
    <row r="103" spans="1:120" s="19" customFormat="1" x14ac:dyDescent="0.2">
      <c r="A103" s="53">
        <v>0</v>
      </c>
      <c r="B103" s="53"/>
      <c r="C103" s="53">
        <f t="shared" si="43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498</v>
      </c>
      <c r="Q103" s="15">
        <v>99</v>
      </c>
      <c r="R103" s="42"/>
      <c r="S103" s="27" t="s">
        <v>251</v>
      </c>
      <c r="T103" s="21">
        <v>1988</v>
      </c>
      <c r="U103" s="28" t="s">
        <v>235</v>
      </c>
      <c r="V103" s="21">
        <v>2007</v>
      </c>
      <c r="W103" s="25"/>
      <c r="X103" s="21"/>
      <c r="Y103" s="25"/>
      <c r="Z103" s="21">
        <f t="shared" si="44"/>
        <v>9</v>
      </c>
      <c r="AA103" s="25" t="s">
        <v>235</v>
      </c>
      <c r="AB103" s="21" t="s">
        <v>142</v>
      </c>
      <c r="AC103" s="21"/>
      <c r="AE103" s="187" t="s">
        <v>1101</v>
      </c>
      <c r="AF103" s="82"/>
      <c r="CP103" s="19" t="str">
        <f t="shared" si="45"/>
        <v>Will Cédric</v>
      </c>
      <c r="CR103" s="19">
        <f t="shared" si="46"/>
        <v>9</v>
      </c>
      <c r="CS103" s="19" t="str">
        <f t="shared" si="47"/>
        <v>E</v>
      </c>
      <c r="CT103" s="154">
        <v>9688</v>
      </c>
      <c r="CU103" s="126"/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>
        <v>732</v>
      </c>
      <c r="CZ103" s="33">
        <f t="shared" ref="CZ103:CZ128" si="57">VLOOKUP($CY103,Funktionsbezeichnungen,3,0)</f>
        <v>5</v>
      </c>
      <c r="DA103" s="83" t="str">
        <f t="shared" ref="DA103:DA128" si="58">VLOOKUP($CY103,Funktionsbezeichnungen,2,0)</f>
        <v>Konstrukteur 2 / -planer 2</v>
      </c>
      <c r="DB103" s="125">
        <v>732</v>
      </c>
      <c r="DC103" s="33">
        <f t="shared" si="51"/>
        <v>5</v>
      </c>
      <c r="DD103" s="83" t="str">
        <f t="shared" si="52"/>
        <v>Konstrukteur 2 / -planer 2</v>
      </c>
      <c r="DE103" s="20"/>
      <c r="DF103" s="33">
        <v>732</v>
      </c>
      <c r="DG103" s="33">
        <f t="shared" ref="DG103:DG128" si="59">VLOOKUP($DF103,Funktionsbezeichnungen,3,0)</f>
        <v>5</v>
      </c>
      <c r="DH103" s="83" t="str">
        <f t="shared" ref="DH103:DH128" si="60">VLOOKUP($DF103,Funktionsbezeichnungen,2,0)</f>
        <v>Konstrukteur 2 / -planer 2</v>
      </c>
      <c r="DM103" s="19">
        <f t="shared" si="48"/>
        <v>9688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43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499</v>
      </c>
      <c r="Q104" s="15">
        <v>100</v>
      </c>
      <c r="R104" s="42"/>
      <c r="S104" s="27" t="s">
        <v>250</v>
      </c>
      <c r="T104" s="21">
        <v>1987</v>
      </c>
      <c r="U104" s="28" t="s">
        <v>235</v>
      </c>
      <c r="V104" s="21">
        <v>2007</v>
      </c>
      <c r="W104" s="25"/>
      <c r="X104" s="21"/>
      <c r="Y104" s="25"/>
      <c r="Z104" s="21">
        <f t="shared" si="44"/>
        <v>9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5"/>
        <v>Wernli Sebastian</v>
      </c>
      <c r="CR104" s="19">
        <f t="shared" si="46"/>
        <v>9</v>
      </c>
      <c r="CS104" s="19" t="str">
        <f t="shared" si="47"/>
        <v>E</v>
      </c>
      <c r="CT104" s="154">
        <v>9687</v>
      </c>
      <c r="CU104" s="126"/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732</v>
      </c>
      <c r="DC104" s="33">
        <f t="shared" si="51"/>
        <v>5</v>
      </c>
      <c r="DD104" s="83" t="str">
        <f t="shared" si="52"/>
        <v>Konstrukteur 2 / -planer 2</v>
      </c>
      <c r="DE104" s="20"/>
      <c r="DF104" s="33">
        <v>732</v>
      </c>
      <c r="DG104" s="33">
        <f t="shared" si="59"/>
        <v>5</v>
      </c>
      <c r="DH104" s="83" t="str">
        <f t="shared" si="60"/>
        <v>Konstrukteur 2 / -planer 2</v>
      </c>
      <c r="DM104" s="19">
        <f t="shared" si="48"/>
        <v>9687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 t="shared" si="43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360</v>
      </c>
      <c r="P105" s="15" t="s">
        <v>556</v>
      </c>
      <c r="Q105" s="15">
        <v>101</v>
      </c>
      <c r="R105" s="42"/>
      <c r="S105" s="27" t="s">
        <v>557</v>
      </c>
      <c r="T105" s="21">
        <v>1987</v>
      </c>
      <c r="U105" s="28" t="s">
        <v>235</v>
      </c>
      <c r="V105" s="21">
        <v>2008</v>
      </c>
      <c r="W105" s="25"/>
      <c r="X105" s="21"/>
      <c r="Y105" s="25"/>
      <c r="Z105" s="21">
        <f t="shared" si="44"/>
        <v>8</v>
      </c>
      <c r="AA105" s="25" t="s">
        <v>235</v>
      </c>
      <c r="AB105" s="21" t="s">
        <v>142</v>
      </c>
      <c r="AC105" s="21"/>
      <c r="AE105" s="90" t="s">
        <v>378</v>
      </c>
      <c r="AF105" s="82"/>
      <c r="CP105" s="19" t="str">
        <f t="shared" si="45"/>
        <v>Breiter Michael</v>
      </c>
      <c r="CR105" s="19">
        <f t="shared" si="46"/>
        <v>8</v>
      </c>
      <c r="CS105" s="19" t="str">
        <f t="shared" si="47"/>
        <v>E</v>
      </c>
      <c r="CT105" s="154">
        <v>7702</v>
      </c>
      <c r="CU105" s="126"/>
      <c r="CV105" s="125">
        <v>733</v>
      </c>
      <c r="CW105" s="33">
        <f>VLOOKUP($CV105,Funktionsbezeichnungen,3,0)</f>
        <v>6</v>
      </c>
      <c r="CX105" s="83" t="str">
        <f>VLOOKUP($CV105,Funktionsbezeichnungen,2,0)</f>
        <v>Konstrukteur 3 / -planer 3 / Gruppenchef 1</v>
      </c>
      <c r="CY105" s="125">
        <v>732</v>
      </c>
      <c r="CZ105" s="33">
        <f>VLOOKUP($CY105,Funktionsbezeichnungen,3,0)</f>
        <v>5</v>
      </c>
      <c r="DA105" s="83" t="str">
        <f>VLOOKUP($CY105,Funktionsbezeichnungen,2,0)</f>
        <v>Konstrukteur 2 / -planer 2</v>
      </c>
      <c r="DB105" s="33">
        <v>732</v>
      </c>
      <c r="DC105" s="33">
        <f>VLOOKUP($DB105,Funktionsbezeichnungen,3,0)</f>
        <v>5</v>
      </c>
      <c r="DD105" s="83" t="str">
        <f>VLOOKUP($DB105,Funktionsbezeichnungen,2,0)</f>
        <v>Konstrukteur 2 / -planer 2</v>
      </c>
      <c r="DF105" s="33">
        <v>732</v>
      </c>
      <c r="DG105" s="33">
        <f t="shared" si="59"/>
        <v>5</v>
      </c>
      <c r="DH105" s="83" t="str">
        <f t="shared" si="60"/>
        <v>Konstrukteur 2 / -planer 2</v>
      </c>
      <c r="DM105" s="19">
        <f>+CT105</f>
        <v>7702</v>
      </c>
      <c r="DN105" s="153">
        <v>6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43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360</v>
      </c>
      <c r="P106" s="15" t="s">
        <v>524</v>
      </c>
      <c r="Q106" s="15">
        <v>102</v>
      </c>
      <c r="R106" s="42"/>
      <c r="S106" s="27" t="s">
        <v>283</v>
      </c>
      <c r="T106" s="21">
        <v>1988</v>
      </c>
      <c r="U106" s="28" t="s">
        <v>235</v>
      </c>
      <c r="V106" s="21">
        <v>2010</v>
      </c>
      <c r="W106" s="25"/>
      <c r="X106" s="21"/>
      <c r="Y106" s="25"/>
      <c r="Z106" s="21">
        <f t="shared" si="44"/>
        <v>6</v>
      </c>
      <c r="AA106" s="25" t="s">
        <v>235</v>
      </c>
      <c r="AB106" s="21" t="s">
        <v>142</v>
      </c>
      <c r="AC106" s="21"/>
      <c r="AE106" s="90" t="s">
        <v>378</v>
      </c>
      <c r="AF106" s="82"/>
      <c r="CP106" s="19" t="str">
        <f t="shared" si="45"/>
        <v>Niederberger Benjamin</v>
      </c>
      <c r="CR106" s="19">
        <f t="shared" si="46"/>
        <v>6</v>
      </c>
      <c r="CS106" s="19" t="str">
        <f t="shared" si="47"/>
        <v>E</v>
      </c>
      <c r="CT106" s="154">
        <v>9701</v>
      </c>
      <c r="CU106" s="126"/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>
        <v>731</v>
      </c>
      <c r="DC106" s="33">
        <f t="shared" si="51"/>
        <v>4</v>
      </c>
      <c r="DD106" s="83" t="str">
        <f t="shared" si="52"/>
        <v>Konstrukteur 1 / -planer 1</v>
      </c>
      <c r="DE106" s="20"/>
      <c r="DF106" s="33">
        <v>731</v>
      </c>
      <c r="DG106" s="33">
        <f t="shared" si="59"/>
        <v>4</v>
      </c>
      <c r="DH106" s="83" t="str">
        <f t="shared" si="60"/>
        <v>Konstrukteur 1 / -planer 1</v>
      </c>
      <c r="DM106" s="19">
        <f t="shared" si="48"/>
        <v>9701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>
        <v>1</v>
      </c>
      <c r="C107" s="53">
        <f t="shared" si="43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358</v>
      </c>
      <c r="P107" s="15" t="s">
        <v>905</v>
      </c>
      <c r="Q107" s="15">
        <v>103</v>
      </c>
      <c r="R107" s="42"/>
      <c r="S107" s="27" t="s">
        <v>906</v>
      </c>
      <c r="T107" s="21">
        <v>1990</v>
      </c>
      <c r="U107" s="28" t="s">
        <v>239</v>
      </c>
      <c r="V107" s="21">
        <v>2012</v>
      </c>
      <c r="W107" s="25"/>
      <c r="X107" s="21"/>
      <c r="Y107" s="25"/>
      <c r="Z107" s="21">
        <f t="shared" si="44"/>
        <v>4</v>
      </c>
      <c r="AA107" s="25" t="s">
        <v>239</v>
      </c>
      <c r="AB107" s="21" t="s">
        <v>147</v>
      </c>
      <c r="AC107" s="21"/>
      <c r="AE107" s="90" t="s">
        <v>378</v>
      </c>
      <c r="AF107" s="82"/>
      <c r="CP107" s="19" t="str">
        <f t="shared" si="45"/>
        <v>Zymeri Shaha</v>
      </c>
      <c r="CR107" s="19">
        <f t="shared" si="46"/>
        <v>4</v>
      </c>
      <c r="CS107" s="19" t="str">
        <f t="shared" si="47"/>
        <v>F</v>
      </c>
      <c r="CT107" s="155">
        <v>9733</v>
      </c>
      <c r="CU107" s="156"/>
      <c r="CV107" s="125">
        <v>731</v>
      </c>
      <c r="CW107" s="33">
        <f t="shared" si="55"/>
        <v>4</v>
      </c>
      <c r="CX107" s="83" t="str">
        <f t="shared" si="56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9"/>
        <v>4</v>
      </c>
      <c r="DH107" s="83" t="str">
        <f t="shared" si="60"/>
        <v>Konstrukteur 1 / -planer 1</v>
      </c>
      <c r="DM107" s="19">
        <f t="shared" si="48"/>
        <v>9733</v>
      </c>
      <c r="DN107" s="153">
        <v>7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 t="shared" si="43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361</v>
      </c>
      <c r="P108" s="15" t="s">
        <v>542</v>
      </c>
      <c r="Q108" s="15">
        <v>104</v>
      </c>
      <c r="R108" s="42"/>
      <c r="S108" s="27" t="s">
        <v>538</v>
      </c>
      <c r="T108" s="21">
        <v>1992</v>
      </c>
      <c r="U108" s="28" t="s">
        <v>235</v>
      </c>
      <c r="V108" s="21">
        <v>2012</v>
      </c>
      <c r="W108" s="25"/>
      <c r="X108" s="21"/>
      <c r="Y108" s="25"/>
      <c r="Z108" s="21">
        <f t="shared" si="44"/>
        <v>4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 t="shared" si="45"/>
        <v>Rüegsegger Stefan</v>
      </c>
      <c r="CR108" s="19">
        <f t="shared" si="46"/>
        <v>4</v>
      </c>
      <c r="CS108" s="19" t="str">
        <f t="shared" si="47"/>
        <v>F</v>
      </c>
      <c r="CT108" s="155">
        <v>9707</v>
      </c>
      <c r="CU108" s="156"/>
      <c r="CV108" s="125">
        <v>731</v>
      </c>
      <c r="CW108" s="33">
        <f t="shared" si="55"/>
        <v>4</v>
      </c>
      <c r="CX108" s="83" t="str">
        <f t="shared" si="56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9"/>
        <v>4</v>
      </c>
      <c r="DH108" s="83" t="str">
        <f t="shared" si="60"/>
        <v>Konstrukteur 1 / -planer 1</v>
      </c>
      <c r="DM108" s="19">
        <f t="shared" si="48"/>
        <v>9707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 t="shared" si="43"/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359</v>
      </c>
      <c r="P109" s="15" t="s">
        <v>543</v>
      </c>
      <c r="Q109" s="15">
        <v>105</v>
      </c>
      <c r="R109" s="42"/>
      <c r="S109" s="27" t="s">
        <v>539</v>
      </c>
      <c r="T109" s="21">
        <v>1992</v>
      </c>
      <c r="U109" s="28" t="s">
        <v>235</v>
      </c>
      <c r="V109" s="21">
        <v>2012</v>
      </c>
      <c r="W109" s="25"/>
      <c r="X109" s="21"/>
      <c r="Y109" s="25"/>
      <c r="Z109" s="21">
        <f t="shared" si="44"/>
        <v>4</v>
      </c>
      <c r="AA109" s="25" t="s">
        <v>235</v>
      </c>
      <c r="AB109" s="21" t="s">
        <v>147</v>
      </c>
      <c r="AC109" s="21"/>
      <c r="AE109" s="90" t="s">
        <v>378</v>
      </c>
      <c r="AF109" s="82"/>
      <c r="CP109" s="19" t="str">
        <f t="shared" si="45"/>
        <v>Schwyn Timm</v>
      </c>
      <c r="CR109" s="19">
        <f t="shared" si="46"/>
        <v>4</v>
      </c>
      <c r="CS109" s="19" t="str">
        <f t="shared" si="47"/>
        <v>F</v>
      </c>
      <c r="CT109" s="155">
        <v>9706</v>
      </c>
      <c r="CU109" s="156"/>
      <c r="CV109" s="125">
        <v>731</v>
      </c>
      <c r="CW109" s="33">
        <f t="shared" si="55"/>
        <v>4</v>
      </c>
      <c r="CX109" s="83" t="str">
        <f t="shared" si="56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>
        <v>731</v>
      </c>
      <c r="DG109" s="33">
        <f t="shared" si="59"/>
        <v>4</v>
      </c>
      <c r="DH109" s="83" t="str">
        <f t="shared" si="60"/>
        <v>Konstrukteur 1 / -planer 1</v>
      </c>
      <c r="DM109" s="19">
        <f t="shared" si="48"/>
        <v>9706</v>
      </c>
      <c r="DN109" s="153">
        <v>6</v>
      </c>
      <c r="DO109" s="19">
        <v>0</v>
      </c>
      <c r="DP109" s="19" t="s">
        <v>964</v>
      </c>
    </row>
    <row r="110" spans="1:120" s="19" customFormat="1" x14ac:dyDescent="0.2">
      <c r="A110" s="53">
        <v>0</v>
      </c>
      <c r="B110" s="53"/>
      <c r="C110" s="53">
        <f t="shared" ref="C110:C117" si="61"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594</v>
      </c>
      <c r="Q110" s="15">
        <v>106</v>
      </c>
      <c r="R110" s="42"/>
      <c r="S110" s="27" t="s">
        <v>595</v>
      </c>
      <c r="T110" s="21">
        <v>1992</v>
      </c>
      <c r="U110" s="28" t="s">
        <v>235</v>
      </c>
      <c r="V110" s="21">
        <v>2013</v>
      </c>
      <c r="W110" s="25"/>
      <c r="X110" s="21"/>
      <c r="Y110" s="25"/>
      <c r="Z110" s="21">
        <f t="shared" ref="Z110:Z117" si="62">$AD$3-V110</f>
        <v>3</v>
      </c>
      <c r="AA110" s="25" t="s">
        <v>235</v>
      </c>
      <c r="AB110" s="21" t="s">
        <v>147</v>
      </c>
      <c r="AC110" s="21"/>
      <c r="AE110" s="90" t="s">
        <v>378</v>
      </c>
      <c r="AF110" s="82"/>
      <c r="CP110" s="19" t="str">
        <f t="shared" ref="CP110:CP117" si="63">+S110</f>
        <v>Schär Cedric</v>
      </c>
      <c r="CR110" s="19">
        <f t="shared" ref="CR110:CR117" si="64">+Z110</f>
        <v>3</v>
      </c>
      <c r="CS110" s="19" t="str">
        <f t="shared" ref="CS110:CS117" si="65">+AB110</f>
        <v>F</v>
      </c>
      <c r="CT110" s="155">
        <v>9715</v>
      </c>
      <c r="CU110" s="156"/>
      <c r="CV110" s="125">
        <v>731</v>
      </c>
      <c r="CW110" s="33">
        <f t="shared" si="55"/>
        <v>4</v>
      </c>
      <c r="CX110" s="83" t="str">
        <f t="shared" si="56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>
        <v>731</v>
      </c>
      <c r="DG110" s="33">
        <f t="shared" si="59"/>
        <v>4</v>
      </c>
      <c r="DH110" s="83" t="str">
        <f t="shared" si="60"/>
        <v>Konstrukteur 1 / -planer 1</v>
      </c>
      <c r="DM110" s="19">
        <f t="shared" ref="DM110:DM117" si="66">+CT110</f>
        <v>9715</v>
      </c>
      <c r="DN110" s="153">
        <v>6</v>
      </c>
      <c r="DO110" s="19">
        <v>0</v>
      </c>
      <c r="DP110" s="19" t="s">
        <v>964</v>
      </c>
    </row>
    <row r="111" spans="1:120" s="19" customFormat="1" x14ac:dyDescent="0.2">
      <c r="A111" s="53">
        <v>0</v>
      </c>
      <c r="B111" s="53"/>
      <c r="C111" s="53">
        <f t="shared" si="61"/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361</v>
      </c>
      <c r="P111" s="15" t="s">
        <v>627</v>
      </c>
      <c r="Q111" s="15">
        <v>107</v>
      </c>
      <c r="R111" s="42"/>
      <c r="S111" s="27" t="s">
        <v>626</v>
      </c>
      <c r="T111" s="21">
        <v>1995</v>
      </c>
      <c r="U111" s="28" t="s">
        <v>235</v>
      </c>
      <c r="V111" s="21">
        <v>2014</v>
      </c>
      <c r="W111" s="25"/>
      <c r="X111" s="21"/>
      <c r="Y111" s="25"/>
      <c r="Z111" s="21">
        <f t="shared" si="62"/>
        <v>2</v>
      </c>
      <c r="AA111" s="25" t="s">
        <v>235</v>
      </c>
      <c r="AB111" s="21" t="s">
        <v>147</v>
      </c>
      <c r="AC111" s="21"/>
      <c r="AE111" s="90" t="s">
        <v>378</v>
      </c>
      <c r="AF111" s="82"/>
      <c r="CP111" s="19" t="str">
        <f t="shared" si="63"/>
        <v>Leubin Marco</v>
      </c>
      <c r="CR111" s="19">
        <f t="shared" si="64"/>
        <v>2</v>
      </c>
      <c r="CS111" s="19" t="str">
        <f t="shared" si="65"/>
        <v>F</v>
      </c>
      <c r="CT111" s="154">
        <v>9726</v>
      </c>
      <c r="CU111" s="126"/>
      <c r="CV111" s="125">
        <v>731</v>
      </c>
      <c r="CW111" s="33">
        <f t="shared" si="55"/>
        <v>4</v>
      </c>
      <c r="CX111" s="83" t="str">
        <f t="shared" si="56"/>
        <v>Konstrukteur 1 / -planer 1</v>
      </c>
      <c r="CY111" s="125"/>
      <c r="CZ111" s="33"/>
      <c r="DA111" s="83"/>
      <c r="DB111" s="125"/>
      <c r="DC111" s="33"/>
      <c r="DD111" s="83"/>
      <c r="DE111" s="20"/>
      <c r="DF111" s="33"/>
      <c r="DG111" s="33"/>
      <c r="DH111" s="83"/>
      <c r="DM111" s="19">
        <f t="shared" si="66"/>
        <v>9726</v>
      </c>
      <c r="DN111" s="153">
        <v>8</v>
      </c>
      <c r="DO111" s="19">
        <v>0</v>
      </c>
      <c r="DP111" s="185" t="s">
        <v>976</v>
      </c>
    </row>
    <row r="112" spans="1:120" s="19" customFormat="1" x14ac:dyDescent="0.2">
      <c r="A112" s="53">
        <v>0</v>
      </c>
      <c r="B112" s="53"/>
      <c r="C112" s="53">
        <f t="shared" si="61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359</v>
      </c>
      <c r="P112" s="15" t="s">
        <v>1093</v>
      </c>
      <c r="Q112" s="15">
        <v>108</v>
      </c>
      <c r="R112" s="42"/>
      <c r="S112" s="27" t="s">
        <v>882</v>
      </c>
      <c r="T112" s="21">
        <v>1995</v>
      </c>
      <c r="U112" s="28" t="s">
        <v>235</v>
      </c>
      <c r="V112" s="21">
        <v>2015</v>
      </c>
      <c r="W112" s="25"/>
      <c r="X112" s="21"/>
      <c r="Y112" s="25"/>
      <c r="Z112" s="21">
        <f t="shared" si="62"/>
        <v>1</v>
      </c>
      <c r="AA112" s="25" t="s">
        <v>235</v>
      </c>
      <c r="AB112" s="21" t="s">
        <v>149</v>
      </c>
      <c r="AC112" s="21"/>
      <c r="AE112" s="90" t="s">
        <v>378</v>
      </c>
      <c r="AF112" s="82"/>
      <c r="CP112" s="19" t="str">
        <f t="shared" si="63"/>
        <v>Räuftlin Thomas</v>
      </c>
      <c r="CR112" s="19">
        <f t="shared" si="64"/>
        <v>1</v>
      </c>
      <c r="CS112" s="19" t="str">
        <f t="shared" si="65"/>
        <v>G</v>
      </c>
      <c r="CT112" s="205">
        <v>9729</v>
      </c>
      <c r="CU112" s="126"/>
      <c r="CV112" s="125">
        <v>731</v>
      </c>
      <c r="CW112" s="33">
        <f t="shared" si="55"/>
        <v>4</v>
      </c>
      <c r="CX112" s="83" t="str">
        <f t="shared" si="56"/>
        <v>Konstrukteur 1 / -planer 1</v>
      </c>
      <c r="CY112" s="125"/>
      <c r="CZ112" s="33"/>
      <c r="DA112" s="83"/>
      <c r="DB112" s="125"/>
      <c r="DC112" s="33"/>
      <c r="DD112" s="83"/>
      <c r="DE112" s="20"/>
      <c r="DF112" s="33"/>
      <c r="DG112" s="33"/>
      <c r="DH112" s="83"/>
      <c r="DM112" s="19">
        <f t="shared" si="66"/>
        <v>9729</v>
      </c>
      <c r="DN112" s="153">
        <v>8</v>
      </c>
      <c r="DO112" s="19">
        <v>0</v>
      </c>
      <c r="DP112" s="185" t="s">
        <v>976</v>
      </c>
    </row>
    <row r="113" spans="1:120" s="19" customFormat="1" ht="40.5" x14ac:dyDescent="0.2">
      <c r="A113" s="53">
        <v>0</v>
      </c>
      <c r="B113" s="53"/>
      <c r="C113" s="53">
        <f t="shared" si="6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 t="s">
        <v>343</v>
      </c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62"/>
        <v>14</v>
      </c>
      <c r="AA113" s="25" t="s">
        <v>694</v>
      </c>
      <c r="AB113" s="21" t="s">
        <v>105</v>
      </c>
      <c r="AC113" s="21"/>
      <c r="AE113" s="90" t="s">
        <v>455</v>
      </c>
      <c r="AF113" s="82"/>
      <c r="CP113" s="19" t="str">
        <f t="shared" si="63"/>
        <v>Kiefer Patrick</v>
      </c>
      <c r="CR113" s="19">
        <f t="shared" si="64"/>
        <v>14</v>
      </c>
      <c r="CS113" s="19" t="str">
        <f t="shared" si="65"/>
        <v>C</v>
      </c>
      <c r="CT113" s="154">
        <v>6753</v>
      </c>
      <c r="CU113" s="126"/>
      <c r="CV113" s="125">
        <v>223</v>
      </c>
      <c r="CW113" s="33">
        <f>VLOOKUP($CV113,Funktionsbezeichnungen,3,0)</f>
        <v>10</v>
      </c>
      <c r="CX113" s="83" t="str">
        <f>VLOOKUP($CV113,Funktionsbezeichnungen,2,0)</f>
        <v>Finanz-Fachspezialist / Controller 3</v>
      </c>
      <c r="CY113" s="125">
        <v>223</v>
      </c>
      <c r="CZ113" s="33">
        <f>VLOOKUP($CY113,Funktionsbezeichnungen,3,0)</f>
        <v>10</v>
      </c>
      <c r="DA113" s="83" t="str">
        <f>VLOOKUP($CY113,Funktionsbezeichnungen,2,0)</f>
        <v>Finanz-Fachspezialist / Controller 3</v>
      </c>
      <c r="DB113" s="125">
        <v>223</v>
      </c>
      <c r="DC113" s="33">
        <f>VLOOKUP($DB113,Funktionsbezeichnungen,3,0)</f>
        <v>10</v>
      </c>
      <c r="DD113" s="83" t="str">
        <f>VLOOKUP($DB113,Funktionsbezeichnungen,2,0)</f>
        <v>Finanz-Fachspezialist / Controller 3</v>
      </c>
      <c r="DE113" s="20"/>
      <c r="DF113" s="125">
        <v>223</v>
      </c>
      <c r="DG113" s="33">
        <f>VLOOKUP($DF113,Funktionsbezeichnungen,3,0)</f>
        <v>10</v>
      </c>
      <c r="DH113" s="83" t="str">
        <f>VLOOKUP($DF113,Funktionsbezeichnungen,2,0)</f>
        <v>Finanz-Fachspezialist / Controller 3</v>
      </c>
      <c r="DM113" s="19">
        <f t="shared" si="66"/>
        <v>6753</v>
      </c>
      <c r="DN113" s="153">
        <v>3</v>
      </c>
      <c r="DO113" s="19">
        <v>0</v>
      </c>
      <c r="DP113" s="185" t="s">
        <v>972</v>
      </c>
    </row>
    <row r="114" spans="1:120" s="19" customFormat="1" x14ac:dyDescent="0.2">
      <c r="A114" s="53">
        <v>0</v>
      </c>
      <c r="B114" s="53">
        <v>1</v>
      </c>
      <c r="C114" s="53">
        <f t="shared" si="6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500</v>
      </c>
      <c r="Q114" s="15">
        <v>110</v>
      </c>
      <c r="R114" s="42"/>
      <c r="S114" s="27" t="s">
        <v>152</v>
      </c>
      <c r="T114" s="21">
        <v>1952</v>
      </c>
      <c r="U114" s="28" t="s">
        <v>151</v>
      </c>
      <c r="V114" s="21">
        <v>1971</v>
      </c>
      <c r="W114" s="25"/>
      <c r="X114" s="21"/>
      <c r="Y114" s="25"/>
      <c r="Z114" s="21">
        <f t="shared" si="62"/>
        <v>45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63"/>
        <v>Meister Christine</v>
      </c>
      <c r="CR114" s="19">
        <f t="shared" si="64"/>
        <v>45</v>
      </c>
      <c r="CS114" s="19" t="str">
        <f t="shared" si="65"/>
        <v>D</v>
      </c>
      <c r="CT114" s="154">
        <v>4245</v>
      </c>
      <c r="CU114" s="126"/>
      <c r="CV114" s="125">
        <v>134</v>
      </c>
      <c r="CW114" s="33">
        <f t="shared" si="55"/>
        <v>7</v>
      </c>
      <c r="CX114" s="83" t="str">
        <f t="shared" si="56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ref="DC114:DC128" si="67">VLOOKUP($DB114,Funktionsbezeichnungen,3,0)</f>
        <v>7</v>
      </c>
      <c r="DD114" s="83" t="str">
        <f t="shared" ref="DD114:DD128" si="68">VLOOKUP($DB114,Funktionsbezeichnungen,2,0)</f>
        <v>Kaufmännischer Mitarbeiter 4 / Gruppenchef 2</v>
      </c>
      <c r="DE114" s="20"/>
      <c r="DF114" s="125">
        <v>134</v>
      </c>
      <c r="DG114" s="33">
        <f t="shared" si="59"/>
        <v>7</v>
      </c>
      <c r="DH114" s="83" t="str">
        <f t="shared" si="60"/>
        <v>Kaufmännischer Mitarbeiter 4 / Gruppenchef 2</v>
      </c>
      <c r="DM114" s="19">
        <f t="shared" si="66"/>
        <v>4245</v>
      </c>
      <c r="DN114" s="153">
        <v>6</v>
      </c>
      <c r="DO114" s="19">
        <v>0</v>
      </c>
      <c r="DP114" s="19" t="s">
        <v>955</v>
      </c>
    </row>
    <row r="115" spans="1:120" s="19" customFormat="1" ht="27" x14ac:dyDescent="0.2">
      <c r="A115" s="53">
        <v>0</v>
      </c>
      <c r="B115" s="53">
        <v>1</v>
      </c>
      <c r="C115" s="53">
        <f t="shared" si="6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501</v>
      </c>
      <c r="Q115" s="15">
        <v>111</v>
      </c>
      <c r="R115" s="42"/>
      <c r="S115" s="20" t="s">
        <v>207</v>
      </c>
      <c r="T115" s="17">
        <v>1954</v>
      </c>
      <c r="U115" s="169" t="s">
        <v>210</v>
      </c>
      <c r="V115" s="118">
        <v>1971</v>
      </c>
      <c r="W115" s="120"/>
      <c r="X115" s="118"/>
      <c r="Y115" s="169"/>
      <c r="Z115" s="118">
        <f t="shared" si="62"/>
        <v>45</v>
      </c>
      <c r="AA115" s="25" t="s">
        <v>209</v>
      </c>
      <c r="AB115" s="21" t="s">
        <v>121</v>
      </c>
      <c r="AC115" s="21"/>
      <c r="AE115" s="90" t="s">
        <v>453</v>
      </c>
      <c r="AF115" s="82"/>
      <c r="CP115" s="19" t="str">
        <f t="shared" si="63"/>
        <v>Derezynski Françoise</v>
      </c>
      <c r="CR115" s="19">
        <f t="shared" si="64"/>
        <v>45</v>
      </c>
      <c r="CS115" s="19" t="str">
        <f t="shared" si="65"/>
        <v>D</v>
      </c>
      <c r="CT115" s="154">
        <v>4266</v>
      </c>
      <c r="CU115" s="126"/>
      <c r="CV115" s="125">
        <v>134</v>
      </c>
      <c r="CW115" s="33">
        <f>VLOOKUP($CV115,Funktionsbezeichnungen,3,0)</f>
        <v>7</v>
      </c>
      <c r="CX115" s="83" t="str">
        <f>VLOOKUP($CV115,Funktionsbezeichnungen,2,0)</f>
        <v>Kaufmännischer Mitarbeiter 4 / Gruppenchef 2</v>
      </c>
      <c r="CY115" s="125">
        <v>134</v>
      </c>
      <c r="CZ115" s="33">
        <f>VLOOKUP($CY115,Funktionsbezeichnungen,3,0)</f>
        <v>7</v>
      </c>
      <c r="DA115" s="83" t="str">
        <f>VLOOKUP($CY115,Funktionsbezeichnungen,2,0)</f>
        <v>Kaufmännischer Mitarbeiter 4 / Gruppenchef 2</v>
      </c>
      <c r="DB115" s="125">
        <v>134</v>
      </c>
      <c r="DC115" s="33">
        <f>VLOOKUP($DB115,Funktionsbezeichnungen,3,0)</f>
        <v>7</v>
      </c>
      <c r="DD115" s="83" t="str">
        <f>VLOOKUP($DB115,Funktionsbezeichnungen,2,0)</f>
        <v>Kaufmännischer Mitarbeiter 4 / Gruppenchef 2</v>
      </c>
      <c r="DE115" s="20"/>
      <c r="DF115" s="125">
        <v>134</v>
      </c>
      <c r="DG115" s="33">
        <f>VLOOKUP($DF115,Funktionsbezeichnungen,3,0)</f>
        <v>7</v>
      </c>
      <c r="DH115" s="83" t="str">
        <f>VLOOKUP($DF115,Funktionsbezeichnungen,2,0)</f>
        <v>Kaufmännischer Mitarbeiter 4 / Gruppenchef 2</v>
      </c>
      <c r="DM115" s="19">
        <f t="shared" si="66"/>
        <v>4266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61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502</v>
      </c>
      <c r="Q116" s="15">
        <v>112</v>
      </c>
      <c r="R116" s="16"/>
      <c r="S116" s="20" t="s">
        <v>153</v>
      </c>
      <c r="T116" s="21">
        <v>1953</v>
      </c>
      <c r="U116" s="28" t="s">
        <v>215</v>
      </c>
      <c r="V116" s="21">
        <v>1977</v>
      </c>
      <c r="W116" s="25" t="s">
        <v>318</v>
      </c>
      <c r="X116" s="21">
        <v>2000</v>
      </c>
      <c r="Y116" s="28" t="s">
        <v>319</v>
      </c>
      <c r="Z116" s="21">
        <f t="shared" si="62"/>
        <v>39</v>
      </c>
      <c r="AA116" s="25" t="s">
        <v>695</v>
      </c>
      <c r="AB116" s="21" t="s">
        <v>121</v>
      </c>
      <c r="AC116" s="21"/>
      <c r="AE116" s="90" t="s">
        <v>456</v>
      </c>
      <c r="AF116" s="82"/>
      <c r="CP116" s="19" t="str">
        <f t="shared" si="63"/>
        <v>Szirt Madeleine</v>
      </c>
      <c r="CR116" s="19">
        <f t="shared" si="64"/>
        <v>39</v>
      </c>
      <c r="CS116" s="19" t="str">
        <f t="shared" si="65"/>
        <v>D</v>
      </c>
      <c r="CT116" s="154">
        <v>4216</v>
      </c>
      <c r="CU116" s="126"/>
      <c r="CV116" s="125">
        <v>162</v>
      </c>
      <c r="CW116" s="33">
        <f>VLOOKUP($CV116,Funktionsbezeichnungen,3,0)</f>
        <v>9</v>
      </c>
      <c r="CX116" s="83" t="str">
        <f>VLOOKUP($CV116,Funktionsbezeichnungen,2,0)</f>
        <v>Personal-Fachspezialist 2</v>
      </c>
      <c r="CY116" s="125">
        <v>162</v>
      </c>
      <c r="CZ116" s="33">
        <f>VLOOKUP($CY116,Funktionsbezeichnungen,3,0)</f>
        <v>9</v>
      </c>
      <c r="DA116" s="83" t="str">
        <f>VLOOKUP($CY116,Funktionsbezeichnungen,2,0)</f>
        <v>Personal-Fachspezialist 2</v>
      </c>
      <c r="DB116" s="125">
        <v>162</v>
      </c>
      <c r="DC116" s="33">
        <f>VLOOKUP($DB116,Funktionsbezeichnungen,3,0)</f>
        <v>9</v>
      </c>
      <c r="DD116" s="83" t="str">
        <f>VLOOKUP($DB116,Funktionsbezeichnungen,2,0)</f>
        <v>Personal-Fachspezialist 2</v>
      </c>
      <c r="DE116" s="20"/>
      <c r="DF116" s="125">
        <v>162</v>
      </c>
      <c r="DG116" s="33">
        <f>VLOOKUP($DF116,Funktionsbezeichnungen,3,0)</f>
        <v>9</v>
      </c>
      <c r="DH116" s="83" t="str">
        <f>VLOOKUP($DF116,Funktionsbezeichnungen,2,0)</f>
        <v>Personal-Fachspezialist 2</v>
      </c>
      <c r="DM116" s="19">
        <f t="shared" si="66"/>
        <v>4216</v>
      </c>
      <c r="DN116" s="153">
        <v>3</v>
      </c>
      <c r="DO116" s="19">
        <v>0</v>
      </c>
      <c r="DP116" s="185" t="s">
        <v>971</v>
      </c>
    </row>
    <row r="117" spans="1:120" s="19" customFormat="1" x14ac:dyDescent="0.2">
      <c r="A117" s="53">
        <v>0</v>
      </c>
      <c r="B117" s="53">
        <v>1</v>
      </c>
      <c r="C117" s="53">
        <f t="shared" si="6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1155</v>
      </c>
      <c r="Q117" s="15">
        <v>113</v>
      </c>
      <c r="R117" s="42"/>
      <c r="S117" s="27" t="s">
        <v>1156</v>
      </c>
      <c r="T117" s="21">
        <v>1959</v>
      </c>
      <c r="U117" s="28" t="s">
        <v>151</v>
      </c>
      <c r="V117" s="21">
        <v>1977</v>
      </c>
      <c r="W117" s="25"/>
      <c r="X117" s="21"/>
      <c r="Y117" s="25"/>
      <c r="Z117" s="21">
        <f t="shared" si="62"/>
        <v>39</v>
      </c>
      <c r="AA117" s="25" t="s">
        <v>1157</v>
      </c>
      <c r="AB117" s="21" t="s">
        <v>121</v>
      </c>
      <c r="AC117" s="21"/>
      <c r="AE117" s="90" t="s">
        <v>1158</v>
      </c>
      <c r="AF117" s="82"/>
      <c r="CP117" s="19" t="str">
        <f t="shared" si="63"/>
        <v>Canetti Rosemarie</v>
      </c>
      <c r="CR117" s="19">
        <f t="shared" si="64"/>
        <v>39</v>
      </c>
      <c r="CS117" s="19" t="str">
        <f t="shared" si="65"/>
        <v>D</v>
      </c>
      <c r="CT117" s="205">
        <v>4320</v>
      </c>
      <c r="CU117" s="126"/>
      <c r="CV117" s="125">
        <v>134</v>
      </c>
      <c r="CW117" s="33">
        <f t="shared" si="55"/>
        <v>7</v>
      </c>
      <c r="CX117" s="83" t="str">
        <f t="shared" si="56"/>
        <v>Kaufmännischer Mitarbeiter 4 / Gruppenchef 2</v>
      </c>
      <c r="CY117" s="125">
        <v>134</v>
      </c>
      <c r="CZ117" s="33">
        <f t="shared" si="57"/>
        <v>7</v>
      </c>
      <c r="DA117" s="83" t="str">
        <f t="shared" si="58"/>
        <v>Kaufmännischer Mitarbeiter 4 / Gruppenchef 2</v>
      </c>
      <c r="DB117" s="125">
        <v>134</v>
      </c>
      <c r="DC117" s="33">
        <f t="shared" si="67"/>
        <v>7</v>
      </c>
      <c r="DD117" s="83" t="str">
        <f t="shared" si="68"/>
        <v>Kaufmännischer Mitarbeiter 4 / Gruppenchef 2</v>
      </c>
      <c r="DE117" s="20"/>
      <c r="DF117" s="125">
        <v>134</v>
      </c>
      <c r="DG117" s="33">
        <f t="shared" si="59"/>
        <v>7</v>
      </c>
      <c r="DH117" s="83" t="str">
        <f t="shared" si="60"/>
        <v>Kaufmännischer Mitarbeiter 4 / Gruppenchef 2</v>
      </c>
      <c r="DM117" s="19">
        <f t="shared" si="66"/>
        <v>4320</v>
      </c>
      <c r="DN117" s="153">
        <v>6</v>
      </c>
      <c r="DO117" s="19">
        <v>0</v>
      </c>
      <c r="DP117" s="19" t="s">
        <v>955</v>
      </c>
    </row>
    <row r="118" spans="1:120" s="19" customFormat="1" x14ac:dyDescent="0.2">
      <c r="A118" s="53">
        <v>0</v>
      </c>
      <c r="B118" s="53">
        <v>1</v>
      </c>
      <c r="C118" s="53">
        <f t="shared" si="43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1168</v>
      </c>
      <c r="Q118" s="15">
        <v>114</v>
      </c>
      <c r="R118" s="42"/>
      <c r="S118" s="27" t="s">
        <v>650</v>
      </c>
      <c r="T118" s="21">
        <v>1961</v>
      </c>
      <c r="U118" s="28" t="s">
        <v>155</v>
      </c>
      <c r="V118" s="21">
        <v>1982</v>
      </c>
      <c r="W118" s="25"/>
      <c r="X118" s="21"/>
      <c r="Y118" s="25" t="s">
        <v>323</v>
      </c>
      <c r="Z118" s="21">
        <f t="shared" si="44"/>
        <v>34</v>
      </c>
      <c r="AA118" s="25" t="s">
        <v>696</v>
      </c>
      <c r="AB118" s="21" t="s">
        <v>121</v>
      </c>
      <c r="AC118" s="21"/>
      <c r="AE118" s="90" t="s">
        <v>425</v>
      </c>
      <c r="AF118" s="82"/>
      <c r="CP118" s="19" t="str">
        <f t="shared" si="45"/>
        <v>Peier Doris</v>
      </c>
      <c r="CR118" s="19">
        <f t="shared" si="46"/>
        <v>34</v>
      </c>
      <c r="CS118" s="19" t="str">
        <f t="shared" si="47"/>
        <v>D</v>
      </c>
      <c r="CT118" s="154">
        <v>5581</v>
      </c>
      <c r="CU118" s="126"/>
      <c r="CV118" s="125">
        <v>134</v>
      </c>
      <c r="CW118" s="33">
        <f t="shared" si="55"/>
        <v>7</v>
      </c>
      <c r="CX118" s="83" t="str">
        <f t="shared" si="56"/>
        <v>Kaufmännischer Mitarbeiter 4 / Gruppenchef 2</v>
      </c>
      <c r="CY118" s="125">
        <v>134</v>
      </c>
      <c r="CZ118" s="33">
        <f t="shared" si="57"/>
        <v>7</v>
      </c>
      <c r="DA118" s="83" t="str">
        <f t="shared" si="58"/>
        <v>Kaufmännischer Mitarbeiter 4 / Gruppenchef 2</v>
      </c>
      <c r="DB118" s="125">
        <v>134</v>
      </c>
      <c r="DC118" s="33">
        <f t="shared" si="67"/>
        <v>7</v>
      </c>
      <c r="DD118" s="83" t="str">
        <f t="shared" si="68"/>
        <v>Kaufmännischer Mitarbeiter 4 / Gruppenchef 2</v>
      </c>
      <c r="DE118" s="20"/>
      <c r="DF118" s="125">
        <v>134</v>
      </c>
      <c r="DG118" s="33">
        <f t="shared" si="59"/>
        <v>7</v>
      </c>
      <c r="DH118" s="83" t="str">
        <f t="shared" si="60"/>
        <v>Kaufmännischer Mitarbeiter 4 / Gruppenchef 2</v>
      </c>
      <c r="DM118" s="19">
        <f t="shared" si="48"/>
        <v>5581</v>
      </c>
      <c r="DN118" s="153">
        <v>6</v>
      </c>
      <c r="DO118" s="19">
        <v>0</v>
      </c>
      <c r="DP118" s="19" t="s">
        <v>955</v>
      </c>
    </row>
    <row r="119" spans="1:120" s="19" customFormat="1" x14ac:dyDescent="0.2">
      <c r="A119" s="53">
        <v>0</v>
      </c>
      <c r="B119" s="53">
        <v>1</v>
      </c>
      <c r="C119" s="53">
        <f t="shared" si="43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607</v>
      </c>
      <c r="Q119" s="15">
        <v>115</v>
      </c>
      <c r="R119" s="42"/>
      <c r="S119" s="27" t="s">
        <v>608</v>
      </c>
      <c r="T119" s="21">
        <v>1966</v>
      </c>
      <c r="U119" s="28" t="s">
        <v>151</v>
      </c>
      <c r="V119" s="21">
        <v>1985</v>
      </c>
      <c r="W119" s="25"/>
      <c r="X119" s="21"/>
      <c r="Y119" s="25"/>
      <c r="Z119" s="21">
        <f t="shared" si="44"/>
        <v>31</v>
      </c>
      <c r="AA119" s="25" t="s">
        <v>696</v>
      </c>
      <c r="AB119" s="21" t="s">
        <v>121</v>
      </c>
      <c r="AC119" s="21"/>
      <c r="AE119" s="90" t="s">
        <v>425</v>
      </c>
      <c r="AF119" s="82"/>
      <c r="CP119" s="19" t="str">
        <f t="shared" si="45"/>
        <v>Beuret Agnès</v>
      </c>
      <c r="CR119" s="19">
        <f t="shared" si="46"/>
        <v>31</v>
      </c>
      <c r="CS119" s="19" t="str">
        <f t="shared" si="47"/>
        <v>D</v>
      </c>
      <c r="CT119" s="154">
        <v>4352</v>
      </c>
      <c r="CU119" s="126"/>
      <c r="CV119" s="125">
        <v>134</v>
      </c>
      <c r="CW119" s="33">
        <f t="shared" si="55"/>
        <v>7</v>
      </c>
      <c r="CX119" s="83" t="str">
        <f t="shared" si="56"/>
        <v>Kaufmännischer Mitarbeiter 4 / Gruppenchef 2</v>
      </c>
      <c r="CY119" s="125">
        <v>134</v>
      </c>
      <c r="CZ119" s="33">
        <f t="shared" si="57"/>
        <v>7</v>
      </c>
      <c r="DA119" s="83" t="str">
        <f t="shared" si="58"/>
        <v>Kaufmännischer Mitarbeiter 4 / Gruppenchef 2</v>
      </c>
      <c r="DB119" s="125">
        <v>134</v>
      </c>
      <c r="DC119" s="33">
        <f t="shared" si="67"/>
        <v>7</v>
      </c>
      <c r="DD119" s="83" t="str">
        <f t="shared" si="68"/>
        <v>Kaufmännischer Mitarbeiter 4 / Gruppenchef 2</v>
      </c>
      <c r="DE119" s="20"/>
      <c r="DF119" s="125">
        <v>134</v>
      </c>
      <c r="DG119" s="33">
        <f t="shared" si="59"/>
        <v>7</v>
      </c>
      <c r="DH119" s="83" t="str">
        <f t="shared" si="60"/>
        <v>Kaufmännischer Mitarbeiter 4 / Gruppenchef 2</v>
      </c>
      <c r="DM119" s="19">
        <f t="shared" si="48"/>
        <v>4352</v>
      </c>
      <c r="DN119" s="153">
        <v>6</v>
      </c>
      <c r="DO119" s="19">
        <v>0</v>
      </c>
      <c r="DP119" s="19" t="s">
        <v>955</v>
      </c>
    </row>
    <row r="120" spans="1:120" s="19" customFormat="1" x14ac:dyDescent="0.2">
      <c r="A120" s="53">
        <v>0</v>
      </c>
      <c r="B120" s="53">
        <v>1</v>
      </c>
      <c r="C120" s="53">
        <f t="shared" si="43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359</v>
      </c>
      <c r="P120" s="15" t="s">
        <v>508</v>
      </c>
      <c r="Q120" s="15">
        <v>116</v>
      </c>
      <c r="R120" s="42"/>
      <c r="S120" s="27" t="s">
        <v>164</v>
      </c>
      <c r="T120" s="21">
        <v>1970</v>
      </c>
      <c r="U120" s="28" t="s">
        <v>165</v>
      </c>
      <c r="V120" s="21">
        <v>1990</v>
      </c>
      <c r="W120" s="25"/>
      <c r="X120" s="21"/>
      <c r="Y120" s="25"/>
      <c r="Z120" s="21">
        <f t="shared" si="44"/>
        <v>26</v>
      </c>
      <c r="AA120" s="25" t="s">
        <v>696</v>
      </c>
      <c r="AB120" s="21" t="s">
        <v>121</v>
      </c>
      <c r="AC120" s="21"/>
      <c r="AE120" s="90" t="s">
        <v>425</v>
      </c>
      <c r="AF120" s="82"/>
      <c r="CP120" s="19" t="str">
        <f t="shared" si="45"/>
        <v>Weider Noelle</v>
      </c>
      <c r="CR120" s="19">
        <f t="shared" si="46"/>
        <v>26</v>
      </c>
      <c r="CS120" s="19" t="str">
        <f t="shared" si="47"/>
        <v>D</v>
      </c>
      <c r="CT120" s="154">
        <v>5604</v>
      </c>
      <c r="CU120" s="126"/>
      <c r="CV120" s="125">
        <v>134</v>
      </c>
      <c r="CW120" s="33">
        <f t="shared" si="55"/>
        <v>7</v>
      </c>
      <c r="CX120" s="83" t="str">
        <f t="shared" si="56"/>
        <v>Kaufmännischer Mitarbeiter 4 / Gruppenchef 2</v>
      </c>
      <c r="CY120" s="125">
        <v>134</v>
      </c>
      <c r="CZ120" s="33">
        <f t="shared" si="57"/>
        <v>7</v>
      </c>
      <c r="DA120" s="83" t="str">
        <f t="shared" si="58"/>
        <v>Kaufmännischer Mitarbeiter 4 / Gruppenchef 2</v>
      </c>
      <c r="DB120" s="125">
        <v>134</v>
      </c>
      <c r="DC120" s="33">
        <f t="shared" si="67"/>
        <v>7</v>
      </c>
      <c r="DD120" s="83" t="str">
        <f t="shared" si="68"/>
        <v>Kaufmännischer Mitarbeiter 4 / Gruppenchef 2</v>
      </c>
      <c r="DE120" s="20"/>
      <c r="DF120" s="125">
        <v>134</v>
      </c>
      <c r="DG120" s="33">
        <f t="shared" si="59"/>
        <v>7</v>
      </c>
      <c r="DH120" s="83" t="str">
        <f t="shared" si="60"/>
        <v>Kaufmännischer Mitarbeiter 4 / Gruppenchef 2</v>
      </c>
      <c r="DM120" s="19">
        <f t="shared" si="48"/>
        <v>5604</v>
      </c>
      <c r="DN120" s="153">
        <v>6</v>
      </c>
      <c r="DO120" s="19">
        <v>0</v>
      </c>
      <c r="DP120" s="19" t="s">
        <v>955</v>
      </c>
    </row>
    <row r="121" spans="1:120" s="19" customFormat="1" ht="27" x14ac:dyDescent="0.2">
      <c r="A121" s="53">
        <v>0</v>
      </c>
      <c r="B121" s="53"/>
      <c r="C121" s="53">
        <f t="shared" ref="C121:C146" si="69">IF(Z121&gt;=10,1,0)</f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509</v>
      </c>
      <c r="Q121" s="15">
        <v>117</v>
      </c>
      <c r="R121" s="42"/>
      <c r="S121" s="20" t="s">
        <v>244</v>
      </c>
      <c r="T121" s="21">
        <v>1976</v>
      </c>
      <c r="U121" s="28" t="s">
        <v>243</v>
      </c>
      <c r="V121" s="21">
        <v>2002</v>
      </c>
      <c r="W121" s="25"/>
      <c r="X121" s="21"/>
      <c r="Y121" s="28" t="s">
        <v>327</v>
      </c>
      <c r="Z121" s="118">
        <f t="shared" si="44"/>
        <v>14</v>
      </c>
      <c r="AA121" s="25" t="s">
        <v>326</v>
      </c>
      <c r="AB121" s="21" t="s">
        <v>121</v>
      </c>
      <c r="AC121" s="21"/>
      <c r="AE121" s="90" t="s">
        <v>375</v>
      </c>
      <c r="AF121" s="82"/>
      <c r="CP121" s="19" t="str">
        <f t="shared" si="45"/>
        <v>Fischer Michel</v>
      </c>
      <c r="CR121" s="19">
        <f t="shared" si="46"/>
        <v>14</v>
      </c>
      <c r="CS121" s="19" t="str">
        <f t="shared" si="47"/>
        <v>D</v>
      </c>
      <c r="CT121" s="154">
        <v>8655</v>
      </c>
      <c r="CU121" s="126"/>
      <c r="CV121" s="125">
        <v>542</v>
      </c>
      <c r="CW121" s="33">
        <f t="shared" si="55"/>
        <v>7</v>
      </c>
      <c r="CX121" s="83" t="str">
        <f t="shared" si="56"/>
        <v>Technischer Sachbearbeiter 2</v>
      </c>
      <c r="CY121" s="125">
        <v>542</v>
      </c>
      <c r="CZ121" s="33">
        <f t="shared" si="57"/>
        <v>7</v>
      </c>
      <c r="DA121" s="83" t="str">
        <f t="shared" si="58"/>
        <v>Technischer Sachbearbeiter 2</v>
      </c>
      <c r="DB121" s="125">
        <v>541</v>
      </c>
      <c r="DC121" s="33">
        <f t="shared" si="67"/>
        <v>6</v>
      </c>
      <c r="DD121" s="83" t="str">
        <f t="shared" si="68"/>
        <v>Technischer Sachbearbeiter 1</v>
      </c>
      <c r="DE121" s="20"/>
      <c r="DF121" s="125">
        <v>351</v>
      </c>
      <c r="DG121" s="33">
        <f t="shared" si="59"/>
        <v>7</v>
      </c>
      <c r="DH121" s="83" t="str">
        <f t="shared" si="60"/>
        <v>Marketing - / Product - Manager 1</v>
      </c>
      <c r="DM121" s="19">
        <f t="shared" si="48"/>
        <v>8655</v>
      </c>
      <c r="DN121" s="153">
        <v>6</v>
      </c>
      <c r="DO121" s="19">
        <v>0</v>
      </c>
      <c r="DP121" s="19" t="s">
        <v>967</v>
      </c>
    </row>
    <row r="122" spans="1:120" s="19" customFormat="1" x14ac:dyDescent="0.2">
      <c r="A122" s="53">
        <v>0</v>
      </c>
      <c r="B122" s="53">
        <v>1</v>
      </c>
      <c r="C122" s="53">
        <f t="shared" si="6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582</v>
      </c>
      <c r="Q122" s="15">
        <v>118</v>
      </c>
      <c r="R122" s="42"/>
      <c r="S122" s="27" t="s">
        <v>583</v>
      </c>
      <c r="T122" s="21">
        <v>1959</v>
      </c>
      <c r="U122" s="28" t="s">
        <v>397</v>
      </c>
      <c r="V122" s="21">
        <v>1976</v>
      </c>
      <c r="W122" s="25"/>
      <c r="X122" s="21"/>
      <c r="Y122" s="25"/>
      <c r="Z122" s="21">
        <f t="shared" si="44"/>
        <v>40</v>
      </c>
      <c r="AA122" s="25" t="s">
        <v>584</v>
      </c>
      <c r="AB122" s="21" t="s">
        <v>142</v>
      </c>
      <c r="AC122" s="21"/>
      <c r="AE122" s="90" t="s">
        <v>585</v>
      </c>
      <c r="AF122" s="82"/>
      <c r="CP122" s="19" t="str">
        <f t="shared" si="45"/>
        <v>Willig Martine</v>
      </c>
      <c r="CR122" s="19">
        <f t="shared" si="46"/>
        <v>40</v>
      </c>
      <c r="CS122" s="19" t="str">
        <f t="shared" si="47"/>
        <v>E</v>
      </c>
      <c r="CT122" s="154">
        <v>5637</v>
      </c>
      <c r="CU122" s="126"/>
      <c r="CV122" s="125">
        <v>133</v>
      </c>
      <c r="CW122" s="33">
        <f t="shared" si="55"/>
        <v>6</v>
      </c>
      <c r="CX122" s="83" t="str">
        <f t="shared" si="56"/>
        <v>Kaufmännischer Mitarbeiter 3 / Gruppenchef 1</v>
      </c>
      <c r="CY122" s="125">
        <v>133</v>
      </c>
      <c r="CZ122" s="33">
        <f t="shared" si="57"/>
        <v>6</v>
      </c>
      <c r="DA122" s="83" t="str">
        <f t="shared" si="58"/>
        <v>Kaufmännischer Mitarbeiter 3 / Gruppenchef 1</v>
      </c>
      <c r="DB122" s="125">
        <v>133</v>
      </c>
      <c r="DC122" s="33">
        <f t="shared" si="67"/>
        <v>6</v>
      </c>
      <c r="DD122" s="83" t="str">
        <f t="shared" si="68"/>
        <v>Kaufmännischer Mitarbeiter 3 / Gruppenchef 1</v>
      </c>
      <c r="DE122" s="20"/>
      <c r="DF122" s="125">
        <v>133</v>
      </c>
      <c r="DG122" s="33">
        <f t="shared" si="59"/>
        <v>6</v>
      </c>
      <c r="DH122" s="83" t="str">
        <f t="shared" si="60"/>
        <v>Kaufmännischer Mitarbeiter 3 / Gruppenchef 1</v>
      </c>
      <c r="DM122" s="19">
        <f t="shared" si="48"/>
        <v>5637</v>
      </c>
      <c r="DN122" s="153">
        <v>6</v>
      </c>
      <c r="DO122" s="19">
        <v>0</v>
      </c>
      <c r="DP122" s="185" t="s">
        <v>973</v>
      </c>
    </row>
    <row r="123" spans="1:120" s="19" customFormat="1" x14ac:dyDescent="0.2">
      <c r="A123" s="53">
        <v>0</v>
      </c>
      <c r="B123" s="53">
        <v>1</v>
      </c>
      <c r="C123" s="53">
        <f t="shared" si="6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507</v>
      </c>
      <c r="Q123" s="15">
        <v>119</v>
      </c>
      <c r="R123" s="42"/>
      <c r="S123" s="27" t="s">
        <v>259</v>
      </c>
      <c r="T123" s="21">
        <v>1957</v>
      </c>
      <c r="U123" s="28" t="s">
        <v>151</v>
      </c>
      <c r="V123" s="21">
        <v>1977</v>
      </c>
      <c r="W123" s="25"/>
      <c r="X123" s="21"/>
      <c r="Y123" s="25"/>
      <c r="Z123" s="21">
        <f t="shared" si="44"/>
        <v>39</v>
      </c>
      <c r="AA123" s="25" t="s">
        <v>156</v>
      </c>
      <c r="AB123" s="21" t="s">
        <v>142</v>
      </c>
      <c r="AC123" s="21"/>
      <c r="AE123" s="90" t="s">
        <v>457</v>
      </c>
      <c r="AF123" s="82"/>
      <c r="CP123" s="19" t="str">
        <f t="shared" si="45"/>
        <v>Meichtry Anna</v>
      </c>
      <c r="CR123" s="19">
        <f t="shared" si="46"/>
        <v>39</v>
      </c>
      <c r="CS123" s="19" t="str">
        <f t="shared" si="47"/>
        <v>E</v>
      </c>
      <c r="CT123" s="154">
        <v>5629</v>
      </c>
      <c r="CU123" s="126"/>
      <c r="CV123" s="125">
        <v>133</v>
      </c>
      <c r="CW123" s="33">
        <f t="shared" si="55"/>
        <v>6</v>
      </c>
      <c r="CX123" s="83" t="str">
        <f t="shared" si="56"/>
        <v>Kaufmännischer Mitarbeiter 3 / Gruppenchef 1</v>
      </c>
      <c r="CY123" s="125">
        <v>133</v>
      </c>
      <c r="CZ123" s="33">
        <f t="shared" si="57"/>
        <v>6</v>
      </c>
      <c r="DA123" s="83" t="str">
        <f t="shared" si="58"/>
        <v>Kaufmännischer Mitarbeiter 3 / Gruppenchef 1</v>
      </c>
      <c r="DB123" s="125">
        <v>133</v>
      </c>
      <c r="DC123" s="33">
        <f t="shared" si="67"/>
        <v>6</v>
      </c>
      <c r="DD123" s="83" t="str">
        <f t="shared" si="68"/>
        <v>Kaufmännischer Mitarbeiter 3 / Gruppenchef 1</v>
      </c>
      <c r="DE123" s="20"/>
      <c r="DF123" s="125">
        <v>133</v>
      </c>
      <c r="DG123" s="33">
        <f t="shared" si="59"/>
        <v>6</v>
      </c>
      <c r="DH123" s="83" t="str">
        <f t="shared" si="60"/>
        <v>Kaufmännischer Mitarbeiter 3 / Gruppenchef 1</v>
      </c>
      <c r="DM123" s="19">
        <f t="shared" si="48"/>
        <v>5629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6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1167</v>
      </c>
      <c r="Q124" s="15">
        <v>120</v>
      </c>
      <c r="R124" s="42"/>
      <c r="S124" s="27" t="s">
        <v>1005</v>
      </c>
      <c r="T124" s="21">
        <v>1967</v>
      </c>
      <c r="U124" s="28" t="s">
        <v>151</v>
      </c>
      <c r="V124" s="21">
        <v>1987</v>
      </c>
      <c r="W124" s="25"/>
      <c r="X124" s="21"/>
      <c r="Y124" s="25"/>
      <c r="Z124" s="21">
        <f t="shared" si="44"/>
        <v>29</v>
      </c>
      <c r="AA124" s="25" t="s">
        <v>691</v>
      </c>
      <c r="AB124" s="21" t="s">
        <v>142</v>
      </c>
      <c r="AC124" s="21"/>
      <c r="AE124" s="90" t="s">
        <v>457</v>
      </c>
      <c r="AF124" s="82"/>
      <c r="CP124" s="19" t="str">
        <f t="shared" si="45"/>
        <v>Meier Jacqueline</v>
      </c>
      <c r="CR124" s="19">
        <f t="shared" si="46"/>
        <v>29</v>
      </c>
      <c r="CS124" s="19" t="str">
        <f t="shared" si="47"/>
        <v>E</v>
      </c>
      <c r="CT124" s="154">
        <v>7700</v>
      </c>
      <c r="CU124" s="126"/>
      <c r="CV124" s="125">
        <v>212</v>
      </c>
      <c r="CW124" s="33">
        <f t="shared" si="55"/>
        <v>5</v>
      </c>
      <c r="CX124" s="83" t="str">
        <f t="shared" si="56"/>
        <v>Buchhalter 2</v>
      </c>
      <c r="CY124" s="125">
        <v>212</v>
      </c>
      <c r="CZ124" s="33">
        <f t="shared" si="57"/>
        <v>5</v>
      </c>
      <c r="DA124" s="83" t="str">
        <f t="shared" si="58"/>
        <v>Buchhalter 2</v>
      </c>
      <c r="DB124" s="125">
        <v>212</v>
      </c>
      <c r="DC124" s="33">
        <f t="shared" si="67"/>
        <v>5</v>
      </c>
      <c r="DD124" s="83" t="str">
        <f t="shared" si="68"/>
        <v>Buchhalter 2</v>
      </c>
      <c r="DE124" s="20"/>
      <c r="DF124" s="125">
        <v>212</v>
      </c>
      <c r="DG124" s="33">
        <f t="shared" si="59"/>
        <v>5</v>
      </c>
      <c r="DH124" s="83" t="str">
        <f t="shared" si="60"/>
        <v>Buchhalter 2</v>
      </c>
      <c r="DM124" s="19">
        <f t="shared" si="48"/>
        <v>7700</v>
      </c>
      <c r="DN124" s="153">
        <v>6</v>
      </c>
      <c r="DO124" s="19">
        <v>0</v>
      </c>
      <c r="DP124" s="19" t="s">
        <v>958</v>
      </c>
    </row>
    <row r="125" spans="1:120" s="19" customFormat="1" x14ac:dyDescent="0.2">
      <c r="A125" s="53">
        <v>0</v>
      </c>
      <c r="B125" s="53">
        <v>1</v>
      </c>
      <c r="C125" s="53">
        <f t="shared" si="6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510</v>
      </c>
      <c r="Q125" s="15">
        <v>121</v>
      </c>
      <c r="R125" s="42"/>
      <c r="S125" s="27" t="s">
        <v>278</v>
      </c>
      <c r="T125" s="21">
        <v>1985</v>
      </c>
      <c r="U125" s="28" t="s">
        <v>279</v>
      </c>
      <c r="V125" s="21">
        <v>2005</v>
      </c>
      <c r="W125" s="25"/>
      <c r="X125" s="21"/>
      <c r="Y125" s="25"/>
      <c r="Z125" s="21">
        <f t="shared" si="44"/>
        <v>11</v>
      </c>
      <c r="AA125" s="25" t="s">
        <v>691</v>
      </c>
      <c r="AB125" s="21" t="s">
        <v>142</v>
      </c>
      <c r="AC125" s="21"/>
      <c r="AE125" s="90" t="s">
        <v>457</v>
      </c>
      <c r="AF125" s="82"/>
      <c r="CP125" s="19" t="str">
        <f t="shared" si="45"/>
        <v>Oruk Makbule</v>
      </c>
      <c r="CR125" s="19">
        <f t="shared" si="46"/>
        <v>11</v>
      </c>
      <c r="CS125" s="19" t="str">
        <f t="shared" si="47"/>
        <v>E</v>
      </c>
      <c r="CT125" s="154">
        <v>6762</v>
      </c>
      <c r="CU125" s="126"/>
      <c r="CV125" s="125">
        <v>212</v>
      </c>
      <c r="CW125" s="33">
        <f t="shared" si="55"/>
        <v>5</v>
      </c>
      <c r="CX125" s="83" t="str">
        <f t="shared" si="56"/>
        <v>Buchhalter 2</v>
      </c>
      <c r="CY125" s="125">
        <v>212</v>
      </c>
      <c r="CZ125" s="33">
        <f t="shared" si="57"/>
        <v>5</v>
      </c>
      <c r="DA125" s="83" t="str">
        <f t="shared" si="58"/>
        <v>Buchhalter 2</v>
      </c>
      <c r="DB125" s="125">
        <v>212</v>
      </c>
      <c r="DC125" s="33">
        <f t="shared" si="67"/>
        <v>5</v>
      </c>
      <c r="DD125" s="83" t="str">
        <f t="shared" si="68"/>
        <v>Buchhalter 2</v>
      </c>
      <c r="DE125" s="20"/>
      <c r="DF125" s="125">
        <v>212</v>
      </c>
      <c r="DG125" s="33">
        <f t="shared" si="59"/>
        <v>5</v>
      </c>
      <c r="DH125" s="83" t="str">
        <f t="shared" si="60"/>
        <v>Buchhalter 2</v>
      </c>
      <c r="DM125" s="19">
        <f t="shared" si="48"/>
        <v>6762</v>
      </c>
      <c r="DN125" s="153">
        <v>6</v>
      </c>
      <c r="DO125" s="19">
        <v>0</v>
      </c>
      <c r="DP125" s="19" t="s">
        <v>958</v>
      </c>
    </row>
    <row r="126" spans="1:120" s="19" customFormat="1" x14ac:dyDescent="0.2">
      <c r="A126" s="53">
        <v>0</v>
      </c>
      <c r="B126" s="53"/>
      <c r="C126" s="53">
        <f t="shared" si="6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511</v>
      </c>
      <c r="Q126" s="15">
        <v>122</v>
      </c>
      <c r="R126" s="42" t="s">
        <v>341</v>
      </c>
      <c r="S126" s="27" t="s">
        <v>159</v>
      </c>
      <c r="T126" s="21">
        <v>1959</v>
      </c>
      <c r="U126" s="28" t="s">
        <v>126</v>
      </c>
      <c r="V126" s="21">
        <v>1979</v>
      </c>
      <c r="W126" s="25"/>
      <c r="X126" s="21"/>
      <c r="Y126" s="25" t="s">
        <v>340</v>
      </c>
      <c r="Z126" s="21">
        <f t="shared" si="44"/>
        <v>37</v>
      </c>
      <c r="AA126" s="25" t="s">
        <v>160</v>
      </c>
      <c r="AB126" s="21" t="s">
        <v>105</v>
      </c>
      <c r="AC126" s="21"/>
      <c r="AE126" s="90" t="s">
        <v>426</v>
      </c>
      <c r="AF126" s="82"/>
      <c r="CP126" s="19" t="str">
        <f t="shared" si="45"/>
        <v>Steg Günther</v>
      </c>
      <c r="CR126" s="19">
        <f t="shared" si="46"/>
        <v>37</v>
      </c>
      <c r="CS126" s="19" t="str">
        <f t="shared" si="47"/>
        <v>C</v>
      </c>
      <c r="CT126" s="154">
        <v>4226</v>
      </c>
      <c r="CU126" s="126"/>
      <c r="CV126" s="125">
        <v>413</v>
      </c>
      <c r="CW126" s="33">
        <f t="shared" si="55"/>
        <v>8</v>
      </c>
      <c r="CX126" s="83" t="str">
        <f t="shared" si="56"/>
        <v>Senior System-Controller</v>
      </c>
      <c r="CY126" s="125">
        <v>413</v>
      </c>
      <c r="CZ126" s="33">
        <f t="shared" si="57"/>
        <v>8</v>
      </c>
      <c r="DA126" s="83" t="str">
        <f t="shared" si="58"/>
        <v>Senior System-Controller</v>
      </c>
      <c r="DB126" s="125">
        <v>413</v>
      </c>
      <c r="DC126" s="33">
        <f t="shared" si="67"/>
        <v>8</v>
      </c>
      <c r="DD126" s="83" t="str">
        <f t="shared" si="68"/>
        <v>Senior System-Controller</v>
      </c>
      <c r="DE126" s="20"/>
      <c r="DF126" s="125">
        <v>413</v>
      </c>
      <c r="DG126" s="33">
        <f t="shared" si="59"/>
        <v>8</v>
      </c>
      <c r="DH126" s="83" t="str">
        <f t="shared" si="60"/>
        <v>Senior System-Controller</v>
      </c>
      <c r="DM126" s="19">
        <f t="shared" si="48"/>
        <v>4226</v>
      </c>
      <c r="DN126" s="153">
        <v>6</v>
      </c>
      <c r="DO126" s="19">
        <v>0</v>
      </c>
      <c r="DP126" s="19" t="s">
        <v>961</v>
      </c>
    </row>
    <row r="127" spans="1:120" s="19" customFormat="1" ht="27" x14ac:dyDescent="0.2">
      <c r="A127" s="53">
        <v>0</v>
      </c>
      <c r="B127" s="53"/>
      <c r="C127" s="53">
        <f t="shared" si="69"/>
        <v>1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533</v>
      </c>
      <c r="Q127" s="15">
        <v>123</v>
      </c>
      <c r="R127" s="42"/>
      <c r="S127" s="20" t="s">
        <v>532</v>
      </c>
      <c r="T127" s="21">
        <v>1966</v>
      </c>
      <c r="U127" s="28" t="s">
        <v>534</v>
      </c>
      <c r="V127" s="21">
        <v>1992</v>
      </c>
      <c r="W127" s="25" t="s">
        <v>535</v>
      </c>
      <c r="X127" s="21">
        <v>1995</v>
      </c>
      <c r="Y127" s="28" t="s">
        <v>211</v>
      </c>
      <c r="Z127" s="118">
        <f t="shared" si="44"/>
        <v>24</v>
      </c>
      <c r="AA127" s="25" t="s">
        <v>692</v>
      </c>
      <c r="AB127" s="21" t="s">
        <v>105</v>
      </c>
      <c r="AC127" s="21"/>
      <c r="AE127" s="90" t="s">
        <v>537</v>
      </c>
      <c r="AF127" s="82"/>
      <c r="CP127" s="19" t="str">
        <f t="shared" si="45"/>
        <v>Grimm Stephan</v>
      </c>
      <c r="CR127" s="19">
        <f t="shared" si="46"/>
        <v>24</v>
      </c>
      <c r="CS127" s="19" t="str">
        <f t="shared" si="47"/>
        <v>C</v>
      </c>
      <c r="CT127" s="154">
        <v>3203</v>
      </c>
      <c r="CU127" s="126"/>
      <c r="CV127" s="125">
        <v>443</v>
      </c>
      <c r="CW127" s="33">
        <f t="shared" si="55"/>
        <v>9</v>
      </c>
      <c r="CX127" s="83" t="str">
        <f t="shared" si="56"/>
        <v>System-Spezialist 3</v>
      </c>
      <c r="CY127" s="125">
        <v>443</v>
      </c>
      <c r="CZ127" s="33">
        <f t="shared" si="57"/>
        <v>9</v>
      </c>
      <c r="DA127" s="83" t="str">
        <f t="shared" si="58"/>
        <v>System-Spezialist 3</v>
      </c>
      <c r="DB127" s="125">
        <v>443</v>
      </c>
      <c r="DC127" s="33">
        <f t="shared" si="67"/>
        <v>9</v>
      </c>
      <c r="DD127" s="83" t="str">
        <f t="shared" si="68"/>
        <v>System-Spezialist 3</v>
      </c>
      <c r="DE127" s="20"/>
      <c r="DF127" s="125">
        <v>413</v>
      </c>
      <c r="DG127" s="33">
        <f t="shared" si="59"/>
        <v>8</v>
      </c>
      <c r="DH127" s="83" t="str">
        <f t="shared" si="60"/>
        <v>Senior System-Controller</v>
      </c>
      <c r="DM127" s="19">
        <f t="shared" si="48"/>
        <v>3203</v>
      </c>
      <c r="DN127" s="153">
        <v>3</v>
      </c>
      <c r="DO127" s="19">
        <v>0</v>
      </c>
      <c r="DP127" s="19" t="s">
        <v>962</v>
      </c>
    </row>
    <row r="128" spans="1:120" s="19" customFormat="1" x14ac:dyDescent="0.2">
      <c r="A128" s="53">
        <v>0</v>
      </c>
      <c r="B128" s="53"/>
      <c r="C128" s="53">
        <f t="shared" si="6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512</v>
      </c>
      <c r="Q128" s="15">
        <v>124</v>
      </c>
      <c r="R128" s="42"/>
      <c r="S128" s="27" t="s">
        <v>204</v>
      </c>
      <c r="T128" s="21">
        <v>1978</v>
      </c>
      <c r="U128" s="28" t="s">
        <v>277</v>
      </c>
      <c r="V128" s="21">
        <v>1999</v>
      </c>
      <c r="W128" s="25"/>
      <c r="X128" s="21"/>
      <c r="Y128" s="25" t="s">
        <v>316</v>
      </c>
      <c r="Z128" s="21">
        <f t="shared" si="44"/>
        <v>17</v>
      </c>
      <c r="AA128" s="25" t="s">
        <v>205</v>
      </c>
      <c r="AB128" s="21" t="s">
        <v>121</v>
      </c>
      <c r="AC128" s="21"/>
      <c r="AE128" s="90" t="s">
        <v>427</v>
      </c>
      <c r="AF128" s="82"/>
      <c r="CP128" s="19" t="str">
        <f t="shared" si="45"/>
        <v>Hänni Alexander</v>
      </c>
      <c r="CR128" s="19">
        <f t="shared" si="46"/>
        <v>17</v>
      </c>
      <c r="CS128" s="19" t="str">
        <f t="shared" si="47"/>
        <v>D</v>
      </c>
      <c r="CT128" s="154">
        <v>6755</v>
      </c>
      <c r="CU128" s="126"/>
      <c r="CV128" s="125">
        <v>423</v>
      </c>
      <c r="CW128" s="33">
        <f t="shared" si="55"/>
        <v>7</v>
      </c>
      <c r="CX128" s="83" t="str">
        <f t="shared" si="56"/>
        <v>IC-Berater / -Techniker 3 / LAN-Supporter</v>
      </c>
      <c r="CY128" s="125">
        <v>423</v>
      </c>
      <c r="CZ128" s="33">
        <f t="shared" si="57"/>
        <v>7</v>
      </c>
      <c r="DA128" s="83" t="str">
        <f t="shared" si="58"/>
        <v>IC-Berater / -Techniker 3 / LAN-Supporter</v>
      </c>
      <c r="DB128" s="125">
        <v>422</v>
      </c>
      <c r="DC128" s="33">
        <f t="shared" si="67"/>
        <v>6</v>
      </c>
      <c r="DD128" s="83" t="str">
        <f t="shared" si="68"/>
        <v>IC-Berater / -Techniker 2 / LAN-Grundstufe</v>
      </c>
      <c r="DE128" s="20"/>
      <c r="DF128" s="125">
        <v>422</v>
      </c>
      <c r="DG128" s="33">
        <f t="shared" si="59"/>
        <v>6</v>
      </c>
      <c r="DH128" s="83" t="str">
        <f t="shared" si="60"/>
        <v>IC-Berater / -Techniker 2 / LAN-Grundstufe</v>
      </c>
      <c r="DM128" s="19">
        <f t="shared" si="48"/>
        <v>6755</v>
      </c>
      <c r="DN128" s="153">
        <v>6</v>
      </c>
      <c r="DO128" s="19">
        <v>0</v>
      </c>
      <c r="DP128" s="19" t="s">
        <v>960</v>
      </c>
    </row>
    <row r="129" spans="1:120" s="19" customFormat="1" x14ac:dyDescent="0.2">
      <c r="A129" s="53">
        <v>0</v>
      </c>
      <c r="B129" s="53"/>
      <c r="C129" s="53">
        <f t="shared" si="69"/>
        <v>0</v>
      </c>
      <c r="D129" s="55"/>
      <c r="E129" s="55"/>
      <c r="F129" s="55"/>
      <c r="G129" s="53">
        <v>1</v>
      </c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1054</v>
      </c>
      <c r="Q129" s="15">
        <v>125</v>
      </c>
      <c r="R129" s="42"/>
      <c r="S129" s="27" t="s">
        <v>1055</v>
      </c>
      <c r="T129" s="21">
        <v>1985</v>
      </c>
      <c r="U129" s="28" t="s">
        <v>1056</v>
      </c>
      <c r="V129" s="21">
        <v>2007</v>
      </c>
      <c r="W129" s="25" t="s">
        <v>1057</v>
      </c>
      <c r="X129" s="21">
        <v>2015</v>
      </c>
      <c r="Y129" s="25" t="s">
        <v>316</v>
      </c>
      <c r="Z129" s="21">
        <f t="shared" si="44"/>
        <v>9</v>
      </c>
      <c r="AA129" s="25" t="s">
        <v>205</v>
      </c>
      <c r="AB129" s="21" t="s">
        <v>142</v>
      </c>
      <c r="AC129" s="21"/>
      <c r="AE129" s="90" t="s">
        <v>427</v>
      </c>
      <c r="AF129" s="82"/>
      <c r="CP129" s="19" t="str">
        <f t="shared" si="45"/>
        <v>Saliu Bekim</v>
      </c>
      <c r="CR129" s="19">
        <f t="shared" si="46"/>
        <v>9</v>
      </c>
      <c r="CS129" s="19" t="str">
        <f t="shared" si="47"/>
        <v>E</v>
      </c>
      <c r="CT129" s="154">
        <v>7708</v>
      </c>
      <c r="CU129" s="126"/>
      <c r="CV129" s="125">
        <v>422</v>
      </c>
      <c r="CW129" s="33">
        <f t="shared" si="55"/>
        <v>6</v>
      </c>
      <c r="CX129" s="83" t="str">
        <f t="shared" si="56"/>
        <v>IC-Berater / -Techniker 2 / LAN-Grundstufe</v>
      </c>
      <c r="CY129" s="125"/>
      <c r="CZ129" s="33"/>
      <c r="DA129" s="83"/>
      <c r="DB129" s="125"/>
      <c r="DC129" s="33"/>
      <c r="DD129" s="83"/>
      <c r="DE129" s="20"/>
      <c r="DF129" s="125"/>
      <c r="DG129" s="33"/>
      <c r="DH129" s="83"/>
      <c r="DM129" s="19">
        <f t="shared" si="48"/>
        <v>7708</v>
      </c>
      <c r="DN129" s="153">
        <v>6</v>
      </c>
      <c r="DO129" s="19">
        <v>0</v>
      </c>
      <c r="DP129" s="19" t="s">
        <v>960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514</v>
      </c>
      <c r="Q130" s="15">
        <v>126</v>
      </c>
      <c r="R130" s="42" t="s">
        <v>344</v>
      </c>
      <c r="S130" s="27" t="s">
        <v>230</v>
      </c>
      <c r="T130" s="21">
        <v>1965</v>
      </c>
      <c r="U130" s="28" t="s">
        <v>151</v>
      </c>
      <c r="V130" s="21">
        <v>1984</v>
      </c>
      <c r="W130" s="25"/>
      <c r="X130" s="21"/>
      <c r="Y130" s="25"/>
      <c r="Z130" s="21">
        <f>$AD$3-V130</f>
        <v>32</v>
      </c>
      <c r="AA130" s="25" t="s">
        <v>339</v>
      </c>
      <c r="AB130" s="21" t="s">
        <v>121</v>
      </c>
      <c r="AC130" s="21"/>
      <c r="AE130" s="90" t="s">
        <v>425</v>
      </c>
      <c r="AF130" s="82"/>
      <c r="CP130" s="19" t="str">
        <f>+S130</f>
        <v>Eichenberger Sylvia</v>
      </c>
      <c r="CR130" s="19">
        <f>+Z130</f>
        <v>32</v>
      </c>
      <c r="CS130" s="19" t="str">
        <f>+AB130</f>
        <v>D</v>
      </c>
      <c r="CT130" s="154">
        <v>5626</v>
      </c>
      <c r="CU130" s="126"/>
      <c r="CV130" s="125">
        <v>134</v>
      </c>
      <c r="CW130" s="33">
        <f t="shared" si="55"/>
        <v>7</v>
      </c>
      <c r="CX130" s="83" t="str">
        <f t="shared" si="56"/>
        <v>Kaufmännischer Mitarbeiter 4 / Gruppenchef 2</v>
      </c>
      <c r="CY130" s="125">
        <v>134</v>
      </c>
      <c r="CZ130" s="33">
        <f t="shared" ref="CZ130:CZ139" si="70">VLOOKUP($CY130,Funktionsbezeichnungen,3,0)</f>
        <v>7</v>
      </c>
      <c r="DA130" s="83" t="str">
        <f t="shared" ref="DA130:DA139" si="71">VLOOKUP($CY130,Funktionsbezeichnungen,2,0)</f>
        <v>Kaufmännischer Mitarbeiter 4 / Gruppenchef 2</v>
      </c>
      <c r="DB130" s="125">
        <v>134</v>
      </c>
      <c r="DC130" s="33">
        <f t="shared" ref="DC130:DC139" si="72">VLOOKUP($DB130,Funktionsbezeichnungen,3,0)</f>
        <v>7</v>
      </c>
      <c r="DD130" s="83" t="str">
        <f t="shared" ref="DD130:DD139" si="73">VLOOKUP($DB130,Funktionsbezeichnungen,2,0)</f>
        <v>Kaufmännischer Mitarbeiter 4 / Gruppenchef 2</v>
      </c>
      <c r="DE130" s="20"/>
      <c r="DF130" s="125">
        <v>134</v>
      </c>
      <c r="DG130" s="33">
        <f t="shared" ref="DG130:DG139" si="74">VLOOKUP($DF130,Funktionsbezeichnungen,3,0)</f>
        <v>7</v>
      </c>
      <c r="DH130" s="83" t="str">
        <f t="shared" ref="DH130:DH139" si="75">VLOOKUP($DF130,Funktionsbezeichnungen,2,0)</f>
        <v>Kaufmännischer Mitarbeiter 4 / Gruppenchef 2</v>
      </c>
      <c r="DM130" s="19">
        <f>+CT130</f>
        <v>5626</v>
      </c>
      <c r="DN130" s="153">
        <v>6</v>
      </c>
      <c r="DO130" s="19">
        <v>0</v>
      </c>
      <c r="DP130" s="19" t="s">
        <v>955</v>
      </c>
    </row>
    <row r="131" spans="1:120" s="19" customFormat="1" x14ac:dyDescent="0.2">
      <c r="A131" s="53">
        <v>0</v>
      </c>
      <c r="B131" s="53">
        <v>1</v>
      </c>
      <c r="C131" s="53">
        <f>IF(Z131&gt;=10,1,0)</f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360</v>
      </c>
      <c r="P131" s="15" t="s">
        <v>505</v>
      </c>
      <c r="Q131" s="15">
        <v>127</v>
      </c>
      <c r="R131" s="42"/>
      <c r="S131" s="27" t="s">
        <v>396</v>
      </c>
      <c r="T131" s="21">
        <v>1965</v>
      </c>
      <c r="U131" s="28" t="s">
        <v>397</v>
      </c>
      <c r="V131" s="21">
        <v>1985</v>
      </c>
      <c r="W131" s="25"/>
      <c r="X131" s="21"/>
      <c r="Y131" s="25"/>
      <c r="Z131" s="21">
        <f>$AD$3-V131</f>
        <v>31</v>
      </c>
      <c r="AA131" s="25" t="s">
        <v>339</v>
      </c>
      <c r="AB131" s="21" t="s">
        <v>121</v>
      </c>
      <c r="AC131" s="21"/>
      <c r="AE131" s="90" t="s">
        <v>425</v>
      </c>
      <c r="AF131" s="82"/>
      <c r="CP131" s="19" t="str">
        <f>+S131</f>
        <v>Ehret-Kreutz Elke</v>
      </c>
      <c r="CR131" s="19">
        <f>+Z131</f>
        <v>31</v>
      </c>
      <c r="CS131" s="19" t="str">
        <f>+AB131</f>
        <v>D</v>
      </c>
      <c r="CT131" s="154">
        <v>5633</v>
      </c>
      <c r="CU131" s="126"/>
      <c r="CV131" s="125">
        <v>134</v>
      </c>
      <c r="CW131" s="33">
        <f>VLOOKUP($CV131,Funktionsbezeichnungen,3,0)</f>
        <v>7</v>
      </c>
      <c r="CX131" s="83" t="str">
        <f>VLOOKUP($CV131,Funktionsbezeichnungen,2,0)</f>
        <v>Kaufmännischer Mitarbeiter 4 / Gruppenchef 2</v>
      </c>
      <c r="CY131" s="125">
        <v>134</v>
      </c>
      <c r="CZ131" s="33">
        <f>VLOOKUP($CY131,Funktionsbezeichnungen,3,0)</f>
        <v>7</v>
      </c>
      <c r="DA131" s="83" t="str">
        <f>VLOOKUP($CY131,Funktionsbezeichnungen,2,0)</f>
        <v>Kaufmännischer Mitarbeiter 4 / Gruppenchef 2</v>
      </c>
      <c r="DB131" s="125">
        <v>134</v>
      </c>
      <c r="DC131" s="33">
        <f>VLOOKUP($DB131,Funktionsbezeichnungen,3,0)</f>
        <v>7</v>
      </c>
      <c r="DD131" s="83" t="str">
        <f>VLOOKUP($DB131,Funktionsbezeichnungen,2,0)</f>
        <v>Kaufmännischer Mitarbeiter 4 / Gruppenchef 2</v>
      </c>
      <c r="DE131" s="20"/>
      <c r="DF131" s="125">
        <v>134</v>
      </c>
      <c r="DG131" s="33">
        <f>VLOOKUP($DF131,Funktionsbezeichnungen,3,0)</f>
        <v>7</v>
      </c>
      <c r="DH131" s="83" t="str">
        <f>VLOOKUP($DF131,Funktionsbezeichnungen,2,0)</f>
        <v>Kaufmännischer Mitarbeiter 4 / Gruppenchef 2</v>
      </c>
      <c r="DM131" s="19">
        <f>+CT131</f>
        <v>5633</v>
      </c>
      <c r="DN131" s="153">
        <v>6</v>
      </c>
      <c r="DO131" s="19">
        <v>0</v>
      </c>
      <c r="DP131" s="19" t="s">
        <v>955</v>
      </c>
    </row>
    <row r="132" spans="1:120" s="19" customFormat="1" x14ac:dyDescent="0.2">
      <c r="A132" s="53">
        <v>0</v>
      </c>
      <c r="B132" s="53">
        <v>1</v>
      </c>
      <c r="C132" s="53">
        <f>IF(Z132&gt;=10,1,0)</f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513</v>
      </c>
      <c r="Q132" s="15">
        <v>128</v>
      </c>
      <c r="R132" s="42"/>
      <c r="S132" s="27" t="s">
        <v>272</v>
      </c>
      <c r="T132" s="21">
        <v>1967</v>
      </c>
      <c r="U132" s="28" t="s">
        <v>274</v>
      </c>
      <c r="V132" s="21">
        <v>1986</v>
      </c>
      <c r="W132" s="25"/>
      <c r="X132" s="21"/>
      <c r="Y132" s="25"/>
      <c r="Z132" s="21">
        <f>$AD$3-V132</f>
        <v>30</v>
      </c>
      <c r="AA132" s="25" t="s">
        <v>693</v>
      </c>
      <c r="AB132" s="21" t="s">
        <v>121</v>
      </c>
      <c r="AC132" s="21"/>
      <c r="AE132" s="90" t="s">
        <v>454</v>
      </c>
      <c r="AF132" s="82"/>
      <c r="CP132" s="19" t="str">
        <f>+S132</f>
        <v>Gerber Beatrice</v>
      </c>
      <c r="CR132" s="19">
        <f>+Z132</f>
        <v>30</v>
      </c>
      <c r="CS132" s="19" t="str">
        <f>+AB132</f>
        <v>D</v>
      </c>
      <c r="CT132" s="154">
        <v>4289</v>
      </c>
      <c r="CU132" s="126"/>
      <c r="CV132" s="125">
        <v>141</v>
      </c>
      <c r="CW132" s="33">
        <f t="shared" si="55"/>
        <v>8</v>
      </c>
      <c r="CX132" s="83" t="str">
        <f t="shared" si="56"/>
        <v>Kaufmännischer Fachspezialist 1</v>
      </c>
      <c r="CY132" s="125">
        <v>141</v>
      </c>
      <c r="CZ132" s="33">
        <f t="shared" si="70"/>
        <v>8</v>
      </c>
      <c r="DA132" s="83" t="str">
        <f t="shared" si="71"/>
        <v>Kaufmännischer Fachspezialist 1</v>
      </c>
      <c r="DB132" s="125">
        <v>141</v>
      </c>
      <c r="DC132" s="33">
        <f t="shared" si="72"/>
        <v>8</v>
      </c>
      <c r="DD132" s="83" t="str">
        <f t="shared" si="73"/>
        <v>Kaufmännischer Fachspezialist 1</v>
      </c>
      <c r="DE132" s="20"/>
      <c r="DF132" s="125">
        <v>141</v>
      </c>
      <c r="DG132" s="33">
        <f t="shared" si="74"/>
        <v>8</v>
      </c>
      <c r="DH132" s="83" t="str">
        <f t="shared" si="75"/>
        <v>Kaufmännischer Fachspezialist 1</v>
      </c>
      <c r="DM132" s="19">
        <f>+CT132</f>
        <v>4289</v>
      </c>
      <c r="DN132" s="153">
        <v>6</v>
      </c>
      <c r="DO132" s="19">
        <v>0</v>
      </c>
      <c r="DP132" s="19" t="s">
        <v>956</v>
      </c>
    </row>
    <row r="133" spans="1:120" s="19" customFormat="1" x14ac:dyDescent="0.2">
      <c r="A133" s="53">
        <v>0</v>
      </c>
      <c r="B133" s="53">
        <v>1</v>
      </c>
      <c r="C133" s="53">
        <f t="shared" si="69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357</v>
      </c>
      <c r="P133" s="15" t="s">
        <v>579</v>
      </c>
      <c r="Q133" s="15">
        <v>129</v>
      </c>
      <c r="R133" s="42"/>
      <c r="S133" s="27" t="s">
        <v>580</v>
      </c>
      <c r="T133" s="21">
        <v>1965</v>
      </c>
      <c r="U133" s="28" t="s">
        <v>581</v>
      </c>
      <c r="V133" s="21">
        <v>1985</v>
      </c>
      <c r="W133" s="28" t="s">
        <v>1051</v>
      </c>
      <c r="X133" s="21">
        <v>2014</v>
      </c>
      <c r="Y133" s="25"/>
      <c r="Z133" s="21">
        <f t="shared" si="44"/>
        <v>31</v>
      </c>
      <c r="AA133" s="25" t="s">
        <v>414</v>
      </c>
      <c r="AB133" s="21" t="s">
        <v>142</v>
      </c>
      <c r="AC133" s="21"/>
      <c r="AE133" s="90" t="s">
        <v>428</v>
      </c>
      <c r="AF133" s="82"/>
      <c r="CP133" s="19" t="str">
        <f t="shared" si="45"/>
        <v>Boschung Brigitte</v>
      </c>
      <c r="CR133" s="19">
        <f t="shared" si="46"/>
        <v>31</v>
      </c>
      <c r="CS133" s="19" t="str">
        <f t="shared" si="47"/>
        <v>E</v>
      </c>
      <c r="CT133" s="154">
        <v>7703</v>
      </c>
      <c r="CU133" s="126"/>
      <c r="CV133" s="125">
        <v>112</v>
      </c>
      <c r="CW133" s="33">
        <f t="shared" ref="CW133:CW139" si="76">VLOOKUP($CV133,Funktionsbezeichnungen,3,0)</f>
        <v>5</v>
      </c>
      <c r="CX133" s="83" t="str">
        <f t="shared" ref="CX133:CX139" si="77">VLOOKUP($CV133,Funktionsbezeichnungen,2,0)</f>
        <v>Réceptionist / Telefonist / Service-Disponent 2</v>
      </c>
      <c r="CY133" s="125">
        <v>112</v>
      </c>
      <c r="CZ133" s="33">
        <f t="shared" si="70"/>
        <v>5</v>
      </c>
      <c r="DA133" s="83" t="str">
        <f t="shared" si="71"/>
        <v>Réceptionist / Telefonist / Service-Disponent 2</v>
      </c>
      <c r="DB133" s="125">
        <v>112</v>
      </c>
      <c r="DC133" s="33">
        <f t="shared" si="72"/>
        <v>5</v>
      </c>
      <c r="DD133" s="83" t="str">
        <f t="shared" si="73"/>
        <v>Réceptionist / Telefonist / Service-Disponent 2</v>
      </c>
      <c r="DE133" s="20"/>
      <c r="DF133" s="125">
        <v>112</v>
      </c>
      <c r="DG133" s="33">
        <f t="shared" si="74"/>
        <v>5</v>
      </c>
      <c r="DH133" s="83" t="str">
        <f t="shared" si="75"/>
        <v>Réceptionist / Telefonist / Service-Disponent 2</v>
      </c>
      <c r="DM133" s="19">
        <f t="shared" si="48"/>
        <v>7703</v>
      </c>
      <c r="DN133" s="153">
        <v>6</v>
      </c>
      <c r="DO133" s="19">
        <v>0</v>
      </c>
      <c r="DP133" s="19" t="s">
        <v>953</v>
      </c>
    </row>
    <row r="134" spans="1:120" s="19" customFormat="1" x14ac:dyDescent="0.2">
      <c r="A134" s="53">
        <v>0</v>
      </c>
      <c r="B134" s="53">
        <v>1</v>
      </c>
      <c r="C134" s="53">
        <f t="shared" si="69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884</v>
      </c>
      <c r="Q134" s="15">
        <v>130</v>
      </c>
      <c r="R134" s="42"/>
      <c r="S134" s="27" t="s">
        <v>883</v>
      </c>
      <c r="T134" s="21">
        <v>1970</v>
      </c>
      <c r="U134" s="28" t="s">
        <v>264</v>
      </c>
      <c r="V134" s="21">
        <v>1987</v>
      </c>
      <c r="W134" s="25"/>
      <c r="X134" s="21"/>
      <c r="Y134" s="25"/>
      <c r="Z134" s="21">
        <f t="shared" si="44"/>
        <v>29</v>
      </c>
      <c r="AA134" s="25" t="s">
        <v>414</v>
      </c>
      <c r="AB134" s="21" t="s">
        <v>142</v>
      </c>
      <c r="AC134" s="21"/>
      <c r="AE134" s="90" t="s">
        <v>428</v>
      </c>
      <c r="AF134" s="82"/>
      <c r="CP134" s="19" t="str">
        <f t="shared" si="45"/>
        <v>Wirtz Christine</v>
      </c>
      <c r="CR134" s="19">
        <f t="shared" si="46"/>
        <v>29</v>
      </c>
      <c r="CS134" s="19" t="str">
        <f t="shared" si="47"/>
        <v>E</v>
      </c>
      <c r="CT134" s="154">
        <v>5627</v>
      </c>
      <c r="CU134" s="126"/>
      <c r="CV134" s="125">
        <v>112</v>
      </c>
      <c r="CW134" s="33">
        <f t="shared" si="76"/>
        <v>5</v>
      </c>
      <c r="CX134" s="83" t="str">
        <f t="shared" si="77"/>
        <v>Réceptionist / Telefonist / Service-Disponent 2</v>
      </c>
      <c r="CY134" s="125">
        <v>112</v>
      </c>
      <c r="CZ134" s="33">
        <f t="shared" si="70"/>
        <v>5</v>
      </c>
      <c r="DA134" s="83" t="str">
        <f t="shared" si="71"/>
        <v>Réceptionist / Telefonist / Service-Disponent 2</v>
      </c>
      <c r="DB134" s="125">
        <v>112</v>
      </c>
      <c r="DC134" s="33">
        <f t="shared" si="72"/>
        <v>5</v>
      </c>
      <c r="DD134" s="83" t="str">
        <f t="shared" si="73"/>
        <v>Réceptionist / Telefonist / Service-Disponent 2</v>
      </c>
      <c r="DE134" s="20"/>
      <c r="DF134" s="125">
        <v>112</v>
      </c>
      <c r="DG134" s="33">
        <f t="shared" si="74"/>
        <v>5</v>
      </c>
      <c r="DH134" s="83" t="str">
        <f t="shared" si="75"/>
        <v>Réceptionist / Telefonist / Service-Disponent 2</v>
      </c>
      <c r="DM134" s="19">
        <f t="shared" si="48"/>
        <v>5627</v>
      </c>
      <c r="DN134" s="153">
        <v>6</v>
      </c>
      <c r="DO134" s="19">
        <v>0</v>
      </c>
      <c r="DP134" s="19" t="s">
        <v>953</v>
      </c>
    </row>
    <row r="135" spans="1:120" s="19" customFormat="1" x14ac:dyDescent="0.2">
      <c r="A135" s="53">
        <v>0</v>
      </c>
      <c r="B135" s="53">
        <v>1</v>
      </c>
      <c r="C135" s="53">
        <f t="shared" si="69"/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515</v>
      </c>
      <c r="Q135" s="15">
        <v>131</v>
      </c>
      <c r="R135" s="42"/>
      <c r="S135" s="27" t="s">
        <v>163</v>
      </c>
      <c r="T135" s="21">
        <v>1956</v>
      </c>
      <c r="U135" s="28"/>
      <c r="V135" s="21">
        <v>1989</v>
      </c>
      <c r="W135" s="25"/>
      <c r="X135" s="21"/>
      <c r="Y135" s="25"/>
      <c r="Z135" s="21">
        <f t="shared" si="44"/>
        <v>27</v>
      </c>
      <c r="AA135" s="25" t="s">
        <v>339</v>
      </c>
      <c r="AB135" s="21" t="s">
        <v>142</v>
      </c>
      <c r="AC135" s="21"/>
      <c r="AE135" s="90" t="s">
        <v>425</v>
      </c>
      <c r="AF135" s="82"/>
      <c r="CP135" s="19" t="str">
        <f t="shared" si="45"/>
        <v>Körkel Agnes</v>
      </c>
      <c r="CR135" s="19">
        <f t="shared" si="46"/>
        <v>27</v>
      </c>
      <c r="CS135" s="19" t="str">
        <f t="shared" si="47"/>
        <v>E</v>
      </c>
      <c r="CT135" s="154">
        <v>5605</v>
      </c>
      <c r="CU135" s="126"/>
      <c r="CV135" s="125">
        <v>132</v>
      </c>
      <c r="CW135" s="33">
        <f t="shared" si="76"/>
        <v>5</v>
      </c>
      <c r="CX135" s="83" t="str">
        <f t="shared" si="77"/>
        <v>Kaufmännischer Mitarbeiter 2</v>
      </c>
      <c r="CY135" s="125">
        <v>132</v>
      </c>
      <c r="CZ135" s="33">
        <f t="shared" si="70"/>
        <v>5</v>
      </c>
      <c r="DA135" s="83" t="str">
        <f t="shared" si="71"/>
        <v>Kaufmännischer Mitarbeiter 2</v>
      </c>
      <c r="DB135" s="125">
        <v>132</v>
      </c>
      <c r="DC135" s="33">
        <f t="shared" si="72"/>
        <v>5</v>
      </c>
      <c r="DD135" s="83" t="str">
        <f t="shared" si="73"/>
        <v>Kaufmännischer Mitarbeiter 2</v>
      </c>
      <c r="DE135" s="20"/>
      <c r="DF135" s="125">
        <v>132</v>
      </c>
      <c r="DG135" s="33">
        <f t="shared" si="74"/>
        <v>5</v>
      </c>
      <c r="DH135" s="83" t="str">
        <f t="shared" si="75"/>
        <v>Kaufmännischer Mitarbeiter 2</v>
      </c>
      <c r="DM135" s="19">
        <f t="shared" si="48"/>
        <v>5605</v>
      </c>
      <c r="DN135" s="153">
        <v>7</v>
      </c>
      <c r="DO135" s="19">
        <v>0</v>
      </c>
      <c r="DP135" s="19" t="s">
        <v>955</v>
      </c>
    </row>
    <row r="136" spans="1:120" s="19" customFormat="1" x14ac:dyDescent="0.2">
      <c r="A136" s="53">
        <v>0</v>
      </c>
      <c r="B136" s="53">
        <v>1</v>
      </c>
      <c r="C136" s="53">
        <f t="shared" si="69"/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361</v>
      </c>
      <c r="P136" s="15" t="s">
        <v>518</v>
      </c>
      <c r="Q136" s="15">
        <v>132</v>
      </c>
      <c r="R136" s="42"/>
      <c r="S136" s="27" t="s">
        <v>257</v>
      </c>
      <c r="T136" s="21">
        <v>1953</v>
      </c>
      <c r="U136" s="28" t="s">
        <v>256</v>
      </c>
      <c r="V136" s="21">
        <v>2004</v>
      </c>
      <c r="W136" s="25"/>
      <c r="X136" s="21"/>
      <c r="Y136" s="25"/>
      <c r="Z136" s="21">
        <f>$AD$3-V136</f>
        <v>12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 t="shared" ref="CP136:CP142" si="78">+S136</f>
        <v>Kalt Susanne</v>
      </c>
      <c r="CR136" s="19">
        <f>+Z136</f>
        <v>12</v>
      </c>
      <c r="CS136" s="19" t="str">
        <f>+AB136</f>
        <v>E</v>
      </c>
      <c r="CT136" s="154">
        <v>6758</v>
      </c>
      <c r="CU136" s="126"/>
      <c r="CV136" s="125">
        <v>133</v>
      </c>
      <c r="CW136" s="33">
        <f t="shared" si="76"/>
        <v>6</v>
      </c>
      <c r="CX136" s="83" t="str">
        <f t="shared" si="77"/>
        <v>Kaufmännischer Mitarbeiter 3 / Gruppenchef 1</v>
      </c>
      <c r="CY136" s="125">
        <v>133</v>
      </c>
      <c r="CZ136" s="33">
        <f t="shared" si="70"/>
        <v>6</v>
      </c>
      <c r="DA136" s="83" t="str">
        <f t="shared" si="71"/>
        <v>Kaufmännischer Mitarbeiter 3 / Gruppenchef 1</v>
      </c>
      <c r="DB136" s="125">
        <v>133</v>
      </c>
      <c r="DC136" s="33">
        <f t="shared" si="72"/>
        <v>6</v>
      </c>
      <c r="DD136" s="83" t="str">
        <f t="shared" si="73"/>
        <v>Kaufmännischer Mitarbeiter 3 / Gruppenchef 1</v>
      </c>
      <c r="DE136" s="20"/>
      <c r="DF136" s="125">
        <v>133</v>
      </c>
      <c r="DG136" s="33">
        <f t="shared" si="74"/>
        <v>6</v>
      </c>
      <c r="DH136" s="83" t="str">
        <f t="shared" si="75"/>
        <v>Kaufmännischer Mitarbeiter 3 / Gruppenchef 1</v>
      </c>
      <c r="DM136" s="19">
        <f t="shared" ref="DM136:DM142" si="79">+CT136</f>
        <v>6758</v>
      </c>
      <c r="DN136" s="153">
        <v>6</v>
      </c>
      <c r="DO136" s="19">
        <v>0</v>
      </c>
      <c r="DP136" s="19" t="s">
        <v>955</v>
      </c>
    </row>
    <row r="137" spans="1:120" s="19" customFormat="1" x14ac:dyDescent="0.2">
      <c r="A137" s="53">
        <v>0</v>
      </c>
      <c r="B137" s="53">
        <v>1</v>
      </c>
      <c r="C137" s="53">
        <f t="shared" si="69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361</v>
      </c>
      <c r="P137" s="15" t="s">
        <v>521</v>
      </c>
      <c r="Q137" s="15">
        <v>133</v>
      </c>
      <c r="R137" s="42" t="s">
        <v>345</v>
      </c>
      <c r="S137" s="27" t="s">
        <v>170</v>
      </c>
      <c r="T137" s="21">
        <v>1961</v>
      </c>
      <c r="U137" s="28" t="s">
        <v>169</v>
      </c>
      <c r="V137" s="21">
        <v>1980</v>
      </c>
      <c r="W137" s="25"/>
      <c r="X137" s="21"/>
      <c r="Y137" s="25"/>
      <c r="Z137" s="21">
        <f>$AD$3-V137</f>
        <v>36</v>
      </c>
      <c r="AA137" s="25" t="s">
        <v>169</v>
      </c>
      <c r="AB137" s="21" t="s">
        <v>142</v>
      </c>
      <c r="AC137" s="21"/>
      <c r="AE137" s="90" t="s">
        <v>429</v>
      </c>
      <c r="AF137" s="82"/>
      <c r="CP137" s="19" t="str">
        <f t="shared" si="78"/>
        <v>Eilers Brigitte</v>
      </c>
      <c r="CR137" s="19">
        <f>+Z137</f>
        <v>36</v>
      </c>
      <c r="CS137" s="19" t="str">
        <f>+AB137</f>
        <v>E</v>
      </c>
      <c r="CT137" s="154">
        <v>6740</v>
      </c>
      <c r="CU137" s="126"/>
      <c r="CV137" s="125">
        <v>133</v>
      </c>
      <c r="CW137" s="33">
        <f t="shared" si="76"/>
        <v>6</v>
      </c>
      <c r="CX137" s="83" t="str">
        <f t="shared" si="77"/>
        <v>Kaufmännischer Mitarbeiter 3 / Gruppenchef 1</v>
      </c>
      <c r="CY137" s="125">
        <v>133</v>
      </c>
      <c r="CZ137" s="33">
        <f t="shared" si="70"/>
        <v>6</v>
      </c>
      <c r="DA137" s="83" t="str">
        <f t="shared" si="71"/>
        <v>Kaufmännischer Mitarbeiter 3 / Gruppenchef 1</v>
      </c>
      <c r="DB137" s="125">
        <v>133</v>
      </c>
      <c r="DC137" s="33">
        <f t="shared" si="72"/>
        <v>6</v>
      </c>
      <c r="DD137" s="83" t="str">
        <f t="shared" si="73"/>
        <v>Kaufmännischer Mitarbeiter 3 / Gruppenchef 1</v>
      </c>
      <c r="DE137" s="20"/>
      <c r="DF137" s="125">
        <v>133</v>
      </c>
      <c r="DG137" s="33">
        <f t="shared" si="74"/>
        <v>6</v>
      </c>
      <c r="DH137" s="83" t="str">
        <f t="shared" si="75"/>
        <v>Kaufmännischer Mitarbeiter 3 / Gruppenchef 1</v>
      </c>
      <c r="DM137" s="19">
        <f t="shared" si="79"/>
        <v>6740</v>
      </c>
      <c r="DN137" s="153">
        <v>6</v>
      </c>
      <c r="DO137" s="19">
        <v>0</v>
      </c>
      <c r="DP137" s="185" t="s">
        <v>977</v>
      </c>
    </row>
    <row r="138" spans="1:120" s="19" customFormat="1" x14ac:dyDescent="0.2">
      <c r="A138" s="53">
        <v>0</v>
      </c>
      <c r="B138" s="53">
        <v>1</v>
      </c>
      <c r="C138" s="53">
        <f t="shared" si="69"/>
        <v>1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>
        <v>1</v>
      </c>
      <c r="N138" s="59"/>
      <c r="O138" s="19" t="s">
        <v>361</v>
      </c>
      <c r="P138" s="15" t="s">
        <v>519</v>
      </c>
      <c r="Q138" s="15">
        <v>134</v>
      </c>
      <c r="R138" s="42"/>
      <c r="S138" s="27" t="s">
        <v>911</v>
      </c>
      <c r="T138" s="21">
        <v>1969</v>
      </c>
      <c r="U138" s="28" t="s">
        <v>245</v>
      </c>
      <c r="V138" s="21">
        <v>1988</v>
      </c>
      <c r="W138" s="25"/>
      <c r="X138" s="21"/>
      <c r="Y138" s="25"/>
      <c r="Z138" s="21">
        <f>$AD$3-V138</f>
        <v>28</v>
      </c>
      <c r="AA138" s="25" t="s">
        <v>169</v>
      </c>
      <c r="AB138" s="21" t="s">
        <v>142</v>
      </c>
      <c r="AC138" s="21"/>
      <c r="AE138" s="90" t="s">
        <v>429</v>
      </c>
      <c r="AF138" s="82"/>
      <c r="CP138" s="19" t="str">
        <f t="shared" si="78"/>
        <v>Barth Sandra</v>
      </c>
      <c r="CR138" s="19">
        <f>+Z138</f>
        <v>28</v>
      </c>
      <c r="CS138" s="19" t="str">
        <f>+AB138</f>
        <v>E</v>
      </c>
      <c r="CT138" s="154">
        <v>7701</v>
      </c>
      <c r="CU138" s="126"/>
      <c r="CV138" s="125">
        <v>132</v>
      </c>
      <c r="CW138" s="33">
        <f t="shared" si="76"/>
        <v>5</v>
      </c>
      <c r="CX138" s="83" t="str">
        <f t="shared" si="77"/>
        <v>Kaufmännischer Mitarbeiter 2</v>
      </c>
      <c r="CY138" s="125">
        <v>132</v>
      </c>
      <c r="CZ138" s="33">
        <f t="shared" si="70"/>
        <v>5</v>
      </c>
      <c r="DA138" s="83" t="str">
        <f t="shared" si="71"/>
        <v>Kaufmännischer Mitarbeiter 2</v>
      </c>
      <c r="DB138" s="125">
        <v>132</v>
      </c>
      <c r="DC138" s="33">
        <f t="shared" si="72"/>
        <v>5</v>
      </c>
      <c r="DD138" s="83" t="str">
        <f t="shared" si="73"/>
        <v>Kaufmännischer Mitarbeiter 2</v>
      </c>
      <c r="DE138" s="20"/>
      <c r="DF138" s="125">
        <v>132</v>
      </c>
      <c r="DG138" s="33">
        <f t="shared" si="74"/>
        <v>5</v>
      </c>
      <c r="DH138" s="83" t="str">
        <f t="shared" si="75"/>
        <v>Kaufmännischer Mitarbeiter 2</v>
      </c>
      <c r="DM138" s="19">
        <f t="shared" si="79"/>
        <v>7701</v>
      </c>
      <c r="DN138" s="153">
        <v>7</v>
      </c>
      <c r="DO138" s="19">
        <v>0</v>
      </c>
      <c r="DP138" s="185" t="s">
        <v>977</v>
      </c>
    </row>
    <row r="139" spans="1:120" s="19" customFormat="1" x14ac:dyDescent="0.2">
      <c r="A139" s="53">
        <v>0</v>
      </c>
      <c r="B139" s="53"/>
      <c r="C139" s="53">
        <f t="shared" si="69"/>
        <v>1</v>
      </c>
      <c r="D139" s="55"/>
      <c r="E139" s="55"/>
      <c r="F139" s="55"/>
      <c r="G139" s="53"/>
      <c r="H139" s="53"/>
      <c r="I139" s="55"/>
      <c r="J139" s="53"/>
      <c r="K139" s="55"/>
      <c r="L139" s="55"/>
      <c r="M139" s="55">
        <v>1</v>
      </c>
      <c r="N139" s="59"/>
      <c r="O139" s="19" t="s">
        <v>359</v>
      </c>
      <c r="P139" s="15" t="s">
        <v>522</v>
      </c>
      <c r="Q139" s="15">
        <v>135</v>
      </c>
      <c r="R139" s="161"/>
      <c r="S139" s="27" t="s">
        <v>171</v>
      </c>
      <c r="T139" s="21">
        <v>1960</v>
      </c>
      <c r="U139" s="28"/>
      <c r="V139" s="21">
        <v>1984</v>
      </c>
      <c r="W139" s="25"/>
      <c r="X139" s="21"/>
      <c r="Y139" s="25"/>
      <c r="Z139" s="21">
        <f>$AD$3-V139</f>
        <v>32</v>
      </c>
      <c r="AA139" s="25" t="s">
        <v>172</v>
      </c>
      <c r="AB139" s="21" t="s">
        <v>147</v>
      </c>
      <c r="AC139" s="21"/>
      <c r="AE139" s="90" t="s">
        <v>430</v>
      </c>
      <c r="AF139" s="82"/>
      <c r="CP139" s="19" t="str">
        <f t="shared" si="78"/>
        <v>Schurrer Gabriel</v>
      </c>
      <c r="CR139" s="19">
        <f>+Z139</f>
        <v>32</v>
      </c>
      <c r="CS139" s="19" t="str">
        <f>+AB139</f>
        <v>F</v>
      </c>
      <c r="CT139" s="154">
        <v>7654</v>
      </c>
      <c r="CU139" s="126"/>
      <c r="CV139" s="125">
        <v>614</v>
      </c>
      <c r="CW139" s="33">
        <f t="shared" si="76"/>
        <v>4</v>
      </c>
      <c r="CX139" s="83" t="str">
        <f t="shared" si="77"/>
        <v>Laborassistenz 2</v>
      </c>
      <c r="CY139" s="125">
        <v>614</v>
      </c>
      <c r="CZ139" s="33">
        <f t="shared" si="70"/>
        <v>4</v>
      </c>
      <c r="DA139" s="83" t="str">
        <f t="shared" si="71"/>
        <v>Laborassistenz 2</v>
      </c>
      <c r="DB139" s="125">
        <v>614</v>
      </c>
      <c r="DC139" s="33">
        <f t="shared" si="72"/>
        <v>4</v>
      </c>
      <c r="DD139" s="83" t="str">
        <f t="shared" si="73"/>
        <v>Laborassistenz 2</v>
      </c>
      <c r="DE139" s="20"/>
      <c r="DF139" s="125">
        <v>614</v>
      </c>
      <c r="DG139" s="33">
        <f t="shared" si="74"/>
        <v>4</v>
      </c>
      <c r="DH139" s="83" t="str">
        <f t="shared" si="75"/>
        <v>Laborassistenz 2</v>
      </c>
      <c r="DM139" s="19">
        <f t="shared" si="79"/>
        <v>7654</v>
      </c>
      <c r="DN139" s="153">
        <v>7</v>
      </c>
      <c r="DO139" s="19">
        <v>0</v>
      </c>
      <c r="DP139" s="19" t="s">
        <v>963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903</v>
      </c>
      <c r="Q140" s="15">
        <v>136</v>
      </c>
      <c r="R140" s="161" t="s">
        <v>365</v>
      </c>
      <c r="S140" s="27" t="s">
        <v>900</v>
      </c>
      <c r="T140" s="21">
        <v>1996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8"/>
        <v>Boschung Jan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79"/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360</v>
      </c>
      <c r="P141" s="15" t="s">
        <v>902</v>
      </c>
      <c r="Q141" s="15">
        <v>137</v>
      </c>
      <c r="R141" s="161"/>
      <c r="S141" s="27" t="s">
        <v>899</v>
      </c>
      <c r="T141" s="21">
        <v>1995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8"/>
        <v>Schmidlin Julian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79"/>
        <v>9729</v>
      </c>
      <c r="DN141" s="153">
        <v>8</v>
      </c>
      <c r="DO141" s="19">
        <v>0</v>
      </c>
      <c r="DP141" s="185" t="s">
        <v>976</v>
      </c>
    </row>
    <row r="142" spans="1:120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901</v>
      </c>
      <c r="Q142" s="15">
        <v>138</v>
      </c>
      <c r="R142" s="161"/>
      <c r="S142" s="27" t="s">
        <v>898</v>
      </c>
      <c r="T142" s="21">
        <v>1996</v>
      </c>
      <c r="U142" s="28" t="s">
        <v>628</v>
      </c>
      <c r="V142" s="21"/>
      <c r="W142" s="25"/>
      <c r="X142" s="21"/>
      <c r="Y142" s="25" t="s">
        <v>173</v>
      </c>
      <c r="Z142" s="21"/>
      <c r="AA142" s="25" t="s">
        <v>174</v>
      </c>
      <c r="AB142" s="21" t="s">
        <v>175</v>
      </c>
      <c r="AC142" s="21"/>
      <c r="AE142" s="90" t="s">
        <v>381</v>
      </c>
      <c r="AF142" s="82"/>
      <c r="CP142" s="19" t="str">
        <f t="shared" si="78"/>
        <v>Oswald Leroy</v>
      </c>
      <c r="CT142" s="154">
        <v>9729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79"/>
        <v>9729</v>
      </c>
      <c r="DN142" s="153">
        <v>8</v>
      </c>
      <c r="DO142" s="19">
        <v>0</v>
      </c>
      <c r="DP142" s="185" t="s">
        <v>976</v>
      </c>
    </row>
    <row r="143" spans="1:120" x14ac:dyDescent="0.25">
      <c r="A143" s="53">
        <v>0</v>
      </c>
      <c r="B143" s="53"/>
      <c r="C143" s="53">
        <f t="shared" si="69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1012</v>
      </c>
      <c r="Q143" s="15">
        <v>139</v>
      </c>
      <c r="R143" s="42"/>
      <c r="S143" s="27" t="s">
        <v>1085</v>
      </c>
      <c r="T143" s="21">
        <v>1997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ref="CP143:CP150" si="80">+S143</f>
        <v>Stucki Tizian</v>
      </c>
      <c r="CQ143" s="19"/>
      <c r="CT143" s="154">
        <v>9740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</row>
    <row r="144" spans="1:120" s="19" customFormat="1" x14ac:dyDescent="0.2">
      <c r="A144" s="53">
        <v>0</v>
      </c>
      <c r="B144" s="53"/>
      <c r="C144" s="53">
        <f t="shared" si="69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1013</v>
      </c>
      <c r="Q144" s="15">
        <v>140</v>
      </c>
      <c r="R144" s="42"/>
      <c r="S144" s="27" t="s">
        <v>1086</v>
      </c>
      <c r="T144" s="21">
        <v>1998</v>
      </c>
      <c r="U144" s="28" t="s">
        <v>628</v>
      </c>
      <c r="V144" s="21"/>
      <c r="W144" s="25"/>
      <c r="X144" s="21"/>
      <c r="Y144" s="25" t="s">
        <v>176</v>
      </c>
      <c r="Z144" s="21"/>
      <c r="AA144" s="25" t="s">
        <v>174</v>
      </c>
      <c r="AB144" s="21" t="s">
        <v>175</v>
      </c>
      <c r="AC144" s="21"/>
      <c r="AE144" s="90" t="s">
        <v>381</v>
      </c>
      <c r="AF144" s="82"/>
      <c r="CP144" s="19" t="str">
        <f t="shared" si="80"/>
        <v>Kipfer Cedric</v>
      </c>
      <c r="CT144" s="154">
        <v>9729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 t="shared" ref="DM144:DM150" si="81">+CT144</f>
        <v>9729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359</v>
      </c>
      <c r="P145" s="15" t="s">
        <v>1087</v>
      </c>
      <c r="Q145" s="15">
        <v>141</v>
      </c>
      <c r="R145" s="42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Berger Noah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>+CT145</f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 t="shared" si="69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0"/>
        <v>Pertoldi Noeh</v>
      </c>
      <c r="CT146" s="154">
        <v>9740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81"/>
        <v>9740</v>
      </c>
      <c r="DN146" s="153">
        <v>8</v>
      </c>
      <c r="DO146" s="19">
        <v>0</v>
      </c>
      <c r="DP146" s="185" t="s">
        <v>976</v>
      </c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180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0"/>
        <v>Thahiri Florian</v>
      </c>
      <c r="CT147" s="154">
        <v>9739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 t="shared" si="81"/>
        <v>9739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>+S148</f>
        <v>Hirsbrunner Nico</v>
      </c>
      <c r="CT148" s="154">
        <v>9751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>+CT148</f>
        <v>9751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80"/>
        <v>Christ Florian</v>
      </c>
      <c r="CT149" s="154">
        <v>9750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81"/>
        <v>9750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">
      <c r="A150" s="53">
        <v>0</v>
      </c>
      <c r="B150" s="53"/>
      <c r="C150" s="53">
        <f>IF(Z150&gt;=10,1,0)</f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182</v>
      </c>
      <c r="Z150" s="21"/>
      <c r="AA150" s="25" t="s">
        <v>174</v>
      </c>
      <c r="AB150" s="21" t="s">
        <v>177</v>
      </c>
      <c r="AC150" s="21"/>
      <c r="AE150" s="90" t="s">
        <v>381</v>
      </c>
      <c r="AF150" s="82"/>
      <c r="CP150" s="19" t="str">
        <f t="shared" si="80"/>
        <v>Sivasundaram Aschveni</v>
      </c>
      <c r="CT150" s="154">
        <v>9752</v>
      </c>
      <c r="CU150" s="126"/>
      <c r="CV150" s="125"/>
      <c r="CW150" s="33"/>
      <c r="CX150" s="83"/>
      <c r="CY150" s="125"/>
      <c r="CZ150" s="33"/>
      <c r="DA150" s="83"/>
      <c r="DB150" s="125"/>
      <c r="DC150" s="33"/>
      <c r="DD150" s="83"/>
      <c r="DE150" s="20"/>
      <c r="DF150" s="33"/>
      <c r="DG150" s="33"/>
      <c r="DH150" s="83"/>
      <c r="DM150" s="19">
        <f t="shared" si="81"/>
        <v>9752</v>
      </c>
      <c r="DN150" s="153">
        <v>8</v>
      </c>
      <c r="DO150" s="19">
        <v>0</v>
      </c>
      <c r="DP150" s="185" t="s">
        <v>976</v>
      </c>
      <c r="EI150"/>
    </row>
    <row r="151" spans="1:139" s="19" customFormat="1" x14ac:dyDescent="0.25">
      <c r="A151" s="66"/>
      <c r="B151" s="66"/>
      <c r="C151" s="66"/>
      <c r="D151" s="66"/>
      <c r="E151" s="66"/>
      <c r="F151" s="60"/>
      <c r="G151" s="60"/>
      <c r="H151" s="60"/>
      <c r="I151" s="60"/>
      <c r="J151" s="60"/>
      <c r="K151" s="60"/>
      <c r="L151" s="60"/>
      <c r="M151" s="60"/>
      <c r="N151" s="60"/>
      <c r="O151" s="67"/>
      <c r="P151" s="68"/>
      <c r="Q151" s="68"/>
      <c r="R151" s="44"/>
      <c r="S151" s="30" t="s">
        <v>183</v>
      </c>
      <c r="T151" s="31">
        <f>+Q150</f>
        <v>146</v>
      </c>
      <c r="U151" s="65" t="s">
        <v>700</v>
      </c>
      <c r="V151" s="32"/>
      <c r="W151" s="34"/>
      <c r="X151" s="32"/>
      <c r="Y151" s="40"/>
      <c r="Z151" s="33"/>
      <c r="AA151" s="34"/>
      <c r="AB151" s="33"/>
      <c r="AC151" s="35"/>
      <c r="AE151" s="84"/>
      <c r="AF151" s="83"/>
      <c r="CT151" s="126"/>
      <c r="CU151" s="126"/>
      <c r="CV151" s="141"/>
      <c r="CW151" s="141"/>
      <c r="CX151" s="126"/>
      <c r="CY151" s="141"/>
      <c r="CZ151" s="141"/>
      <c r="DA151" s="126"/>
      <c r="DB151" s="141"/>
      <c r="DC151" s="141"/>
      <c r="DD151" s="126"/>
      <c r="DE151" s="126"/>
      <c r="DF151" s="138"/>
      <c r="DG151" s="138"/>
      <c r="EI151"/>
    </row>
    <row r="152" spans="1:139" customFormat="1" x14ac:dyDescent="0.25">
      <c r="A152" s="48">
        <f t="shared" ref="A152:N152" si="82">SUM(A5:A150)</f>
        <v>9</v>
      </c>
      <c r="B152" s="48">
        <f t="shared" si="82"/>
        <v>37</v>
      </c>
      <c r="C152" s="48">
        <f t="shared" si="82"/>
        <v>98</v>
      </c>
      <c r="D152" s="48">
        <f t="shared" si="82"/>
        <v>28</v>
      </c>
      <c r="E152" s="48">
        <f t="shared" si="82"/>
        <v>44</v>
      </c>
      <c r="F152" s="48">
        <f t="shared" si="82"/>
        <v>1</v>
      </c>
      <c r="G152" s="48">
        <f t="shared" si="82"/>
        <v>2</v>
      </c>
      <c r="H152" s="48">
        <f t="shared" si="82"/>
        <v>33</v>
      </c>
      <c r="I152" s="48">
        <f t="shared" si="82"/>
        <v>35</v>
      </c>
      <c r="J152" s="48">
        <f t="shared" si="82"/>
        <v>11</v>
      </c>
      <c r="K152" s="48">
        <f t="shared" si="82"/>
        <v>11</v>
      </c>
      <c r="L152" s="48">
        <f t="shared" si="82"/>
        <v>20</v>
      </c>
      <c r="M152" s="48">
        <f t="shared" si="82"/>
        <v>7</v>
      </c>
      <c r="N152" s="48">
        <f t="shared" si="82"/>
        <v>0</v>
      </c>
      <c r="O152" s="64">
        <f>SUM(D152+E152+F152+I152+K152+L152+M152)</f>
        <v>146</v>
      </c>
      <c r="P152" s="12"/>
      <c r="Q152" s="12" t="s">
        <v>224</v>
      </c>
      <c r="R152" s="45" t="s">
        <v>342</v>
      </c>
      <c r="S152" s="11" t="s">
        <v>88</v>
      </c>
      <c r="T152" s="13"/>
      <c r="U152" s="37"/>
      <c r="V152" s="13"/>
      <c r="W152" s="123"/>
      <c r="X152" s="13"/>
      <c r="Y152" s="37"/>
      <c r="Z152" s="13"/>
      <c r="AA152" s="14" t="s">
        <v>1036</v>
      </c>
      <c r="AB152" s="13"/>
      <c r="AC152" s="13"/>
      <c r="AD152" s="11"/>
      <c r="AE152" s="87" t="s">
        <v>382</v>
      </c>
      <c r="AF152" s="88" t="s">
        <v>385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T152" s="19"/>
    </row>
    <row r="153" spans="1:139" customFormat="1" x14ac:dyDescent="0.25">
      <c r="A153" s="11">
        <f t="shared" ref="A153:N153" si="83">SUBTOTAL(9,A5:A150)</f>
        <v>9</v>
      </c>
      <c r="B153" s="11">
        <f t="shared" si="83"/>
        <v>37</v>
      </c>
      <c r="C153" s="11">
        <f t="shared" si="83"/>
        <v>98</v>
      </c>
      <c r="D153" s="11">
        <f t="shared" si="83"/>
        <v>28</v>
      </c>
      <c r="E153" s="11">
        <f t="shared" si="83"/>
        <v>44</v>
      </c>
      <c r="F153" s="11">
        <f t="shared" si="83"/>
        <v>1</v>
      </c>
      <c r="G153" s="11">
        <f t="shared" si="83"/>
        <v>2</v>
      </c>
      <c r="H153" s="11">
        <f t="shared" si="83"/>
        <v>33</v>
      </c>
      <c r="I153" s="11">
        <f t="shared" si="83"/>
        <v>35</v>
      </c>
      <c r="J153" s="11">
        <f t="shared" si="83"/>
        <v>11</v>
      </c>
      <c r="K153" s="11">
        <f t="shared" si="83"/>
        <v>11</v>
      </c>
      <c r="L153" s="11">
        <f t="shared" si="83"/>
        <v>20</v>
      </c>
      <c r="M153" s="11">
        <f t="shared" si="83"/>
        <v>7</v>
      </c>
      <c r="N153" s="11">
        <f t="shared" si="83"/>
        <v>0</v>
      </c>
      <c r="O153" s="64">
        <f>SUM(D153+E153+F153+I153+K153+L153+M153)</f>
        <v>146</v>
      </c>
      <c r="P153" s="12"/>
      <c r="Q153" s="12" t="s">
        <v>224</v>
      </c>
      <c r="R153" s="45" t="s">
        <v>370</v>
      </c>
      <c r="S153" s="11" t="s">
        <v>371</v>
      </c>
      <c r="T153" s="13"/>
      <c r="U153" s="37"/>
      <c r="V153" s="13"/>
      <c r="W153" s="123"/>
      <c r="X153" s="13"/>
      <c r="Y153" s="37"/>
      <c r="Z153" s="13" t="s">
        <v>185</v>
      </c>
      <c r="AA153" s="14" t="s">
        <v>886</v>
      </c>
      <c r="AB153" s="13"/>
      <c r="AC153" s="13"/>
      <c r="AD153" s="11"/>
      <c r="AE153" s="87" t="s">
        <v>373</v>
      </c>
      <c r="AF153" s="88" t="s">
        <v>97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45" t="s">
        <v>980</v>
      </c>
      <c r="DT153" s="19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51"/>
      <c r="K154" s="50"/>
      <c r="L154" s="50"/>
      <c r="M154" s="50"/>
      <c r="N154" s="50"/>
      <c r="O154" s="48"/>
      <c r="P154" s="12"/>
      <c r="Q154" s="12"/>
      <c r="R154" s="45" t="s">
        <v>369</v>
      </c>
      <c r="S154" s="11" t="s">
        <v>150</v>
      </c>
      <c r="T154" s="13"/>
      <c r="U154" s="37"/>
      <c r="V154" s="13"/>
      <c r="W154" s="123"/>
      <c r="X154" s="13"/>
      <c r="Y154" s="37"/>
      <c r="Z154" s="13" t="s">
        <v>186</v>
      </c>
      <c r="AA154" s="14" t="s">
        <v>187</v>
      </c>
      <c r="AB154" s="13"/>
      <c r="AC154" s="13"/>
      <c r="AD154" s="11"/>
      <c r="AE154" s="87" t="s">
        <v>375</v>
      </c>
      <c r="AF154" s="88" t="s">
        <v>386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986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69" t="s">
        <v>366</v>
      </c>
      <c r="Q155" s="69" t="s">
        <v>366</v>
      </c>
      <c r="R155" s="45" t="s">
        <v>341</v>
      </c>
      <c r="S155" s="11" t="s">
        <v>158</v>
      </c>
      <c r="T155" s="13"/>
      <c r="U155" s="37"/>
      <c r="V155" s="13"/>
      <c r="W155" s="123"/>
      <c r="X155" s="13"/>
      <c r="Y155" s="37"/>
      <c r="Z155" s="13" t="s">
        <v>189</v>
      </c>
      <c r="AA155" s="14" t="s">
        <v>888</v>
      </c>
      <c r="AB155" s="13"/>
      <c r="AC155" s="13"/>
      <c r="AD155" s="11"/>
      <c r="AE155" s="87" t="s">
        <v>376</v>
      </c>
      <c r="AF155" s="88" t="s">
        <v>110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987</v>
      </c>
      <c r="DT155" s="19"/>
      <c r="EI155" s="11"/>
    </row>
    <row r="156" spans="1:139" customFormat="1" x14ac:dyDescent="0.25">
      <c r="A156" s="11"/>
      <c r="B156" s="11"/>
      <c r="C156" s="11"/>
      <c r="D156" s="49"/>
      <c r="E156" s="49"/>
      <c r="F156" s="50"/>
      <c r="G156" s="51"/>
      <c r="H156" s="51"/>
      <c r="I156" s="50"/>
      <c r="J156" s="11"/>
      <c r="K156" s="50"/>
      <c r="L156" s="50"/>
      <c r="M156" s="50"/>
      <c r="N156" s="50"/>
      <c r="O156" s="48"/>
      <c r="P156" s="12"/>
      <c r="Q156" s="12"/>
      <c r="R156" s="45" t="s">
        <v>368</v>
      </c>
      <c r="S156" s="11" t="s">
        <v>161</v>
      </c>
      <c r="T156" s="13"/>
      <c r="U156" s="37"/>
      <c r="V156" s="13"/>
      <c r="W156" s="123"/>
      <c r="X156" s="13"/>
      <c r="Y156" s="37"/>
      <c r="Z156" s="13" t="s">
        <v>876</v>
      </c>
      <c r="AA156" s="14" t="s">
        <v>877</v>
      </c>
      <c r="AB156" s="13"/>
      <c r="AC156" s="13"/>
      <c r="AD156" s="11"/>
      <c r="AE156" s="87" t="s">
        <v>379</v>
      </c>
      <c r="AF156" s="88" t="s">
        <v>387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5"/>
      <c r="CV156" s="49"/>
      <c r="CW156" s="49"/>
      <c r="CX156" s="11"/>
      <c r="CY156" s="49"/>
      <c r="CZ156" s="49"/>
      <c r="DA156" s="11"/>
      <c r="DB156" s="49"/>
      <c r="DC156" s="49"/>
      <c r="DD156" s="11"/>
      <c r="DE156" s="115"/>
      <c r="DF156" s="13"/>
      <c r="DG156" s="13"/>
      <c r="DH156" s="11"/>
      <c r="DK156" s="11"/>
      <c r="DL156" s="11"/>
      <c r="DM156" s="11"/>
      <c r="DN156" s="11" t="s">
        <v>988</v>
      </c>
      <c r="DT156" s="19"/>
      <c r="EI156" s="11"/>
    </row>
    <row r="157" spans="1:139" x14ac:dyDescent="0.25">
      <c r="R157" s="45" t="s">
        <v>367</v>
      </c>
      <c r="S157" s="11" t="s">
        <v>166</v>
      </c>
      <c r="AE157" s="87" t="s">
        <v>394</v>
      </c>
      <c r="AF157" s="88" t="s">
        <v>395</v>
      </c>
      <c r="DN157" s="11" t="s">
        <v>981</v>
      </c>
      <c r="DT157" s="19"/>
    </row>
    <row r="158" spans="1:139" x14ac:dyDescent="0.25">
      <c r="R158" s="45" t="s">
        <v>365</v>
      </c>
      <c r="S158" s="11" t="s">
        <v>249</v>
      </c>
      <c r="AE158" s="87" t="s">
        <v>383</v>
      </c>
      <c r="AF158" s="88" t="s">
        <v>388</v>
      </c>
      <c r="DN158" s="11" t="s">
        <v>982</v>
      </c>
      <c r="DT158" s="19"/>
    </row>
    <row r="159" spans="1:139" x14ac:dyDescent="0.25">
      <c r="AE159" s="91" t="s">
        <v>365</v>
      </c>
      <c r="AF159" s="89" t="s">
        <v>249</v>
      </c>
      <c r="DN159" s="11" t="s">
        <v>989</v>
      </c>
      <c r="DT159" s="19"/>
    </row>
    <row r="160" spans="1:139" x14ac:dyDescent="0.25">
      <c r="AE160" s="80"/>
      <c r="DN160" s="11" t="s">
        <v>990</v>
      </c>
    </row>
    <row r="161" spans="15:122" x14ac:dyDescent="0.25">
      <c r="AE161" s="80" t="s">
        <v>408</v>
      </c>
      <c r="DN161" s="11" t="s">
        <v>991</v>
      </c>
    </row>
    <row r="162" spans="15:122" x14ac:dyDescent="0.25">
      <c r="O162" s="109"/>
      <c r="P162" s="110"/>
      <c r="Q162" s="111"/>
      <c r="R162" s="112"/>
      <c r="S162" s="113"/>
      <c r="AE162" s="80" t="s">
        <v>410</v>
      </c>
      <c r="DN162" s="11" t="s">
        <v>983</v>
      </c>
    </row>
    <row r="163" spans="15:122" x14ac:dyDescent="0.25">
      <c r="O163" s="109"/>
      <c r="P163" s="110"/>
      <c r="Q163" s="111"/>
      <c r="R163" s="112"/>
      <c r="S163" s="113"/>
      <c r="AE163" s="80" t="s">
        <v>409</v>
      </c>
      <c r="DN163" s="11" t="s">
        <v>984</v>
      </c>
    </row>
    <row r="164" spans="15:122" x14ac:dyDescent="0.25">
      <c r="O164" s="109"/>
      <c r="P164" s="110"/>
      <c r="Q164" s="111"/>
      <c r="R164" s="112"/>
      <c r="S164" s="113"/>
      <c r="AE164" s="80"/>
      <c r="DN164" s="11" t="s">
        <v>992</v>
      </c>
    </row>
    <row r="165" spans="15:122" x14ac:dyDescent="0.25">
      <c r="O165" s="114"/>
      <c r="P165" s="111"/>
      <c r="Q165" s="111"/>
      <c r="R165" s="112"/>
      <c r="S165" s="115"/>
      <c r="AE165" s="80" t="s">
        <v>411</v>
      </c>
      <c r="DN165" s="11" t="s">
        <v>985</v>
      </c>
    </row>
    <row r="166" spans="15:122" x14ac:dyDescent="0.25">
      <c r="AE166" s="80" t="s">
        <v>413</v>
      </c>
    </row>
    <row r="167" spans="15:122" x14ac:dyDescent="0.25">
      <c r="AE167" s="80" t="s">
        <v>412</v>
      </c>
      <c r="DO167" s="45" t="s">
        <v>993</v>
      </c>
    </row>
    <row r="168" spans="15:122" x14ac:dyDescent="0.25">
      <c r="AE168" s="80"/>
      <c r="DO168" s="11" t="s">
        <v>994</v>
      </c>
    </row>
    <row r="169" spans="15:122" x14ac:dyDescent="0.25">
      <c r="AE169" s="80"/>
      <c r="DO169" s="11" t="s">
        <v>995</v>
      </c>
    </row>
    <row r="170" spans="15:122" x14ac:dyDescent="0.25">
      <c r="AE170" s="80"/>
      <c r="DO170" s="11" t="s">
        <v>996</v>
      </c>
    </row>
    <row r="171" spans="15:122" x14ac:dyDescent="0.25">
      <c r="AE171" s="80"/>
      <c r="DO171" s="11" t="s">
        <v>997</v>
      </c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</row>
    <row r="176" spans="15:122" x14ac:dyDescent="0.25">
      <c r="AE176" s="80"/>
      <c r="DR176" s="11" t="s">
        <v>998</v>
      </c>
    </row>
    <row r="177" spans="31:118" x14ac:dyDescent="0.25">
      <c r="AE177" s="80"/>
    </row>
    <row r="178" spans="31:118" x14ac:dyDescent="0.25">
      <c r="AE178" s="80"/>
    </row>
    <row r="179" spans="31:118" x14ac:dyDescent="0.25">
      <c r="AE179" s="80"/>
      <c r="DK179" s="889" t="s">
        <v>78</v>
      </c>
      <c r="DL179" s="890"/>
      <c r="DM179" s="891"/>
      <c r="DN179" s="173" t="s">
        <v>950</v>
      </c>
    </row>
    <row r="180" spans="31:118" x14ac:dyDescent="0.25">
      <c r="AE180" s="80"/>
      <c r="DK180" s="174" t="s">
        <v>76</v>
      </c>
      <c r="DL180" s="175" t="s">
        <v>77</v>
      </c>
      <c r="DM180" s="176" t="s">
        <v>701</v>
      </c>
      <c r="DN180" s="171"/>
    </row>
    <row r="181" spans="31:118" x14ac:dyDescent="0.25">
      <c r="AE181" s="80"/>
      <c r="DK181" s="177">
        <v>101</v>
      </c>
      <c r="DL181" s="178" t="s">
        <v>712</v>
      </c>
      <c r="DM181" s="179">
        <v>2</v>
      </c>
      <c r="DN181" s="171"/>
    </row>
    <row r="182" spans="31:118" x14ac:dyDescent="0.25">
      <c r="AE182" s="80"/>
      <c r="DK182" s="177">
        <v>102</v>
      </c>
      <c r="DL182" s="178" t="s">
        <v>713</v>
      </c>
      <c r="DM182" s="179">
        <v>3</v>
      </c>
      <c r="DN182" s="171"/>
    </row>
    <row r="183" spans="31:118" x14ac:dyDescent="0.25">
      <c r="AE183" s="80"/>
      <c r="DK183" s="177">
        <v>103</v>
      </c>
      <c r="DL183" s="178" t="s">
        <v>714</v>
      </c>
      <c r="DM183" s="179">
        <v>4</v>
      </c>
      <c r="DN183" s="171"/>
    </row>
    <row r="184" spans="31:118" x14ac:dyDescent="0.25">
      <c r="AE184" s="80"/>
      <c r="DK184" s="177">
        <v>104</v>
      </c>
      <c r="DL184" s="178" t="s">
        <v>715</v>
      </c>
      <c r="DM184" s="179">
        <v>5</v>
      </c>
      <c r="DN184" s="171"/>
    </row>
    <row r="185" spans="31:118" x14ac:dyDescent="0.25">
      <c r="AE185" s="80"/>
      <c r="DK185" s="177">
        <v>111</v>
      </c>
      <c r="DL185" s="178" t="s">
        <v>716</v>
      </c>
      <c r="DM185" s="179">
        <v>4</v>
      </c>
      <c r="DN185" s="171" t="s">
        <v>953</v>
      </c>
    </row>
    <row r="186" spans="31:118" x14ac:dyDescent="0.25">
      <c r="AE186" s="80"/>
      <c r="DK186" s="177">
        <v>112</v>
      </c>
      <c r="DL186" s="178" t="s">
        <v>717</v>
      </c>
      <c r="DM186" s="179">
        <v>5</v>
      </c>
      <c r="DN186" s="171" t="s">
        <v>953</v>
      </c>
    </row>
    <row r="187" spans="31:118" x14ac:dyDescent="0.25">
      <c r="AE187" s="80"/>
      <c r="DK187" s="177">
        <v>121</v>
      </c>
      <c r="DL187" s="178" t="s">
        <v>718</v>
      </c>
      <c r="DM187" s="179">
        <v>4</v>
      </c>
      <c r="DN187" s="171" t="s">
        <v>954</v>
      </c>
    </row>
    <row r="188" spans="31:118" x14ac:dyDescent="0.25">
      <c r="AE188" s="80"/>
      <c r="DK188" s="177">
        <v>122</v>
      </c>
      <c r="DL188" s="178" t="s">
        <v>719</v>
      </c>
      <c r="DM188" s="179">
        <v>5</v>
      </c>
      <c r="DN188" s="171" t="s">
        <v>954</v>
      </c>
    </row>
    <row r="189" spans="31:118" x14ac:dyDescent="0.25">
      <c r="DK189" s="177">
        <v>123</v>
      </c>
      <c r="DL189" s="178" t="s">
        <v>720</v>
      </c>
      <c r="DM189" s="179">
        <v>6</v>
      </c>
      <c r="DN189" s="171" t="s">
        <v>954</v>
      </c>
    </row>
    <row r="190" spans="31:118" x14ac:dyDescent="0.25">
      <c r="DK190" s="177">
        <v>124</v>
      </c>
      <c r="DL190" s="178" t="s">
        <v>721</v>
      </c>
      <c r="DM190" s="179">
        <v>7</v>
      </c>
      <c r="DN190" s="171" t="s">
        <v>954</v>
      </c>
    </row>
    <row r="191" spans="31:118" x14ac:dyDescent="0.25">
      <c r="DK191" s="177">
        <v>131</v>
      </c>
      <c r="DL191" s="178" t="s">
        <v>722</v>
      </c>
      <c r="DM191" s="179">
        <v>4</v>
      </c>
      <c r="DN191" s="171" t="s">
        <v>955</v>
      </c>
    </row>
    <row r="192" spans="31:118" x14ac:dyDescent="0.25">
      <c r="DK192" s="177">
        <v>132</v>
      </c>
      <c r="DL192" s="178" t="s">
        <v>723</v>
      </c>
      <c r="DM192" s="179">
        <v>5</v>
      </c>
      <c r="DN192" s="171" t="s">
        <v>955</v>
      </c>
    </row>
    <row r="193" spans="115:118" x14ac:dyDescent="0.25">
      <c r="DK193" s="177">
        <v>133</v>
      </c>
      <c r="DL193" s="178" t="s">
        <v>724</v>
      </c>
      <c r="DM193" s="179">
        <v>6</v>
      </c>
      <c r="DN193" s="171" t="s">
        <v>955</v>
      </c>
    </row>
    <row r="194" spans="115:118" x14ac:dyDescent="0.25">
      <c r="DK194" s="177">
        <v>134</v>
      </c>
      <c r="DL194" s="178" t="s">
        <v>725</v>
      </c>
      <c r="DM194" s="179">
        <v>7</v>
      </c>
      <c r="DN194" s="171" t="s">
        <v>955</v>
      </c>
    </row>
    <row r="195" spans="115:118" x14ac:dyDescent="0.25">
      <c r="DK195" s="177">
        <v>138</v>
      </c>
      <c r="DL195" s="178" t="s">
        <v>726</v>
      </c>
      <c r="DM195" s="179">
        <v>6</v>
      </c>
      <c r="DN195" s="171"/>
    </row>
    <row r="196" spans="115:118" x14ac:dyDescent="0.25">
      <c r="DK196" s="177">
        <v>139</v>
      </c>
      <c r="DL196" s="178" t="s">
        <v>727</v>
      </c>
      <c r="DM196" s="179">
        <v>7</v>
      </c>
      <c r="DN196" s="171"/>
    </row>
    <row r="197" spans="115:118" x14ac:dyDescent="0.25">
      <c r="DK197" s="177">
        <v>141</v>
      </c>
      <c r="DL197" s="178" t="s">
        <v>728</v>
      </c>
      <c r="DM197" s="179">
        <v>8</v>
      </c>
      <c r="DN197" s="171" t="s">
        <v>956</v>
      </c>
    </row>
    <row r="198" spans="115:118" x14ac:dyDescent="0.25">
      <c r="DK198" s="177">
        <v>142</v>
      </c>
      <c r="DL198" s="178" t="s">
        <v>729</v>
      </c>
      <c r="DM198" s="179">
        <v>9</v>
      </c>
      <c r="DN198" s="171" t="s">
        <v>956</v>
      </c>
    </row>
    <row r="199" spans="115:118" x14ac:dyDescent="0.25">
      <c r="DK199" s="177">
        <v>143</v>
      </c>
      <c r="DL199" s="178" t="s">
        <v>730</v>
      </c>
      <c r="DM199" s="179">
        <v>10</v>
      </c>
      <c r="DN199" s="171" t="s">
        <v>956</v>
      </c>
    </row>
    <row r="200" spans="115:118" x14ac:dyDescent="0.25">
      <c r="DK200" s="177">
        <v>144</v>
      </c>
      <c r="DL200" s="178" t="s">
        <v>731</v>
      </c>
      <c r="DM200" s="179">
        <v>11</v>
      </c>
      <c r="DN200" s="171" t="s">
        <v>956</v>
      </c>
    </row>
    <row r="201" spans="115:118" x14ac:dyDescent="0.25">
      <c r="DK201" s="177">
        <v>150</v>
      </c>
      <c r="DL201" s="178" t="s">
        <v>732</v>
      </c>
      <c r="DM201" s="179">
        <v>8</v>
      </c>
      <c r="DN201" s="171"/>
    </row>
    <row r="202" spans="115:118" x14ac:dyDescent="0.25">
      <c r="DK202" s="177">
        <v>151</v>
      </c>
      <c r="DL202" s="178" t="s">
        <v>733</v>
      </c>
      <c r="DM202" s="179">
        <v>9</v>
      </c>
      <c r="DN202" s="171"/>
    </row>
    <row r="203" spans="115:118" x14ac:dyDescent="0.25">
      <c r="DK203" s="177">
        <v>152</v>
      </c>
      <c r="DL203" s="178" t="s">
        <v>734</v>
      </c>
      <c r="DM203" s="179">
        <v>10</v>
      </c>
      <c r="DN203" s="171"/>
    </row>
    <row r="204" spans="115:118" x14ac:dyDescent="0.25">
      <c r="DK204" s="177">
        <v>153</v>
      </c>
      <c r="DL204" s="178" t="s">
        <v>735</v>
      </c>
      <c r="DM204" s="179">
        <v>11</v>
      </c>
      <c r="DN204" s="171"/>
    </row>
    <row r="205" spans="115:118" x14ac:dyDescent="0.25">
      <c r="DK205" s="177">
        <v>154</v>
      </c>
      <c r="DL205" s="178" t="s">
        <v>736</v>
      </c>
      <c r="DM205" s="179">
        <v>12</v>
      </c>
      <c r="DN205" s="171"/>
    </row>
    <row r="206" spans="115:118" x14ac:dyDescent="0.25">
      <c r="DK206" s="177">
        <v>161</v>
      </c>
      <c r="DL206" s="178" t="s">
        <v>737</v>
      </c>
      <c r="DM206" s="179">
        <v>8</v>
      </c>
      <c r="DN206" s="171" t="s">
        <v>957</v>
      </c>
    </row>
    <row r="207" spans="115:118" x14ac:dyDescent="0.25">
      <c r="DK207" s="177">
        <v>162</v>
      </c>
      <c r="DL207" s="178" t="s">
        <v>738</v>
      </c>
      <c r="DM207" s="179">
        <v>9</v>
      </c>
      <c r="DN207" s="171" t="s">
        <v>957</v>
      </c>
    </row>
    <row r="208" spans="115:118" x14ac:dyDescent="0.25">
      <c r="DK208" s="177">
        <v>163</v>
      </c>
      <c r="DL208" s="178" t="s">
        <v>739</v>
      </c>
      <c r="DM208" s="179">
        <v>10</v>
      </c>
      <c r="DN208" s="171"/>
    </row>
    <row r="209" spans="115:118" x14ac:dyDescent="0.25">
      <c r="DK209" s="177">
        <v>164</v>
      </c>
      <c r="DL209" s="178" t="s">
        <v>740</v>
      </c>
      <c r="DM209" s="179">
        <v>11</v>
      </c>
      <c r="DN209" s="171"/>
    </row>
    <row r="210" spans="115:118" x14ac:dyDescent="0.25">
      <c r="DK210" s="177">
        <v>171</v>
      </c>
      <c r="DL210" s="178" t="s">
        <v>741</v>
      </c>
      <c r="DM210" s="179">
        <v>9</v>
      </c>
      <c r="DN210" s="171"/>
    </row>
    <row r="211" spans="115:118" x14ac:dyDescent="0.25">
      <c r="DK211" s="177">
        <v>172</v>
      </c>
      <c r="DL211" s="178" t="s">
        <v>742</v>
      </c>
      <c r="DM211" s="179">
        <v>10</v>
      </c>
      <c r="DN211" s="171"/>
    </row>
    <row r="212" spans="115:118" x14ac:dyDescent="0.25">
      <c r="DK212" s="177">
        <v>173</v>
      </c>
      <c r="DL212" s="178" t="s">
        <v>743</v>
      </c>
      <c r="DM212" s="179">
        <v>11</v>
      </c>
      <c r="DN212" s="171"/>
    </row>
    <row r="213" spans="115:118" x14ac:dyDescent="0.25">
      <c r="DK213" s="177">
        <v>174</v>
      </c>
      <c r="DL213" s="178" t="s">
        <v>744</v>
      </c>
      <c r="DM213" s="179">
        <v>12</v>
      </c>
      <c r="DN213" s="171"/>
    </row>
    <row r="214" spans="115:118" x14ac:dyDescent="0.25">
      <c r="DK214" s="177">
        <v>181</v>
      </c>
      <c r="DL214" s="178" t="s">
        <v>745</v>
      </c>
      <c r="DM214" s="179">
        <v>10</v>
      </c>
      <c r="DN214" s="171"/>
    </row>
    <row r="215" spans="115:118" x14ac:dyDescent="0.25">
      <c r="DK215" s="177">
        <v>183</v>
      </c>
      <c r="DL215" s="178" t="s">
        <v>746</v>
      </c>
      <c r="DM215" s="179">
        <v>12</v>
      </c>
      <c r="DN215" s="171"/>
    </row>
    <row r="216" spans="115:118" x14ac:dyDescent="0.25">
      <c r="DK216" s="177">
        <v>191</v>
      </c>
      <c r="DL216" s="178" t="s">
        <v>747</v>
      </c>
      <c r="DM216" s="179">
        <v>7</v>
      </c>
      <c r="DN216" s="171"/>
    </row>
    <row r="217" spans="115:118" x14ac:dyDescent="0.25">
      <c r="DK217" s="177">
        <v>192</v>
      </c>
      <c r="DL217" s="178" t="s">
        <v>748</v>
      </c>
      <c r="DM217" s="179">
        <v>8</v>
      </c>
      <c r="DN217" s="171"/>
    </row>
    <row r="218" spans="115:118" x14ac:dyDescent="0.25">
      <c r="DK218" s="177">
        <v>193</v>
      </c>
      <c r="DL218" s="178" t="s">
        <v>749</v>
      </c>
      <c r="DM218" s="179">
        <v>9</v>
      </c>
      <c r="DN218" s="171"/>
    </row>
    <row r="219" spans="115:118" x14ac:dyDescent="0.25">
      <c r="DK219" s="177">
        <v>201</v>
      </c>
      <c r="DL219" s="178" t="s">
        <v>750</v>
      </c>
      <c r="DM219" s="179">
        <v>2</v>
      </c>
      <c r="DN219" s="171"/>
    </row>
    <row r="220" spans="115:118" x14ac:dyDescent="0.25">
      <c r="DK220" s="177">
        <v>202</v>
      </c>
      <c r="DL220" s="178" t="s">
        <v>751</v>
      </c>
      <c r="DM220" s="179">
        <v>3</v>
      </c>
      <c r="DN220" s="171"/>
    </row>
    <row r="221" spans="115:118" x14ac:dyDescent="0.25">
      <c r="DK221" s="177">
        <v>211</v>
      </c>
      <c r="DL221" s="178" t="s">
        <v>752</v>
      </c>
      <c r="DM221" s="179">
        <v>4</v>
      </c>
      <c r="DN221" s="171" t="s">
        <v>958</v>
      </c>
    </row>
    <row r="222" spans="115:118" x14ac:dyDescent="0.25">
      <c r="DK222" s="177">
        <v>212</v>
      </c>
      <c r="DL222" s="178" t="s">
        <v>753</v>
      </c>
      <c r="DM222" s="179">
        <v>5</v>
      </c>
      <c r="DN222" s="171" t="s">
        <v>958</v>
      </c>
    </row>
    <row r="223" spans="115:118" x14ac:dyDescent="0.25">
      <c r="DK223" s="177">
        <v>213</v>
      </c>
      <c r="DL223" s="178" t="s">
        <v>754</v>
      </c>
      <c r="DM223" s="179">
        <v>6</v>
      </c>
      <c r="DN223" s="171" t="s">
        <v>958</v>
      </c>
    </row>
    <row r="224" spans="115:118" x14ac:dyDescent="0.25">
      <c r="DK224" s="177">
        <v>214</v>
      </c>
      <c r="DL224" s="178" t="s">
        <v>755</v>
      </c>
      <c r="DM224" s="179">
        <v>7</v>
      </c>
      <c r="DN224" s="171" t="s">
        <v>958</v>
      </c>
    </row>
    <row r="225" spans="115:118" x14ac:dyDescent="0.25">
      <c r="DK225" s="177">
        <v>221</v>
      </c>
      <c r="DL225" s="178" t="s">
        <v>756</v>
      </c>
      <c r="DM225" s="179">
        <v>8</v>
      </c>
      <c r="DN225" s="171" t="s">
        <v>959</v>
      </c>
    </row>
    <row r="226" spans="115:118" x14ac:dyDescent="0.25">
      <c r="DK226" s="177">
        <v>222</v>
      </c>
      <c r="DL226" s="178" t="s">
        <v>757</v>
      </c>
      <c r="DM226" s="179">
        <v>9</v>
      </c>
      <c r="DN226" s="171" t="s">
        <v>959</v>
      </c>
    </row>
    <row r="227" spans="115:118" x14ac:dyDescent="0.25">
      <c r="DK227" s="177">
        <v>223</v>
      </c>
      <c r="DL227" s="178" t="s">
        <v>758</v>
      </c>
      <c r="DM227" s="179">
        <v>10</v>
      </c>
      <c r="DN227" s="171" t="s">
        <v>959</v>
      </c>
    </row>
    <row r="228" spans="115:118" x14ac:dyDescent="0.25">
      <c r="DK228" s="177">
        <v>224</v>
      </c>
      <c r="DL228" s="178" t="s">
        <v>759</v>
      </c>
      <c r="DM228" s="179">
        <v>11</v>
      </c>
      <c r="DN228" s="171" t="s">
        <v>959</v>
      </c>
    </row>
    <row r="229" spans="115:118" x14ac:dyDescent="0.25">
      <c r="DK229" s="177">
        <v>241</v>
      </c>
      <c r="DL229" s="178" t="s">
        <v>760</v>
      </c>
      <c r="DM229" s="179">
        <v>8</v>
      </c>
      <c r="DN229" s="171"/>
    </row>
    <row r="230" spans="115:118" x14ac:dyDescent="0.25">
      <c r="DK230" s="177">
        <v>242</v>
      </c>
      <c r="DL230" s="178" t="s">
        <v>761</v>
      </c>
      <c r="DM230" s="179">
        <v>9</v>
      </c>
      <c r="DN230" s="171"/>
    </row>
    <row r="231" spans="115:118" x14ac:dyDescent="0.25">
      <c r="DK231" s="177">
        <v>243</v>
      </c>
      <c r="DL231" s="178" t="s">
        <v>762</v>
      </c>
      <c r="DM231" s="179">
        <v>10</v>
      </c>
      <c r="DN231" s="171"/>
    </row>
    <row r="232" spans="115:118" x14ac:dyDescent="0.25">
      <c r="DK232" s="177">
        <v>244</v>
      </c>
      <c r="DL232" s="178" t="s">
        <v>763</v>
      </c>
      <c r="DM232" s="179">
        <v>11</v>
      </c>
      <c r="DN232" s="171"/>
    </row>
    <row r="233" spans="115:118" x14ac:dyDescent="0.25">
      <c r="DK233" s="177">
        <v>250</v>
      </c>
      <c r="DL233" s="178" t="s">
        <v>764</v>
      </c>
      <c r="DM233" s="179">
        <v>8</v>
      </c>
      <c r="DN233" s="171"/>
    </row>
    <row r="234" spans="115:118" x14ac:dyDescent="0.25">
      <c r="DK234" s="177">
        <v>251</v>
      </c>
      <c r="DL234" s="178" t="s">
        <v>765</v>
      </c>
      <c r="DM234" s="179">
        <v>9</v>
      </c>
      <c r="DN234" s="171"/>
    </row>
    <row r="235" spans="115:118" x14ac:dyDescent="0.25">
      <c r="DK235" s="177">
        <v>252</v>
      </c>
      <c r="DL235" s="178" t="s">
        <v>766</v>
      </c>
      <c r="DM235" s="179">
        <v>10</v>
      </c>
      <c r="DN235" s="171"/>
    </row>
    <row r="236" spans="115:118" x14ac:dyDescent="0.25">
      <c r="DK236" s="177">
        <v>253</v>
      </c>
      <c r="DL236" s="178" t="s">
        <v>767</v>
      </c>
      <c r="DM236" s="179">
        <v>11</v>
      </c>
      <c r="DN236" s="171"/>
    </row>
    <row r="237" spans="115:118" x14ac:dyDescent="0.25">
      <c r="DK237" s="177">
        <v>254</v>
      </c>
      <c r="DL237" s="178" t="s">
        <v>768</v>
      </c>
      <c r="DM237" s="179">
        <v>12</v>
      </c>
      <c r="DN237" s="171"/>
    </row>
    <row r="238" spans="115:118" x14ac:dyDescent="0.25">
      <c r="DK238" s="177">
        <v>351</v>
      </c>
      <c r="DL238" s="178" t="s">
        <v>769</v>
      </c>
      <c r="DM238" s="179">
        <v>7</v>
      </c>
      <c r="DN238" s="171"/>
    </row>
    <row r="239" spans="115:118" x14ac:dyDescent="0.25">
      <c r="DK239" s="177">
        <v>352</v>
      </c>
      <c r="DL239" s="178" t="s">
        <v>770</v>
      </c>
      <c r="DM239" s="179">
        <v>8</v>
      </c>
      <c r="DN239" s="171"/>
    </row>
    <row r="240" spans="115:118" x14ac:dyDescent="0.25">
      <c r="DK240" s="177">
        <v>353</v>
      </c>
      <c r="DL240" s="178" t="s">
        <v>771</v>
      </c>
      <c r="DM240" s="179">
        <v>9</v>
      </c>
      <c r="DN240" s="171"/>
    </row>
    <row r="241" spans="115:118" x14ac:dyDescent="0.25">
      <c r="DK241" s="177">
        <v>354</v>
      </c>
      <c r="DL241" s="178" t="s">
        <v>772</v>
      </c>
      <c r="DM241" s="179">
        <v>10</v>
      </c>
      <c r="DN241" s="171"/>
    </row>
    <row r="242" spans="115:118" x14ac:dyDescent="0.25">
      <c r="DK242" s="177">
        <v>355</v>
      </c>
      <c r="DL242" s="178" t="s">
        <v>773</v>
      </c>
      <c r="DM242" s="179">
        <v>11</v>
      </c>
      <c r="DN242" s="171"/>
    </row>
    <row r="243" spans="115:118" x14ac:dyDescent="0.25">
      <c r="DK243" s="177">
        <v>356</v>
      </c>
      <c r="DL243" s="178" t="s">
        <v>774</v>
      </c>
      <c r="DM243" s="179">
        <v>12</v>
      </c>
      <c r="DN243" s="171"/>
    </row>
    <row r="244" spans="115:118" x14ac:dyDescent="0.25">
      <c r="DK244" s="177">
        <v>361</v>
      </c>
      <c r="DL244" s="178" t="s">
        <v>775</v>
      </c>
      <c r="DM244" s="179">
        <v>6</v>
      </c>
      <c r="DN244" s="171"/>
    </row>
    <row r="245" spans="115:118" x14ac:dyDescent="0.25">
      <c r="DK245" s="177">
        <v>362</v>
      </c>
      <c r="DL245" s="178" t="s">
        <v>776</v>
      </c>
      <c r="DM245" s="179">
        <v>7</v>
      </c>
      <c r="DN245" s="171"/>
    </row>
    <row r="246" spans="115:118" x14ac:dyDescent="0.25">
      <c r="DK246" s="177">
        <v>363</v>
      </c>
      <c r="DL246" s="178" t="s">
        <v>777</v>
      </c>
      <c r="DM246" s="179">
        <v>8</v>
      </c>
      <c r="DN246" s="171"/>
    </row>
    <row r="247" spans="115:118" x14ac:dyDescent="0.25">
      <c r="DK247" s="177">
        <v>364</v>
      </c>
      <c r="DL247" s="178" t="s">
        <v>778</v>
      </c>
      <c r="DM247" s="179">
        <v>9</v>
      </c>
      <c r="DN247" s="171"/>
    </row>
    <row r="248" spans="115:118" x14ac:dyDescent="0.25">
      <c r="DK248" s="177">
        <v>366</v>
      </c>
      <c r="DL248" s="178" t="s">
        <v>779</v>
      </c>
      <c r="DM248" s="179">
        <v>8</v>
      </c>
      <c r="DN248" s="171"/>
    </row>
    <row r="249" spans="115:118" x14ac:dyDescent="0.25">
      <c r="DK249" s="177">
        <v>367</v>
      </c>
      <c r="DL249" s="178" t="s">
        <v>780</v>
      </c>
      <c r="DM249" s="179">
        <v>9</v>
      </c>
      <c r="DN249" s="171"/>
    </row>
    <row r="250" spans="115:118" x14ac:dyDescent="0.25">
      <c r="DK250" s="177">
        <v>368</v>
      </c>
      <c r="DL250" s="178" t="s">
        <v>781</v>
      </c>
      <c r="DM250" s="179">
        <v>10</v>
      </c>
      <c r="DN250" s="171"/>
    </row>
    <row r="251" spans="115:118" x14ac:dyDescent="0.25">
      <c r="DK251" s="177">
        <v>371</v>
      </c>
      <c r="DL251" s="178" t="s">
        <v>782</v>
      </c>
      <c r="DM251" s="179">
        <v>7</v>
      </c>
      <c r="DN251" s="171"/>
    </row>
    <row r="252" spans="115:118" x14ac:dyDescent="0.25">
      <c r="DK252" s="177">
        <v>372</v>
      </c>
      <c r="DL252" s="178" t="s">
        <v>783</v>
      </c>
      <c r="DM252" s="179">
        <v>8</v>
      </c>
      <c r="DN252" s="171"/>
    </row>
    <row r="253" spans="115:118" x14ac:dyDescent="0.25">
      <c r="DK253" s="177">
        <v>373</v>
      </c>
      <c r="DL253" s="178" t="s">
        <v>784</v>
      </c>
      <c r="DM253" s="179">
        <v>9</v>
      </c>
      <c r="DN253" s="171"/>
    </row>
    <row r="254" spans="115:118" x14ac:dyDescent="0.25">
      <c r="DK254" s="177">
        <v>374</v>
      </c>
      <c r="DL254" s="178" t="s">
        <v>785</v>
      </c>
      <c r="DM254" s="179">
        <v>10</v>
      </c>
      <c r="DN254" s="171"/>
    </row>
    <row r="255" spans="115:118" x14ac:dyDescent="0.25">
      <c r="DK255" s="177">
        <v>375</v>
      </c>
      <c r="DL255" s="178" t="s">
        <v>786</v>
      </c>
      <c r="DM255" s="179">
        <v>11</v>
      </c>
      <c r="DN255" s="171"/>
    </row>
    <row r="256" spans="115:118" x14ac:dyDescent="0.25">
      <c r="DK256" s="177">
        <v>376</v>
      </c>
      <c r="DL256" s="178" t="s">
        <v>787</v>
      </c>
      <c r="DM256" s="179">
        <v>8</v>
      </c>
      <c r="DN256" s="171"/>
    </row>
    <row r="257" spans="115:118" x14ac:dyDescent="0.25">
      <c r="DK257" s="177">
        <v>377</v>
      </c>
      <c r="DL257" s="178" t="s">
        <v>788</v>
      </c>
      <c r="DM257" s="179">
        <v>9</v>
      </c>
      <c r="DN257" s="171"/>
    </row>
    <row r="258" spans="115:118" x14ac:dyDescent="0.25">
      <c r="DK258" s="177">
        <v>378</v>
      </c>
      <c r="DL258" s="178" t="s">
        <v>789</v>
      </c>
      <c r="DM258" s="179">
        <v>11</v>
      </c>
      <c r="DN258" s="171"/>
    </row>
    <row r="259" spans="115:118" x14ac:dyDescent="0.25">
      <c r="DK259" s="177">
        <v>381</v>
      </c>
      <c r="DL259" s="178" t="s">
        <v>732</v>
      </c>
      <c r="DM259" s="179">
        <v>10</v>
      </c>
      <c r="DN259" s="171"/>
    </row>
    <row r="260" spans="115:118" x14ac:dyDescent="0.25">
      <c r="DK260" s="177">
        <v>382</v>
      </c>
      <c r="DL260" s="178" t="s">
        <v>733</v>
      </c>
      <c r="DM260" s="179">
        <v>11</v>
      </c>
      <c r="DN260" s="171"/>
    </row>
    <row r="261" spans="115:118" x14ac:dyDescent="0.25">
      <c r="DK261" s="177">
        <v>383</v>
      </c>
      <c r="DL261" s="178" t="s">
        <v>734</v>
      </c>
      <c r="DM261" s="179">
        <v>12</v>
      </c>
      <c r="DN261" s="171"/>
    </row>
    <row r="262" spans="115:118" x14ac:dyDescent="0.25">
      <c r="DK262" s="177">
        <v>410</v>
      </c>
      <c r="DL262" s="178" t="s">
        <v>790</v>
      </c>
      <c r="DM262" s="179">
        <v>5</v>
      </c>
      <c r="DN262" s="171"/>
    </row>
    <row r="263" spans="115:118" x14ac:dyDescent="0.25">
      <c r="DK263" s="177">
        <v>411</v>
      </c>
      <c r="DL263" s="178" t="s">
        <v>791</v>
      </c>
      <c r="DM263" s="179">
        <v>6</v>
      </c>
      <c r="DN263" s="171" t="s">
        <v>961</v>
      </c>
    </row>
    <row r="264" spans="115:118" x14ac:dyDescent="0.25">
      <c r="DK264" s="177">
        <v>412</v>
      </c>
      <c r="DL264" s="178" t="s">
        <v>792</v>
      </c>
      <c r="DM264" s="179">
        <v>7</v>
      </c>
      <c r="DN264" s="171" t="s">
        <v>961</v>
      </c>
    </row>
    <row r="265" spans="115:118" x14ac:dyDescent="0.25">
      <c r="DK265" s="177">
        <v>413</v>
      </c>
      <c r="DL265" s="178" t="s">
        <v>793</v>
      </c>
      <c r="DM265" s="179">
        <v>8</v>
      </c>
      <c r="DN265" s="171" t="s">
        <v>961</v>
      </c>
    </row>
    <row r="266" spans="115:118" x14ac:dyDescent="0.25">
      <c r="DK266" s="177">
        <v>420</v>
      </c>
      <c r="DL266" s="178" t="s">
        <v>794</v>
      </c>
      <c r="DM266" s="179">
        <v>4</v>
      </c>
      <c r="DN266" s="171" t="s">
        <v>960</v>
      </c>
    </row>
    <row r="267" spans="115:118" x14ac:dyDescent="0.25">
      <c r="DK267" s="177">
        <v>421</v>
      </c>
      <c r="DL267" s="178" t="s">
        <v>795</v>
      </c>
      <c r="DM267" s="179">
        <v>5</v>
      </c>
      <c r="DN267" s="171" t="s">
        <v>960</v>
      </c>
    </row>
    <row r="268" spans="115:118" x14ac:dyDescent="0.25">
      <c r="DK268" s="177">
        <v>422</v>
      </c>
      <c r="DL268" s="178" t="s">
        <v>796</v>
      </c>
      <c r="DM268" s="179">
        <v>6</v>
      </c>
      <c r="DN268" s="171" t="s">
        <v>960</v>
      </c>
    </row>
    <row r="269" spans="115:118" x14ac:dyDescent="0.25">
      <c r="DK269" s="177">
        <v>423</v>
      </c>
      <c r="DL269" s="178" t="s">
        <v>797</v>
      </c>
      <c r="DM269" s="179">
        <v>7</v>
      </c>
      <c r="DN269" s="171" t="s">
        <v>960</v>
      </c>
    </row>
    <row r="270" spans="115:118" x14ac:dyDescent="0.25">
      <c r="DK270" s="177">
        <v>424</v>
      </c>
      <c r="DL270" s="178" t="s">
        <v>798</v>
      </c>
      <c r="DM270" s="179">
        <v>8</v>
      </c>
      <c r="DN270" s="171" t="s">
        <v>960</v>
      </c>
    </row>
    <row r="271" spans="115:118" x14ac:dyDescent="0.25">
      <c r="DK271" s="177">
        <v>430</v>
      </c>
      <c r="DL271" s="178" t="s">
        <v>799</v>
      </c>
      <c r="DM271" s="179">
        <v>6</v>
      </c>
      <c r="DN271" s="171"/>
    </row>
    <row r="272" spans="115:118" x14ac:dyDescent="0.25">
      <c r="DK272" s="177">
        <v>431</v>
      </c>
      <c r="DL272" s="178" t="s">
        <v>800</v>
      </c>
      <c r="DM272" s="179">
        <v>7</v>
      </c>
      <c r="DN272" s="171"/>
    </row>
    <row r="273" spans="115:118" x14ac:dyDescent="0.25">
      <c r="DK273" s="177">
        <v>432</v>
      </c>
      <c r="DL273" s="178" t="s">
        <v>801</v>
      </c>
      <c r="DM273" s="179">
        <v>8</v>
      </c>
      <c r="DN273" s="171"/>
    </row>
    <row r="274" spans="115:118" x14ac:dyDescent="0.25">
      <c r="DK274" s="177">
        <v>433</v>
      </c>
      <c r="DL274" s="178" t="s">
        <v>802</v>
      </c>
      <c r="DM274" s="179">
        <v>9</v>
      </c>
      <c r="DN274" s="171"/>
    </row>
    <row r="275" spans="115:118" x14ac:dyDescent="0.25">
      <c r="DK275" s="177">
        <v>434</v>
      </c>
      <c r="DL275" s="178" t="s">
        <v>803</v>
      </c>
      <c r="DM275" s="179">
        <v>10</v>
      </c>
      <c r="DN275" s="171"/>
    </row>
    <row r="276" spans="115:118" x14ac:dyDescent="0.25">
      <c r="DK276" s="177">
        <v>441</v>
      </c>
      <c r="DL276" s="178" t="s">
        <v>804</v>
      </c>
      <c r="DM276" s="179">
        <v>7</v>
      </c>
      <c r="DN276" s="171" t="s">
        <v>962</v>
      </c>
    </row>
    <row r="277" spans="115:118" x14ac:dyDescent="0.25">
      <c r="DK277" s="177">
        <v>442</v>
      </c>
      <c r="DL277" s="178" t="s">
        <v>805</v>
      </c>
      <c r="DM277" s="179">
        <v>8</v>
      </c>
      <c r="DN277" s="171" t="s">
        <v>962</v>
      </c>
    </row>
    <row r="278" spans="115:118" x14ac:dyDescent="0.25">
      <c r="DK278" s="177">
        <v>443</v>
      </c>
      <c r="DL278" s="178" t="s">
        <v>806</v>
      </c>
      <c r="DM278" s="179">
        <v>9</v>
      </c>
      <c r="DN278" s="171" t="s">
        <v>962</v>
      </c>
    </row>
    <row r="279" spans="115:118" x14ac:dyDescent="0.25">
      <c r="DK279" s="177">
        <v>444</v>
      </c>
      <c r="DL279" s="178" t="s">
        <v>807</v>
      </c>
      <c r="DM279" s="179">
        <v>10</v>
      </c>
      <c r="DN279" s="171" t="s">
        <v>962</v>
      </c>
    </row>
    <row r="280" spans="115:118" x14ac:dyDescent="0.25">
      <c r="DK280" s="177">
        <v>451</v>
      </c>
      <c r="DL280" s="178" t="s">
        <v>808</v>
      </c>
      <c r="DM280" s="179">
        <v>7</v>
      </c>
      <c r="DN280" s="171"/>
    </row>
    <row r="281" spans="115:118" x14ac:dyDescent="0.25">
      <c r="DK281" s="177">
        <v>452</v>
      </c>
      <c r="DL281" s="178" t="s">
        <v>809</v>
      </c>
      <c r="DM281" s="179">
        <v>8</v>
      </c>
      <c r="DN281" s="171"/>
    </row>
    <row r="282" spans="115:118" x14ac:dyDescent="0.25">
      <c r="DK282" s="177">
        <v>453</v>
      </c>
      <c r="DL282" s="178" t="s">
        <v>810</v>
      </c>
      <c r="DM282" s="179">
        <v>9</v>
      </c>
      <c r="DN282" s="171"/>
    </row>
    <row r="283" spans="115:118" x14ac:dyDescent="0.25">
      <c r="DK283" s="177">
        <v>454</v>
      </c>
      <c r="DL283" s="178" t="s">
        <v>811</v>
      </c>
      <c r="DM283" s="179">
        <v>10</v>
      </c>
      <c r="DN283" s="171"/>
    </row>
    <row r="284" spans="115:118" x14ac:dyDescent="0.25">
      <c r="DK284" s="177">
        <v>460</v>
      </c>
      <c r="DL284" s="178" t="s">
        <v>812</v>
      </c>
      <c r="DM284" s="179">
        <v>6</v>
      </c>
      <c r="DN284" s="171"/>
    </row>
    <row r="285" spans="115:118" x14ac:dyDescent="0.25">
      <c r="DK285" s="177">
        <v>461</v>
      </c>
      <c r="DL285" s="178" t="s">
        <v>813</v>
      </c>
      <c r="DM285" s="179">
        <v>7</v>
      </c>
      <c r="DN285" s="171"/>
    </row>
    <row r="286" spans="115:118" x14ac:dyDescent="0.25">
      <c r="DK286" s="177">
        <v>462</v>
      </c>
      <c r="DL286" s="178" t="s">
        <v>814</v>
      </c>
      <c r="DM286" s="179">
        <v>8</v>
      </c>
      <c r="DN286" s="171"/>
    </row>
    <row r="287" spans="115:118" x14ac:dyDescent="0.25">
      <c r="DK287" s="177">
        <v>463</v>
      </c>
      <c r="DL287" s="178" t="s">
        <v>815</v>
      </c>
      <c r="DM287" s="179">
        <v>9</v>
      </c>
      <c r="DN287" s="171"/>
    </row>
    <row r="288" spans="115:118" x14ac:dyDescent="0.25">
      <c r="DK288" s="177">
        <v>464</v>
      </c>
      <c r="DL288" s="178" t="s">
        <v>816</v>
      </c>
      <c r="DM288" s="179">
        <v>10</v>
      </c>
      <c r="DN288" s="171"/>
    </row>
    <row r="289" spans="115:118" x14ac:dyDescent="0.25">
      <c r="DK289" s="177">
        <v>490</v>
      </c>
      <c r="DL289" s="178" t="s">
        <v>732</v>
      </c>
      <c r="DM289" s="179">
        <v>8</v>
      </c>
      <c r="DN289" s="171"/>
    </row>
    <row r="290" spans="115:118" x14ac:dyDescent="0.25">
      <c r="DK290" s="177">
        <v>491</v>
      </c>
      <c r="DL290" s="178" t="s">
        <v>733</v>
      </c>
      <c r="DM290" s="179">
        <v>9</v>
      </c>
      <c r="DN290" s="171"/>
    </row>
    <row r="291" spans="115:118" x14ac:dyDescent="0.25">
      <c r="DK291" s="177">
        <v>492</v>
      </c>
      <c r="DL291" s="178" t="s">
        <v>734</v>
      </c>
      <c r="DM291" s="179">
        <v>10</v>
      </c>
      <c r="DN291" s="171"/>
    </row>
    <row r="292" spans="115:118" x14ac:dyDescent="0.25">
      <c r="DK292" s="177">
        <v>493</v>
      </c>
      <c r="DL292" s="178" t="s">
        <v>817</v>
      </c>
      <c r="DM292" s="179">
        <v>11</v>
      </c>
      <c r="DN292" s="171"/>
    </row>
    <row r="293" spans="115:118" x14ac:dyDescent="0.25">
      <c r="DK293" s="177">
        <v>494</v>
      </c>
      <c r="DL293" s="178" t="s">
        <v>736</v>
      </c>
      <c r="DM293" s="179">
        <v>12</v>
      </c>
      <c r="DN293" s="171"/>
    </row>
    <row r="294" spans="115:118" x14ac:dyDescent="0.25">
      <c r="DK294" s="177">
        <v>501</v>
      </c>
      <c r="DL294" s="178" t="s">
        <v>818</v>
      </c>
      <c r="DM294" s="179">
        <v>1</v>
      </c>
      <c r="DN294" s="171"/>
    </row>
    <row r="295" spans="115:118" x14ac:dyDescent="0.25">
      <c r="DK295" s="177">
        <v>502</v>
      </c>
      <c r="DL295" s="178" t="s">
        <v>819</v>
      </c>
      <c r="DM295" s="179">
        <v>2</v>
      </c>
      <c r="DN295" s="171"/>
    </row>
    <row r="296" spans="115:118" x14ac:dyDescent="0.25">
      <c r="DK296" s="177">
        <v>504</v>
      </c>
      <c r="DL296" s="178" t="s">
        <v>821</v>
      </c>
      <c r="DM296" s="179">
        <v>4</v>
      </c>
      <c r="DN296" s="171"/>
    </row>
    <row r="297" spans="115:118" x14ac:dyDescent="0.25">
      <c r="DK297" s="177">
        <v>506</v>
      </c>
      <c r="DL297" s="178" t="s">
        <v>822</v>
      </c>
      <c r="DM297" s="179">
        <v>3</v>
      </c>
      <c r="DN297" s="171"/>
    </row>
    <row r="298" spans="115:118" x14ac:dyDescent="0.25">
      <c r="DK298" s="177">
        <v>507</v>
      </c>
      <c r="DL298" s="178" t="s">
        <v>823</v>
      </c>
      <c r="DM298" s="179">
        <v>4</v>
      </c>
      <c r="DN298" s="171"/>
    </row>
    <row r="299" spans="115:118" x14ac:dyDescent="0.25">
      <c r="DK299" s="177">
        <v>503</v>
      </c>
      <c r="DL299" s="178" t="s">
        <v>820</v>
      </c>
      <c r="DM299" s="179">
        <v>3</v>
      </c>
      <c r="DN299" s="171"/>
    </row>
    <row r="300" spans="115:118" x14ac:dyDescent="0.25">
      <c r="DK300" s="177">
        <v>508</v>
      </c>
      <c r="DL300" s="178" t="s">
        <v>824</v>
      </c>
      <c r="DM300" s="179">
        <v>5</v>
      </c>
      <c r="DN300" s="171"/>
    </row>
    <row r="301" spans="115:118" x14ac:dyDescent="0.25">
      <c r="DK301" s="177">
        <v>509</v>
      </c>
      <c r="DL301" s="178" t="s">
        <v>825</v>
      </c>
      <c r="DM301" s="179">
        <v>6</v>
      </c>
      <c r="DN301" s="171"/>
    </row>
    <row r="302" spans="115:118" x14ac:dyDescent="0.25">
      <c r="DK302" s="177">
        <v>511</v>
      </c>
      <c r="DL302" s="178" t="s">
        <v>826</v>
      </c>
      <c r="DM302" s="179">
        <v>4</v>
      </c>
      <c r="DN302" s="171"/>
    </row>
    <row r="303" spans="115:118" x14ac:dyDescent="0.25">
      <c r="DK303" s="177">
        <v>512</v>
      </c>
      <c r="DL303" s="178" t="s">
        <v>827</v>
      </c>
      <c r="DM303" s="179">
        <v>5</v>
      </c>
      <c r="DN303" s="171"/>
    </row>
    <row r="304" spans="115:118" x14ac:dyDescent="0.25">
      <c r="DK304" s="177">
        <v>513</v>
      </c>
      <c r="DL304" s="178" t="s">
        <v>828</v>
      </c>
      <c r="DM304" s="179">
        <v>6</v>
      </c>
      <c r="DN304" s="171"/>
    </row>
    <row r="305" spans="115:118" x14ac:dyDescent="0.25">
      <c r="DK305" s="177">
        <v>514</v>
      </c>
      <c r="DL305" s="178" t="s">
        <v>829</v>
      </c>
      <c r="DM305" s="179">
        <v>7</v>
      </c>
      <c r="DN305" s="171"/>
    </row>
    <row r="306" spans="115:118" x14ac:dyDescent="0.25">
      <c r="DK306" s="177">
        <v>516</v>
      </c>
      <c r="DL306" s="178" t="s">
        <v>830</v>
      </c>
      <c r="DM306" s="179">
        <v>4</v>
      </c>
      <c r="DN306" s="171"/>
    </row>
    <row r="307" spans="115:118" x14ac:dyDescent="0.25">
      <c r="DK307" s="177">
        <v>517</v>
      </c>
      <c r="DL307" s="178" t="s">
        <v>831</v>
      </c>
      <c r="DM307" s="179">
        <v>5</v>
      </c>
      <c r="DN307" s="171"/>
    </row>
    <row r="308" spans="115:118" x14ac:dyDescent="0.25">
      <c r="DK308" s="177">
        <v>518</v>
      </c>
      <c r="DL308" s="178" t="s">
        <v>832</v>
      </c>
      <c r="DM308" s="179">
        <v>6</v>
      </c>
      <c r="DN308" s="171"/>
    </row>
    <row r="309" spans="115:118" x14ac:dyDescent="0.25">
      <c r="DK309" s="177">
        <v>521</v>
      </c>
      <c r="DL309" s="178" t="s">
        <v>833</v>
      </c>
      <c r="DM309" s="179">
        <v>4</v>
      </c>
      <c r="DN309" s="171"/>
    </row>
    <row r="310" spans="115:118" x14ac:dyDescent="0.25">
      <c r="DK310" s="177">
        <v>522</v>
      </c>
      <c r="DL310" s="178" t="s">
        <v>834</v>
      </c>
      <c r="DM310" s="179">
        <v>5</v>
      </c>
      <c r="DN310" s="171"/>
    </row>
    <row r="311" spans="115:118" x14ac:dyDescent="0.25">
      <c r="DK311" s="177">
        <v>523</v>
      </c>
      <c r="DL311" s="178" t="s">
        <v>835</v>
      </c>
      <c r="DM311" s="179">
        <v>6</v>
      </c>
      <c r="DN311" s="171"/>
    </row>
    <row r="312" spans="115:118" x14ac:dyDescent="0.25">
      <c r="DK312" s="177">
        <v>524</v>
      </c>
      <c r="DL312" s="178" t="s">
        <v>836</v>
      </c>
      <c r="DM312" s="179">
        <v>7</v>
      </c>
      <c r="DN312" s="171"/>
    </row>
    <row r="313" spans="115:118" x14ac:dyDescent="0.25">
      <c r="DK313" s="177">
        <v>531</v>
      </c>
      <c r="DL313" s="178" t="s">
        <v>837</v>
      </c>
      <c r="DM313" s="179">
        <v>5</v>
      </c>
      <c r="DN313" s="171"/>
    </row>
    <row r="314" spans="115:118" x14ac:dyDescent="0.25">
      <c r="DK314" s="177">
        <v>532</v>
      </c>
      <c r="DL314" s="178" t="s">
        <v>838</v>
      </c>
      <c r="DM314" s="179">
        <v>6</v>
      </c>
      <c r="DN314" s="171"/>
    </row>
    <row r="315" spans="115:118" x14ac:dyDescent="0.25">
      <c r="DK315" s="177">
        <v>533</v>
      </c>
      <c r="DL315" s="178" t="s">
        <v>839</v>
      </c>
      <c r="DM315" s="179">
        <v>6</v>
      </c>
      <c r="DN315" s="171"/>
    </row>
    <row r="316" spans="115:118" x14ac:dyDescent="0.25">
      <c r="DK316" s="177">
        <v>534</v>
      </c>
      <c r="DL316" s="178" t="s">
        <v>840</v>
      </c>
      <c r="DM316" s="179">
        <v>7</v>
      </c>
      <c r="DN316" s="171"/>
    </row>
    <row r="317" spans="115:118" x14ac:dyDescent="0.25">
      <c r="DK317" s="177">
        <v>541</v>
      </c>
      <c r="DL317" s="178" t="s">
        <v>841</v>
      </c>
      <c r="DM317" s="179">
        <v>6</v>
      </c>
      <c r="DN317" s="171"/>
    </row>
    <row r="318" spans="115:118" x14ac:dyDescent="0.25">
      <c r="DK318" s="177">
        <v>542</v>
      </c>
      <c r="DL318" s="178" t="s">
        <v>842</v>
      </c>
      <c r="DM318" s="179">
        <v>7</v>
      </c>
      <c r="DN318" s="171" t="s">
        <v>967</v>
      </c>
    </row>
    <row r="319" spans="115:118" x14ac:dyDescent="0.25">
      <c r="DK319" s="177">
        <v>543</v>
      </c>
      <c r="DL319" s="178" t="s">
        <v>843</v>
      </c>
      <c r="DM319" s="179">
        <v>8</v>
      </c>
      <c r="DN319" s="171"/>
    </row>
    <row r="320" spans="115:118" x14ac:dyDescent="0.25">
      <c r="DK320" s="177">
        <v>544</v>
      </c>
      <c r="DL320" s="178" t="s">
        <v>844</v>
      </c>
      <c r="DM320" s="179">
        <v>9</v>
      </c>
      <c r="DN320" s="171"/>
    </row>
    <row r="321" spans="115:118" x14ac:dyDescent="0.25">
      <c r="DK321" s="177">
        <v>545</v>
      </c>
      <c r="DL321" s="178" t="s">
        <v>845</v>
      </c>
      <c r="DM321" s="179">
        <v>10</v>
      </c>
      <c r="DN321" s="171"/>
    </row>
    <row r="322" spans="115:118" x14ac:dyDescent="0.25">
      <c r="DK322" s="177">
        <v>550</v>
      </c>
      <c r="DL322" s="178" t="s">
        <v>846</v>
      </c>
      <c r="DM322" s="179">
        <v>7</v>
      </c>
      <c r="DN322" s="171"/>
    </row>
    <row r="323" spans="115:118" x14ac:dyDescent="0.25">
      <c r="DK323" s="177">
        <v>551</v>
      </c>
      <c r="DL323" s="178" t="s">
        <v>732</v>
      </c>
      <c r="DM323" s="179">
        <v>8</v>
      </c>
      <c r="DN323" s="171"/>
    </row>
    <row r="324" spans="115:118" x14ac:dyDescent="0.25">
      <c r="DK324" s="177">
        <v>552</v>
      </c>
      <c r="DL324" s="178" t="s">
        <v>733</v>
      </c>
      <c r="DM324" s="179">
        <v>9</v>
      </c>
      <c r="DN324" s="171"/>
    </row>
    <row r="325" spans="115:118" x14ac:dyDescent="0.25">
      <c r="DK325" s="177">
        <v>553</v>
      </c>
      <c r="DL325" s="178" t="s">
        <v>734</v>
      </c>
      <c r="DM325" s="179">
        <v>10</v>
      </c>
      <c r="DN325" s="171"/>
    </row>
    <row r="326" spans="115:118" x14ac:dyDescent="0.25">
      <c r="DK326" s="177">
        <v>554</v>
      </c>
      <c r="DL326" s="178" t="s">
        <v>817</v>
      </c>
      <c r="DM326" s="179">
        <v>11</v>
      </c>
      <c r="DN326" s="171"/>
    </row>
    <row r="327" spans="115:118" x14ac:dyDescent="0.25">
      <c r="DK327" s="177">
        <v>555</v>
      </c>
      <c r="DL327" s="180" t="s">
        <v>736</v>
      </c>
      <c r="DM327" s="179">
        <v>12</v>
      </c>
      <c r="DN327" s="171"/>
    </row>
    <row r="328" spans="115:118" x14ac:dyDescent="0.25">
      <c r="DK328" s="177">
        <v>561</v>
      </c>
      <c r="DL328" s="178" t="s">
        <v>847</v>
      </c>
      <c r="DM328" s="179">
        <v>3</v>
      </c>
      <c r="DN328" s="171"/>
    </row>
    <row r="329" spans="115:118" x14ac:dyDescent="0.25">
      <c r="DK329" s="177">
        <v>562</v>
      </c>
      <c r="DL329" s="178" t="s">
        <v>848</v>
      </c>
      <c r="DM329" s="179">
        <v>4</v>
      </c>
      <c r="DN329" s="171"/>
    </row>
    <row r="330" spans="115:118" x14ac:dyDescent="0.25">
      <c r="DK330" s="177">
        <v>563</v>
      </c>
      <c r="DL330" s="178" t="s">
        <v>849</v>
      </c>
      <c r="DM330" s="179">
        <v>5</v>
      </c>
      <c r="DN330" s="171"/>
    </row>
    <row r="331" spans="115:118" x14ac:dyDescent="0.25">
      <c r="DK331" s="177">
        <v>564</v>
      </c>
      <c r="DL331" s="178" t="s">
        <v>850</v>
      </c>
      <c r="DM331" s="179">
        <v>6</v>
      </c>
      <c r="DN331" s="171"/>
    </row>
    <row r="332" spans="115:118" x14ac:dyDescent="0.25">
      <c r="DK332" s="177">
        <v>565</v>
      </c>
      <c r="DL332" s="178" t="s">
        <v>851</v>
      </c>
      <c r="DM332" s="179">
        <v>7</v>
      </c>
      <c r="DN332" s="171"/>
    </row>
    <row r="333" spans="115:118" x14ac:dyDescent="0.25">
      <c r="DK333" s="177">
        <v>566</v>
      </c>
      <c r="DL333" s="178" t="s">
        <v>0</v>
      </c>
      <c r="DM333" s="179">
        <v>8</v>
      </c>
      <c r="DN333" s="171"/>
    </row>
    <row r="334" spans="115:118" x14ac:dyDescent="0.25">
      <c r="DK334" s="177">
        <v>571</v>
      </c>
      <c r="DL334" s="178" t="s">
        <v>1</v>
      </c>
      <c r="DM334" s="179">
        <v>3</v>
      </c>
      <c r="DN334" s="171"/>
    </row>
    <row r="335" spans="115:118" x14ac:dyDescent="0.25">
      <c r="DK335" s="177">
        <v>572</v>
      </c>
      <c r="DL335" s="178" t="s">
        <v>2</v>
      </c>
      <c r="DM335" s="179">
        <v>4</v>
      </c>
      <c r="DN335" s="171"/>
    </row>
    <row r="336" spans="115:118" x14ac:dyDescent="0.25">
      <c r="DK336" s="177">
        <v>573</v>
      </c>
      <c r="DL336" s="178" t="s">
        <v>3</v>
      </c>
      <c r="DM336" s="179">
        <v>5</v>
      </c>
      <c r="DN336" s="171"/>
    </row>
    <row r="337" spans="115:118" x14ac:dyDescent="0.25">
      <c r="DK337" s="177">
        <v>574</v>
      </c>
      <c r="DL337" s="178" t="s">
        <v>4</v>
      </c>
      <c r="DM337" s="179">
        <v>6</v>
      </c>
      <c r="DN337" s="171"/>
    </row>
    <row r="338" spans="115:118" x14ac:dyDescent="0.25">
      <c r="DK338" s="177">
        <v>575</v>
      </c>
      <c r="DL338" s="178" t="s">
        <v>5</v>
      </c>
      <c r="DM338" s="179">
        <v>7</v>
      </c>
      <c r="DN338" s="171"/>
    </row>
    <row r="339" spans="115:118" x14ac:dyDescent="0.25">
      <c r="DK339" s="177">
        <v>576</v>
      </c>
      <c r="DL339" s="178" t="s">
        <v>6</v>
      </c>
      <c r="DM339" s="179">
        <v>8</v>
      </c>
      <c r="DN339" s="171"/>
    </row>
    <row r="340" spans="115:118" x14ac:dyDescent="0.25">
      <c r="DK340" s="177">
        <v>577</v>
      </c>
      <c r="DL340" s="178" t="s">
        <v>7</v>
      </c>
      <c r="DM340" s="181"/>
      <c r="DN340" s="171"/>
    </row>
    <row r="341" spans="115:118" x14ac:dyDescent="0.25">
      <c r="DK341" s="177">
        <v>578</v>
      </c>
      <c r="DL341" s="178" t="s">
        <v>8</v>
      </c>
      <c r="DM341" s="179">
        <v>7</v>
      </c>
      <c r="DN341" s="171"/>
    </row>
    <row r="342" spans="115:118" x14ac:dyDescent="0.25">
      <c r="DK342" s="177">
        <v>580</v>
      </c>
      <c r="DL342" s="178" t="s">
        <v>9</v>
      </c>
      <c r="DM342" s="179">
        <v>2</v>
      </c>
      <c r="DN342" s="171"/>
    </row>
    <row r="343" spans="115:118" x14ac:dyDescent="0.25">
      <c r="DK343" s="177">
        <v>581</v>
      </c>
      <c r="DL343" s="178" t="s">
        <v>10</v>
      </c>
      <c r="DM343" s="179">
        <v>3</v>
      </c>
      <c r="DN343" s="171"/>
    </row>
    <row r="344" spans="115:118" x14ac:dyDescent="0.25">
      <c r="DK344" s="177">
        <v>582</v>
      </c>
      <c r="DL344" s="178" t="s">
        <v>11</v>
      </c>
      <c r="DM344" s="179">
        <v>4</v>
      </c>
      <c r="DN344" s="171"/>
    </row>
    <row r="345" spans="115:118" x14ac:dyDescent="0.25">
      <c r="DK345" s="177">
        <v>583</v>
      </c>
      <c r="DL345" s="178" t="s">
        <v>12</v>
      </c>
      <c r="DM345" s="179">
        <v>4</v>
      </c>
      <c r="DN345" s="171"/>
    </row>
    <row r="346" spans="115:118" x14ac:dyDescent="0.25">
      <c r="DK346" s="177">
        <v>584</v>
      </c>
      <c r="DL346" s="178" t="s">
        <v>13</v>
      </c>
      <c r="DM346" s="179">
        <v>5</v>
      </c>
      <c r="DN346" s="171"/>
    </row>
    <row r="347" spans="115:118" x14ac:dyDescent="0.25">
      <c r="DK347" s="177">
        <v>585</v>
      </c>
      <c r="DL347" s="178" t="s">
        <v>14</v>
      </c>
      <c r="DM347" s="179">
        <v>6</v>
      </c>
      <c r="DN347" s="171"/>
    </row>
    <row r="348" spans="115:118" x14ac:dyDescent="0.25">
      <c r="DK348" s="177">
        <v>586</v>
      </c>
      <c r="DL348" s="178" t="s">
        <v>15</v>
      </c>
      <c r="DM348" s="179">
        <v>7</v>
      </c>
      <c r="DN348" s="171"/>
    </row>
    <row r="349" spans="115:118" x14ac:dyDescent="0.25">
      <c r="DK349" s="177">
        <v>587</v>
      </c>
      <c r="DL349" s="178" t="s">
        <v>16</v>
      </c>
      <c r="DM349" s="179">
        <v>8</v>
      </c>
      <c r="DN349" s="171"/>
    </row>
    <row r="350" spans="115:118" x14ac:dyDescent="0.25">
      <c r="DK350" s="177">
        <v>590</v>
      </c>
      <c r="DL350" s="178" t="s">
        <v>846</v>
      </c>
      <c r="DM350" s="179">
        <v>7</v>
      </c>
      <c r="DN350" s="171"/>
    </row>
    <row r="351" spans="115:118" x14ac:dyDescent="0.25">
      <c r="DK351" s="177">
        <v>591</v>
      </c>
      <c r="DL351" s="178" t="s">
        <v>17</v>
      </c>
      <c r="DM351" s="179">
        <v>8</v>
      </c>
      <c r="DN351" s="171"/>
    </row>
    <row r="352" spans="115:118" x14ac:dyDescent="0.25">
      <c r="DK352" s="177">
        <v>592</v>
      </c>
      <c r="DL352" s="178" t="s">
        <v>18</v>
      </c>
      <c r="DM352" s="179">
        <v>9</v>
      </c>
      <c r="DN352" s="171"/>
    </row>
    <row r="353" spans="115:118" x14ac:dyDescent="0.25">
      <c r="DK353" s="177">
        <v>593</v>
      </c>
      <c r="DL353" s="178" t="s">
        <v>19</v>
      </c>
      <c r="DM353" s="179">
        <v>10</v>
      </c>
      <c r="DN353" s="171"/>
    </row>
    <row r="354" spans="115:118" x14ac:dyDescent="0.25">
      <c r="DK354" s="177">
        <v>594</v>
      </c>
      <c r="DL354" s="178" t="s">
        <v>20</v>
      </c>
      <c r="DM354" s="179">
        <v>11</v>
      </c>
      <c r="DN354" s="171"/>
    </row>
    <row r="355" spans="115:118" x14ac:dyDescent="0.25">
      <c r="DK355" s="177">
        <v>601</v>
      </c>
      <c r="DL355" s="178" t="s">
        <v>21</v>
      </c>
      <c r="DM355" s="179">
        <v>4</v>
      </c>
      <c r="DN355" s="171"/>
    </row>
    <row r="356" spans="115:118" x14ac:dyDescent="0.25">
      <c r="DK356" s="177">
        <v>602</v>
      </c>
      <c r="DL356" s="178" t="s">
        <v>22</v>
      </c>
      <c r="DM356" s="179">
        <v>5</v>
      </c>
      <c r="DN356" s="171"/>
    </row>
    <row r="357" spans="115:118" x14ac:dyDescent="0.25">
      <c r="DK357" s="177">
        <v>603</v>
      </c>
      <c r="DL357" s="178" t="s">
        <v>23</v>
      </c>
      <c r="DM357" s="179">
        <v>6</v>
      </c>
      <c r="DN357" s="171"/>
    </row>
    <row r="358" spans="115:118" x14ac:dyDescent="0.25">
      <c r="DK358" s="177">
        <v>604</v>
      </c>
      <c r="DL358" s="178" t="s">
        <v>24</v>
      </c>
      <c r="DM358" s="179">
        <v>7</v>
      </c>
      <c r="DN358" s="171"/>
    </row>
    <row r="359" spans="115:118" x14ac:dyDescent="0.25">
      <c r="DK359" s="177">
        <v>611</v>
      </c>
      <c r="DL359" s="178" t="s">
        <v>25</v>
      </c>
      <c r="DM359" s="179">
        <v>1</v>
      </c>
      <c r="DN359" s="171"/>
    </row>
    <row r="360" spans="115:118" x14ac:dyDescent="0.25">
      <c r="DK360" s="177">
        <v>612</v>
      </c>
      <c r="DL360" s="178" t="s">
        <v>26</v>
      </c>
      <c r="DM360" s="179">
        <v>2</v>
      </c>
      <c r="DN360" s="171"/>
    </row>
    <row r="361" spans="115:118" x14ac:dyDescent="0.25">
      <c r="DK361" s="177">
        <v>613</v>
      </c>
      <c r="DL361" s="178" t="s">
        <v>27</v>
      </c>
      <c r="DM361" s="179">
        <v>3</v>
      </c>
      <c r="DN361" s="171" t="s">
        <v>963</v>
      </c>
    </row>
    <row r="362" spans="115:118" x14ac:dyDescent="0.25">
      <c r="DK362" s="177">
        <v>614</v>
      </c>
      <c r="DL362" s="178" t="s">
        <v>28</v>
      </c>
      <c r="DM362" s="179">
        <v>4</v>
      </c>
      <c r="DN362" s="171" t="s">
        <v>963</v>
      </c>
    </row>
    <row r="363" spans="115:118" x14ac:dyDescent="0.25">
      <c r="DK363" s="177">
        <v>631</v>
      </c>
      <c r="DL363" s="178" t="s">
        <v>29</v>
      </c>
      <c r="DM363" s="179">
        <v>8</v>
      </c>
      <c r="DN363" s="171"/>
    </row>
    <row r="364" spans="115:118" x14ac:dyDescent="0.25">
      <c r="DK364" s="177">
        <v>632</v>
      </c>
      <c r="DL364" s="178" t="s">
        <v>30</v>
      </c>
      <c r="DM364" s="179">
        <v>9</v>
      </c>
      <c r="DN364" s="171"/>
    </row>
    <row r="365" spans="115:118" x14ac:dyDescent="0.25">
      <c r="DK365" s="177">
        <v>633</v>
      </c>
      <c r="DL365" s="178" t="s">
        <v>31</v>
      </c>
      <c r="DM365" s="179">
        <v>10</v>
      </c>
      <c r="DN365" s="171"/>
    </row>
    <row r="366" spans="115:118" x14ac:dyDescent="0.25">
      <c r="DK366" s="177">
        <v>634</v>
      </c>
      <c r="DL366" s="178" t="s">
        <v>32</v>
      </c>
      <c r="DM366" s="179">
        <v>11</v>
      </c>
      <c r="DN366" s="171"/>
    </row>
    <row r="367" spans="115:118" x14ac:dyDescent="0.25">
      <c r="DK367" s="177">
        <v>690</v>
      </c>
      <c r="DL367" s="178" t="s">
        <v>732</v>
      </c>
      <c r="DM367" s="179">
        <v>8</v>
      </c>
      <c r="DN367" s="171"/>
    </row>
    <row r="368" spans="115:118" x14ac:dyDescent="0.25">
      <c r="DK368" s="177">
        <v>691</v>
      </c>
      <c r="DL368" s="178" t="s">
        <v>733</v>
      </c>
      <c r="DM368" s="179">
        <v>9</v>
      </c>
      <c r="DN368" s="171"/>
    </row>
    <row r="369" spans="115:118" x14ac:dyDescent="0.25">
      <c r="DK369" s="177">
        <v>692</v>
      </c>
      <c r="DL369" s="178" t="s">
        <v>734</v>
      </c>
      <c r="DM369" s="179">
        <v>10</v>
      </c>
      <c r="DN369" s="171"/>
    </row>
    <row r="370" spans="115:118" x14ac:dyDescent="0.25">
      <c r="DK370" s="177">
        <v>693</v>
      </c>
      <c r="DL370" s="178" t="s">
        <v>817</v>
      </c>
      <c r="DM370" s="179">
        <v>11</v>
      </c>
      <c r="DN370" s="171"/>
    </row>
    <row r="371" spans="115:118" x14ac:dyDescent="0.25">
      <c r="DK371" s="177">
        <v>694</v>
      </c>
      <c r="DL371" s="178" t="s">
        <v>736</v>
      </c>
      <c r="DM371" s="179">
        <v>12</v>
      </c>
      <c r="DN371" s="171"/>
    </row>
    <row r="372" spans="115:118" x14ac:dyDescent="0.25">
      <c r="DK372" s="177">
        <v>706</v>
      </c>
      <c r="DL372" s="178" t="s">
        <v>33</v>
      </c>
      <c r="DM372" s="179">
        <v>4</v>
      </c>
      <c r="DN372" s="171"/>
    </row>
    <row r="373" spans="115:118" x14ac:dyDescent="0.25">
      <c r="DK373" s="177">
        <v>707</v>
      </c>
      <c r="DL373" s="178" t="s">
        <v>34</v>
      </c>
      <c r="DM373" s="179">
        <v>5</v>
      </c>
      <c r="DN373" s="171"/>
    </row>
    <row r="374" spans="115:118" x14ac:dyDescent="0.25">
      <c r="DK374" s="177">
        <v>708</v>
      </c>
      <c r="DL374" s="178" t="s">
        <v>35</v>
      </c>
      <c r="DM374" s="179">
        <v>6</v>
      </c>
      <c r="DN374" s="171"/>
    </row>
    <row r="375" spans="115:118" x14ac:dyDescent="0.25">
      <c r="DK375" s="177">
        <v>709</v>
      </c>
      <c r="DL375" s="178" t="s">
        <v>36</v>
      </c>
      <c r="DM375" s="179">
        <v>7</v>
      </c>
      <c r="DN375" s="171"/>
    </row>
    <row r="376" spans="115:118" x14ac:dyDescent="0.25">
      <c r="DK376" s="177">
        <v>710</v>
      </c>
      <c r="DL376" s="178" t="s">
        <v>37</v>
      </c>
      <c r="DM376" s="179">
        <v>6</v>
      </c>
      <c r="DN376" s="171"/>
    </row>
    <row r="377" spans="115:118" x14ac:dyDescent="0.25">
      <c r="DK377" s="177">
        <v>711</v>
      </c>
      <c r="DL377" s="178" t="s">
        <v>38</v>
      </c>
      <c r="DM377" s="179">
        <v>7</v>
      </c>
      <c r="DN377" s="171"/>
    </row>
    <row r="378" spans="115:118" x14ac:dyDescent="0.25">
      <c r="DK378" s="177">
        <v>712</v>
      </c>
      <c r="DL378" s="178" t="s">
        <v>39</v>
      </c>
      <c r="DM378" s="179">
        <v>8</v>
      </c>
      <c r="DN378" s="171"/>
    </row>
    <row r="379" spans="115:118" x14ac:dyDescent="0.25">
      <c r="DK379" s="177">
        <v>713</v>
      </c>
      <c r="DL379" s="178" t="s">
        <v>40</v>
      </c>
      <c r="DM379" s="179">
        <v>9</v>
      </c>
      <c r="DN379" s="171"/>
    </row>
    <row r="380" spans="115:118" x14ac:dyDescent="0.25">
      <c r="DK380" s="177">
        <v>714</v>
      </c>
      <c r="DL380" s="178" t="s">
        <v>41</v>
      </c>
      <c r="DM380" s="179">
        <v>10</v>
      </c>
      <c r="DN380" s="171"/>
    </row>
    <row r="381" spans="115:118" x14ac:dyDescent="0.25">
      <c r="DK381" s="177">
        <v>720</v>
      </c>
      <c r="DL381" s="178" t="s">
        <v>42</v>
      </c>
      <c r="DM381" s="179">
        <v>6</v>
      </c>
      <c r="DN381" s="171"/>
    </row>
    <row r="382" spans="115:118" x14ac:dyDescent="0.25">
      <c r="DK382" s="177">
        <v>721</v>
      </c>
      <c r="DL382" s="178" t="s">
        <v>43</v>
      </c>
      <c r="DM382" s="179">
        <v>7</v>
      </c>
      <c r="DN382" s="171"/>
    </row>
    <row r="383" spans="115:118" x14ac:dyDescent="0.25">
      <c r="DK383" s="177">
        <v>722</v>
      </c>
      <c r="DL383" s="178" t="s">
        <v>44</v>
      </c>
      <c r="DM383" s="179">
        <v>8</v>
      </c>
      <c r="DN383" s="171"/>
    </row>
    <row r="384" spans="115:118" x14ac:dyDescent="0.25">
      <c r="DK384" s="177">
        <v>723</v>
      </c>
      <c r="DL384" s="178" t="s">
        <v>45</v>
      </c>
      <c r="DM384" s="179">
        <v>9</v>
      </c>
      <c r="DN384" s="171"/>
    </row>
    <row r="385" spans="115:118" x14ac:dyDescent="0.25">
      <c r="DK385" s="177">
        <v>724</v>
      </c>
      <c r="DL385" s="178" t="s">
        <v>46</v>
      </c>
      <c r="DM385" s="179">
        <v>10</v>
      </c>
      <c r="DN385" s="171"/>
    </row>
    <row r="386" spans="115:118" x14ac:dyDescent="0.25">
      <c r="DK386" s="177">
        <v>731</v>
      </c>
      <c r="DL386" s="178" t="s">
        <v>47</v>
      </c>
      <c r="DM386" s="179">
        <v>4</v>
      </c>
      <c r="DN386" s="171" t="s">
        <v>964</v>
      </c>
    </row>
    <row r="387" spans="115:118" x14ac:dyDescent="0.25">
      <c r="DK387" s="177">
        <v>732</v>
      </c>
      <c r="DL387" s="178" t="s">
        <v>48</v>
      </c>
      <c r="DM387" s="179">
        <v>5</v>
      </c>
      <c r="DN387" s="171" t="s">
        <v>964</v>
      </c>
    </row>
    <row r="388" spans="115:118" x14ac:dyDescent="0.25">
      <c r="DK388" s="177">
        <v>733</v>
      </c>
      <c r="DL388" s="178" t="s">
        <v>49</v>
      </c>
      <c r="DM388" s="179">
        <v>6</v>
      </c>
      <c r="DN388" s="171" t="s">
        <v>964</v>
      </c>
    </row>
    <row r="389" spans="115:118" x14ac:dyDescent="0.25">
      <c r="DK389" s="177">
        <v>741</v>
      </c>
      <c r="DL389" s="178" t="s">
        <v>50</v>
      </c>
      <c r="DM389" s="179">
        <v>7</v>
      </c>
      <c r="DN389" s="171" t="s">
        <v>965</v>
      </c>
    </row>
    <row r="390" spans="115:118" x14ac:dyDescent="0.25">
      <c r="DK390" s="177">
        <v>742</v>
      </c>
      <c r="DL390" s="178" t="s">
        <v>51</v>
      </c>
      <c r="DM390" s="179">
        <v>8</v>
      </c>
      <c r="DN390" s="171" t="s">
        <v>966</v>
      </c>
    </row>
    <row r="391" spans="115:118" x14ac:dyDescent="0.25">
      <c r="DK391" s="177">
        <v>743</v>
      </c>
      <c r="DL391" s="178" t="s">
        <v>52</v>
      </c>
      <c r="DM391" s="179">
        <v>9</v>
      </c>
      <c r="DN391" s="171"/>
    </row>
    <row r="392" spans="115:118" x14ac:dyDescent="0.25">
      <c r="DK392" s="177">
        <v>750</v>
      </c>
      <c r="DL392" s="178" t="s">
        <v>732</v>
      </c>
      <c r="DM392" s="179">
        <v>9</v>
      </c>
      <c r="DN392" s="171" t="s">
        <v>951</v>
      </c>
    </row>
    <row r="393" spans="115:118" x14ac:dyDescent="0.25">
      <c r="DK393" s="177">
        <v>751</v>
      </c>
      <c r="DL393" s="178" t="s">
        <v>733</v>
      </c>
      <c r="DM393" s="179">
        <v>10</v>
      </c>
      <c r="DN393" s="171" t="s">
        <v>951</v>
      </c>
    </row>
    <row r="394" spans="115:118" x14ac:dyDescent="0.25">
      <c r="DK394" s="177">
        <v>752</v>
      </c>
      <c r="DL394" s="178" t="s">
        <v>734</v>
      </c>
      <c r="DM394" s="179">
        <v>11</v>
      </c>
      <c r="DN394" s="171" t="s">
        <v>951</v>
      </c>
    </row>
    <row r="395" spans="115:118" x14ac:dyDescent="0.25">
      <c r="DK395" s="177">
        <v>753</v>
      </c>
      <c r="DL395" s="178" t="s">
        <v>735</v>
      </c>
      <c r="DM395" s="179">
        <v>12</v>
      </c>
      <c r="DN395" s="171" t="s">
        <v>951</v>
      </c>
    </row>
    <row r="396" spans="115:118" x14ac:dyDescent="0.25">
      <c r="DK396" s="177">
        <v>760</v>
      </c>
      <c r="DL396" s="178" t="s">
        <v>53</v>
      </c>
      <c r="DM396" s="179">
        <v>6</v>
      </c>
      <c r="DN396" s="171"/>
    </row>
    <row r="397" spans="115:118" x14ac:dyDescent="0.25">
      <c r="DK397" s="177">
        <v>761</v>
      </c>
      <c r="DL397" s="178" t="s">
        <v>54</v>
      </c>
      <c r="DM397" s="179">
        <v>7</v>
      </c>
      <c r="DN397" s="171"/>
    </row>
    <row r="398" spans="115:118" x14ac:dyDescent="0.25">
      <c r="DK398" s="177">
        <v>762</v>
      </c>
      <c r="DL398" s="178" t="s">
        <v>55</v>
      </c>
      <c r="DM398" s="179">
        <v>8</v>
      </c>
      <c r="DN398" s="171"/>
    </row>
    <row r="399" spans="115:118" x14ac:dyDescent="0.25">
      <c r="DK399" s="177">
        <v>763</v>
      </c>
      <c r="DL399" s="178" t="s">
        <v>56</v>
      </c>
      <c r="DM399" s="179">
        <v>9</v>
      </c>
      <c r="DN399" s="171"/>
    </row>
    <row r="400" spans="115:118" x14ac:dyDescent="0.25">
      <c r="DK400" s="177">
        <v>764</v>
      </c>
      <c r="DL400" s="178" t="s">
        <v>57</v>
      </c>
      <c r="DM400" s="179">
        <v>10</v>
      </c>
      <c r="DN400" s="171"/>
    </row>
    <row r="401" spans="115:118" x14ac:dyDescent="0.25">
      <c r="DK401" s="177">
        <v>770</v>
      </c>
      <c r="DL401" s="178" t="s">
        <v>53</v>
      </c>
      <c r="DM401" s="179">
        <v>6</v>
      </c>
      <c r="DN401" s="171"/>
    </row>
    <row r="402" spans="115:118" x14ac:dyDescent="0.25">
      <c r="DK402" s="177">
        <v>771</v>
      </c>
      <c r="DL402" s="178" t="s">
        <v>54</v>
      </c>
      <c r="DM402" s="179">
        <v>7</v>
      </c>
      <c r="DN402" s="171" t="s">
        <v>951</v>
      </c>
    </row>
    <row r="403" spans="115:118" x14ac:dyDescent="0.25">
      <c r="DK403" s="177">
        <v>772</v>
      </c>
      <c r="DL403" s="178" t="s">
        <v>55</v>
      </c>
      <c r="DM403" s="179">
        <v>8</v>
      </c>
      <c r="DN403" s="171" t="s">
        <v>951</v>
      </c>
    </row>
    <row r="404" spans="115:118" x14ac:dyDescent="0.25">
      <c r="DK404" s="177">
        <v>773</v>
      </c>
      <c r="DL404" s="178" t="s">
        <v>56</v>
      </c>
      <c r="DM404" s="179">
        <v>9</v>
      </c>
      <c r="DN404" s="171" t="s">
        <v>951</v>
      </c>
    </row>
    <row r="405" spans="115:118" x14ac:dyDescent="0.25">
      <c r="DK405" s="177">
        <v>774</v>
      </c>
      <c r="DL405" s="178" t="s">
        <v>57</v>
      </c>
      <c r="DM405" s="179">
        <v>10</v>
      </c>
      <c r="DN405" s="171" t="s">
        <v>951</v>
      </c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780</v>
      </c>
      <c r="DL407" s="178" t="s">
        <v>53</v>
      </c>
      <c r="DM407" s="179">
        <v>6</v>
      </c>
      <c r="DN407" s="171"/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781</v>
      </c>
      <c r="DL409" s="178" t="s">
        <v>54</v>
      </c>
      <c r="DM409" s="179">
        <v>7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782</v>
      </c>
      <c r="DL411" s="178" t="s">
        <v>55</v>
      </c>
      <c r="DM411" s="179">
        <v>8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783</v>
      </c>
      <c r="DL413" s="178" t="s">
        <v>56</v>
      </c>
      <c r="DM413" s="179">
        <v>9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784</v>
      </c>
      <c r="DL415" s="178" t="s">
        <v>57</v>
      </c>
      <c r="DM415" s="179">
        <v>10</v>
      </c>
      <c r="DN415" s="171" t="s">
        <v>952</v>
      </c>
    </row>
    <row r="416" spans="115:118" x14ac:dyDescent="0.25">
      <c r="DK416" s="177">
        <v>811</v>
      </c>
      <c r="DL416" s="178" t="s">
        <v>58</v>
      </c>
      <c r="DM416" s="179">
        <v>4</v>
      </c>
      <c r="DN416" s="171"/>
    </row>
    <row r="417" spans="115:118" x14ac:dyDescent="0.25">
      <c r="DK417" s="177">
        <v>812</v>
      </c>
      <c r="DL417" s="178" t="s">
        <v>59</v>
      </c>
      <c r="DM417" s="179">
        <v>5</v>
      </c>
      <c r="DN417" s="171"/>
    </row>
    <row r="418" spans="115:118" x14ac:dyDescent="0.25">
      <c r="DK418" s="177">
        <v>813</v>
      </c>
      <c r="DL418" s="178" t="s">
        <v>60</v>
      </c>
      <c r="DM418" s="179">
        <v>6</v>
      </c>
      <c r="DN418" s="171"/>
    </row>
    <row r="419" spans="115:118" x14ac:dyDescent="0.25">
      <c r="DK419" s="177">
        <v>814</v>
      </c>
      <c r="DL419" s="178" t="s">
        <v>61</v>
      </c>
      <c r="DM419" s="179">
        <v>7</v>
      </c>
      <c r="DN419" s="171"/>
    </row>
    <row r="420" spans="115:118" x14ac:dyDescent="0.25">
      <c r="DK420" s="177">
        <v>821</v>
      </c>
      <c r="DL420" s="178" t="s">
        <v>62</v>
      </c>
      <c r="DM420" s="179">
        <v>7</v>
      </c>
      <c r="DN420" s="171"/>
    </row>
    <row r="421" spans="115:118" x14ac:dyDescent="0.25">
      <c r="DK421" s="177">
        <v>822</v>
      </c>
      <c r="DL421" s="178" t="s">
        <v>63</v>
      </c>
      <c r="DM421" s="179">
        <v>8</v>
      </c>
      <c r="DN421" s="171"/>
    </row>
    <row r="422" spans="115:118" x14ac:dyDescent="0.25">
      <c r="DK422" s="177">
        <v>823</v>
      </c>
      <c r="DL422" s="178" t="s">
        <v>64</v>
      </c>
      <c r="DM422" s="179">
        <v>9</v>
      </c>
      <c r="DN422" s="171"/>
    </row>
    <row r="423" spans="115:118" x14ac:dyDescent="0.25">
      <c r="DK423" s="177">
        <v>824</v>
      </c>
      <c r="DL423" s="178" t="s">
        <v>65</v>
      </c>
      <c r="DM423" s="179">
        <v>10</v>
      </c>
      <c r="DN423" s="171"/>
    </row>
    <row r="424" spans="115:118" x14ac:dyDescent="0.25">
      <c r="DK424" s="177">
        <v>850</v>
      </c>
      <c r="DL424" s="178" t="s">
        <v>732</v>
      </c>
      <c r="DM424" s="179">
        <v>8</v>
      </c>
      <c r="DN424" s="171"/>
    </row>
    <row r="425" spans="115:118" x14ac:dyDescent="0.25">
      <c r="DK425" s="177">
        <v>851</v>
      </c>
      <c r="DL425" s="178" t="s">
        <v>733</v>
      </c>
      <c r="DM425" s="179">
        <v>9</v>
      </c>
      <c r="DN425" s="171"/>
    </row>
    <row r="426" spans="115:118" x14ac:dyDescent="0.25">
      <c r="DK426" s="177">
        <v>852</v>
      </c>
      <c r="DL426" s="178" t="s">
        <v>734</v>
      </c>
      <c r="DM426" s="179">
        <v>10</v>
      </c>
      <c r="DN426" s="171"/>
    </row>
    <row r="427" spans="115:118" x14ac:dyDescent="0.25">
      <c r="DK427" s="177">
        <v>853</v>
      </c>
      <c r="DL427" s="178" t="s">
        <v>735</v>
      </c>
      <c r="DM427" s="179">
        <v>11</v>
      </c>
      <c r="DN427" s="171"/>
    </row>
    <row r="428" spans="115:118" x14ac:dyDescent="0.25">
      <c r="DK428" s="177">
        <v>951</v>
      </c>
      <c r="DL428" s="178" t="s">
        <v>66</v>
      </c>
      <c r="DM428" s="179">
        <v>6</v>
      </c>
      <c r="DN428" s="171"/>
    </row>
    <row r="429" spans="115:118" x14ac:dyDescent="0.25">
      <c r="DK429" s="177">
        <v>952</v>
      </c>
      <c r="DL429" s="178" t="s">
        <v>67</v>
      </c>
      <c r="DM429" s="179">
        <v>7</v>
      </c>
      <c r="DN429" s="171"/>
    </row>
    <row r="430" spans="115:118" x14ac:dyDescent="0.25">
      <c r="DK430" s="177">
        <v>953</v>
      </c>
      <c r="DL430" s="178" t="s">
        <v>68</v>
      </c>
      <c r="DM430" s="179">
        <v>8</v>
      </c>
      <c r="DN430" s="171"/>
    </row>
    <row r="431" spans="115:118" x14ac:dyDescent="0.25">
      <c r="DK431" s="177">
        <v>954</v>
      </c>
      <c r="DL431" s="178" t="s">
        <v>69</v>
      </c>
      <c r="DM431" s="179">
        <v>8</v>
      </c>
      <c r="DN431" s="171"/>
    </row>
    <row r="432" spans="115:118" x14ac:dyDescent="0.25">
      <c r="DK432" s="177">
        <v>955</v>
      </c>
      <c r="DL432" s="178" t="s">
        <v>70</v>
      </c>
      <c r="DM432" s="179">
        <v>9</v>
      </c>
      <c r="DN432" s="171"/>
    </row>
    <row r="433" spans="115:118" x14ac:dyDescent="0.25">
      <c r="DK433" s="177">
        <v>961</v>
      </c>
      <c r="DL433" s="178" t="s">
        <v>71</v>
      </c>
      <c r="DM433" s="179">
        <v>6</v>
      </c>
      <c r="DN433" s="171"/>
    </row>
    <row r="434" spans="115:118" x14ac:dyDescent="0.25">
      <c r="DK434" s="177">
        <v>962</v>
      </c>
      <c r="DL434" s="178" t="s">
        <v>72</v>
      </c>
      <c r="DM434" s="179">
        <v>7</v>
      </c>
      <c r="DN434" s="171"/>
    </row>
    <row r="435" spans="115:118" x14ac:dyDescent="0.25">
      <c r="DK435" s="177">
        <v>963</v>
      </c>
      <c r="DL435" s="178" t="s">
        <v>73</v>
      </c>
      <c r="DM435" s="179">
        <v>8</v>
      </c>
      <c r="DN435" s="171"/>
    </row>
    <row r="436" spans="115:118" x14ac:dyDescent="0.25">
      <c r="DK436" s="177">
        <v>971</v>
      </c>
      <c r="DL436" s="178" t="s">
        <v>74</v>
      </c>
      <c r="DM436" s="179">
        <v>6</v>
      </c>
      <c r="DN436" s="171"/>
    </row>
    <row r="437" spans="115:118" x14ac:dyDescent="0.25">
      <c r="DK437" s="182">
        <v>972</v>
      </c>
      <c r="DL437" s="183" t="s">
        <v>75</v>
      </c>
      <c r="DM437" s="184">
        <v>7</v>
      </c>
      <c r="DN437" s="172"/>
    </row>
  </sheetData>
  <autoFilter ref="A4:EJ159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9:DM179"/>
    <mergeCell ref="K3:K4"/>
    <mergeCell ref="L3:L4"/>
    <mergeCell ref="M3:M4"/>
    <mergeCell ref="N3:N4"/>
    <mergeCell ref="O3:O4"/>
  </mergeCells>
  <conditionalFormatting sqref="CY11 CY112 DB106 DB10:DB27 DB144 CY144 DB146:DB150 CY146:CY150 DB75 DB131 DB133:DB139 DB103:DB104 DB30:DB46 DB48:DB64 DB79:DB101 DB115:DB116 DB118:DB128 DB112:DB113">
    <cfRule type="cellIs" dxfId="477" priority="145" stopIfTrue="1" operator="notEqual">
      <formula>$DF10</formula>
    </cfRule>
  </conditionalFormatting>
  <conditionalFormatting sqref="CY10 CY13:CY27 CY75 CY131 CY133:CY139 CY103:CY106 CY29:CY46 CY48:CY64 CY79:CY101 CY115:CY116 CY118:CY128 CY113">
    <cfRule type="cellIs" dxfId="476" priority="146" stopIfTrue="1" operator="notEqual">
      <formula>$DB10</formula>
    </cfRule>
  </conditionalFormatting>
  <conditionalFormatting sqref="DB107">
    <cfRule type="cellIs" dxfId="475" priority="143" stopIfTrue="1" operator="notEqual">
      <formula>$DF107</formula>
    </cfRule>
  </conditionalFormatting>
  <conditionalFormatting sqref="CY107">
    <cfRule type="cellIs" dxfId="474" priority="144" stopIfTrue="1" operator="notEqual">
      <formula>$DB107</formula>
    </cfRule>
  </conditionalFormatting>
  <conditionalFormatting sqref="DB108">
    <cfRule type="cellIs" dxfId="473" priority="141" stopIfTrue="1" operator="notEqual">
      <formula>$DF108</formula>
    </cfRule>
  </conditionalFormatting>
  <conditionalFormatting sqref="CY108">
    <cfRule type="cellIs" dxfId="472" priority="142" stopIfTrue="1" operator="notEqual">
      <formula>$DB108</formula>
    </cfRule>
  </conditionalFormatting>
  <conditionalFormatting sqref="DB67">
    <cfRule type="cellIs" dxfId="471" priority="137" stopIfTrue="1" operator="notEqual">
      <formula>$DF67</formula>
    </cfRule>
  </conditionalFormatting>
  <conditionalFormatting sqref="CY67">
    <cfRule type="cellIs" dxfId="470" priority="138" stopIfTrue="1" operator="notEqual">
      <formula>$DB67</formula>
    </cfRule>
  </conditionalFormatting>
  <conditionalFormatting sqref="DB68">
    <cfRule type="cellIs" dxfId="469" priority="135" stopIfTrue="1" operator="notEqual">
      <formula>$DF68</formula>
    </cfRule>
  </conditionalFormatting>
  <conditionalFormatting sqref="CY68">
    <cfRule type="cellIs" dxfId="468" priority="136" stopIfTrue="1" operator="notEqual">
      <formula>$DB68</formula>
    </cfRule>
  </conditionalFormatting>
  <conditionalFormatting sqref="DB47">
    <cfRule type="cellIs" dxfId="467" priority="133" stopIfTrue="1" operator="notEqual">
      <formula>$DF47</formula>
    </cfRule>
  </conditionalFormatting>
  <conditionalFormatting sqref="CY47">
    <cfRule type="cellIs" dxfId="466" priority="132" stopIfTrue="1" operator="notEqual">
      <formula>$DB47</formula>
    </cfRule>
  </conditionalFormatting>
  <conditionalFormatting sqref="DB28">
    <cfRule type="cellIs" dxfId="465" priority="130" stopIfTrue="1" operator="notEqual">
      <formula>$DF28</formula>
    </cfRule>
  </conditionalFormatting>
  <conditionalFormatting sqref="CY28">
    <cfRule type="cellIs" dxfId="464" priority="131" stopIfTrue="1" operator="notEqual">
      <formula>$DB28</formula>
    </cfRule>
  </conditionalFormatting>
  <conditionalFormatting sqref="DB66">
    <cfRule type="cellIs" dxfId="463" priority="126" stopIfTrue="1" operator="notEqual">
      <formula>$DF66</formula>
    </cfRule>
  </conditionalFormatting>
  <conditionalFormatting sqref="CY66">
    <cfRule type="cellIs" dxfId="462" priority="127" stopIfTrue="1" operator="notEqual">
      <formula>$DB66</formula>
    </cfRule>
  </conditionalFormatting>
  <conditionalFormatting sqref="DB109">
    <cfRule type="cellIs" dxfId="461" priority="124" stopIfTrue="1" operator="notEqual">
      <formula>$DF109</formula>
    </cfRule>
  </conditionalFormatting>
  <conditionalFormatting sqref="CY109">
    <cfRule type="cellIs" dxfId="460" priority="125" stopIfTrue="1" operator="notEqual">
      <formula>$DB109</formula>
    </cfRule>
  </conditionalFormatting>
  <conditionalFormatting sqref="DB69 DB71">
    <cfRule type="cellIs" dxfId="459" priority="122" stopIfTrue="1" operator="notEqual">
      <formula>$DF69</formula>
    </cfRule>
  </conditionalFormatting>
  <conditionalFormatting sqref="CY69 CY71">
    <cfRule type="cellIs" dxfId="458" priority="123" stopIfTrue="1" operator="notEqual">
      <formula>$DB69</formula>
    </cfRule>
  </conditionalFormatting>
  <conditionalFormatting sqref="DB129">
    <cfRule type="cellIs" dxfId="457" priority="120" stopIfTrue="1" operator="notEqual">
      <formula>$DF129</formula>
    </cfRule>
  </conditionalFormatting>
  <conditionalFormatting sqref="CY129">
    <cfRule type="cellIs" dxfId="456" priority="121" stopIfTrue="1" operator="notEqual">
      <formula>$DB129</formula>
    </cfRule>
  </conditionalFormatting>
  <conditionalFormatting sqref="CV106:CV109 CV66:CV69 CV75 CV131 CV133:CV139 CV103:CV104 CV71 CV5:CV64 CV79:CV101 CV115:CV116 CV118:CV129 CV113">
    <cfRule type="expression" dxfId="455" priority="117" stopIfTrue="1">
      <formula>$CY5=""</formula>
    </cfRule>
    <cfRule type="cellIs" dxfId="454" priority="119" stopIfTrue="1" operator="notEqual">
      <formula>$CY5</formula>
    </cfRule>
  </conditionalFormatting>
  <conditionalFormatting sqref="CV144 CV146:CV150">
    <cfRule type="cellIs" dxfId="453" priority="118" stopIfTrue="1" operator="notEqual">
      <formula>$CY144</formula>
    </cfRule>
  </conditionalFormatting>
  <conditionalFormatting sqref="CY12">
    <cfRule type="cellIs" dxfId="452" priority="116" stopIfTrue="1" operator="notEqual">
      <formula>$DF12</formula>
    </cfRule>
  </conditionalFormatting>
  <conditionalFormatting sqref="CV105">
    <cfRule type="cellIs" dxfId="451" priority="115" stopIfTrue="1" operator="notEqual">
      <formula>$CY105</formula>
    </cfRule>
  </conditionalFormatting>
  <conditionalFormatting sqref="DB72">
    <cfRule type="cellIs" dxfId="450" priority="113" stopIfTrue="1" operator="notEqual">
      <formula>$DF72</formula>
    </cfRule>
  </conditionalFormatting>
  <conditionalFormatting sqref="CY72">
    <cfRule type="cellIs" dxfId="449" priority="114" stopIfTrue="1" operator="notEqual">
      <formula>$DB72</formula>
    </cfRule>
  </conditionalFormatting>
  <conditionalFormatting sqref="CV72">
    <cfRule type="expression" dxfId="448" priority="111" stopIfTrue="1">
      <formula>$CY72=""</formula>
    </cfRule>
    <cfRule type="cellIs" dxfId="447" priority="112" stopIfTrue="1" operator="notEqual">
      <formula>$CY72</formula>
    </cfRule>
  </conditionalFormatting>
  <conditionalFormatting sqref="CY147 CY149">
    <cfRule type="cellIs" dxfId="446" priority="110" stopIfTrue="1" operator="notEqual">
      <formula>$DF147</formula>
    </cfRule>
  </conditionalFormatting>
  <conditionalFormatting sqref="DB110">
    <cfRule type="cellIs" dxfId="445" priority="108" stopIfTrue="1" operator="notEqual">
      <formula>$DF110</formula>
    </cfRule>
  </conditionalFormatting>
  <conditionalFormatting sqref="CY110">
    <cfRule type="cellIs" dxfId="444" priority="109" stopIfTrue="1" operator="notEqual">
      <formula>$DB110</formula>
    </cfRule>
  </conditionalFormatting>
  <conditionalFormatting sqref="CV110">
    <cfRule type="expression" dxfId="443" priority="106" stopIfTrue="1">
      <formula>$CY110=""</formula>
    </cfRule>
    <cfRule type="cellIs" dxfId="442" priority="107" stopIfTrue="1" operator="notEqual">
      <formula>$CY110</formula>
    </cfRule>
  </conditionalFormatting>
  <conditionalFormatting sqref="CV112">
    <cfRule type="expression" dxfId="441" priority="104" stopIfTrue="1">
      <formula>$CY112=""</formula>
    </cfRule>
    <cfRule type="cellIs" dxfId="440" priority="105" stopIfTrue="1" operator="notEqual">
      <formula>$CY112</formula>
    </cfRule>
  </conditionalFormatting>
  <conditionalFormatting sqref="DB143">
    <cfRule type="cellIs" dxfId="439" priority="103" stopIfTrue="1" operator="notEqual">
      <formula>$DF143</formula>
    </cfRule>
  </conditionalFormatting>
  <conditionalFormatting sqref="CY143">
    <cfRule type="cellIs" dxfId="438" priority="102" stopIfTrue="1" operator="notEqual">
      <formula>$DF143</formula>
    </cfRule>
  </conditionalFormatting>
  <conditionalFormatting sqref="CV143">
    <cfRule type="cellIs" dxfId="437" priority="101" stopIfTrue="1" operator="notEqual">
      <formula>$CY143</formula>
    </cfRule>
  </conditionalFormatting>
  <conditionalFormatting sqref="DB65">
    <cfRule type="cellIs" dxfId="436" priority="99" stopIfTrue="1" operator="notEqual">
      <formula>$DF65</formula>
    </cfRule>
  </conditionalFormatting>
  <conditionalFormatting sqref="CY65">
    <cfRule type="cellIs" dxfId="435" priority="100" stopIfTrue="1" operator="notEqual">
      <formula>$DB65</formula>
    </cfRule>
  </conditionalFormatting>
  <conditionalFormatting sqref="CV65">
    <cfRule type="expression" dxfId="434" priority="97" stopIfTrue="1">
      <formula>$CY65=""</formula>
    </cfRule>
    <cfRule type="cellIs" dxfId="433" priority="98" stopIfTrue="1" operator="notEqual">
      <formula>$CY65</formula>
    </cfRule>
  </conditionalFormatting>
  <conditionalFormatting sqref="DB78">
    <cfRule type="cellIs" dxfId="432" priority="95" stopIfTrue="1" operator="notEqual">
      <formula>$DF78</formula>
    </cfRule>
  </conditionalFormatting>
  <conditionalFormatting sqref="CY78">
    <cfRule type="cellIs" dxfId="431" priority="96" stopIfTrue="1" operator="notEqual">
      <formula>$DB78</formula>
    </cfRule>
  </conditionalFormatting>
  <conditionalFormatting sqref="CV78">
    <cfRule type="expression" dxfId="430" priority="93" stopIfTrue="1">
      <formula>$CY78=""</formula>
    </cfRule>
    <cfRule type="cellIs" dxfId="429" priority="94" stopIfTrue="1" operator="notEqual">
      <formula>$CY78</formula>
    </cfRule>
  </conditionalFormatting>
  <conditionalFormatting sqref="DB77">
    <cfRule type="cellIs" dxfId="428" priority="91" stopIfTrue="1" operator="notEqual">
      <formula>$DF77</formula>
    </cfRule>
  </conditionalFormatting>
  <conditionalFormatting sqref="CY77">
    <cfRule type="cellIs" dxfId="427" priority="92" stopIfTrue="1" operator="notEqual">
      <formula>$DB77</formula>
    </cfRule>
  </conditionalFormatting>
  <conditionalFormatting sqref="CV77">
    <cfRule type="expression" dxfId="426" priority="89" stopIfTrue="1">
      <formula>$CY77=""</formula>
    </cfRule>
    <cfRule type="cellIs" dxfId="425" priority="90" stopIfTrue="1" operator="notEqual">
      <formula>$CY77</formula>
    </cfRule>
  </conditionalFormatting>
  <conditionalFormatting sqref="DB71">
    <cfRule type="cellIs" dxfId="424" priority="71" stopIfTrue="1" operator="notEqual">
      <formula>$DF71</formula>
    </cfRule>
  </conditionalFormatting>
  <conditionalFormatting sqref="CY71">
    <cfRule type="cellIs" dxfId="423" priority="72" stopIfTrue="1" operator="notEqual">
      <formula>$DB71</formula>
    </cfRule>
  </conditionalFormatting>
  <conditionalFormatting sqref="CV71">
    <cfRule type="expression" dxfId="422" priority="69" stopIfTrue="1">
      <formula>$CY71=""</formula>
    </cfRule>
    <cfRule type="cellIs" dxfId="421" priority="70" stopIfTrue="1" operator="notEqual">
      <formula>$CY71</formula>
    </cfRule>
  </conditionalFormatting>
  <conditionalFormatting sqref="DB72">
    <cfRule type="cellIs" dxfId="420" priority="67" stopIfTrue="1" operator="notEqual">
      <formula>$DF72</formula>
    </cfRule>
  </conditionalFormatting>
  <conditionalFormatting sqref="CY72">
    <cfRule type="cellIs" dxfId="419" priority="68" stopIfTrue="1" operator="notEqual">
      <formula>$DB72</formula>
    </cfRule>
  </conditionalFormatting>
  <conditionalFormatting sqref="CV72">
    <cfRule type="expression" dxfId="418" priority="65" stopIfTrue="1">
      <formula>$CY72=""</formula>
    </cfRule>
    <cfRule type="cellIs" dxfId="417" priority="66" stopIfTrue="1" operator="notEqual">
      <formula>$CY72</formula>
    </cfRule>
  </conditionalFormatting>
  <conditionalFormatting sqref="DB111 CY111">
    <cfRule type="cellIs" dxfId="416" priority="64" stopIfTrue="1" operator="notEqual">
      <formula>$DF111</formula>
    </cfRule>
  </conditionalFormatting>
  <conditionalFormatting sqref="CV111">
    <cfRule type="expression" dxfId="415" priority="62" stopIfTrue="1">
      <formula>$CY111=""</formula>
    </cfRule>
    <cfRule type="cellIs" dxfId="414" priority="63" stopIfTrue="1" operator="notEqual">
      <formula>$CY111</formula>
    </cfRule>
  </conditionalFormatting>
  <conditionalFormatting sqref="DB117">
    <cfRule type="cellIs" dxfId="413" priority="60" stopIfTrue="1" operator="notEqual">
      <formula>$DF117</formula>
    </cfRule>
  </conditionalFormatting>
  <conditionalFormatting sqref="CY117">
    <cfRule type="cellIs" dxfId="412" priority="61" stopIfTrue="1" operator="notEqual">
      <formula>$DB117</formula>
    </cfRule>
  </conditionalFormatting>
  <conditionalFormatting sqref="CV117">
    <cfRule type="expression" dxfId="411" priority="58" stopIfTrue="1">
      <formula>$CY117=""</formula>
    </cfRule>
    <cfRule type="cellIs" dxfId="410" priority="59" stopIfTrue="1" operator="notEqual">
      <formula>$CY117</formula>
    </cfRule>
  </conditionalFormatting>
  <conditionalFormatting sqref="DB140:DB142">
    <cfRule type="cellIs" dxfId="409" priority="57" stopIfTrue="1" operator="notEqual">
      <formula>$DF140</formula>
    </cfRule>
  </conditionalFormatting>
  <conditionalFormatting sqref="CY140:CY142">
    <cfRule type="cellIs" dxfId="408" priority="56" stopIfTrue="1" operator="notEqual">
      <formula>$DF140</formula>
    </cfRule>
  </conditionalFormatting>
  <conditionalFormatting sqref="CV140:CV142">
    <cfRule type="cellIs" dxfId="407" priority="55" stopIfTrue="1" operator="notEqual">
      <formula>$CY140</formula>
    </cfRule>
  </conditionalFormatting>
  <conditionalFormatting sqref="CY145 DB145">
    <cfRule type="cellIs" dxfId="406" priority="54" stopIfTrue="1" operator="notEqual">
      <formula>$DF145</formula>
    </cfRule>
  </conditionalFormatting>
  <conditionalFormatting sqref="CV145">
    <cfRule type="cellIs" dxfId="405" priority="53" stopIfTrue="1" operator="notEqual">
      <formula>$CY145</formula>
    </cfRule>
  </conditionalFormatting>
  <conditionalFormatting sqref="DB73:DB74">
    <cfRule type="cellIs" dxfId="404" priority="47" stopIfTrue="1" operator="notEqual">
      <formula>$DF73</formula>
    </cfRule>
  </conditionalFormatting>
  <conditionalFormatting sqref="CY73:CY74">
    <cfRule type="cellIs" dxfId="403" priority="48" stopIfTrue="1" operator="notEqual">
      <formula>$DB73</formula>
    </cfRule>
  </conditionalFormatting>
  <conditionalFormatting sqref="CV73:CV74">
    <cfRule type="expression" dxfId="402" priority="45" stopIfTrue="1">
      <formula>$CY73=""</formula>
    </cfRule>
    <cfRule type="cellIs" dxfId="401" priority="46" stopIfTrue="1" operator="notEqual">
      <formula>$CY73</formula>
    </cfRule>
  </conditionalFormatting>
  <conditionalFormatting sqref="DB73:DB74">
    <cfRule type="cellIs" dxfId="400" priority="43" stopIfTrue="1" operator="notEqual">
      <formula>$DF73</formula>
    </cfRule>
  </conditionalFormatting>
  <conditionalFormatting sqref="CY73:CY74">
    <cfRule type="cellIs" dxfId="399" priority="44" stopIfTrue="1" operator="notEqual">
      <formula>$DB73</formula>
    </cfRule>
  </conditionalFormatting>
  <conditionalFormatting sqref="CV73:CV74">
    <cfRule type="expression" dxfId="398" priority="41" stopIfTrue="1">
      <formula>$CY73=""</formula>
    </cfRule>
    <cfRule type="cellIs" dxfId="397" priority="42" stopIfTrue="1" operator="notEqual">
      <formula>$CY73</formula>
    </cfRule>
  </conditionalFormatting>
  <conditionalFormatting sqref="DB132">
    <cfRule type="cellIs" dxfId="396" priority="39" stopIfTrue="1" operator="notEqual">
      <formula>$DF132</formula>
    </cfRule>
  </conditionalFormatting>
  <conditionalFormatting sqref="CY132">
    <cfRule type="cellIs" dxfId="395" priority="40" stopIfTrue="1" operator="notEqual">
      <formula>$DB132</formula>
    </cfRule>
  </conditionalFormatting>
  <conditionalFormatting sqref="CV132">
    <cfRule type="expression" dxfId="394" priority="37" stopIfTrue="1">
      <formula>$CY132=""</formula>
    </cfRule>
    <cfRule type="cellIs" dxfId="393" priority="38" stopIfTrue="1" operator="notEqual">
      <formula>$CY132</formula>
    </cfRule>
  </conditionalFormatting>
  <conditionalFormatting sqref="DB130">
    <cfRule type="cellIs" dxfId="392" priority="35" stopIfTrue="1" operator="notEqual">
      <formula>$DF130</formula>
    </cfRule>
  </conditionalFormatting>
  <conditionalFormatting sqref="CY130">
    <cfRule type="cellIs" dxfId="391" priority="36" stopIfTrue="1" operator="notEqual">
      <formula>$DB130</formula>
    </cfRule>
  </conditionalFormatting>
  <conditionalFormatting sqref="CV130">
    <cfRule type="expression" dxfId="390" priority="33" stopIfTrue="1">
      <formula>$CY130=""</formula>
    </cfRule>
    <cfRule type="cellIs" dxfId="389" priority="34" stopIfTrue="1" operator="notEqual">
      <formula>$CY130</formula>
    </cfRule>
  </conditionalFormatting>
  <conditionalFormatting sqref="DB74">
    <cfRule type="cellIs" dxfId="388" priority="31" stopIfTrue="1" operator="notEqual">
      <formula>$DF74</formula>
    </cfRule>
  </conditionalFormatting>
  <conditionalFormatting sqref="CY74">
    <cfRule type="cellIs" dxfId="387" priority="32" stopIfTrue="1" operator="notEqual">
      <formula>$DB74</formula>
    </cfRule>
  </conditionalFormatting>
  <conditionalFormatting sqref="CV74">
    <cfRule type="expression" dxfId="386" priority="29" stopIfTrue="1">
      <formula>$CY74=""</formula>
    </cfRule>
    <cfRule type="cellIs" dxfId="385" priority="30" stopIfTrue="1" operator="notEqual">
      <formula>$CY74</formula>
    </cfRule>
  </conditionalFormatting>
  <conditionalFormatting sqref="DB75">
    <cfRule type="cellIs" dxfId="384" priority="27" stopIfTrue="1" operator="notEqual">
      <formula>$DF75</formula>
    </cfRule>
  </conditionalFormatting>
  <conditionalFormatting sqref="CY75">
    <cfRule type="cellIs" dxfId="383" priority="28" stopIfTrue="1" operator="notEqual">
      <formula>$DB75</formula>
    </cfRule>
  </conditionalFormatting>
  <conditionalFormatting sqref="CV75">
    <cfRule type="expression" dxfId="382" priority="25" stopIfTrue="1">
      <formula>$CY75=""</formula>
    </cfRule>
    <cfRule type="cellIs" dxfId="381" priority="26" stopIfTrue="1" operator="notEqual">
      <formula>$CY75</formula>
    </cfRule>
  </conditionalFormatting>
  <conditionalFormatting sqref="DB75">
    <cfRule type="cellIs" dxfId="380" priority="23" stopIfTrue="1" operator="notEqual">
      <formula>$DF75</formula>
    </cfRule>
  </conditionalFormatting>
  <conditionalFormatting sqref="CY75">
    <cfRule type="cellIs" dxfId="379" priority="24" stopIfTrue="1" operator="notEqual">
      <formula>$DB75</formula>
    </cfRule>
  </conditionalFormatting>
  <conditionalFormatting sqref="CV75">
    <cfRule type="expression" dxfId="378" priority="21" stopIfTrue="1">
      <formula>$CY75=""</formula>
    </cfRule>
    <cfRule type="cellIs" dxfId="377" priority="22" stopIfTrue="1" operator="notEqual">
      <formula>$CY75</formula>
    </cfRule>
  </conditionalFormatting>
  <conditionalFormatting sqref="DB76">
    <cfRule type="cellIs" dxfId="376" priority="19" stopIfTrue="1" operator="notEqual">
      <formula>$DF76</formula>
    </cfRule>
  </conditionalFormatting>
  <conditionalFormatting sqref="CY76">
    <cfRule type="cellIs" dxfId="375" priority="20" stopIfTrue="1" operator="notEqual">
      <formula>$DB76</formula>
    </cfRule>
  </conditionalFormatting>
  <conditionalFormatting sqref="CV76">
    <cfRule type="expression" dxfId="374" priority="17" stopIfTrue="1">
      <formula>$CY76=""</formula>
    </cfRule>
    <cfRule type="cellIs" dxfId="373" priority="18" stopIfTrue="1" operator="notEqual">
      <formula>$CY76</formula>
    </cfRule>
  </conditionalFormatting>
  <conditionalFormatting sqref="DB102">
    <cfRule type="cellIs" dxfId="372" priority="15" stopIfTrue="1" operator="notEqual">
      <formula>$DF102</formula>
    </cfRule>
  </conditionalFormatting>
  <conditionalFormatting sqref="CY102">
    <cfRule type="cellIs" dxfId="371" priority="16" stopIfTrue="1" operator="notEqual">
      <formula>$DB102</formula>
    </cfRule>
  </conditionalFormatting>
  <conditionalFormatting sqref="CV102">
    <cfRule type="expression" dxfId="370" priority="13" stopIfTrue="1">
      <formula>$CY102=""</formula>
    </cfRule>
    <cfRule type="cellIs" dxfId="369" priority="14" stopIfTrue="1" operator="notEqual">
      <formula>$CY102</formula>
    </cfRule>
  </conditionalFormatting>
  <conditionalFormatting sqref="DB70">
    <cfRule type="cellIs" dxfId="368" priority="11" stopIfTrue="1" operator="notEqual">
      <formula>$DF70</formula>
    </cfRule>
  </conditionalFormatting>
  <conditionalFormatting sqref="CY70">
    <cfRule type="cellIs" dxfId="367" priority="12" stopIfTrue="1" operator="notEqual">
      <formula>$DB70</formula>
    </cfRule>
  </conditionalFormatting>
  <conditionalFormatting sqref="CV70">
    <cfRule type="expression" dxfId="366" priority="9" stopIfTrue="1">
      <formula>$CY70=""</formula>
    </cfRule>
    <cfRule type="cellIs" dxfId="365" priority="10" stopIfTrue="1" operator="notEqual">
      <formula>$CY70</formula>
    </cfRule>
  </conditionalFormatting>
  <conditionalFormatting sqref="DB70">
    <cfRule type="cellIs" dxfId="364" priority="7" stopIfTrue="1" operator="notEqual">
      <formula>$DF70</formula>
    </cfRule>
  </conditionalFormatting>
  <conditionalFormatting sqref="CY70">
    <cfRule type="cellIs" dxfId="363" priority="8" stopIfTrue="1" operator="notEqual">
      <formula>$DB70</formula>
    </cfRule>
  </conditionalFormatting>
  <conditionalFormatting sqref="CV70">
    <cfRule type="expression" dxfId="362" priority="5" stopIfTrue="1">
      <formula>$CY70=""</formula>
    </cfRule>
    <cfRule type="cellIs" dxfId="361" priority="6" stopIfTrue="1" operator="notEqual">
      <formula>$CY70</formula>
    </cfRule>
  </conditionalFormatting>
  <conditionalFormatting sqref="DB114">
    <cfRule type="cellIs" dxfId="360" priority="3" stopIfTrue="1" operator="notEqual">
      <formula>$DF114</formula>
    </cfRule>
  </conditionalFormatting>
  <conditionalFormatting sqref="CY114">
    <cfRule type="cellIs" dxfId="359" priority="4" stopIfTrue="1" operator="notEqual">
      <formula>$DB114</formula>
    </cfRule>
  </conditionalFormatting>
  <conditionalFormatting sqref="CV114">
    <cfRule type="expression" dxfId="358" priority="1" stopIfTrue="1">
      <formula>$CY114=""</formula>
    </cfRule>
    <cfRule type="cellIs" dxfId="357" priority="2" stopIfTrue="1" operator="notEqual">
      <formula>$CY114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68.0 / Gültig ab: 01.01.16 / Seite &amp;P (&amp;N)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6"/>
  <sheetViews>
    <sheetView topLeftCell="A120" zoomScaleNormal="100" zoomScaleSheetLayoutView="75" workbookViewId="0">
      <selection activeCell="AB138" sqref="AB13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1171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8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9" si="2">+S5</f>
        <v>Giger Hans</v>
      </c>
      <c r="CR5" s="19">
        <f t="shared" ref="CR5:CR69" si="3">+Z5</f>
        <v>38</v>
      </c>
      <c r="CS5" s="19" t="str">
        <f t="shared" ref="CS5:CS69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9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7" si="22">VLOOKUP($CV29,Funktionsbezeichnungen,3,0)</f>
        <v>10</v>
      </c>
      <c r="CX29" s="83" t="str">
        <f t="shared" ref="CX29:CX57" si="23">VLOOKUP($CV29,Funktionsbezeichnungen,2,0)</f>
        <v>Vorgesetzter  -  2. Stufe</v>
      </c>
      <c r="CY29" s="125">
        <v>751</v>
      </c>
      <c r="CZ29" s="33">
        <f t="shared" ref="CZ29:CZ58" si="24">VLOOKUP($CY29,Funktionsbezeichnungen,3,0)</f>
        <v>10</v>
      </c>
      <c r="DA29" s="83" t="str">
        <f t="shared" ref="DA29:DA58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8" si="26">VLOOKUP($DF29,Funktionsbezeichnungen,3,0)</f>
        <v>10</v>
      </c>
      <c r="DH29" s="83" t="str">
        <f t="shared" ref="DH29:DH58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ht="27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207" t="s">
        <v>1140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1141</v>
      </c>
      <c r="Z34" s="21">
        <f t="shared" si="1"/>
        <v>25</v>
      </c>
      <c r="AA34" s="25" t="s">
        <v>1142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8" si="28">VLOOKUP($DB35,Funktionsbezeichnungen,3,0)</f>
        <v>8</v>
      </c>
      <c r="DD35" s="83" t="str">
        <f t="shared" ref="DD35:DD58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x14ac:dyDescent="0.2">
      <c r="A39" s="53">
        <v>0</v>
      </c>
      <c r="B39" s="53"/>
      <c r="C39" s="53">
        <f>IF(Z39&gt;=10,1,0)</f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1145</v>
      </c>
      <c r="Q39" s="15">
        <v>35</v>
      </c>
      <c r="R39" s="42"/>
      <c r="S39" s="20" t="s">
        <v>1146</v>
      </c>
      <c r="T39" s="21">
        <v>1974</v>
      </c>
      <c r="U39" s="28" t="s">
        <v>194</v>
      </c>
      <c r="V39" s="21">
        <v>2001</v>
      </c>
      <c r="W39" s="25"/>
      <c r="X39" s="21"/>
      <c r="Y39" s="28" t="s">
        <v>1148</v>
      </c>
      <c r="Z39" s="21">
        <f>$AD$3-V39</f>
        <v>14</v>
      </c>
      <c r="AA39" s="25" t="s">
        <v>1147</v>
      </c>
      <c r="AB39" s="21" t="s">
        <v>105</v>
      </c>
      <c r="AC39" s="21"/>
      <c r="AE39" s="90" t="s">
        <v>373</v>
      </c>
      <c r="AF39" s="82"/>
      <c r="CP39" s="192" t="str">
        <f>+S39</f>
        <v>Häner David</v>
      </c>
      <c r="CR39" s="19">
        <f>+Z39</f>
        <v>14</v>
      </c>
      <c r="CS39" s="19" t="str">
        <f>+AB39</f>
        <v>C</v>
      </c>
      <c r="CT39" s="205">
        <v>4317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/>
      <c r="CZ39" s="33"/>
      <c r="DA39" s="83"/>
      <c r="DB39" s="125"/>
      <c r="DC39" s="33"/>
      <c r="DD39" s="83"/>
      <c r="DE39" s="20"/>
      <c r="DF39" s="33"/>
      <c r="DG39" s="33"/>
      <c r="DH39" s="83"/>
      <c r="DM39" s="19">
        <f>+CT39</f>
        <v>4317</v>
      </c>
      <c r="DN39" s="153">
        <v>2</v>
      </c>
      <c r="DO39" s="19">
        <v>3</v>
      </c>
      <c r="DP39" s="19" t="s">
        <v>951</v>
      </c>
    </row>
    <row r="40" spans="1:120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 t="shared" si="1"/>
        <v>14</v>
      </c>
      <c r="AA40" s="25" t="s">
        <v>605</v>
      </c>
      <c r="AB40" s="21" t="s">
        <v>105</v>
      </c>
      <c r="AC40" s="21"/>
      <c r="AE40" s="90" t="s">
        <v>1097</v>
      </c>
      <c r="AF40" s="82"/>
      <c r="CP40" s="19" t="str">
        <f t="shared" si="2"/>
        <v>Chroust Steffi</v>
      </c>
      <c r="CR40" s="19">
        <f t="shared" si="3"/>
        <v>14</v>
      </c>
      <c r="CS40" s="19" t="str">
        <f t="shared" si="4"/>
        <v>C</v>
      </c>
      <c r="CT40" s="154">
        <v>4275</v>
      </c>
      <c r="CU40" s="126"/>
      <c r="CV40" s="125">
        <v>782</v>
      </c>
      <c r="CW40" s="33">
        <f t="shared" si="22"/>
        <v>8</v>
      </c>
      <c r="CX40" s="83" t="str">
        <f t="shared" si="23"/>
        <v>Projektingenieur 2</v>
      </c>
      <c r="CY40" s="125">
        <v>782</v>
      </c>
      <c r="CZ40" s="33">
        <f t="shared" si="24"/>
        <v>8</v>
      </c>
      <c r="DA40" s="83" t="str">
        <f t="shared" si="25"/>
        <v>Projektingenieur 2</v>
      </c>
      <c r="DB40" s="125">
        <v>782</v>
      </c>
      <c r="DC40" s="33">
        <f t="shared" si="28"/>
        <v>8</v>
      </c>
      <c r="DD40" s="83" t="str">
        <f t="shared" si="29"/>
        <v>Projektingenieur 2</v>
      </c>
      <c r="DE40" s="20"/>
      <c r="DF40" s="33">
        <v>781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4275</v>
      </c>
      <c r="DN40" s="153">
        <v>2</v>
      </c>
      <c r="DO40" s="19">
        <v>3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471</v>
      </c>
      <c r="Q41" s="15">
        <v>37</v>
      </c>
      <c r="R41" s="42"/>
      <c r="S41" s="20" t="s">
        <v>229</v>
      </c>
      <c r="T41" s="21">
        <v>1976</v>
      </c>
      <c r="U41" s="28" t="s">
        <v>241</v>
      </c>
      <c r="V41" s="21">
        <v>2001</v>
      </c>
      <c r="W41" s="25"/>
      <c r="X41" s="21"/>
      <c r="Y41" s="28" t="s">
        <v>337</v>
      </c>
      <c r="Z41" s="21">
        <f t="shared" si="1"/>
        <v>14</v>
      </c>
      <c r="AA41" s="25" t="s">
        <v>683</v>
      </c>
      <c r="AB41" s="21" t="s">
        <v>105</v>
      </c>
      <c r="AC41" s="21"/>
      <c r="AE41" s="90" t="s">
        <v>373</v>
      </c>
      <c r="AF41" s="82"/>
      <c r="CP41" s="19" t="str">
        <f t="shared" si="2"/>
        <v>Falzone Lorenzo</v>
      </c>
      <c r="CR41" s="19">
        <f t="shared" si="3"/>
        <v>14</v>
      </c>
      <c r="CS41" s="19" t="str">
        <f t="shared" si="4"/>
        <v>C</v>
      </c>
      <c r="CT41" s="154">
        <v>7695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7695</v>
      </c>
      <c r="DN41" s="153">
        <v>1</v>
      </c>
      <c r="DO41" s="19">
        <v>2</v>
      </c>
      <c r="DP41" s="19" t="s">
        <v>951</v>
      </c>
    </row>
    <row r="42" spans="1:120" s="19" customFormat="1" x14ac:dyDescent="0.2">
      <c r="A42" s="53">
        <v>0</v>
      </c>
      <c r="B42" s="53">
        <v>1</v>
      </c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360</v>
      </c>
      <c r="P42" s="15" t="s">
        <v>588</v>
      </c>
      <c r="Q42" s="15">
        <v>38</v>
      </c>
      <c r="R42" s="42"/>
      <c r="S42" s="20" t="s">
        <v>589</v>
      </c>
      <c r="T42" s="21">
        <v>1976</v>
      </c>
      <c r="U42" s="28" t="s">
        <v>194</v>
      </c>
      <c r="V42" s="21">
        <v>2001</v>
      </c>
      <c r="W42" s="25"/>
      <c r="X42" s="21"/>
      <c r="Y42" s="28" t="s">
        <v>1024</v>
      </c>
      <c r="Z42" s="21">
        <f t="shared" si="1"/>
        <v>14</v>
      </c>
      <c r="AA42" s="25" t="s">
        <v>684</v>
      </c>
      <c r="AB42" s="21" t="s">
        <v>105</v>
      </c>
      <c r="AC42" s="21"/>
      <c r="AE42" s="90" t="s">
        <v>373</v>
      </c>
      <c r="AF42" s="82"/>
      <c r="CP42" s="19" t="str">
        <f t="shared" si="2"/>
        <v>Weber Madeleine</v>
      </c>
      <c r="CR42" s="19">
        <f t="shared" si="3"/>
        <v>14</v>
      </c>
      <c r="CS42" s="19" t="str">
        <f t="shared" si="4"/>
        <v>C</v>
      </c>
      <c r="CT42" s="154">
        <v>4350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20"/>
      <c r="DF42" s="33">
        <v>771</v>
      </c>
      <c r="DG42" s="33">
        <f t="shared" si="26"/>
        <v>7</v>
      </c>
      <c r="DH42" s="83" t="str">
        <f t="shared" si="27"/>
        <v>Projektingenieur 1</v>
      </c>
      <c r="DM42" s="19">
        <f t="shared" si="13"/>
        <v>4350</v>
      </c>
      <c r="DN42" s="153">
        <v>1</v>
      </c>
      <c r="DO42" s="19">
        <v>2</v>
      </c>
      <c r="DP42" s="19" t="s">
        <v>951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469</v>
      </c>
      <c r="Q43" s="15">
        <v>39</v>
      </c>
      <c r="R43" s="42"/>
      <c r="S43" s="20" t="s">
        <v>301</v>
      </c>
      <c r="T43" s="21">
        <v>1975</v>
      </c>
      <c r="U43" s="28" t="s">
        <v>302</v>
      </c>
      <c r="V43" s="21">
        <v>2001</v>
      </c>
      <c r="W43" s="25"/>
      <c r="X43" s="21"/>
      <c r="Y43" s="28" t="s">
        <v>303</v>
      </c>
      <c r="Z43" s="118">
        <f t="shared" si="1"/>
        <v>14</v>
      </c>
      <c r="AA43" s="169" t="s">
        <v>682</v>
      </c>
      <c r="AB43" s="118" t="s">
        <v>105</v>
      </c>
      <c r="AC43" s="21"/>
      <c r="AE43" s="90" t="s">
        <v>373</v>
      </c>
      <c r="AF43" s="82"/>
      <c r="CP43" s="19" t="str">
        <f t="shared" si="2"/>
        <v>Rey Lionel</v>
      </c>
      <c r="CR43" s="19">
        <f t="shared" si="3"/>
        <v>14</v>
      </c>
      <c r="CS43" s="19" t="str">
        <f t="shared" si="4"/>
        <v>C</v>
      </c>
      <c r="CT43" s="154">
        <v>4299</v>
      </c>
      <c r="CU43" s="126"/>
      <c r="CV43" s="125">
        <v>782</v>
      </c>
      <c r="CW43" s="33">
        <f t="shared" si="22"/>
        <v>8</v>
      </c>
      <c r="CX43" s="83" t="str">
        <f t="shared" si="23"/>
        <v>Projektingenieur 2</v>
      </c>
      <c r="CY43" s="125">
        <v>782</v>
      </c>
      <c r="CZ43" s="33">
        <f t="shared" si="24"/>
        <v>8</v>
      </c>
      <c r="DA43" s="83" t="str">
        <f t="shared" si="25"/>
        <v>Projektingenieur 2</v>
      </c>
      <c r="DB43" s="125">
        <v>782</v>
      </c>
      <c r="DC43" s="33">
        <f t="shared" si="28"/>
        <v>8</v>
      </c>
      <c r="DD43" s="83" t="str">
        <f t="shared" si="29"/>
        <v>Projektingenieur 2</v>
      </c>
      <c r="DE43" s="20"/>
      <c r="DF43" s="33">
        <v>782</v>
      </c>
      <c r="DG43" s="33">
        <f t="shared" si="26"/>
        <v>8</v>
      </c>
      <c r="DH43" s="83" t="str">
        <f t="shared" si="27"/>
        <v>Projektingenieur 2</v>
      </c>
      <c r="DM43" s="19">
        <f t="shared" si="13"/>
        <v>4299</v>
      </c>
      <c r="DN43" s="153">
        <v>2</v>
      </c>
      <c r="DO43" s="19">
        <v>3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>IF(Z44&gt;=10,1,0)</f>
        <v>1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52" t="s">
        <v>566</v>
      </c>
      <c r="Q44" s="15">
        <v>40</v>
      </c>
      <c r="R44" s="42"/>
      <c r="S44" s="16" t="s">
        <v>561</v>
      </c>
      <c r="T44" s="21">
        <v>1975</v>
      </c>
      <c r="U44" s="28" t="s">
        <v>562</v>
      </c>
      <c r="V44" s="21">
        <v>2004</v>
      </c>
      <c r="W44" s="25"/>
      <c r="X44" s="21"/>
      <c r="Y44" s="28" t="s">
        <v>564</v>
      </c>
      <c r="Z44" s="118">
        <f>$AD$3-V44</f>
        <v>11</v>
      </c>
      <c r="AA44" s="169" t="s">
        <v>565</v>
      </c>
      <c r="AB44" s="21" t="s">
        <v>105</v>
      </c>
      <c r="AC44" s="21"/>
      <c r="AE44" s="90" t="s">
        <v>1084</v>
      </c>
      <c r="AF44" s="82"/>
      <c r="CP44" s="19" t="str">
        <f>+S44</f>
        <v>That Pueng</v>
      </c>
      <c r="CR44" s="19">
        <f>+Z44</f>
        <v>11</v>
      </c>
      <c r="CS44" s="19" t="str">
        <f>+AB44</f>
        <v>C</v>
      </c>
      <c r="CT44" s="154">
        <v>4345</v>
      </c>
      <c r="CU44" s="126"/>
      <c r="CV44" s="125">
        <v>782</v>
      </c>
      <c r="CW44" s="33">
        <f>VLOOKUP($CV44,Funktionsbezeichnungen,3,0)</f>
        <v>8</v>
      </c>
      <c r="CX44" s="83" t="str">
        <f>VLOOKUP($CV44,Funktionsbezeichnungen,2,0)</f>
        <v>Projektingenieur 2</v>
      </c>
      <c r="CY44" s="125">
        <v>782</v>
      </c>
      <c r="CZ44" s="33">
        <f>VLOOKUP($CY44,Funktionsbezeichnungen,3,0)</f>
        <v>8</v>
      </c>
      <c r="DA44" s="83" t="str">
        <f>VLOOKUP($CY44,Funktionsbezeichnungen,2,0)</f>
        <v>Projektingenieur 2</v>
      </c>
      <c r="DB44" s="125">
        <v>782</v>
      </c>
      <c r="DC44" s="33">
        <f>VLOOKUP($DB44,Funktionsbezeichnungen,3,0)</f>
        <v>8</v>
      </c>
      <c r="DD44" s="83" t="str">
        <f>VLOOKUP($DB44,Funktionsbezeichnungen,2,0)</f>
        <v>Projektingenieur 2</v>
      </c>
      <c r="DE44" s="20"/>
      <c r="DF44" s="33">
        <v>781</v>
      </c>
      <c r="DG44" s="33">
        <f>VLOOKUP($DF44,Funktionsbezeichnungen,3,0)</f>
        <v>7</v>
      </c>
      <c r="DH44" s="83" t="str">
        <f>VLOOKUP($DF44,Funktionsbezeichnungen,2,0)</f>
        <v>Projektingenieur 1</v>
      </c>
      <c r="DM44" s="19">
        <f>+CT44</f>
        <v>4345</v>
      </c>
      <c r="DN44" s="153">
        <v>1</v>
      </c>
      <c r="DO44" s="19">
        <v>2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 t="s">
        <v>324</v>
      </c>
      <c r="X45" s="21">
        <v>2014</v>
      </c>
      <c r="Y45" s="28" t="s">
        <v>1143</v>
      </c>
      <c r="Z45" s="118">
        <f t="shared" si="1"/>
        <v>11</v>
      </c>
      <c r="AA45" s="169" t="s">
        <v>1144</v>
      </c>
      <c r="AB45" s="118" t="s">
        <v>105</v>
      </c>
      <c r="AC45" s="21"/>
      <c r="AE45" s="90" t="s">
        <v>373</v>
      </c>
      <c r="AF45" s="82" t="s">
        <v>1083</v>
      </c>
      <c r="CP45" s="19" t="str">
        <f t="shared" si="2"/>
        <v>Becksmann Thomas J.</v>
      </c>
      <c r="CR45" s="19">
        <f t="shared" si="3"/>
        <v>11</v>
      </c>
      <c r="CS45" s="19" t="str">
        <f t="shared" si="4"/>
        <v>C</v>
      </c>
      <c r="CT45" s="154">
        <v>3210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/>
      <c r="CZ45" s="33"/>
      <c r="DA45" s="83"/>
      <c r="DB45" s="125"/>
      <c r="DC45" s="33"/>
      <c r="DD45" s="83"/>
      <c r="DE45" s="20"/>
      <c r="DF45" s="33"/>
      <c r="DG45" s="33"/>
      <c r="DH45" s="83"/>
      <c r="DM45" s="19">
        <f t="shared" si="13"/>
        <v>3210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>$AD$3-V46</f>
        <v>11</v>
      </c>
      <c r="AA46" s="25" t="s">
        <v>671</v>
      </c>
      <c r="AB46" s="21" t="s">
        <v>105</v>
      </c>
      <c r="AC46" s="21"/>
      <c r="AE46" s="90" t="s">
        <v>373</v>
      </c>
      <c r="AF46" s="82"/>
      <c r="CP46" s="19" t="str">
        <f>+S46</f>
        <v>Hausammann Cédric</v>
      </c>
      <c r="CR46" s="19">
        <f>+Z46</f>
        <v>11</v>
      </c>
      <c r="CS46" s="19" t="str">
        <f>+AB46</f>
        <v>C</v>
      </c>
      <c r="CT46" s="154">
        <v>9648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772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2</v>
      </c>
      <c r="DE46" s="20"/>
      <c r="DF46" s="33">
        <v>771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>+CT46</f>
        <v>9648</v>
      </c>
      <c r="DN46" s="153">
        <v>2</v>
      </c>
      <c r="DO46" s="19">
        <v>3</v>
      </c>
      <c r="DP46" s="19" t="s">
        <v>951</v>
      </c>
    </row>
    <row r="47" spans="1:120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1120</v>
      </c>
      <c r="Q47" s="15">
        <v>43</v>
      </c>
      <c r="R47" s="42"/>
      <c r="S47" s="20" t="s">
        <v>1118</v>
      </c>
      <c r="T47" s="21">
        <v>1976</v>
      </c>
      <c r="U47" s="28" t="s">
        <v>1119</v>
      </c>
      <c r="V47" s="21">
        <v>2005</v>
      </c>
      <c r="W47" s="25"/>
      <c r="X47" s="21"/>
      <c r="Y47" s="28"/>
      <c r="Z47" s="118">
        <f>$AD$3-V47</f>
        <v>10</v>
      </c>
      <c r="AA47" s="169" t="s">
        <v>1144</v>
      </c>
      <c r="AB47" s="118" t="s">
        <v>105</v>
      </c>
      <c r="AC47" s="21"/>
      <c r="AE47" s="90" t="s">
        <v>373</v>
      </c>
      <c r="AF47" s="82"/>
      <c r="CP47" s="19" t="str">
        <f>+S47</f>
        <v>Dick David</v>
      </c>
      <c r="CR47" s="19">
        <f>+Z47</f>
        <v>10</v>
      </c>
      <c r="CS47" s="19" t="str">
        <f>+AB47</f>
        <v>C</v>
      </c>
      <c r="CT47" s="205">
        <v>4909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>+CT47</f>
        <v>4909</v>
      </c>
      <c r="DN47" s="153">
        <v>2</v>
      </c>
      <c r="DO47" s="19">
        <v>3</v>
      </c>
      <c r="DP47" s="19" t="s">
        <v>952</v>
      </c>
    </row>
    <row r="48" spans="1:120" s="19" customFormat="1" ht="38.25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865</v>
      </c>
      <c r="Q48" s="15">
        <v>44</v>
      </c>
      <c r="R48" s="42"/>
      <c r="S48" s="20" t="s">
        <v>866</v>
      </c>
      <c r="T48" s="21">
        <v>1969</v>
      </c>
      <c r="U48" s="28" t="s">
        <v>943</v>
      </c>
      <c r="V48" s="21">
        <v>1999</v>
      </c>
      <c r="W48" s="191" t="s">
        <v>1047</v>
      </c>
      <c r="X48" s="21">
        <v>2011</v>
      </c>
      <c r="Y48" s="28" t="s">
        <v>944</v>
      </c>
      <c r="Z48" s="118">
        <f t="shared" si="1"/>
        <v>16</v>
      </c>
      <c r="AA48" s="169" t="s">
        <v>565</v>
      </c>
      <c r="AB48" s="21" t="s">
        <v>1040</v>
      </c>
      <c r="AC48" s="21"/>
      <c r="AE48" s="90" t="s">
        <v>373</v>
      </c>
      <c r="AF48" s="82"/>
      <c r="CP48" s="19" t="str">
        <f t="shared" si="2"/>
        <v>Betzold Alexander</v>
      </c>
      <c r="CR48" s="19">
        <f t="shared" si="3"/>
        <v>16</v>
      </c>
      <c r="CS48" s="19" t="str">
        <f t="shared" si="4"/>
        <v xml:space="preserve"> D/C 2)</v>
      </c>
      <c r="CT48" s="154">
        <v>4306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>
        <v>782</v>
      </c>
      <c r="CZ48" s="33">
        <f t="shared" si="24"/>
        <v>8</v>
      </c>
      <c r="DA48" s="83" t="str">
        <f t="shared" si="25"/>
        <v>Projektingenieur 2</v>
      </c>
      <c r="DB48" s="125">
        <v>782</v>
      </c>
      <c r="DC48" s="33">
        <f t="shared" si="28"/>
        <v>8</v>
      </c>
      <c r="DD48" s="83" t="str">
        <f t="shared" si="29"/>
        <v>Projektingenieur 2</v>
      </c>
      <c r="DE48" s="20"/>
      <c r="DF48" s="33">
        <v>781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4306</v>
      </c>
      <c r="DN48" s="153">
        <v>2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/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918</v>
      </c>
      <c r="Q49" s="15">
        <v>45</v>
      </c>
      <c r="R49" s="42"/>
      <c r="S49" s="20" t="s">
        <v>919</v>
      </c>
      <c r="T49" s="21">
        <v>1962</v>
      </c>
      <c r="U49" s="28" t="s">
        <v>1058</v>
      </c>
      <c r="V49" s="21">
        <v>1992</v>
      </c>
      <c r="W49" s="25" t="s">
        <v>921</v>
      </c>
      <c r="X49" s="21">
        <v>2002</v>
      </c>
      <c r="Y49" s="28" t="s">
        <v>922</v>
      </c>
      <c r="Z49" s="118">
        <f t="shared" si="1"/>
        <v>23</v>
      </c>
      <c r="AA49" s="169" t="s">
        <v>1080</v>
      </c>
      <c r="AB49" s="21" t="s">
        <v>121</v>
      </c>
      <c r="AC49" s="21"/>
      <c r="AE49" s="90" t="s">
        <v>373</v>
      </c>
      <c r="AF49" s="82"/>
      <c r="CP49" s="19" t="str">
        <f t="shared" si="2"/>
        <v>Niedermeyer Friederike</v>
      </c>
      <c r="CR49" s="19">
        <f t="shared" si="3"/>
        <v>23</v>
      </c>
      <c r="CS49" s="19" t="str">
        <f t="shared" si="4"/>
        <v>D</v>
      </c>
      <c r="CT49" s="154">
        <v>4307</v>
      </c>
      <c r="CU49" s="126"/>
      <c r="CV49" s="125">
        <v>782</v>
      </c>
      <c r="CW49" s="33">
        <f t="shared" si="22"/>
        <v>8</v>
      </c>
      <c r="CX49" s="83" t="str">
        <f t="shared" si="23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13"/>
        <v>4307</v>
      </c>
      <c r="DN49" s="153">
        <v>1</v>
      </c>
      <c r="DO49" s="19">
        <v>2</v>
      </c>
      <c r="DP49" s="19" t="s">
        <v>952</v>
      </c>
    </row>
    <row r="50" spans="1:120" s="19" customFormat="1" x14ac:dyDescent="0.2">
      <c r="A50" s="53">
        <v>0</v>
      </c>
      <c r="B50" s="53"/>
      <c r="C50" s="53">
        <f>IF(Z50&gt;=10,1,0)</f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>$AD$3-V50</f>
        <v>11</v>
      </c>
      <c r="AA50" s="25" t="s">
        <v>698</v>
      </c>
      <c r="AB50" s="21" t="s">
        <v>121</v>
      </c>
      <c r="AC50" s="21"/>
      <c r="AE50" s="90" t="s">
        <v>375</v>
      </c>
      <c r="AF50" s="82"/>
      <c r="CP50" s="192" t="str">
        <f>+S50</f>
        <v>Titz Markus</v>
      </c>
      <c r="CR50" s="153">
        <f>+Z50</f>
        <v>11</v>
      </c>
      <c r="CS50" s="19" t="str">
        <f>+AB50</f>
        <v>D</v>
      </c>
      <c r="CT50" s="205">
        <v>4912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>+CT50</f>
        <v>4912</v>
      </c>
      <c r="DN50" s="153">
        <v>2</v>
      </c>
      <c r="DO50" s="19">
        <v>3</v>
      </c>
      <c r="DP50" s="19" t="s">
        <v>951</v>
      </c>
    </row>
    <row r="51" spans="1:120" s="19" customFormat="1" x14ac:dyDescent="0.2">
      <c r="A51" s="53">
        <v>0</v>
      </c>
      <c r="B51" s="53">
        <v>1</v>
      </c>
      <c r="C51" s="53">
        <f t="shared" ref="C51:C118" si="30">IF(Z51&gt;=10,1,0)</f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10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10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22"/>
        <v>8</v>
      </c>
      <c r="CX51" s="83" t="str">
        <f t="shared" si="23"/>
        <v>Projektingenieur 2</v>
      </c>
      <c r="CY51" s="125">
        <v>772</v>
      </c>
      <c r="CZ51" s="33">
        <f t="shared" si="24"/>
        <v>8</v>
      </c>
      <c r="DA51" s="83" t="str">
        <f t="shared" si="25"/>
        <v>Projektingenieur 2</v>
      </c>
      <c r="DB51" s="125">
        <v>771</v>
      </c>
      <c r="DC51" s="33">
        <f t="shared" si="28"/>
        <v>7</v>
      </c>
      <c r="DD51" s="83" t="str">
        <f t="shared" si="29"/>
        <v>Projektingenieur 1</v>
      </c>
      <c r="DE51" s="20"/>
      <c r="DF51" s="33">
        <v>771</v>
      </c>
      <c r="DG51" s="33">
        <f t="shared" si="26"/>
        <v>7</v>
      </c>
      <c r="DH51" s="83" t="str">
        <f t="shared" si="27"/>
        <v>Projektingenieur 1</v>
      </c>
      <c r="DM51" s="19">
        <f t="shared" si="13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9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9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772</v>
      </c>
      <c r="DC52" s="33">
        <f t="shared" si="28"/>
        <v>8</v>
      </c>
      <c r="DD52" s="83" t="str">
        <f t="shared" si="29"/>
        <v>Projektingenieur 2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>IF(Z53&gt;=10,1,0)</f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>$AD$3-V53</f>
        <v>8</v>
      </c>
      <c r="AA53" s="25" t="s">
        <v>1079</v>
      </c>
      <c r="AB53" s="21" t="s">
        <v>121</v>
      </c>
      <c r="AC53" s="21"/>
      <c r="AE53" s="90" t="s">
        <v>373</v>
      </c>
      <c r="AF53" s="82"/>
      <c r="CP53" s="19" t="str">
        <f>+S53</f>
        <v>Noordam Philipp</v>
      </c>
      <c r="CR53" s="153">
        <f>+Z53</f>
        <v>8</v>
      </c>
      <c r="CS53" s="19" t="str">
        <f>+AB53</f>
        <v>D</v>
      </c>
      <c r="CT53" s="154">
        <v>4312</v>
      </c>
      <c r="CU53" s="126"/>
      <c r="CV53" s="125">
        <v>772</v>
      </c>
      <c r="CW53" s="33">
        <f>VLOOKUP($CV53,Funktionsbezeichnungen,3,0)</f>
        <v>8</v>
      </c>
      <c r="CX53" s="83" t="str">
        <f>VLOOKUP($CV53,Funktionsbezeichnungen,2,0)</f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>+CT53</f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3">
        <f t="shared" si="3"/>
        <v>7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8" t="s">
        <v>1062</v>
      </c>
      <c r="V55" s="21">
        <v>2008</v>
      </c>
      <c r="W55" s="25" t="s">
        <v>1071</v>
      </c>
      <c r="X55" s="21">
        <v>2013</v>
      </c>
      <c r="Y55" s="28" t="s">
        <v>1022</v>
      </c>
      <c r="Z55" s="118">
        <f t="shared" si="1"/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Imesch Reto</v>
      </c>
      <c r="CR55" s="153">
        <f t="shared" si="3"/>
        <v>7</v>
      </c>
      <c r="CS55" s="19" t="str">
        <f t="shared" si="4"/>
        <v>D</v>
      </c>
      <c r="CT55" s="154">
        <v>9677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772</v>
      </c>
      <c r="CZ55" s="33">
        <f t="shared" si="24"/>
        <v>8</v>
      </c>
      <c r="DA55" s="83" t="str">
        <f t="shared" si="25"/>
        <v>Projektingenieur 2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7</v>
      </c>
      <c r="AA56" s="25" t="s">
        <v>1133</v>
      </c>
      <c r="AB56" s="21" t="s">
        <v>121</v>
      </c>
      <c r="AC56" s="21"/>
      <c r="AE56" s="90" t="s">
        <v>1102</v>
      </c>
      <c r="AF56" s="82"/>
      <c r="CP56" s="19" t="str">
        <f t="shared" si="2"/>
        <v>Wieland Manuel</v>
      </c>
      <c r="CR56" s="153">
        <f t="shared" si="3"/>
        <v>7</v>
      </c>
      <c r="CS56" s="19" t="str">
        <f t="shared" si="4"/>
        <v>D</v>
      </c>
      <c r="CT56" s="154">
        <v>9698</v>
      </c>
      <c r="CU56" s="126"/>
      <c r="CV56" s="125">
        <v>772</v>
      </c>
      <c r="CW56" s="33">
        <f t="shared" si="22"/>
        <v>8</v>
      </c>
      <c r="CX56" s="83" t="str">
        <f t="shared" si="23"/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1067</v>
      </c>
      <c r="V57" s="21">
        <v>2009</v>
      </c>
      <c r="W57" s="25" t="s">
        <v>1066</v>
      </c>
      <c r="X57" s="21">
        <v>2012</v>
      </c>
      <c r="Y57" s="28"/>
      <c r="Z57" s="118">
        <f t="shared" si="1"/>
        <v>6</v>
      </c>
      <c r="AA57" s="119" t="s">
        <v>931</v>
      </c>
      <c r="AB57" s="118" t="s">
        <v>121</v>
      </c>
      <c r="AC57" s="21"/>
      <c r="AE57" s="90" t="s">
        <v>373</v>
      </c>
      <c r="AF57" s="82"/>
      <c r="CP57" s="19" t="str">
        <f t="shared" si="2"/>
        <v>Baschong Clemens</v>
      </c>
      <c r="CR57" s="153">
        <f t="shared" si="3"/>
        <v>6</v>
      </c>
      <c r="CS57" s="19" t="str">
        <f t="shared" si="4"/>
        <v>D</v>
      </c>
      <c r="CT57" s="154">
        <v>4311</v>
      </c>
      <c r="CU57" s="126"/>
      <c r="CV57" s="125">
        <v>782</v>
      </c>
      <c r="CW57" s="33">
        <f t="shared" si="22"/>
        <v>8</v>
      </c>
      <c r="CX57" s="83" t="str">
        <f t="shared" si="23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1062</v>
      </c>
      <c r="V58" s="21">
        <v>2009</v>
      </c>
      <c r="W58" s="25"/>
      <c r="X58" s="21"/>
      <c r="Y58" s="28"/>
      <c r="Z58" s="118">
        <f t="shared" si="1"/>
        <v>6</v>
      </c>
      <c r="AA58" s="25" t="s">
        <v>1079</v>
      </c>
      <c r="AB58" s="21" t="s">
        <v>121</v>
      </c>
      <c r="AC58" s="21"/>
      <c r="AE58" s="90" t="s">
        <v>373</v>
      </c>
      <c r="AF58" s="82"/>
      <c r="CP58" s="19" t="str">
        <f t="shared" si="2"/>
        <v>Jung Roman</v>
      </c>
      <c r="CR58" s="153">
        <f t="shared" si="3"/>
        <v>6</v>
      </c>
      <c r="CS58" s="19" t="str">
        <f t="shared" si="4"/>
        <v>D</v>
      </c>
      <c r="CT58" s="154">
        <v>8565</v>
      </c>
      <c r="CU58" s="126"/>
      <c r="CV58" s="125">
        <v>772</v>
      </c>
      <c r="CW58" s="33">
        <f t="shared" ref="CW58:CW96" si="31">VLOOKUP($CV58,Funktionsbezeichnungen,3,0)</f>
        <v>8</v>
      </c>
      <c r="CX58" s="83" t="str">
        <f t="shared" ref="CX58:CX96" si="32">VLOOKUP($CV58,Funktionsbezeichnungen,2,0)</f>
        <v>Projektingenieur 2</v>
      </c>
      <c r="CY58" s="125">
        <v>771</v>
      </c>
      <c r="CZ58" s="33">
        <f t="shared" si="24"/>
        <v>7</v>
      </c>
      <c r="DA58" s="83" t="str">
        <f t="shared" si="25"/>
        <v>Projektingenieur 1</v>
      </c>
      <c r="DB58" s="125">
        <v>771</v>
      </c>
      <c r="DC58" s="33">
        <f t="shared" si="28"/>
        <v>7</v>
      </c>
      <c r="DD58" s="83" t="str">
        <f t="shared" si="29"/>
        <v>Projektingenieur 1</v>
      </c>
      <c r="DE58" s="20"/>
      <c r="DF58" s="33">
        <v>771</v>
      </c>
      <c r="DG58" s="33">
        <f t="shared" si="26"/>
        <v>7</v>
      </c>
      <c r="DH58" s="83" t="str">
        <f t="shared" si="27"/>
        <v>Projektingenieur 1</v>
      </c>
      <c r="DM58" s="19">
        <f t="shared" si="13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>
        <v>1</v>
      </c>
      <c r="C59" s="53">
        <f t="shared" si="3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194</v>
      </c>
      <c r="V59" s="21">
        <v>2009</v>
      </c>
      <c r="W59" s="25"/>
      <c r="X59" s="21"/>
      <c r="Y59" s="28" t="s">
        <v>91</v>
      </c>
      <c r="Z59" s="21">
        <f t="shared" si="1"/>
        <v>6</v>
      </c>
      <c r="AA59" s="25" t="s">
        <v>269</v>
      </c>
      <c r="AB59" s="21" t="s">
        <v>121</v>
      </c>
      <c r="AC59" s="21"/>
      <c r="AE59" s="90" t="s">
        <v>375</v>
      </c>
      <c r="AF59" s="82"/>
      <c r="CP59" s="19" t="str">
        <f t="shared" si="2"/>
        <v>Vecchi Sandra</v>
      </c>
      <c r="CR59" s="153">
        <f t="shared" si="3"/>
        <v>6</v>
      </c>
      <c r="CS59" s="19" t="str">
        <f t="shared" si="4"/>
        <v>D</v>
      </c>
      <c r="CT59" s="154">
        <v>4906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/>
      <c r="CZ59" s="33"/>
      <c r="DA59" s="83"/>
      <c r="DB59" s="125"/>
      <c r="DC59" s="33"/>
      <c r="DD59" s="83"/>
      <c r="DE59" s="20"/>
      <c r="DF59" s="33"/>
      <c r="DG59" s="33"/>
      <c r="DH59" s="83"/>
      <c r="DM59" s="19">
        <f t="shared" si="13"/>
        <v>4906</v>
      </c>
      <c r="DN59" s="153">
        <v>2</v>
      </c>
      <c r="DO59" s="19">
        <v>1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1062</v>
      </c>
      <c r="V60" s="21">
        <v>2009</v>
      </c>
      <c r="W60" s="25"/>
      <c r="X60" s="21"/>
      <c r="Y60" s="28"/>
      <c r="Z60" s="21">
        <f>$AD$3-V60</f>
        <v>6</v>
      </c>
      <c r="AA60" s="25" t="s">
        <v>1082</v>
      </c>
      <c r="AB60" s="21" t="s">
        <v>121</v>
      </c>
      <c r="AC60" s="21"/>
      <c r="AE60" s="90" t="s">
        <v>373</v>
      </c>
      <c r="AF60" s="82"/>
      <c r="CP60" s="19" t="str">
        <f>+S60</f>
        <v>Schoeffel Daniel</v>
      </c>
      <c r="CR60" s="153">
        <f>+Z60</f>
        <v>6</v>
      </c>
      <c r="CS60" s="19" t="str">
        <f>+AB60</f>
        <v>D</v>
      </c>
      <c r="CT60" s="154">
        <v>8569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771</v>
      </c>
      <c r="DC60" s="33">
        <f>VLOOKUP($DB60,Funktionsbezeichnungen,3,0)</f>
        <v>7</v>
      </c>
      <c r="DD60" s="83" t="str">
        <f>VLOOKUP($DB60,Funktionsbezeichnungen,2,0)</f>
        <v>Projektingenieur 1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8569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1138</v>
      </c>
      <c r="Q61" s="15">
        <v>57</v>
      </c>
      <c r="R61" s="42"/>
      <c r="S61" s="20" t="s">
        <v>1139</v>
      </c>
      <c r="T61" s="21">
        <v>1981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916</v>
      </c>
      <c r="AB61" s="21" t="s">
        <v>121</v>
      </c>
      <c r="AC61" s="21"/>
      <c r="AE61" s="90" t="s">
        <v>375</v>
      </c>
      <c r="AF61" s="82"/>
      <c r="CP61" s="192" t="str">
        <f>+S61</f>
        <v>Kanagasabai Manoja</v>
      </c>
      <c r="CR61" s="153">
        <f>+Z61</f>
        <v>5</v>
      </c>
      <c r="CS61" s="153" t="str">
        <f>+AB61</f>
        <v>D</v>
      </c>
      <c r="CT61" s="205">
        <v>4910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4910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1062</v>
      </c>
      <c r="V62" s="21">
        <v>2010</v>
      </c>
      <c r="W62" s="25"/>
      <c r="X62" s="21"/>
      <c r="Y62" s="28"/>
      <c r="Z62" s="21">
        <f t="shared" si="1"/>
        <v>5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5</v>
      </c>
      <c r="CS62" s="153" t="str">
        <f t="shared" si="4"/>
        <v>D</v>
      </c>
      <c r="CT62" s="154">
        <v>4901</v>
      </c>
      <c r="CU62" s="126"/>
      <c r="CV62" s="125">
        <v>772</v>
      </c>
      <c r="CW62" s="33">
        <f t="shared" si="31"/>
        <v>8</v>
      </c>
      <c r="CX62" s="83" t="str">
        <f t="shared" si="32"/>
        <v>Projektingenieur 2</v>
      </c>
      <c r="CY62" s="125">
        <v>771</v>
      </c>
      <c r="CZ62" s="33">
        <f t="shared" ref="CZ62:CZ99" si="33">VLOOKUP($CY62,Funktionsbezeichnungen,3,0)</f>
        <v>7</v>
      </c>
      <c r="DA62" s="83" t="str">
        <f t="shared" ref="DA62:DA99" si="34">VLOOKUP($CY62,Funktionsbezeichnungen,2,0)</f>
        <v>Projektingenieur 1</v>
      </c>
      <c r="DB62" s="125">
        <v>770</v>
      </c>
      <c r="DC62" s="33">
        <f t="shared" ref="DC62:DC104" si="35">VLOOKUP($DB62,Funktionsbezeichnungen,3,0)</f>
        <v>6</v>
      </c>
      <c r="DD62" s="83" t="str">
        <f t="shared" ref="DD62:DD104" si="36">VLOOKUP($DB62,Funktionsbezeichnungen,2,0)</f>
        <v>Vorstufe Projektingenieur</v>
      </c>
      <c r="DE62" s="20"/>
      <c r="DF62" s="33">
        <v>771</v>
      </c>
      <c r="DG62" s="33">
        <f t="shared" ref="DG62:DG99" si="37">VLOOKUP($DF62,Funktionsbezeichnungen,3,0)</f>
        <v>7</v>
      </c>
      <c r="DH62" s="83" t="str">
        <f t="shared" ref="DH62:DH99" si="38">VLOOKUP($DF62,Funktionsbezeichnungen,2,0)</f>
        <v>Projektingenieur 1</v>
      </c>
      <c r="DM62" s="19">
        <f t="shared" si="13"/>
        <v>4901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>
        <v>1</v>
      </c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1062</v>
      </c>
      <c r="V63" s="21">
        <v>2010</v>
      </c>
      <c r="W63" s="25"/>
      <c r="X63" s="21"/>
      <c r="Y63" s="28"/>
      <c r="Z63" s="118">
        <f>$AD$3-V63</f>
        <v>5</v>
      </c>
      <c r="AA63" s="25" t="s">
        <v>916</v>
      </c>
      <c r="AB63" s="21" t="s">
        <v>121</v>
      </c>
      <c r="AC63" s="21"/>
      <c r="AE63" s="90" t="s">
        <v>375</v>
      </c>
      <c r="AF63" s="82"/>
      <c r="CP63" s="19" t="str">
        <f>+S63</f>
        <v>Bianchi Emmanuelle</v>
      </c>
      <c r="CR63" s="153">
        <f>+Z63</f>
        <v>5</v>
      </c>
      <c r="CS63" s="153" t="str">
        <f>+AB63</f>
        <v>D</v>
      </c>
      <c r="CT63" s="154">
        <v>7706</v>
      </c>
      <c r="CU63" s="126"/>
      <c r="CV63" s="125">
        <v>772</v>
      </c>
      <c r="CW63" s="33">
        <f>VLOOKUP($CV63,Funktionsbezeichnungen,3,0)</f>
        <v>8</v>
      </c>
      <c r="CX63" s="83" t="str">
        <f>VLOOKUP($CV63,Funktionsbezeichnungen,2,0)</f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>+CT63</f>
        <v>7706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1135</v>
      </c>
      <c r="Q64" s="15">
        <v>60</v>
      </c>
      <c r="R64" s="42"/>
      <c r="S64" s="20" t="s">
        <v>1136</v>
      </c>
      <c r="T64" s="21">
        <v>1986</v>
      </c>
      <c r="U64" s="28" t="s">
        <v>1137</v>
      </c>
      <c r="V64" s="21">
        <v>2010</v>
      </c>
      <c r="W64" s="25"/>
      <c r="X64" s="21"/>
      <c r="Y64" s="28"/>
      <c r="Z64" s="21">
        <f>$AD$3-V64</f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2" t="str">
        <f>+S64</f>
        <v>Berzi Patrick</v>
      </c>
      <c r="CR64" s="153">
        <f>+Z64</f>
        <v>5</v>
      </c>
      <c r="CS64" s="153" t="str">
        <f>+AB64</f>
        <v>D</v>
      </c>
      <c r="CT64" s="205">
        <v>4911</v>
      </c>
      <c r="CU64" s="126"/>
      <c r="CV64" s="125">
        <v>772</v>
      </c>
      <c r="CW64" s="33">
        <f t="shared" si="31"/>
        <v>8</v>
      </c>
      <c r="CX64" s="83" t="str">
        <f t="shared" si="32"/>
        <v>Projektingenieur 2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>+CT64</f>
        <v>4911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1062</v>
      </c>
      <c r="V65" s="21">
        <v>2011</v>
      </c>
      <c r="W65" s="25"/>
      <c r="X65" s="21"/>
      <c r="Y65" s="28"/>
      <c r="Z65" s="118">
        <f>$AD$3-V65</f>
        <v>4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Brem Jakob</v>
      </c>
      <c r="CR65" s="153">
        <f>+Z65</f>
        <v>4</v>
      </c>
      <c r="CS65" s="153" t="str">
        <f>+AB65</f>
        <v>D</v>
      </c>
      <c r="CT65" s="154">
        <v>4356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>+CT65</f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1062</v>
      </c>
      <c r="V66" s="21">
        <v>2011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Bürgin Johannes</v>
      </c>
      <c r="CR66" s="153">
        <f t="shared" si="3"/>
        <v>4</v>
      </c>
      <c r="CS66" s="153" t="str">
        <f t="shared" si="4"/>
        <v>D</v>
      </c>
      <c r="CT66" s="154">
        <v>4907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1062</v>
      </c>
      <c r="V67" s="21">
        <v>2012</v>
      </c>
      <c r="W67" s="25"/>
      <c r="X67" s="21"/>
      <c r="Y67" s="28"/>
      <c r="Z67" s="118">
        <f t="shared" si="1"/>
        <v>3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2"/>
        <v>Frei Lukas</v>
      </c>
      <c r="CR67" s="153">
        <f t="shared" si="3"/>
        <v>3</v>
      </c>
      <c r="CS67" s="153" t="str">
        <f t="shared" si="4"/>
        <v>D</v>
      </c>
      <c r="CT67" s="154">
        <v>4308</v>
      </c>
      <c r="CU67" s="126"/>
      <c r="CV67" s="125">
        <v>771</v>
      </c>
      <c r="CW67" s="33">
        <f t="shared" si="31"/>
        <v>7</v>
      </c>
      <c r="CX67" s="83" t="str">
        <f t="shared" si="3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3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1062</v>
      </c>
      <c r="V68" s="21">
        <v>2012</v>
      </c>
      <c r="W68" s="25" t="s">
        <v>1170</v>
      </c>
      <c r="X68" s="21">
        <v>2015</v>
      </c>
      <c r="Y68" s="28" t="s">
        <v>91</v>
      </c>
      <c r="Z68" s="118">
        <f t="shared" si="1"/>
        <v>3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2"/>
        <v>D'Arco Marcel</v>
      </c>
      <c r="CR68" s="153">
        <f t="shared" si="3"/>
        <v>3</v>
      </c>
      <c r="CS68" s="153" t="str">
        <f t="shared" si="4"/>
        <v>D</v>
      </c>
      <c r="CT68" s="154">
        <v>4310</v>
      </c>
      <c r="CU68" s="126"/>
      <c r="CV68" s="125">
        <v>771</v>
      </c>
      <c r="CW68" s="33">
        <f t="shared" si="31"/>
        <v>7</v>
      </c>
      <c r="CX68" s="83" t="str">
        <f t="shared" si="3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13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1062</v>
      </c>
      <c r="X69" s="21">
        <v>2013</v>
      </c>
      <c r="Y69" s="28"/>
      <c r="Z69" s="118">
        <f>$AD$3-X69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3">
        <f t="shared" si="3"/>
        <v>2</v>
      </c>
      <c r="CS69" s="153" t="str">
        <f t="shared" si="4"/>
        <v>D</v>
      </c>
      <c r="CT69" s="154">
        <v>8579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13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ref="C70:C77" si="39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75" si="40">$AD$3-V70</f>
        <v>2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ref="CP70:CP75" si="41">+S70</f>
        <v>Meisch Raoul</v>
      </c>
      <c r="CR70" s="153">
        <f t="shared" ref="CR70:CR75" si="42">+Z70</f>
        <v>2</v>
      </c>
      <c r="CS70" s="153" t="str">
        <f t="shared" ref="CS70:CS75" si="43">+AB70</f>
        <v>D</v>
      </c>
      <c r="CT70" s="154">
        <v>4315</v>
      </c>
      <c r="CU70" s="126"/>
      <c r="CV70" s="125">
        <v>770</v>
      </c>
      <c r="CW70" s="33">
        <f t="shared" si="31"/>
        <v>6</v>
      </c>
      <c r="CX70" s="83" t="str">
        <f t="shared" si="3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ref="DM70:DM75" si="44">+CT70</f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>
        <v>1</v>
      </c>
      <c r="C71" s="53">
        <f t="shared" si="39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1062</v>
      </c>
      <c r="V71" s="21">
        <v>2013</v>
      </c>
      <c r="W71" s="25"/>
      <c r="X71" s="21"/>
      <c r="Y71" s="28"/>
      <c r="Z71" s="118">
        <f t="shared" si="40"/>
        <v>2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1"/>
        <v>Stöhr Jessica</v>
      </c>
      <c r="CR71" s="153">
        <f t="shared" si="42"/>
        <v>2</v>
      </c>
      <c r="CS71" s="153" t="str">
        <f t="shared" si="43"/>
        <v>D</v>
      </c>
      <c r="CT71" s="154">
        <v>4313</v>
      </c>
      <c r="CU71" s="126"/>
      <c r="CV71" s="125">
        <v>770</v>
      </c>
      <c r="CW71" s="33">
        <f t="shared" si="31"/>
        <v>6</v>
      </c>
      <c r="CX71" s="83" t="str">
        <f t="shared" si="3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si="44"/>
        <v>4313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/>
      <c r="C72" s="53">
        <f t="shared" si="39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0"/>
        <v>1</v>
      </c>
      <c r="AA72" s="25" t="s">
        <v>698</v>
      </c>
      <c r="AB72" s="21" t="s">
        <v>121</v>
      </c>
      <c r="AC72" s="21"/>
      <c r="AE72" s="90" t="s">
        <v>375</v>
      </c>
      <c r="AF72" s="82"/>
      <c r="CP72" s="192" t="str">
        <f t="shared" si="41"/>
        <v>Vitt Bernhard</v>
      </c>
      <c r="CR72" s="153">
        <f t="shared" si="42"/>
        <v>1</v>
      </c>
      <c r="CS72" s="153" t="str">
        <f t="shared" si="43"/>
        <v>D</v>
      </c>
      <c r="CT72" s="205">
        <v>4318</v>
      </c>
      <c r="CU72" s="126"/>
      <c r="CV72" s="125">
        <v>770</v>
      </c>
      <c r="CW72" s="33">
        <f t="shared" si="31"/>
        <v>6</v>
      </c>
      <c r="CX72" s="83" t="str">
        <f t="shared" si="3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4"/>
        <v>4318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1175</v>
      </c>
      <c r="Q73" s="15">
        <v>69</v>
      </c>
      <c r="R73" s="42"/>
      <c r="S73" s="20" t="s">
        <v>1174</v>
      </c>
      <c r="T73" s="21">
        <v>1987</v>
      </c>
      <c r="U73" s="28" t="s">
        <v>1062</v>
      </c>
      <c r="V73" s="21">
        <v>2014</v>
      </c>
      <c r="W73" s="25"/>
      <c r="X73" s="21"/>
      <c r="Y73" s="28"/>
      <c r="Z73" s="118">
        <f t="shared" si="40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1"/>
        <v>Seehöfer Patrick</v>
      </c>
      <c r="CR73" s="153">
        <f t="shared" si="42"/>
        <v>1</v>
      </c>
      <c r="CS73" s="153" t="str">
        <f t="shared" si="43"/>
        <v>D</v>
      </c>
      <c r="CT73" s="205">
        <v>4321</v>
      </c>
      <c r="CU73" s="126"/>
      <c r="CV73" s="125">
        <v>770</v>
      </c>
      <c r="CW73" s="33">
        <f>VLOOKUP($CV73,Funktionsbezeichnungen,3,0)</f>
        <v>6</v>
      </c>
      <c r="CX73" s="83" t="str">
        <f>VLOOKUP($CV73,Funktionsbezeichnungen,2,0)</f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4"/>
        <v>4321</v>
      </c>
      <c r="DN73" s="153">
        <v>2</v>
      </c>
      <c r="DO73" s="19">
        <v>3</v>
      </c>
      <c r="DP73" s="19" t="s">
        <v>951</v>
      </c>
    </row>
    <row r="74" spans="1:120" s="19" customFormat="1" ht="27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>
        <v>1</v>
      </c>
      <c r="I74" s="56"/>
      <c r="J74" s="54"/>
      <c r="K74" s="56"/>
      <c r="L74" s="56"/>
      <c r="M74" s="56"/>
      <c r="N74" s="58"/>
      <c r="O74" s="52" t="s">
        <v>358</v>
      </c>
      <c r="P74" s="15" t="s">
        <v>1173</v>
      </c>
      <c r="Q74" s="15">
        <v>70</v>
      </c>
      <c r="R74" s="42"/>
      <c r="S74" s="20" t="s">
        <v>1172</v>
      </c>
      <c r="T74" s="21">
        <v>1986</v>
      </c>
      <c r="U74" s="208" t="s">
        <v>1178</v>
      </c>
      <c r="V74" s="21">
        <v>2011</v>
      </c>
      <c r="W74" s="28" t="s">
        <v>1062</v>
      </c>
      <c r="X74" s="21">
        <v>2015</v>
      </c>
      <c r="Y74" s="28"/>
      <c r="Z74" s="118">
        <f t="shared" si="40"/>
        <v>4</v>
      </c>
      <c r="AA74" s="25" t="s">
        <v>1176</v>
      </c>
      <c r="AB74" s="21" t="s">
        <v>121</v>
      </c>
      <c r="AC74" s="21"/>
      <c r="AE74" s="90" t="s">
        <v>375</v>
      </c>
      <c r="AF74" s="82"/>
      <c r="CP74" s="192" t="str">
        <f t="shared" si="41"/>
        <v>Völlmin Daniel</v>
      </c>
      <c r="CR74" s="153">
        <f t="shared" si="42"/>
        <v>4</v>
      </c>
      <c r="CS74" s="153" t="str">
        <f t="shared" si="43"/>
        <v>D</v>
      </c>
      <c r="CT74" s="205">
        <v>4319</v>
      </c>
      <c r="CU74" s="126"/>
      <c r="CV74" s="125">
        <v>770</v>
      </c>
      <c r="CW74" s="33">
        <f t="shared" si="31"/>
        <v>6</v>
      </c>
      <c r="CX74" s="83" t="str">
        <f t="shared" si="32"/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4"/>
        <v>4319</v>
      </c>
      <c r="DN74" s="153">
        <v>2</v>
      </c>
      <c r="DO74" s="19">
        <v>3</v>
      </c>
      <c r="DP74" s="19" t="s">
        <v>951</v>
      </c>
    </row>
    <row r="75" spans="1:120" s="19" customFormat="1" x14ac:dyDescent="0.2">
      <c r="A75" s="53">
        <v>0</v>
      </c>
      <c r="B75" s="53"/>
      <c r="C75" s="53">
        <f t="shared" si="39"/>
        <v>0</v>
      </c>
      <c r="D75" s="55">
        <v>1</v>
      </c>
      <c r="E75" s="55"/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360</v>
      </c>
      <c r="P75" s="15" t="s">
        <v>1016</v>
      </c>
      <c r="Q75" s="15">
        <v>71</v>
      </c>
      <c r="R75" s="164"/>
      <c r="S75" s="20" t="s">
        <v>1017</v>
      </c>
      <c r="T75" s="21">
        <v>1988</v>
      </c>
      <c r="U75" s="28" t="s">
        <v>1177</v>
      </c>
      <c r="V75" s="21">
        <v>2016</v>
      </c>
      <c r="W75" s="25"/>
      <c r="X75" s="21"/>
      <c r="Y75" s="28"/>
      <c r="Z75" s="118">
        <f t="shared" si="40"/>
        <v>-1</v>
      </c>
      <c r="AA75" s="25" t="s">
        <v>698</v>
      </c>
      <c r="AB75" s="21" t="s">
        <v>121</v>
      </c>
      <c r="AC75" s="21"/>
      <c r="AE75" s="90" t="s">
        <v>375</v>
      </c>
      <c r="AF75" s="82"/>
      <c r="CP75" s="192" t="str">
        <f t="shared" si="41"/>
        <v>Burger Stefan</v>
      </c>
      <c r="CR75" s="19">
        <f t="shared" si="42"/>
        <v>-1</v>
      </c>
      <c r="CS75" s="19" t="str">
        <f t="shared" si="43"/>
        <v>D</v>
      </c>
      <c r="CT75" s="205">
        <v>9748</v>
      </c>
      <c r="CU75" s="126"/>
      <c r="CV75" s="125">
        <v>770</v>
      </c>
      <c r="CW75" s="33">
        <f t="shared" si="31"/>
        <v>6</v>
      </c>
      <c r="CX75" s="83" t="str">
        <f t="shared" si="32"/>
        <v>Vorstufe Projektingenieur</v>
      </c>
      <c r="CY75" s="125"/>
      <c r="CZ75" s="33"/>
      <c r="DA75" s="83"/>
      <c r="DB75" s="125"/>
      <c r="DC75" s="33"/>
      <c r="DD75" s="83"/>
      <c r="DE75" s="20"/>
      <c r="DF75" s="125"/>
      <c r="DG75" s="33"/>
      <c r="DH75" s="83"/>
      <c r="DM75" s="19">
        <f t="shared" si="44"/>
        <v>9748</v>
      </c>
      <c r="DN75" s="153">
        <v>2</v>
      </c>
      <c r="DO75" s="19">
        <v>3</v>
      </c>
      <c r="DP75" s="185" t="s">
        <v>951</v>
      </c>
    </row>
    <row r="76" spans="1:120" s="19" customFormat="1" x14ac:dyDescent="0.2">
      <c r="A76" s="53">
        <v>0</v>
      </c>
      <c r="B76" s="53"/>
      <c r="C76" s="53">
        <f t="shared" si="39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1125</v>
      </c>
      <c r="Q76" s="15">
        <v>72</v>
      </c>
      <c r="R76" s="164" t="s">
        <v>928</v>
      </c>
      <c r="S76" s="20" t="s">
        <v>1126</v>
      </c>
      <c r="T76" s="21">
        <v>1954</v>
      </c>
      <c r="U76" s="28" t="s">
        <v>126</v>
      </c>
      <c r="V76" s="21">
        <v>1973</v>
      </c>
      <c r="W76" s="25" t="s">
        <v>1127</v>
      </c>
      <c r="X76" s="21">
        <v>1979</v>
      </c>
      <c r="Y76" s="28"/>
      <c r="Z76" s="21">
        <f t="shared" ref="Z76:Z137" si="45">$AD$3-V76</f>
        <v>42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2" t="str">
        <f t="shared" ref="CP76:CP137" si="46">+S76</f>
        <v>Reber Erich</v>
      </c>
      <c r="CR76" s="19">
        <f t="shared" ref="CR76:CR137" si="47">+Z76</f>
        <v>42</v>
      </c>
      <c r="CS76" s="19" t="str">
        <f t="shared" ref="CS76:CS137" si="48">+AB76</f>
        <v>C</v>
      </c>
      <c r="CT76" s="205">
        <v>3211</v>
      </c>
      <c r="CU76" s="126"/>
      <c r="CV76" s="125">
        <v>772</v>
      </c>
      <c r="CW76" s="33">
        <f>VLOOKUP($CV76,Funktionsbezeichnungen,3,0)</f>
        <v>8</v>
      </c>
      <c r="CX76" s="83" t="str">
        <f>VLOOKUP($CV76,Funktionsbezeichnungen,2,0)</f>
        <v>Projektingenieur 2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ref="DM76:DM137" si="49">+CT76</f>
        <v>3211</v>
      </c>
      <c r="DN76" s="153">
        <v>6</v>
      </c>
      <c r="DO76" s="19">
        <v>0</v>
      </c>
      <c r="DP76" s="185" t="s">
        <v>968</v>
      </c>
    </row>
    <row r="77" spans="1:120" s="19" customFormat="1" x14ac:dyDescent="0.2">
      <c r="A77" s="53">
        <v>0</v>
      </c>
      <c r="B77" s="53"/>
      <c r="C77" s="53">
        <f t="shared" si="39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476</v>
      </c>
      <c r="Q77" s="15">
        <v>73</v>
      </c>
      <c r="R77" s="164"/>
      <c r="S77" s="29" t="s">
        <v>127</v>
      </c>
      <c r="T77" s="21">
        <v>1956</v>
      </c>
      <c r="U77" s="28" t="s">
        <v>126</v>
      </c>
      <c r="V77" s="21">
        <v>1976</v>
      </c>
      <c r="W77" s="25"/>
      <c r="X77" s="21"/>
      <c r="Y77" s="28" t="s">
        <v>242</v>
      </c>
      <c r="Z77" s="21">
        <f>$AD$3-V77</f>
        <v>39</v>
      </c>
      <c r="AA77" s="25" t="s">
        <v>686</v>
      </c>
      <c r="AB77" s="21" t="s">
        <v>105</v>
      </c>
      <c r="AC77" s="21"/>
      <c r="AE77" s="90" t="s">
        <v>423</v>
      </c>
      <c r="AF77" s="82"/>
      <c r="CP77" s="19" t="str">
        <f>+S77</f>
        <v>Aebi Roger</v>
      </c>
      <c r="CR77" s="19">
        <f>+Z77</f>
        <v>39</v>
      </c>
      <c r="CS77" s="19" t="str">
        <f>+AB77</f>
        <v>C</v>
      </c>
      <c r="CT77" s="154">
        <v>6622</v>
      </c>
      <c r="CU77" s="126"/>
      <c r="CV77" s="125">
        <v>772</v>
      </c>
      <c r="CW77" s="33">
        <f t="shared" si="31"/>
        <v>8</v>
      </c>
      <c r="CX77" s="83" t="str">
        <f t="shared" si="32"/>
        <v>Projektingenieur 2</v>
      </c>
      <c r="CY77" s="125">
        <v>772</v>
      </c>
      <c r="CZ77" s="33">
        <f t="shared" si="33"/>
        <v>8</v>
      </c>
      <c r="DA77" s="83" t="str">
        <f t="shared" si="34"/>
        <v>Projektingenieur 2</v>
      </c>
      <c r="DB77" s="125">
        <v>772</v>
      </c>
      <c r="DC77" s="33">
        <f t="shared" si="35"/>
        <v>8</v>
      </c>
      <c r="DD77" s="83" t="str">
        <f t="shared" si="36"/>
        <v>Projektingenieur 2</v>
      </c>
      <c r="DE77" s="20"/>
      <c r="DF77" s="33">
        <v>772</v>
      </c>
      <c r="DG77" s="33">
        <f t="shared" si="37"/>
        <v>8</v>
      </c>
      <c r="DH77" s="83" t="str">
        <f t="shared" si="38"/>
        <v>Projektingenieur 2</v>
      </c>
      <c r="DM77" s="19">
        <f>+CT77</f>
        <v>6622</v>
      </c>
      <c r="DN77" s="153">
        <v>6</v>
      </c>
      <c r="DO77" s="19">
        <v>0</v>
      </c>
      <c r="DP77" s="185" t="s">
        <v>969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45"/>
        <v>30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6"/>
        <v>Oehen Beat</v>
      </c>
      <c r="CR78" s="19">
        <f t="shared" si="47"/>
        <v>30</v>
      </c>
      <c r="CS78" s="19" t="str">
        <f t="shared" si="48"/>
        <v>C</v>
      </c>
      <c r="CT78" s="154">
        <v>7622</v>
      </c>
      <c r="CU78" s="126"/>
      <c r="CV78" s="125">
        <v>772</v>
      </c>
      <c r="CW78" s="33">
        <f t="shared" si="31"/>
        <v>8</v>
      </c>
      <c r="CX78" s="83" t="str">
        <f t="shared" si="32"/>
        <v>Projektingenieur 2</v>
      </c>
      <c r="CY78" s="125">
        <v>772</v>
      </c>
      <c r="CZ78" s="33">
        <f t="shared" si="33"/>
        <v>8</v>
      </c>
      <c r="DA78" s="83" t="str">
        <f t="shared" si="34"/>
        <v>Projektingenieur 2</v>
      </c>
      <c r="DB78" s="125">
        <v>772</v>
      </c>
      <c r="DC78" s="33">
        <f t="shared" si="35"/>
        <v>8</v>
      </c>
      <c r="DD78" s="83" t="str">
        <f t="shared" si="36"/>
        <v>Projektingenieur 2</v>
      </c>
      <c r="DE78" s="20"/>
      <c r="DF78" s="125">
        <v>772</v>
      </c>
      <c r="DG78" s="33">
        <f t="shared" si="37"/>
        <v>8</v>
      </c>
      <c r="DH78" s="83" t="str">
        <f t="shared" si="38"/>
        <v>Projektingenieur 2</v>
      </c>
      <c r="DM78" s="19">
        <f t="shared" si="49"/>
        <v>7622</v>
      </c>
      <c r="DN78" s="153">
        <v>6</v>
      </c>
      <c r="DO78" s="19">
        <v>0</v>
      </c>
      <c r="DP78" s="185" t="s">
        <v>968</v>
      </c>
    </row>
    <row r="79" spans="1:120" s="19" customFormat="1" ht="15.75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5"/>
        <v>41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6"/>
        <v>Imesch Robert</v>
      </c>
      <c r="CR79" s="19">
        <f t="shared" si="47"/>
        <v>41</v>
      </c>
      <c r="CS79" s="19" t="str">
        <f t="shared" si="48"/>
        <v xml:space="preserve"> D/C 2)</v>
      </c>
      <c r="CT79" s="154">
        <v>4249</v>
      </c>
      <c r="CU79" s="126"/>
      <c r="CV79" s="125">
        <v>772</v>
      </c>
      <c r="CW79" s="33">
        <f t="shared" si="31"/>
        <v>8</v>
      </c>
      <c r="CX79" s="83" t="str">
        <f t="shared" si="32"/>
        <v>Projektingenieur 2</v>
      </c>
      <c r="CY79" s="125">
        <v>772</v>
      </c>
      <c r="CZ79" s="33">
        <f t="shared" si="33"/>
        <v>8</v>
      </c>
      <c r="DA79" s="83" t="str">
        <f t="shared" si="34"/>
        <v>Projektingenieur 2</v>
      </c>
      <c r="DB79" s="125">
        <v>772</v>
      </c>
      <c r="DC79" s="33">
        <f t="shared" si="35"/>
        <v>8</v>
      </c>
      <c r="DD79" s="83" t="str">
        <f t="shared" si="36"/>
        <v>Projektingenieur 2</v>
      </c>
      <c r="DE79" s="20"/>
      <c r="DF79" s="33">
        <v>772</v>
      </c>
      <c r="DG79" s="33">
        <f t="shared" si="37"/>
        <v>8</v>
      </c>
      <c r="DH79" s="83" t="str">
        <f t="shared" si="38"/>
        <v>Projektingenieur 2</v>
      </c>
      <c r="DM79" s="19">
        <f t="shared" si="49"/>
        <v>4249</v>
      </c>
      <c r="DN79" s="153">
        <v>6</v>
      </c>
      <c r="DO79" s="19">
        <v>0</v>
      </c>
      <c r="DP79" s="185" t="s">
        <v>968</v>
      </c>
    </row>
    <row r="80" spans="1:120" s="19" customFormat="1" ht="15.75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5"/>
        <v>40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6"/>
        <v>Flückiger Hans Peter</v>
      </c>
      <c r="CR80" s="19">
        <f t="shared" si="47"/>
        <v>40</v>
      </c>
      <c r="CS80" s="19" t="str">
        <f t="shared" si="48"/>
        <v xml:space="preserve"> D/C 2)</v>
      </c>
      <c r="CT80" s="154">
        <v>4250</v>
      </c>
      <c r="CU80" s="126"/>
      <c r="CV80" s="125">
        <v>772</v>
      </c>
      <c r="CW80" s="33">
        <f t="shared" si="31"/>
        <v>8</v>
      </c>
      <c r="CX80" s="83" t="str">
        <f t="shared" si="32"/>
        <v>Projektingenieur 2</v>
      </c>
      <c r="CY80" s="125">
        <v>772</v>
      </c>
      <c r="CZ80" s="33">
        <f t="shared" si="33"/>
        <v>8</v>
      </c>
      <c r="DA80" s="83" t="str">
        <f t="shared" si="34"/>
        <v>Projektingenieur 2</v>
      </c>
      <c r="DB80" s="125">
        <v>772</v>
      </c>
      <c r="DC80" s="33">
        <f t="shared" si="35"/>
        <v>8</v>
      </c>
      <c r="DD80" s="83" t="str">
        <f t="shared" si="36"/>
        <v>Projektingenieur 2</v>
      </c>
      <c r="DE80" s="20"/>
      <c r="DF80" s="33">
        <v>772</v>
      </c>
      <c r="DG80" s="33">
        <f t="shared" si="37"/>
        <v>8</v>
      </c>
      <c r="DH80" s="83" t="str">
        <f t="shared" si="38"/>
        <v>Projektingenieur 2</v>
      </c>
      <c r="DM80" s="19">
        <f t="shared" si="49"/>
        <v>4250</v>
      </c>
      <c r="DN80" s="153">
        <v>6</v>
      </c>
      <c r="DO80" s="19">
        <v>0</v>
      </c>
      <c r="DP80" s="185" t="s">
        <v>968</v>
      </c>
    </row>
    <row r="81" spans="1:120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494</v>
      </c>
      <c r="Q81" s="15">
        <v>77</v>
      </c>
      <c r="R81" s="42"/>
      <c r="S81" s="27" t="s">
        <v>178</v>
      </c>
      <c r="T81" s="21">
        <v>1978</v>
      </c>
      <c r="U81" s="28" t="s">
        <v>235</v>
      </c>
      <c r="V81" s="21">
        <v>2001</v>
      </c>
      <c r="W81" s="25"/>
      <c r="X81" s="21"/>
      <c r="Y81" s="25" t="s">
        <v>289</v>
      </c>
      <c r="Z81" s="21">
        <f>$AD$3-V81</f>
        <v>14</v>
      </c>
      <c r="AA81" s="25" t="s">
        <v>110</v>
      </c>
      <c r="AB81" s="21" t="s">
        <v>121</v>
      </c>
      <c r="AC81" s="21"/>
      <c r="AE81" s="90" t="s">
        <v>376</v>
      </c>
      <c r="AF81" s="82"/>
      <c r="CP81" s="19" t="str">
        <f>+S81</f>
        <v>Thalmann Patric</v>
      </c>
      <c r="CR81" s="19">
        <f>+Z81</f>
        <v>14</v>
      </c>
      <c r="CS81" s="19" t="str">
        <f>+AB81</f>
        <v>D</v>
      </c>
      <c r="CT81" s="154">
        <v>9658</v>
      </c>
      <c r="CU81" s="126"/>
      <c r="CV81" s="125">
        <v>772</v>
      </c>
      <c r="CW81" s="33">
        <f>VLOOKUP($CV81,Funktionsbezeichnungen,3,0)</f>
        <v>8</v>
      </c>
      <c r="CX81" s="83" t="str">
        <f>VLOOKUP($CV81,Funktionsbezeichnungen,2,0)</f>
        <v>Projektingenieur 2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771</v>
      </c>
      <c r="DC81" s="33">
        <f>VLOOKUP($DB81,Funktionsbezeichnungen,3,0)</f>
        <v>7</v>
      </c>
      <c r="DD81" s="83" t="str">
        <f>VLOOKUP($DB81,Funktionsbezeichnungen,2,0)</f>
        <v>Projektingenieur 1</v>
      </c>
      <c r="DE81" s="20"/>
      <c r="DF81" s="125">
        <v>771</v>
      </c>
      <c r="DG81" s="33">
        <f>VLOOKUP($DF81,Funktionsbezeichnungen,3,0)</f>
        <v>7</v>
      </c>
      <c r="DH81" s="83" t="str">
        <f>VLOOKUP($DF81,Funktionsbezeichnungen,2,0)</f>
        <v>Projektingenieur 1</v>
      </c>
      <c r="DM81" s="19">
        <f>+CT81</f>
        <v>9658</v>
      </c>
      <c r="DN81" s="153">
        <v>6</v>
      </c>
      <c r="DO81" s="19">
        <v>0</v>
      </c>
      <c r="DP81" s="185" t="s">
        <v>968</v>
      </c>
    </row>
    <row r="82" spans="1:120" s="19" customFormat="1" x14ac:dyDescent="0.2">
      <c r="A82" s="53">
        <v>0</v>
      </c>
      <c r="B82" s="53"/>
      <c r="C82" s="53">
        <f>IF(Z82&gt;=10,1,0)</f>
        <v>0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617</v>
      </c>
      <c r="Q82" s="15">
        <v>78</v>
      </c>
      <c r="R82" s="42"/>
      <c r="S82" s="27" t="s">
        <v>618</v>
      </c>
      <c r="T82" s="21">
        <v>1985</v>
      </c>
      <c r="U82" s="28" t="s">
        <v>235</v>
      </c>
      <c r="V82" s="21">
        <v>2006</v>
      </c>
      <c r="W82" s="25" t="s">
        <v>1169</v>
      </c>
      <c r="X82" s="21">
        <v>2015</v>
      </c>
      <c r="Y82" s="25"/>
      <c r="Z82" s="21">
        <f>$AD$3-V82</f>
        <v>9</v>
      </c>
      <c r="AA82" s="25" t="s">
        <v>110</v>
      </c>
      <c r="AB82" s="21" t="s">
        <v>121</v>
      </c>
      <c r="AC82" s="21"/>
      <c r="AE82" s="187" t="s">
        <v>376</v>
      </c>
      <c r="AF82" s="82"/>
      <c r="CP82" s="19" t="str">
        <f>+S82</f>
        <v>Zeltner Viktor</v>
      </c>
      <c r="CR82" s="19">
        <f>+Z82</f>
        <v>9</v>
      </c>
      <c r="CS82" s="19" t="str">
        <f>+AB82</f>
        <v>D</v>
      </c>
      <c r="CT82" s="154">
        <v>6765</v>
      </c>
      <c r="CU82" s="126"/>
      <c r="CV82" s="125">
        <v>771</v>
      </c>
      <c r="CW82" s="33">
        <f>VLOOKUP($CV82,Funktionsbezeichnungen,3,0)</f>
        <v>7</v>
      </c>
      <c r="CX82" s="83" t="str">
        <f>VLOOKUP($CV82,Funktionsbezeichnungen,2,0)</f>
        <v>Projektingenieur 1</v>
      </c>
      <c r="CY82" s="125">
        <v>733</v>
      </c>
      <c r="CZ82" s="33">
        <f>VLOOKUP($CY82,Funktionsbezeichnungen,3,0)</f>
        <v>6</v>
      </c>
      <c r="DA82" s="83" t="str">
        <f>VLOOKUP($CY82,Funktionsbezeichnungen,2,0)</f>
        <v>Konstrukteur 3 / -planer 3 / Gruppenchef 1</v>
      </c>
      <c r="DB82" s="125">
        <v>732</v>
      </c>
      <c r="DC82" s="33">
        <f>VLOOKUP($DB82,Funktionsbezeichnungen,3,0)</f>
        <v>5</v>
      </c>
      <c r="DD82" s="83" t="str">
        <f>VLOOKUP($DB82,Funktionsbezeichnungen,2,0)</f>
        <v>Konstrukteur 2 / -planer 2</v>
      </c>
      <c r="DE82" s="20"/>
      <c r="DF82" s="33">
        <v>732</v>
      </c>
      <c r="DG82" s="33">
        <f>VLOOKUP($DF82,Funktionsbezeichnungen,3,0)</f>
        <v>5</v>
      </c>
      <c r="DH82" s="83" t="str">
        <f>VLOOKUP($DF82,Funktionsbezeichnungen,2,0)</f>
        <v>Konstrukteur 2 / -planer 2</v>
      </c>
      <c r="DM82" s="19">
        <f>+CT82</f>
        <v>6765</v>
      </c>
      <c r="DN82" s="153">
        <v>6</v>
      </c>
      <c r="DO82" s="19">
        <v>0</v>
      </c>
      <c r="DP82" s="19" t="s">
        <v>964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482</v>
      </c>
      <c r="Q83" s="15">
        <v>79</v>
      </c>
      <c r="R83" s="16"/>
      <c r="S83" s="20" t="s">
        <v>260</v>
      </c>
      <c r="T83" s="21">
        <v>1956</v>
      </c>
      <c r="U83" s="28" t="s">
        <v>126</v>
      </c>
      <c r="V83" s="21">
        <v>1973</v>
      </c>
      <c r="W83" s="25"/>
      <c r="X83" s="21"/>
      <c r="Y83" s="28"/>
      <c r="Z83" s="21">
        <f t="shared" si="45"/>
        <v>42</v>
      </c>
      <c r="AA83" s="25" t="s">
        <v>139</v>
      </c>
      <c r="AB83" s="21" t="s">
        <v>121</v>
      </c>
      <c r="AC83" s="21"/>
      <c r="AE83" s="90" t="s">
        <v>377</v>
      </c>
      <c r="AF83" s="82"/>
      <c r="CP83" s="19" t="str">
        <f t="shared" si="46"/>
        <v>Allemann  Bertrand</v>
      </c>
      <c r="CR83" s="19">
        <f t="shared" si="47"/>
        <v>42</v>
      </c>
      <c r="CS83" s="19" t="str">
        <f t="shared" si="48"/>
        <v>D</v>
      </c>
      <c r="CT83" s="154">
        <v>5631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9"/>
        <v>5631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483</v>
      </c>
      <c r="Q84" s="15">
        <v>80</v>
      </c>
      <c r="R84" s="16"/>
      <c r="S84" s="20" t="s">
        <v>137</v>
      </c>
      <c r="T84" s="21">
        <v>1958</v>
      </c>
      <c r="U84" s="28" t="s">
        <v>126</v>
      </c>
      <c r="V84" s="21">
        <v>1977</v>
      </c>
      <c r="W84" s="25"/>
      <c r="X84" s="21"/>
      <c r="Y84" s="28"/>
      <c r="Z84" s="21">
        <f t="shared" si="45"/>
        <v>38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6"/>
        <v>Lenherr Paul</v>
      </c>
      <c r="CR84" s="19">
        <f t="shared" si="47"/>
        <v>38</v>
      </c>
      <c r="CS84" s="19" t="str">
        <f t="shared" si="48"/>
        <v>D</v>
      </c>
      <c r="CT84" s="154">
        <v>6628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33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9"/>
        <v>6628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484</v>
      </c>
      <c r="Q85" s="15">
        <v>81</v>
      </c>
      <c r="R85" s="16"/>
      <c r="S85" s="20" t="s">
        <v>271</v>
      </c>
      <c r="T85" s="21">
        <v>1958</v>
      </c>
      <c r="U85" s="28" t="s">
        <v>126</v>
      </c>
      <c r="V85" s="21">
        <v>1978</v>
      </c>
      <c r="W85" s="25"/>
      <c r="X85" s="21"/>
      <c r="Y85" s="28"/>
      <c r="Z85" s="21">
        <f t="shared" si="45"/>
        <v>37</v>
      </c>
      <c r="AA85" s="25" t="s">
        <v>687</v>
      </c>
      <c r="AB85" s="21" t="s">
        <v>121</v>
      </c>
      <c r="AC85" s="21"/>
      <c r="AE85" s="90" t="s">
        <v>420</v>
      </c>
      <c r="AF85" s="82"/>
      <c r="CP85" s="19" t="str">
        <f t="shared" si="46"/>
        <v>von Schallen Urs</v>
      </c>
      <c r="CR85" s="19">
        <f t="shared" si="47"/>
        <v>37</v>
      </c>
      <c r="CS85" s="19" t="str">
        <f t="shared" si="48"/>
        <v>D</v>
      </c>
      <c r="CT85" s="154">
        <v>6659</v>
      </c>
      <c r="CU85" s="126"/>
      <c r="CV85" s="125">
        <v>742</v>
      </c>
      <c r="CW85" s="33">
        <f t="shared" si="31"/>
        <v>8</v>
      </c>
      <c r="CX85" s="83" t="str">
        <f t="shared" si="32"/>
        <v>Konstrukteur 5  / Fachplaner 5 / Gruppenchef 3</v>
      </c>
      <c r="CY85" s="125">
        <v>742</v>
      </c>
      <c r="CZ85" s="33">
        <f t="shared" si="33"/>
        <v>8</v>
      </c>
      <c r="DA85" s="83" t="str">
        <f t="shared" si="34"/>
        <v>Konstrukteur 5  / Fachplaner 5 / Gruppenchef 3</v>
      </c>
      <c r="DB85" s="125">
        <v>742</v>
      </c>
      <c r="DC85" s="33">
        <f t="shared" si="35"/>
        <v>8</v>
      </c>
      <c r="DD85" s="83" t="str">
        <f t="shared" si="36"/>
        <v>Konstrukteur 5  / Fachplaner 5 / Gruppenchef 3</v>
      </c>
      <c r="DE85" s="20"/>
      <c r="DF85" s="33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9"/>
        <v>6659</v>
      </c>
      <c r="DN85" s="153">
        <v>6</v>
      </c>
      <c r="DO85" s="19">
        <v>0</v>
      </c>
      <c r="DP85" s="19" t="s">
        <v>966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632</v>
      </c>
      <c r="Q86" s="15">
        <v>82</v>
      </c>
      <c r="R86" s="16"/>
      <c r="S86" s="20" t="s">
        <v>633</v>
      </c>
      <c r="T86" s="21">
        <v>1958</v>
      </c>
      <c r="U86" s="28" t="s">
        <v>634</v>
      </c>
      <c r="V86" s="21">
        <v>1980</v>
      </c>
      <c r="W86" s="25"/>
      <c r="X86" s="21"/>
      <c r="Y86" s="28"/>
      <c r="Z86" s="21">
        <f t="shared" si="45"/>
        <v>35</v>
      </c>
      <c r="AA86" s="25" t="s">
        <v>107</v>
      </c>
      <c r="AB86" s="21" t="s">
        <v>121</v>
      </c>
      <c r="AC86" s="21"/>
      <c r="AE86" s="187" t="s">
        <v>1098</v>
      </c>
      <c r="AF86" s="82"/>
      <c r="CP86" s="19" t="str">
        <f t="shared" si="46"/>
        <v>Schneider Martin</v>
      </c>
      <c r="CR86" s="19">
        <f t="shared" si="47"/>
        <v>35</v>
      </c>
      <c r="CS86" s="19" t="str">
        <f t="shared" si="48"/>
        <v>D</v>
      </c>
      <c r="CT86" s="154">
        <v>4354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33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9"/>
        <v>4354</v>
      </c>
      <c r="DN86" s="153">
        <v>6</v>
      </c>
      <c r="DO86" s="19">
        <v>0</v>
      </c>
      <c r="DP86" s="185" t="s">
        <v>970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485</v>
      </c>
      <c r="Q87" s="15">
        <v>83</v>
      </c>
      <c r="R87" s="16"/>
      <c r="S87" s="20" t="s">
        <v>261</v>
      </c>
      <c r="T87" s="21">
        <v>1959</v>
      </c>
      <c r="U87" s="28" t="s">
        <v>126</v>
      </c>
      <c r="V87" s="21">
        <v>1981</v>
      </c>
      <c r="W87" s="25"/>
      <c r="X87" s="21"/>
      <c r="Y87" s="28" t="s">
        <v>941</v>
      </c>
      <c r="Z87" s="21">
        <f t="shared" si="45"/>
        <v>34</v>
      </c>
      <c r="AA87" s="25" t="s">
        <v>1052</v>
      </c>
      <c r="AB87" s="21" t="s">
        <v>121</v>
      </c>
      <c r="AC87" s="21"/>
      <c r="AE87" s="187" t="s">
        <v>1099</v>
      </c>
      <c r="AF87" s="82"/>
      <c r="CP87" s="19" t="str">
        <f t="shared" si="46"/>
        <v>Ortlieb Hans-Rudi</v>
      </c>
      <c r="CR87" s="19">
        <f t="shared" si="47"/>
        <v>34</v>
      </c>
      <c r="CS87" s="19" t="str">
        <f t="shared" si="48"/>
        <v>D</v>
      </c>
      <c r="CT87" s="154">
        <v>5630</v>
      </c>
      <c r="CU87" s="126"/>
      <c r="CV87" s="125">
        <v>771</v>
      </c>
      <c r="CW87" s="33">
        <f t="shared" si="31"/>
        <v>7</v>
      </c>
      <c r="CX87" s="83" t="str">
        <f t="shared" si="32"/>
        <v>Projektingenieur 1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741</v>
      </c>
      <c r="DC87" s="33">
        <f t="shared" si="35"/>
        <v>7</v>
      </c>
      <c r="DD87" s="83" t="str">
        <f t="shared" si="36"/>
        <v>Konstrukteur 4 / Fachplaner 4 / Gruppenchef 2</v>
      </c>
      <c r="DE87" s="20"/>
      <c r="DF87" s="33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9"/>
        <v>5630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>
        <v>1</v>
      </c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552</v>
      </c>
      <c r="Q88" s="15">
        <v>84</v>
      </c>
      <c r="R88" s="16"/>
      <c r="S88" s="20" t="s">
        <v>553</v>
      </c>
      <c r="T88" s="21">
        <v>1959</v>
      </c>
      <c r="U88" s="28" t="s">
        <v>239</v>
      </c>
      <c r="V88" s="21">
        <v>1983</v>
      </c>
      <c r="W88" s="25"/>
      <c r="X88" s="21"/>
      <c r="Y88" s="28" t="s">
        <v>555</v>
      </c>
      <c r="Z88" s="21">
        <f t="shared" si="45"/>
        <v>32</v>
      </c>
      <c r="AA88" s="25" t="s">
        <v>554</v>
      </c>
      <c r="AB88" s="21" t="s">
        <v>121</v>
      </c>
      <c r="AC88" s="21"/>
      <c r="AE88" s="90" t="s">
        <v>377</v>
      </c>
      <c r="AF88" s="82"/>
      <c r="CP88" s="19" t="str">
        <f t="shared" si="46"/>
        <v>Bollhalder Angelika</v>
      </c>
      <c r="CR88" s="19">
        <f t="shared" si="47"/>
        <v>32</v>
      </c>
      <c r="CS88" s="19" t="str">
        <f t="shared" si="48"/>
        <v>D</v>
      </c>
      <c r="CT88" s="154">
        <v>4344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33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9"/>
        <v>4344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487</v>
      </c>
      <c r="Q89" s="15">
        <v>85</v>
      </c>
      <c r="R89" s="16"/>
      <c r="S89" s="20" t="s">
        <v>145</v>
      </c>
      <c r="T89" s="21">
        <v>1970</v>
      </c>
      <c r="U89" s="28" t="s">
        <v>126</v>
      </c>
      <c r="V89" s="21">
        <v>1988</v>
      </c>
      <c r="W89" s="25"/>
      <c r="X89" s="21"/>
      <c r="Y89" s="28"/>
      <c r="Z89" s="21">
        <f t="shared" si="45"/>
        <v>27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6"/>
        <v>Bucher Oliver</v>
      </c>
      <c r="CR89" s="19">
        <f t="shared" si="47"/>
        <v>27</v>
      </c>
      <c r="CS89" s="19" t="str">
        <f t="shared" si="48"/>
        <v>D</v>
      </c>
      <c r="CT89" s="154">
        <v>7641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9"/>
        <v>7641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488</v>
      </c>
      <c r="Q90" s="15">
        <v>86</v>
      </c>
      <c r="R90" s="16"/>
      <c r="S90" s="20" t="s">
        <v>144</v>
      </c>
      <c r="T90" s="21">
        <v>1968</v>
      </c>
      <c r="U90" s="28" t="s">
        <v>126</v>
      </c>
      <c r="V90" s="21">
        <v>1989</v>
      </c>
      <c r="W90" s="25"/>
      <c r="X90" s="21"/>
      <c r="Y90" s="28" t="s">
        <v>940</v>
      </c>
      <c r="Z90" s="21">
        <f t="shared" si="45"/>
        <v>26</v>
      </c>
      <c r="AA90" s="25" t="s">
        <v>939</v>
      </c>
      <c r="AB90" s="21" t="s">
        <v>121</v>
      </c>
      <c r="AC90" s="21"/>
      <c r="AE90" s="90" t="s">
        <v>375</v>
      </c>
      <c r="AF90" s="82"/>
      <c r="CP90" s="19" t="str">
        <f t="shared" si="46"/>
        <v>Hagen Stefan</v>
      </c>
      <c r="CR90" s="19">
        <f t="shared" si="47"/>
        <v>26</v>
      </c>
      <c r="CS90" s="19" t="str">
        <f t="shared" si="48"/>
        <v>D</v>
      </c>
      <c r="CT90" s="154">
        <v>6741</v>
      </c>
      <c r="CU90" s="126"/>
      <c r="CV90" s="125">
        <v>741</v>
      </c>
      <c r="CW90" s="33">
        <f t="shared" si="31"/>
        <v>7</v>
      </c>
      <c r="CX90" s="83" t="str">
        <f t="shared" si="32"/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742</v>
      </c>
      <c r="DG90" s="33">
        <f t="shared" si="37"/>
        <v>8</v>
      </c>
      <c r="DH90" s="83" t="str">
        <f t="shared" si="38"/>
        <v>Konstrukteur 5  / Fachplaner 5 / Gruppenchef 3</v>
      </c>
      <c r="DM90" s="19">
        <f t="shared" si="49"/>
        <v>6741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359</v>
      </c>
      <c r="P91" s="15" t="s">
        <v>489</v>
      </c>
      <c r="Q91" s="15">
        <v>87</v>
      </c>
      <c r="R91" s="16"/>
      <c r="S91" s="20" t="s">
        <v>146</v>
      </c>
      <c r="T91" s="21">
        <v>1970</v>
      </c>
      <c r="U91" s="28" t="s">
        <v>126</v>
      </c>
      <c r="V91" s="21">
        <v>1991</v>
      </c>
      <c r="W91" s="25"/>
      <c r="X91" s="21"/>
      <c r="Y91" s="28"/>
      <c r="Z91" s="21">
        <f t="shared" si="45"/>
        <v>24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6"/>
        <v>Hardmeyer Christian</v>
      </c>
      <c r="CR91" s="19">
        <f t="shared" si="47"/>
        <v>24</v>
      </c>
      <c r="CS91" s="19" t="str">
        <f t="shared" si="48"/>
        <v>D</v>
      </c>
      <c r="CT91" s="154">
        <v>9618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742</v>
      </c>
      <c r="DG91" s="33">
        <f t="shared" si="37"/>
        <v>8</v>
      </c>
      <c r="DH91" s="83" t="str">
        <f t="shared" si="38"/>
        <v>Konstrukteur 5  / Fachplaner 5 / Gruppenchef 3</v>
      </c>
      <c r="DM91" s="19">
        <f t="shared" si="49"/>
        <v>9618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490</v>
      </c>
      <c r="Q92" s="15">
        <v>88</v>
      </c>
      <c r="R92" s="16"/>
      <c r="S92" s="20" t="s">
        <v>148</v>
      </c>
      <c r="T92" s="21">
        <v>1970</v>
      </c>
      <c r="U92" s="28" t="s">
        <v>126</v>
      </c>
      <c r="V92" s="21">
        <v>1992</v>
      </c>
      <c r="W92" s="25"/>
      <c r="X92" s="21"/>
      <c r="Y92" s="28"/>
      <c r="Z92" s="21">
        <f t="shared" si="45"/>
        <v>23</v>
      </c>
      <c r="AA92" s="25" t="s">
        <v>129</v>
      </c>
      <c r="AB92" s="21" t="s">
        <v>121</v>
      </c>
      <c r="AC92" s="21"/>
      <c r="AE92" s="90" t="s">
        <v>421</v>
      </c>
      <c r="AF92" s="82"/>
      <c r="CP92" s="19" t="str">
        <f t="shared" si="46"/>
        <v>Wira Stephane</v>
      </c>
      <c r="CR92" s="19">
        <f t="shared" si="47"/>
        <v>23</v>
      </c>
      <c r="CS92" s="19" t="str">
        <f t="shared" si="48"/>
        <v>D</v>
      </c>
      <c r="CT92" s="154">
        <v>9623</v>
      </c>
      <c r="CU92" s="126"/>
      <c r="CV92" s="125">
        <v>742</v>
      </c>
      <c r="CW92" s="33">
        <f t="shared" si="31"/>
        <v>8</v>
      </c>
      <c r="CX92" s="83" t="str">
        <f t="shared" si="32"/>
        <v>Konstrukteur 5  / Fachplaner 5 / Gruppenchef 3</v>
      </c>
      <c r="CY92" s="125">
        <v>742</v>
      </c>
      <c r="CZ92" s="33">
        <f t="shared" si="33"/>
        <v>8</v>
      </c>
      <c r="DA92" s="83" t="str">
        <f t="shared" si="34"/>
        <v>Konstrukteur 5  / Fachplaner 5 / Gruppenchef 3</v>
      </c>
      <c r="DB92" s="125">
        <v>742</v>
      </c>
      <c r="DC92" s="33">
        <f t="shared" si="35"/>
        <v>8</v>
      </c>
      <c r="DD92" s="83" t="str">
        <f t="shared" si="36"/>
        <v>Konstrukteur 5  / Fachplaner 5 / Gruppenchef 3</v>
      </c>
      <c r="DE92" s="20"/>
      <c r="DF92" s="125">
        <v>742</v>
      </c>
      <c r="DG92" s="33">
        <f t="shared" si="37"/>
        <v>8</v>
      </c>
      <c r="DH92" s="83" t="str">
        <f t="shared" si="38"/>
        <v>Konstrukteur 5  / Fachplaner 5 / Gruppenchef 3</v>
      </c>
      <c r="DM92" s="19">
        <f t="shared" si="49"/>
        <v>9623</v>
      </c>
      <c r="DN92" s="153">
        <v>6</v>
      </c>
      <c r="DO92" s="19">
        <v>0</v>
      </c>
      <c r="DP92" s="19" t="s">
        <v>975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568</v>
      </c>
      <c r="Q93" s="15">
        <v>89</v>
      </c>
      <c r="R93" s="16"/>
      <c r="S93" s="20" t="s">
        <v>569</v>
      </c>
      <c r="T93" s="21">
        <v>1973</v>
      </c>
      <c r="U93" s="28" t="s">
        <v>126</v>
      </c>
      <c r="V93" s="21">
        <v>1993</v>
      </c>
      <c r="W93" s="25"/>
      <c r="X93" s="21"/>
      <c r="Y93" s="28"/>
      <c r="Z93" s="21">
        <f t="shared" si="45"/>
        <v>22</v>
      </c>
      <c r="AA93" s="25" t="s">
        <v>129</v>
      </c>
      <c r="AB93" s="21" t="s">
        <v>121</v>
      </c>
      <c r="AC93" s="21"/>
      <c r="AE93" s="90" t="s">
        <v>377</v>
      </c>
      <c r="AF93" s="82"/>
      <c r="CP93" s="19" t="str">
        <f t="shared" si="46"/>
        <v>Heiniger Christoph</v>
      </c>
      <c r="CR93" s="19">
        <f t="shared" si="47"/>
        <v>22</v>
      </c>
      <c r="CS93" s="19" t="str">
        <f t="shared" si="48"/>
        <v>D</v>
      </c>
      <c r="CT93" s="154">
        <v>4346</v>
      </c>
      <c r="CU93" s="126"/>
      <c r="CV93" s="125">
        <v>741</v>
      </c>
      <c r="CW93" s="33">
        <f t="shared" si="31"/>
        <v>7</v>
      </c>
      <c r="CX93" s="83" t="str">
        <f t="shared" si="32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742</v>
      </c>
      <c r="DG93" s="33">
        <f t="shared" si="37"/>
        <v>8</v>
      </c>
      <c r="DH93" s="83" t="str">
        <f t="shared" si="38"/>
        <v>Konstrukteur 5  / Fachplaner 5 / Gruppenchef 3</v>
      </c>
      <c r="DM93" s="19">
        <f t="shared" si="49"/>
        <v>4346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45"/>
        <v>17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6"/>
        <v>Humbel Sven</v>
      </c>
      <c r="CR94" s="19">
        <f t="shared" si="47"/>
        <v>17</v>
      </c>
      <c r="CS94" s="19" t="str">
        <f t="shared" si="48"/>
        <v>D</v>
      </c>
      <c r="CT94" s="154">
        <v>9654</v>
      </c>
      <c r="CU94" s="126"/>
      <c r="CV94" s="125">
        <v>741</v>
      </c>
      <c r="CW94" s="33">
        <f t="shared" si="31"/>
        <v>7</v>
      </c>
      <c r="CX94" s="83" t="str">
        <f t="shared" si="32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742</v>
      </c>
      <c r="DG94" s="33">
        <f t="shared" si="37"/>
        <v>8</v>
      </c>
      <c r="DH94" s="83" t="str">
        <f t="shared" si="38"/>
        <v>Konstrukteur 5  / Fachplaner 5 / Gruppenchef 3</v>
      </c>
      <c r="DM94" s="19">
        <f t="shared" si="49"/>
        <v>9654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30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45"/>
        <v>13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46"/>
        <v>Delmas Marc</v>
      </c>
      <c r="CR95" s="19">
        <f t="shared" si="47"/>
        <v>13</v>
      </c>
      <c r="CS95" s="19" t="str">
        <f t="shared" si="48"/>
        <v>D</v>
      </c>
      <c r="CT95" s="154">
        <v>9660</v>
      </c>
      <c r="CU95" s="126"/>
      <c r="CV95" s="125">
        <v>742</v>
      </c>
      <c r="CW95" s="33">
        <f t="shared" si="31"/>
        <v>8</v>
      </c>
      <c r="CX95" s="83" t="str">
        <f t="shared" si="32"/>
        <v>Konstrukteur 5  / Fachplaner 5 / Gruppenchef 3</v>
      </c>
      <c r="CY95" s="125">
        <v>741</v>
      </c>
      <c r="CZ95" s="33">
        <f t="shared" si="33"/>
        <v>7</v>
      </c>
      <c r="DA95" s="83" t="str">
        <f t="shared" si="34"/>
        <v>Konstrukteur 4 / Fachplaner 4 / Gruppenchef 2</v>
      </c>
      <c r="DB95" s="125">
        <v>733</v>
      </c>
      <c r="DC95" s="33">
        <f t="shared" si="35"/>
        <v>6</v>
      </c>
      <c r="DD95" s="83" t="str">
        <f t="shared" si="36"/>
        <v>Konstrukteur 3 / -planer 3 / Gruppenchef 1</v>
      </c>
      <c r="DE95" s="20"/>
      <c r="DF95" s="125">
        <v>733</v>
      </c>
      <c r="DG95" s="125">
        <f t="shared" si="37"/>
        <v>6</v>
      </c>
      <c r="DH95" s="83" t="str">
        <f t="shared" si="38"/>
        <v>Konstrukteur 3 / -planer 3 / Gruppenchef 1</v>
      </c>
      <c r="DM95" s="19">
        <f t="shared" si="49"/>
        <v>9660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491</v>
      </c>
      <c r="Q96" s="15">
        <v>92</v>
      </c>
      <c r="R96" s="16"/>
      <c r="S96" s="20" t="s">
        <v>140</v>
      </c>
      <c r="T96" s="21">
        <v>1955</v>
      </c>
      <c r="U96" s="28" t="s">
        <v>126</v>
      </c>
      <c r="V96" s="21">
        <v>1973</v>
      </c>
      <c r="W96" s="25"/>
      <c r="X96" s="21"/>
      <c r="Y96" s="28"/>
      <c r="Z96" s="21">
        <f t="shared" si="45"/>
        <v>42</v>
      </c>
      <c r="AA96" s="25" t="s">
        <v>129</v>
      </c>
      <c r="AB96" s="21" t="s">
        <v>1042</v>
      </c>
      <c r="AC96" s="21"/>
      <c r="AE96" s="187" t="s">
        <v>377</v>
      </c>
      <c r="AF96" s="82"/>
      <c r="CP96" s="19" t="str">
        <f t="shared" si="46"/>
        <v>Wespiser Charles</v>
      </c>
      <c r="CR96" s="19">
        <f t="shared" si="47"/>
        <v>42</v>
      </c>
      <c r="CS96" s="19" t="str">
        <f t="shared" si="48"/>
        <v xml:space="preserve"> E/D </v>
      </c>
      <c r="CT96" s="154">
        <v>5545</v>
      </c>
      <c r="CU96" s="126"/>
      <c r="CV96" s="125">
        <v>741</v>
      </c>
      <c r="CW96" s="33">
        <f t="shared" si="31"/>
        <v>7</v>
      </c>
      <c r="CX96" s="83" t="str">
        <f t="shared" si="32"/>
        <v>Konstrukteur 4 / Fachplaner 4 / Gruppenchef 2</v>
      </c>
      <c r="CY96" s="125">
        <v>741</v>
      </c>
      <c r="CZ96" s="33">
        <f t="shared" si="33"/>
        <v>7</v>
      </c>
      <c r="DA96" s="83" t="str">
        <f t="shared" si="34"/>
        <v>Konstrukteur 4 / Fachplaner 4 / Gruppenchef 2</v>
      </c>
      <c r="DB96" s="125">
        <v>741</v>
      </c>
      <c r="DC96" s="33">
        <f t="shared" si="35"/>
        <v>7</v>
      </c>
      <c r="DD96" s="83" t="str">
        <f t="shared" si="36"/>
        <v>Konstrukteur 4 / Fachplaner 4 / Gruppenchef 2</v>
      </c>
      <c r="DE96" s="20"/>
      <c r="DF96" s="125">
        <v>741</v>
      </c>
      <c r="DG96" s="33">
        <f t="shared" si="37"/>
        <v>7</v>
      </c>
      <c r="DH96" s="83" t="str">
        <f t="shared" si="38"/>
        <v>Konstrukteur 4 / Fachplaner 4 / Gruppenchef 2</v>
      </c>
      <c r="DM96" s="19">
        <f t="shared" si="49"/>
        <v>5545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>
        <v>1</v>
      </c>
      <c r="C97" s="53">
        <f t="shared" si="3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 t="shared" si="45"/>
        <v>26</v>
      </c>
      <c r="AA97" s="25" t="s">
        <v>710</v>
      </c>
      <c r="AB97" s="21" t="s">
        <v>1042</v>
      </c>
      <c r="AC97" s="21"/>
      <c r="AE97" s="187" t="s">
        <v>377</v>
      </c>
      <c r="AF97" s="82"/>
      <c r="CP97" s="19" t="str">
        <f t="shared" si="46"/>
        <v>Nicolosi Lucia</v>
      </c>
      <c r="CR97" s="19">
        <f t="shared" si="47"/>
        <v>26</v>
      </c>
      <c r="CS97" s="19" t="str">
        <f t="shared" si="48"/>
        <v xml:space="preserve"> E/D </v>
      </c>
      <c r="CT97" s="154">
        <v>7637</v>
      </c>
      <c r="CU97" s="126"/>
      <c r="CV97" s="125">
        <v>741</v>
      </c>
      <c r="CW97" s="33">
        <f t="shared" ref="CW97:CW130" si="50">VLOOKUP($CV97,Funktionsbezeichnungen,3,0)</f>
        <v>7</v>
      </c>
      <c r="CX97" s="83" t="str">
        <f t="shared" ref="CX97:CX130" si="51">VLOOKUP($CV97,Funktionsbezeichnungen,2,0)</f>
        <v>Konstrukteur 4 / Fachplaner 4 / Gruppenchef 2</v>
      </c>
      <c r="CY97" s="125">
        <v>741</v>
      </c>
      <c r="CZ97" s="33">
        <f t="shared" si="33"/>
        <v>7</v>
      </c>
      <c r="DA97" s="83" t="str">
        <f t="shared" si="34"/>
        <v>Konstrukteur 4 / Fachplaner 4 / Gruppenchef 2</v>
      </c>
      <c r="DB97" s="125">
        <v>741</v>
      </c>
      <c r="DC97" s="33">
        <f t="shared" si="35"/>
        <v>7</v>
      </c>
      <c r="DD97" s="83" t="str">
        <f t="shared" si="36"/>
        <v>Konstrukteur 4 / Fachplaner 4 / Gruppenchef 2</v>
      </c>
      <c r="DE97" s="20"/>
      <c r="DF97" s="125">
        <v>741</v>
      </c>
      <c r="DG97" s="33">
        <f t="shared" si="37"/>
        <v>7</v>
      </c>
      <c r="DH97" s="83" t="str">
        <f t="shared" si="38"/>
        <v>Konstrukteur 4 / Fachplaner 4 / Gruppenchef 2</v>
      </c>
      <c r="DM97" s="19">
        <f t="shared" si="49"/>
        <v>7637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/>
      <c r="C98" s="53">
        <f t="shared" si="30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45"/>
        <v>27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46"/>
        <v>Dettwiler Markus</v>
      </c>
      <c r="CR98" s="19">
        <f t="shared" si="47"/>
        <v>27</v>
      </c>
      <c r="CS98" s="19" t="str">
        <f t="shared" si="48"/>
        <v>E</v>
      </c>
      <c r="CT98" s="154">
        <v>5639</v>
      </c>
      <c r="CU98" s="126"/>
      <c r="CV98" s="125">
        <v>741</v>
      </c>
      <c r="CW98" s="33">
        <f t="shared" si="50"/>
        <v>7</v>
      </c>
      <c r="CX98" s="83" t="str">
        <f t="shared" si="51"/>
        <v>Konstrukteur 4 / Fachplaner 4 / Gruppenchef 2</v>
      </c>
      <c r="CY98" s="125">
        <v>741</v>
      </c>
      <c r="CZ98" s="33">
        <f t="shared" si="33"/>
        <v>7</v>
      </c>
      <c r="DA98" s="83" t="str">
        <f t="shared" si="34"/>
        <v>Konstrukteur 4 / Fachplaner 4 / Gruppenchef 2</v>
      </c>
      <c r="DB98" s="125">
        <v>741</v>
      </c>
      <c r="DC98" s="33">
        <f t="shared" si="35"/>
        <v>7</v>
      </c>
      <c r="DD98" s="83" t="str">
        <f t="shared" si="36"/>
        <v>Konstrukteur 4 / Fachplaner 4 / Gruppenchef 2</v>
      </c>
      <c r="DE98" s="20"/>
      <c r="DF98" s="125">
        <v>741</v>
      </c>
      <c r="DG98" s="33">
        <f t="shared" si="37"/>
        <v>7</v>
      </c>
      <c r="DH98" s="83" t="str">
        <f t="shared" si="38"/>
        <v>Konstrukteur 4 / Fachplaner 4 / Gruppenchef 2</v>
      </c>
      <c r="DM98" s="19">
        <f t="shared" si="49"/>
        <v>5639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3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558</v>
      </c>
      <c r="Q99" s="15">
        <v>95</v>
      </c>
      <c r="R99" s="16"/>
      <c r="S99" s="20" t="s">
        <v>559</v>
      </c>
      <c r="T99" s="21">
        <v>1973</v>
      </c>
      <c r="U99" s="28" t="s">
        <v>560</v>
      </c>
      <c r="V99" s="21">
        <v>1994</v>
      </c>
      <c r="W99" s="25"/>
      <c r="X99" s="21"/>
      <c r="Y99" s="28"/>
      <c r="Z99" s="21">
        <f t="shared" si="45"/>
        <v>21</v>
      </c>
      <c r="AA99" s="25" t="s">
        <v>235</v>
      </c>
      <c r="AB99" s="21" t="s">
        <v>142</v>
      </c>
      <c r="AC99" s="21"/>
      <c r="AE99" s="187" t="s">
        <v>378</v>
      </c>
      <c r="AF99" s="82"/>
      <c r="CP99" s="19" t="str">
        <f t="shared" si="46"/>
        <v>Enderlen Francois</v>
      </c>
      <c r="CR99" s="19">
        <f t="shared" si="47"/>
        <v>21</v>
      </c>
      <c r="CS99" s="19" t="str">
        <f t="shared" si="48"/>
        <v>E</v>
      </c>
      <c r="CT99" s="154">
        <v>5636</v>
      </c>
      <c r="CU99" s="126"/>
      <c r="CV99" s="125">
        <v>741</v>
      </c>
      <c r="CW99" s="33">
        <f t="shared" si="50"/>
        <v>7</v>
      </c>
      <c r="CX99" s="83" t="str">
        <f t="shared" si="51"/>
        <v>Konstrukteur 4 / Fachplaner 4 / Gruppenchef 2</v>
      </c>
      <c r="CY99" s="125">
        <v>741</v>
      </c>
      <c r="CZ99" s="33">
        <f t="shared" si="33"/>
        <v>7</v>
      </c>
      <c r="DA99" s="83" t="str">
        <f t="shared" si="34"/>
        <v>Konstrukteur 4 / Fachplaner 4 / Gruppenchef 2</v>
      </c>
      <c r="DB99" s="125">
        <v>741</v>
      </c>
      <c r="DC99" s="33">
        <f t="shared" si="35"/>
        <v>7</v>
      </c>
      <c r="DD99" s="83" t="str">
        <f t="shared" si="36"/>
        <v>Konstrukteur 4 / Fachplaner 4 / Gruppenchef 2</v>
      </c>
      <c r="DE99" s="20"/>
      <c r="DF99" s="125">
        <v>741</v>
      </c>
      <c r="DG99" s="33">
        <f t="shared" si="37"/>
        <v>7</v>
      </c>
      <c r="DH99" s="83" t="str">
        <f t="shared" si="38"/>
        <v>Konstrukteur 4 / Fachplaner 4 / Gruppenchef 2</v>
      </c>
      <c r="DM99" s="19">
        <f t="shared" si="49"/>
        <v>5636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>
        <v>1</v>
      </c>
      <c r="C100" s="53">
        <f>IF(Z100&gt;=10,1,0)</f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1116</v>
      </c>
      <c r="Q100" s="15">
        <v>96</v>
      </c>
      <c r="R100" s="16"/>
      <c r="S100" s="20" t="s">
        <v>1117</v>
      </c>
      <c r="T100" s="21">
        <v>1981</v>
      </c>
      <c r="U100" s="28" t="s">
        <v>239</v>
      </c>
      <c r="V100" s="21">
        <v>2002</v>
      </c>
      <c r="W100" s="25"/>
      <c r="X100" s="21"/>
      <c r="Y100" s="28"/>
      <c r="Z100" s="21">
        <f>$AD$3-V100</f>
        <v>13</v>
      </c>
      <c r="AA100" s="25" t="s">
        <v>239</v>
      </c>
      <c r="AB100" s="21" t="s">
        <v>142</v>
      </c>
      <c r="AC100" s="21"/>
      <c r="AE100" s="187" t="s">
        <v>378</v>
      </c>
      <c r="AF100" s="82"/>
      <c r="CP100" s="192" t="str">
        <f>+S100</f>
        <v>Iten Vanessa</v>
      </c>
      <c r="CR100" s="19">
        <f>+Z100</f>
        <v>13</v>
      </c>
      <c r="CS100" s="19" t="str">
        <f>+AB100</f>
        <v>E</v>
      </c>
      <c r="CT100" s="205">
        <v>9661</v>
      </c>
      <c r="CU100" s="126"/>
      <c r="CV100" s="125">
        <v>741</v>
      </c>
      <c r="CW100" s="33">
        <f>VLOOKUP($CV100,Funktionsbezeichnungen,3,0)</f>
        <v>7</v>
      </c>
      <c r="CX100" s="83" t="str">
        <f>VLOOKUP($CV100,Funktionsbezeichnungen,2,0)</f>
        <v>Konstrukteur 4 / Fachplaner 4 / Gruppenchef 2</v>
      </c>
      <c r="CY100" s="125"/>
      <c r="CZ100" s="33"/>
      <c r="DA100" s="83"/>
      <c r="DB100" s="125"/>
      <c r="DC100" s="33"/>
      <c r="DD100" s="83"/>
      <c r="DE100" s="20"/>
      <c r="DF100" s="125"/>
      <c r="DG100" s="33"/>
      <c r="DH100" s="83"/>
      <c r="DM100" s="19">
        <f>+CT100</f>
        <v>9661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498</v>
      </c>
      <c r="Q101" s="15">
        <v>97</v>
      </c>
      <c r="R101" s="42"/>
      <c r="S101" s="27" t="s">
        <v>251</v>
      </c>
      <c r="T101" s="21">
        <v>1988</v>
      </c>
      <c r="U101" s="28" t="s">
        <v>235</v>
      </c>
      <c r="V101" s="21">
        <v>2007</v>
      </c>
      <c r="W101" s="25"/>
      <c r="X101" s="21"/>
      <c r="Y101" s="25"/>
      <c r="Z101" s="21">
        <f t="shared" si="45"/>
        <v>8</v>
      </c>
      <c r="AA101" s="25" t="s">
        <v>235</v>
      </c>
      <c r="AB101" s="21" t="s">
        <v>142</v>
      </c>
      <c r="AC101" s="21"/>
      <c r="AE101" s="187" t="s">
        <v>1101</v>
      </c>
      <c r="AF101" s="82"/>
      <c r="CP101" s="19" t="str">
        <f t="shared" si="46"/>
        <v>Will Cédric</v>
      </c>
      <c r="CR101" s="19">
        <f t="shared" si="47"/>
        <v>8</v>
      </c>
      <c r="CS101" s="19" t="str">
        <f t="shared" si="48"/>
        <v>E</v>
      </c>
      <c r="CT101" s="154">
        <v>9688</v>
      </c>
      <c r="CU101" s="126"/>
      <c r="CV101" s="125">
        <v>733</v>
      </c>
      <c r="CW101" s="33">
        <f t="shared" si="50"/>
        <v>6</v>
      </c>
      <c r="CX101" s="83" t="str">
        <f t="shared" si="51"/>
        <v>Konstrukteur 3 / -planer 3 / Gruppenchef 1</v>
      </c>
      <c r="CY101" s="125">
        <v>732</v>
      </c>
      <c r="CZ101" s="33">
        <f t="shared" ref="CZ101:CZ126" si="52">VLOOKUP($CY101,Funktionsbezeichnungen,3,0)</f>
        <v>5</v>
      </c>
      <c r="DA101" s="83" t="str">
        <f t="shared" ref="DA101:DA126" si="53">VLOOKUP($CY101,Funktionsbezeichnungen,2,0)</f>
        <v>Konstrukteur 2 / -planer 2</v>
      </c>
      <c r="DB101" s="125">
        <v>732</v>
      </c>
      <c r="DC101" s="33">
        <f t="shared" si="35"/>
        <v>5</v>
      </c>
      <c r="DD101" s="83" t="str">
        <f t="shared" si="36"/>
        <v>Konstrukteur 2 / -planer 2</v>
      </c>
      <c r="DE101" s="20"/>
      <c r="DF101" s="33">
        <v>732</v>
      </c>
      <c r="DG101" s="33">
        <f t="shared" ref="DG101:DG126" si="54">VLOOKUP($DF101,Funktionsbezeichnungen,3,0)</f>
        <v>5</v>
      </c>
      <c r="DH101" s="83" t="str">
        <f t="shared" ref="DH101:DH126" si="55">VLOOKUP($DF101,Funktionsbezeichnungen,2,0)</f>
        <v>Konstrukteur 2 / -planer 2</v>
      </c>
      <c r="DM101" s="19">
        <f t="shared" si="49"/>
        <v>9688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499</v>
      </c>
      <c r="Q102" s="15">
        <v>98</v>
      </c>
      <c r="R102" s="42"/>
      <c r="S102" s="27" t="s">
        <v>250</v>
      </c>
      <c r="T102" s="21">
        <v>1987</v>
      </c>
      <c r="U102" s="28" t="s">
        <v>235</v>
      </c>
      <c r="V102" s="21">
        <v>2007</v>
      </c>
      <c r="W102" s="25"/>
      <c r="X102" s="21"/>
      <c r="Y102" s="25"/>
      <c r="Z102" s="21">
        <f t="shared" si="45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6"/>
        <v>Wernli Sebastian</v>
      </c>
      <c r="CR102" s="19">
        <f t="shared" si="47"/>
        <v>8</v>
      </c>
      <c r="CS102" s="19" t="str">
        <f t="shared" si="48"/>
        <v>E</v>
      </c>
      <c r="CT102" s="154">
        <v>9687</v>
      </c>
      <c r="CU102" s="126"/>
      <c r="CV102" s="125">
        <v>733</v>
      </c>
      <c r="CW102" s="33">
        <f t="shared" si="50"/>
        <v>6</v>
      </c>
      <c r="CX102" s="83" t="str">
        <f t="shared" si="51"/>
        <v>Konstrukteur 3 / -planer 3 / Gruppenchef 1</v>
      </c>
      <c r="CY102" s="125">
        <v>732</v>
      </c>
      <c r="CZ102" s="33">
        <f t="shared" si="52"/>
        <v>5</v>
      </c>
      <c r="DA102" s="83" t="str">
        <f t="shared" si="53"/>
        <v>Konstrukteur 2 / -planer 2</v>
      </c>
      <c r="DB102" s="125">
        <v>732</v>
      </c>
      <c r="DC102" s="33">
        <f t="shared" si="35"/>
        <v>5</v>
      </c>
      <c r="DD102" s="83" t="str">
        <f t="shared" si="36"/>
        <v>Konstrukteur 2 / -planer 2</v>
      </c>
      <c r="DE102" s="20"/>
      <c r="DF102" s="33">
        <v>732</v>
      </c>
      <c r="DG102" s="33">
        <f t="shared" si="54"/>
        <v>5</v>
      </c>
      <c r="DH102" s="83" t="str">
        <f t="shared" si="55"/>
        <v>Konstrukteur 2 / -planer 2</v>
      </c>
      <c r="DM102" s="19">
        <f t="shared" si="49"/>
        <v>9687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 t="shared" si="30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556</v>
      </c>
      <c r="Q103" s="15">
        <v>99</v>
      </c>
      <c r="R103" s="42"/>
      <c r="S103" s="27" t="s">
        <v>557</v>
      </c>
      <c r="T103" s="21">
        <v>1987</v>
      </c>
      <c r="U103" s="28" t="s">
        <v>235</v>
      </c>
      <c r="V103" s="21">
        <v>2008</v>
      </c>
      <c r="W103" s="25"/>
      <c r="X103" s="21"/>
      <c r="Y103" s="25"/>
      <c r="Z103" s="21">
        <f t="shared" si="45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46"/>
        <v>Breiter Michael</v>
      </c>
      <c r="CR103" s="19">
        <f t="shared" si="47"/>
        <v>7</v>
      </c>
      <c r="CS103" s="19" t="str">
        <f t="shared" si="48"/>
        <v>E</v>
      </c>
      <c r="CT103" s="154">
        <v>7702</v>
      </c>
      <c r="CU103" s="126"/>
      <c r="CV103" s="125">
        <v>733</v>
      </c>
      <c r="CW103" s="33">
        <f>VLOOKUP($CV103,Funktionsbezeichnungen,3,0)</f>
        <v>6</v>
      </c>
      <c r="CX103" s="83" t="str">
        <f>VLOOKUP($CV103,Funktionsbezeichnungen,2,0)</f>
        <v>Konstrukteur 3 / -planer 3 / Gruppenchef 1</v>
      </c>
      <c r="CY103" s="125">
        <v>732</v>
      </c>
      <c r="CZ103" s="33">
        <f>VLOOKUP($CY103,Funktionsbezeichnungen,3,0)</f>
        <v>5</v>
      </c>
      <c r="DA103" s="83" t="str">
        <f>VLOOKUP($CY103,Funktionsbezeichnungen,2,0)</f>
        <v>Konstrukteur 2 / -planer 2</v>
      </c>
      <c r="DB103" s="33">
        <v>732</v>
      </c>
      <c r="DC103" s="33">
        <f>VLOOKUP($DB103,Funktionsbezeichnungen,3,0)</f>
        <v>5</v>
      </c>
      <c r="DD103" s="83" t="str">
        <f>VLOOKUP($DB103,Funktionsbezeichnungen,2,0)</f>
        <v>Konstrukteur 2 / -planer 2</v>
      </c>
      <c r="DF103" s="33">
        <v>732</v>
      </c>
      <c r="DG103" s="33">
        <f t="shared" si="54"/>
        <v>5</v>
      </c>
      <c r="DH103" s="83" t="str">
        <f t="shared" si="55"/>
        <v>Konstrukteur 2 / -planer 2</v>
      </c>
      <c r="DM103" s="19">
        <f>+CT103</f>
        <v>7702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30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5"/>
        <v>5</v>
      </c>
      <c r="AA104" s="25" t="s">
        <v>141</v>
      </c>
      <c r="AB104" s="21" t="s">
        <v>147</v>
      </c>
      <c r="AC104" s="21"/>
      <c r="AE104" s="90" t="s">
        <v>378</v>
      </c>
      <c r="AF104" s="82"/>
      <c r="CP104" s="19" t="str">
        <f t="shared" si="46"/>
        <v>Niederberger Benjamin</v>
      </c>
      <c r="CR104" s="19">
        <f t="shared" si="47"/>
        <v>5</v>
      </c>
      <c r="CS104" s="19" t="str">
        <f t="shared" si="48"/>
        <v>F</v>
      </c>
      <c r="CT104" s="154">
        <v>9701</v>
      </c>
      <c r="CU104" s="126"/>
      <c r="CV104" s="125">
        <v>732</v>
      </c>
      <c r="CW104" s="33">
        <f t="shared" si="50"/>
        <v>5</v>
      </c>
      <c r="CX104" s="83" t="str">
        <f t="shared" si="51"/>
        <v>Konstrukteur 2 / -planer 2</v>
      </c>
      <c r="CY104" s="125">
        <v>731</v>
      </c>
      <c r="CZ104" s="33">
        <f t="shared" si="52"/>
        <v>4</v>
      </c>
      <c r="DA104" s="83" t="str">
        <f t="shared" si="53"/>
        <v>Konstrukteur 1 / -planer 1</v>
      </c>
      <c r="DB104" s="125">
        <v>731</v>
      </c>
      <c r="DC104" s="33">
        <f t="shared" si="35"/>
        <v>4</v>
      </c>
      <c r="DD104" s="83" t="str">
        <f t="shared" si="36"/>
        <v>Konstrukteur 1 / -planer 1</v>
      </c>
      <c r="DE104" s="20"/>
      <c r="DF104" s="33">
        <v>731</v>
      </c>
      <c r="DG104" s="33">
        <f t="shared" si="54"/>
        <v>4</v>
      </c>
      <c r="DH104" s="83" t="str">
        <f t="shared" si="55"/>
        <v>Konstrukteur 1 / -planer 1</v>
      </c>
      <c r="DM104" s="19">
        <f t="shared" si="49"/>
        <v>9701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>
        <v>1</v>
      </c>
      <c r="C105" s="53">
        <f t="shared" si="30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/>
      <c r="X105" s="21"/>
      <c r="Y105" s="25"/>
      <c r="Z105" s="21">
        <f t="shared" si="45"/>
        <v>3</v>
      </c>
      <c r="AA105" s="25" t="s">
        <v>239</v>
      </c>
      <c r="AB105" s="21" t="s">
        <v>147</v>
      </c>
      <c r="AC105" s="21"/>
      <c r="AE105" s="90" t="s">
        <v>378</v>
      </c>
      <c r="AF105" s="82"/>
      <c r="CP105" s="19" t="str">
        <f t="shared" si="46"/>
        <v>Zymeri Shaha</v>
      </c>
      <c r="CR105" s="19">
        <f t="shared" si="47"/>
        <v>3</v>
      </c>
      <c r="CS105" s="19" t="str">
        <f t="shared" si="48"/>
        <v>F</v>
      </c>
      <c r="CT105" s="155">
        <v>9733</v>
      </c>
      <c r="CU105" s="156"/>
      <c r="CV105" s="125">
        <v>731</v>
      </c>
      <c r="CW105" s="33">
        <f t="shared" si="50"/>
        <v>4</v>
      </c>
      <c r="CX105" s="83" t="str">
        <f t="shared" si="51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>
        <v>731</v>
      </c>
      <c r="DG105" s="33">
        <f t="shared" si="54"/>
        <v>4</v>
      </c>
      <c r="DH105" s="83" t="str">
        <f t="shared" si="55"/>
        <v>Konstrukteur 1 / -planer 1</v>
      </c>
      <c r="DM105" s="19">
        <f t="shared" si="49"/>
        <v>9733</v>
      </c>
      <c r="DN105" s="153">
        <v>7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30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542</v>
      </c>
      <c r="Q106" s="15">
        <v>102</v>
      </c>
      <c r="R106" s="42"/>
      <c r="S106" s="27" t="s">
        <v>538</v>
      </c>
      <c r="T106" s="21">
        <v>1992</v>
      </c>
      <c r="U106" s="28" t="s">
        <v>235</v>
      </c>
      <c r="V106" s="21">
        <v>2012</v>
      </c>
      <c r="W106" s="25"/>
      <c r="X106" s="21"/>
      <c r="Y106" s="25"/>
      <c r="Z106" s="21">
        <f t="shared" si="45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6"/>
        <v>Rüegsegger Stefan</v>
      </c>
      <c r="CR106" s="19">
        <f t="shared" si="47"/>
        <v>3</v>
      </c>
      <c r="CS106" s="19" t="str">
        <f t="shared" si="48"/>
        <v>F</v>
      </c>
      <c r="CT106" s="155">
        <v>9707</v>
      </c>
      <c r="CU106" s="156"/>
      <c r="CV106" s="125">
        <v>731</v>
      </c>
      <c r="CW106" s="33">
        <f t="shared" si="50"/>
        <v>4</v>
      </c>
      <c r="CX106" s="83" t="str">
        <f t="shared" si="51"/>
        <v>Konstrukteur 1 / -planer 1</v>
      </c>
      <c r="CY106" s="125"/>
      <c r="CZ106" s="33"/>
      <c r="DA106" s="83"/>
      <c r="DB106" s="125"/>
      <c r="DC106" s="33"/>
      <c r="DD106" s="83"/>
      <c r="DE106" s="20"/>
      <c r="DF106" s="33">
        <v>731</v>
      </c>
      <c r="DG106" s="33">
        <f t="shared" si="54"/>
        <v>4</v>
      </c>
      <c r="DH106" s="83" t="str">
        <f t="shared" si="55"/>
        <v>Konstrukteur 1 / -planer 1</v>
      </c>
      <c r="DM106" s="19">
        <f t="shared" si="49"/>
        <v>9707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/>
      <c r="C107" s="53">
        <f t="shared" si="30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543</v>
      </c>
      <c r="Q107" s="15">
        <v>103</v>
      </c>
      <c r="R107" s="42"/>
      <c r="S107" s="27" t="s">
        <v>539</v>
      </c>
      <c r="T107" s="21">
        <v>1992</v>
      </c>
      <c r="U107" s="28" t="s">
        <v>235</v>
      </c>
      <c r="V107" s="21">
        <v>2012</v>
      </c>
      <c r="W107" s="25"/>
      <c r="X107" s="21"/>
      <c r="Y107" s="25"/>
      <c r="Z107" s="21">
        <f t="shared" si="45"/>
        <v>3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 t="shared" si="46"/>
        <v>Schwyn Timm</v>
      </c>
      <c r="CR107" s="19">
        <f t="shared" si="47"/>
        <v>3</v>
      </c>
      <c r="CS107" s="19" t="str">
        <f t="shared" si="48"/>
        <v>F</v>
      </c>
      <c r="CT107" s="155">
        <v>9706</v>
      </c>
      <c r="CU107" s="156"/>
      <c r="CV107" s="125">
        <v>731</v>
      </c>
      <c r="CW107" s="33">
        <f t="shared" si="50"/>
        <v>4</v>
      </c>
      <c r="CX107" s="83" t="str">
        <f t="shared" si="51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4"/>
        <v>4</v>
      </c>
      <c r="DH107" s="83" t="str">
        <f t="shared" si="55"/>
        <v>Konstrukteur 1 / -planer 1</v>
      </c>
      <c r="DM107" s="19">
        <f t="shared" si="49"/>
        <v>9706</v>
      </c>
      <c r="DN107" s="153">
        <v>6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>IF(Z108&gt;=10,1,0)</f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594</v>
      </c>
      <c r="Q108" s="15">
        <v>104</v>
      </c>
      <c r="R108" s="42"/>
      <c r="S108" s="27" t="s">
        <v>595</v>
      </c>
      <c r="T108" s="21">
        <v>1992</v>
      </c>
      <c r="U108" s="28" t="s">
        <v>235</v>
      </c>
      <c r="V108" s="21">
        <v>2013</v>
      </c>
      <c r="W108" s="25"/>
      <c r="X108" s="21"/>
      <c r="Y108" s="25"/>
      <c r="Z108" s="21">
        <f>$AD$3-V108</f>
        <v>2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>+S108</f>
        <v>Schär Cedric</v>
      </c>
      <c r="CR108" s="19">
        <f>+Z108</f>
        <v>2</v>
      </c>
      <c r="CS108" s="19" t="str">
        <f>+AB108</f>
        <v>F</v>
      </c>
      <c r="CT108" s="155">
        <v>9715</v>
      </c>
      <c r="CU108" s="156"/>
      <c r="CV108" s="125">
        <v>731</v>
      </c>
      <c r="CW108" s="33">
        <f t="shared" si="50"/>
        <v>4</v>
      </c>
      <c r="CX108" s="83" t="str">
        <f t="shared" si="51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4"/>
        <v>4</v>
      </c>
      <c r="DH108" s="83" t="str">
        <f t="shared" si="55"/>
        <v>Konstrukteur 1 / -planer 1</v>
      </c>
      <c r="DM108" s="19">
        <f>+CT108</f>
        <v>9715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361</v>
      </c>
      <c r="P109" s="15" t="s">
        <v>627</v>
      </c>
      <c r="Q109" s="15">
        <v>105</v>
      </c>
      <c r="R109" s="42"/>
      <c r="S109" s="27" t="s">
        <v>626</v>
      </c>
      <c r="T109" s="21">
        <v>1995</v>
      </c>
      <c r="U109" s="28" t="s">
        <v>235</v>
      </c>
      <c r="V109" s="21">
        <v>2014</v>
      </c>
      <c r="W109" s="25"/>
      <c r="X109" s="21"/>
      <c r="Y109" s="25"/>
      <c r="Z109" s="21">
        <f>$AD$3-V109</f>
        <v>1</v>
      </c>
      <c r="AA109" s="25" t="s">
        <v>235</v>
      </c>
      <c r="AB109" s="21" t="s">
        <v>149</v>
      </c>
      <c r="AC109" s="21"/>
      <c r="AE109" s="90" t="s">
        <v>378</v>
      </c>
      <c r="AF109" s="82"/>
      <c r="CP109" s="19" t="str">
        <f>+S109</f>
        <v>Leubin Marco</v>
      </c>
      <c r="CR109" s="19">
        <f>+Z109</f>
        <v>1</v>
      </c>
      <c r="CS109" s="19" t="str">
        <f>+AB109</f>
        <v>G</v>
      </c>
      <c r="CT109" s="154">
        <v>9726</v>
      </c>
      <c r="CU109" s="126"/>
      <c r="CV109" s="125">
        <v>731</v>
      </c>
      <c r="CW109" s="33">
        <f t="shared" si="50"/>
        <v>4</v>
      </c>
      <c r="CX109" s="83" t="str">
        <f t="shared" si="51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/>
      <c r="DG109" s="33"/>
      <c r="DH109" s="83"/>
      <c r="DM109" s="19">
        <f>+CT109</f>
        <v>9726</v>
      </c>
      <c r="DN109" s="153">
        <v>8</v>
      </c>
      <c r="DO109" s="19">
        <v>0</v>
      </c>
      <c r="DP109" s="185" t="s">
        <v>976</v>
      </c>
    </row>
    <row r="110" spans="1:120" s="19" customFormat="1" x14ac:dyDescent="0.2">
      <c r="A110" s="53">
        <v>0</v>
      </c>
      <c r="B110" s="53"/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1093</v>
      </c>
      <c r="Q110" s="15">
        <v>106</v>
      </c>
      <c r="R110" s="42"/>
      <c r="S110" s="27" t="s">
        <v>882</v>
      </c>
      <c r="T110" s="21">
        <v>1995</v>
      </c>
      <c r="U110" s="28" t="s">
        <v>235</v>
      </c>
      <c r="V110" s="21">
        <v>2015</v>
      </c>
      <c r="W110" s="25"/>
      <c r="X110" s="21"/>
      <c r="Y110" s="25"/>
      <c r="Z110" s="21">
        <f>$AD$3-V110</f>
        <v>0</v>
      </c>
      <c r="AA110" s="25" t="s">
        <v>235</v>
      </c>
      <c r="AB110" s="21" t="s">
        <v>149</v>
      </c>
      <c r="AC110" s="21"/>
      <c r="AE110" s="90" t="s">
        <v>378</v>
      </c>
      <c r="AF110" s="82"/>
      <c r="CP110" s="19" t="str">
        <f>+S110</f>
        <v>Räuftlin Thomas</v>
      </c>
      <c r="CR110" s="19">
        <f>+Z110</f>
        <v>0</v>
      </c>
      <c r="CS110" s="19" t="str">
        <f>+AB110</f>
        <v>G</v>
      </c>
      <c r="CT110" s="205">
        <v>9729</v>
      </c>
      <c r="CU110" s="126"/>
      <c r="CV110" s="125">
        <v>731</v>
      </c>
      <c r="CW110" s="33">
        <f t="shared" si="50"/>
        <v>4</v>
      </c>
      <c r="CX110" s="83" t="str">
        <f t="shared" si="51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/>
      <c r="DG110" s="33"/>
      <c r="DH110" s="83"/>
      <c r="DM110" s="19">
        <f>+CT110</f>
        <v>9729</v>
      </c>
      <c r="DN110" s="153">
        <v>8</v>
      </c>
      <c r="DO110" s="19">
        <v>0</v>
      </c>
      <c r="DP110" s="185" t="s">
        <v>976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500</v>
      </c>
      <c r="Q111" s="15">
        <v>107</v>
      </c>
      <c r="R111" s="42" t="s">
        <v>343</v>
      </c>
      <c r="S111" s="27" t="s">
        <v>152</v>
      </c>
      <c r="T111" s="21">
        <v>1952</v>
      </c>
      <c r="U111" s="28" t="s">
        <v>151</v>
      </c>
      <c r="V111" s="21">
        <v>1971</v>
      </c>
      <c r="W111" s="25"/>
      <c r="X111" s="21"/>
      <c r="Y111" s="25"/>
      <c r="Z111" s="21">
        <f t="shared" si="45"/>
        <v>44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6"/>
        <v>Meister Christine</v>
      </c>
      <c r="CR111" s="19">
        <f t="shared" si="47"/>
        <v>44</v>
      </c>
      <c r="CS111" s="19" t="str">
        <f t="shared" si="48"/>
        <v>D</v>
      </c>
      <c r="CT111" s="154">
        <v>4245</v>
      </c>
      <c r="CU111" s="126"/>
      <c r="CV111" s="125">
        <v>134</v>
      </c>
      <c r="CW111" s="33">
        <f t="shared" si="50"/>
        <v>7</v>
      </c>
      <c r="CX111" s="83" t="str">
        <f t="shared" si="51"/>
        <v>Kaufmännischer Mitarbeiter 4 / Gruppenchef 2</v>
      </c>
      <c r="CY111" s="125">
        <v>134</v>
      </c>
      <c r="CZ111" s="33">
        <f t="shared" si="52"/>
        <v>7</v>
      </c>
      <c r="DA111" s="83" t="str">
        <f t="shared" si="53"/>
        <v>Kaufmännischer Mitarbeiter 4 / Gruppenchef 2</v>
      </c>
      <c r="DB111" s="125">
        <v>134</v>
      </c>
      <c r="DC111" s="33">
        <f t="shared" ref="DC111:DC126" si="56">VLOOKUP($DB111,Funktionsbezeichnungen,3,0)</f>
        <v>7</v>
      </c>
      <c r="DD111" s="83" t="str">
        <f t="shared" ref="DD111:DD126" si="57">VLOOKUP($DB111,Funktionsbezeichnungen,2,0)</f>
        <v>Kaufmännischer Mitarbeiter 4 / Gruppenchef 2</v>
      </c>
      <c r="DE111" s="20"/>
      <c r="DF111" s="125">
        <v>134</v>
      </c>
      <c r="DG111" s="33">
        <f t="shared" si="54"/>
        <v>7</v>
      </c>
      <c r="DH111" s="83" t="str">
        <f t="shared" si="55"/>
        <v>Kaufmännischer Mitarbeiter 4 / Gruppenchef 2</v>
      </c>
      <c r="DM111" s="19">
        <f t="shared" si="49"/>
        <v>4245</v>
      </c>
      <c r="DN111" s="153">
        <v>6</v>
      </c>
      <c r="DO111" s="19">
        <v>0</v>
      </c>
      <c r="DP111" s="19" t="s">
        <v>955</v>
      </c>
    </row>
    <row r="112" spans="1:120" s="19" customFormat="1" ht="27" x14ac:dyDescent="0.2">
      <c r="A112" s="53">
        <v>0</v>
      </c>
      <c r="B112" s="53">
        <v>1</v>
      </c>
      <c r="C112" s="53">
        <f>IF(Z112&gt;=10,1,0)</f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501</v>
      </c>
      <c r="Q112" s="15">
        <v>108</v>
      </c>
      <c r="R112" s="42"/>
      <c r="S112" s="20" t="s">
        <v>207</v>
      </c>
      <c r="T112" s="17">
        <v>1954</v>
      </c>
      <c r="U112" s="169" t="s">
        <v>210</v>
      </c>
      <c r="V112" s="118">
        <v>1971</v>
      </c>
      <c r="W112" s="120"/>
      <c r="X112" s="118"/>
      <c r="Y112" s="169"/>
      <c r="Z112" s="118">
        <f>$AD$3-V112</f>
        <v>44</v>
      </c>
      <c r="AA112" s="25" t="s">
        <v>209</v>
      </c>
      <c r="AB112" s="21" t="s">
        <v>121</v>
      </c>
      <c r="AC112" s="21"/>
      <c r="AE112" s="90" t="s">
        <v>453</v>
      </c>
      <c r="AF112" s="82"/>
      <c r="CP112" s="19" t="str">
        <f>+S112</f>
        <v>Derezynski Françoise</v>
      </c>
      <c r="CR112" s="19">
        <f>+Z112</f>
        <v>44</v>
      </c>
      <c r="CS112" s="19" t="str">
        <f>+AB112</f>
        <v>D</v>
      </c>
      <c r="CT112" s="154">
        <v>4266</v>
      </c>
      <c r="CU112" s="126"/>
      <c r="CV112" s="125">
        <v>134</v>
      </c>
      <c r="CW112" s="33">
        <f>VLOOKUP($CV112,Funktionsbezeichnungen,3,0)</f>
        <v>7</v>
      </c>
      <c r="CX112" s="83" t="str">
        <f>VLOOKUP($CV112,Funktionsbezeichnungen,2,0)</f>
        <v>Kaufmännischer Mitarbeiter 4 / Gruppenchef 2</v>
      </c>
      <c r="CY112" s="125">
        <v>134</v>
      </c>
      <c r="CZ112" s="33">
        <f>VLOOKUP($CY112,Funktionsbezeichnungen,3,0)</f>
        <v>7</v>
      </c>
      <c r="DA112" s="83" t="str">
        <f>VLOOKUP($CY112,Funktionsbezeichnungen,2,0)</f>
        <v>Kaufmännischer Mitarbeiter 4 / Gruppenchef 2</v>
      </c>
      <c r="DB112" s="125">
        <v>134</v>
      </c>
      <c r="DC112" s="33">
        <f>VLOOKUP($DB112,Funktionsbezeichnungen,3,0)</f>
        <v>7</v>
      </c>
      <c r="DD112" s="83" t="str">
        <f>VLOOKUP($DB112,Funktionsbezeichnungen,2,0)</f>
        <v>Kaufmännischer Mitarbeiter 4 / Gruppenchef 2</v>
      </c>
      <c r="DE112" s="20"/>
      <c r="DF112" s="125">
        <v>134</v>
      </c>
      <c r="DG112" s="33">
        <f>VLOOKUP($DF112,Funktionsbezeichnungen,3,0)</f>
        <v>7</v>
      </c>
      <c r="DH112" s="83" t="str">
        <f>VLOOKUP($DF112,Funktionsbezeichnungen,2,0)</f>
        <v>Kaufmännischer Mitarbeiter 4 / Gruppenchef 2</v>
      </c>
      <c r="DM112" s="19">
        <f>+CT112</f>
        <v>4266</v>
      </c>
      <c r="DN112" s="153">
        <v>6</v>
      </c>
      <c r="DO112" s="19">
        <v>0</v>
      </c>
      <c r="DP112" s="19" t="s">
        <v>955</v>
      </c>
    </row>
    <row r="113" spans="1:120" s="19" customFormat="1" x14ac:dyDescent="0.2">
      <c r="A113" s="53">
        <v>0</v>
      </c>
      <c r="B113" s="53">
        <v>1</v>
      </c>
      <c r="C113" s="53">
        <f>IF(Z113&gt;=10,1,0)</f>
        <v>1</v>
      </c>
      <c r="D113" s="55"/>
      <c r="E113" s="55"/>
      <c r="F113" s="56"/>
      <c r="G113" s="54"/>
      <c r="H113" s="54"/>
      <c r="I113" s="56"/>
      <c r="J113" s="54"/>
      <c r="K113" s="56"/>
      <c r="L113" s="56">
        <v>1</v>
      </c>
      <c r="M113" s="56"/>
      <c r="N113" s="58"/>
      <c r="O113" s="52" t="s">
        <v>357</v>
      </c>
      <c r="P113" s="15" t="s">
        <v>502</v>
      </c>
      <c r="Q113" s="15">
        <v>109</v>
      </c>
      <c r="R113" s="16"/>
      <c r="S113" s="20" t="s">
        <v>153</v>
      </c>
      <c r="T113" s="21">
        <v>1953</v>
      </c>
      <c r="U113" s="28" t="s">
        <v>215</v>
      </c>
      <c r="V113" s="21">
        <v>1977</v>
      </c>
      <c r="W113" s="25" t="s">
        <v>318</v>
      </c>
      <c r="X113" s="21">
        <v>2000</v>
      </c>
      <c r="Y113" s="28" t="s">
        <v>319</v>
      </c>
      <c r="Z113" s="21">
        <f>$AD$3-V113</f>
        <v>38</v>
      </c>
      <c r="AA113" s="25" t="s">
        <v>695</v>
      </c>
      <c r="AB113" s="21" t="s">
        <v>121</v>
      </c>
      <c r="AC113" s="21"/>
      <c r="AE113" s="90" t="s">
        <v>456</v>
      </c>
      <c r="AF113" s="82"/>
      <c r="CP113" s="19" t="str">
        <f>+S113</f>
        <v>Szirt Madeleine</v>
      </c>
      <c r="CR113" s="19">
        <f>+Z113</f>
        <v>38</v>
      </c>
      <c r="CS113" s="19" t="str">
        <f>+AB113</f>
        <v>D</v>
      </c>
      <c r="CT113" s="154">
        <v>4216</v>
      </c>
      <c r="CU113" s="126"/>
      <c r="CV113" s="125">
        <v>162</v>
      </c>
      <c r="CW113" s="33">
        <f>VLOOKUP($CV113,Funktionsbezeichnungen,3,0)</f>
        <v>9</v>
      </c>
      <c r="CX113" s="83" t="str">
        <f>VLOOKUP($CV113,Funktionsbezeichnungen,2,0)</f>
        <v>Personal-Fachspezialist 2</v>
      </c>
      <c r="CY113" s="125">
        <v>162</v>
      </c>
      <c r="CZ113" s="33">
        <f>VLOOKUP($CY113,Funktionsbezeichnungen,3,0)</f>
        <v>9</v>
      </c>
      <c r="DA113" s="83" t="str">
        <f>VLOOKUP($CY113,Funktionsbezeichnungen,2,0)</f>
        <v>Personal-Fachspezialist 2</v>
      </c>
      <c r="DB113" s="125">
        <v>162</v>
      </c>
      <c r="DC113" s="33">
        <f>VLOOKUP($DB113,Funktionsbezeichnungen,3,0)</f>
        <v>9</v>
      </c>
      <c r="DD113" s="83" t="str">
        <f>VLOOKUP($DB113,Funktionsbezeichnungen,2,0)</f>
        <v>Personal-Fachspezialist 2</v>
      </c>
      <c r="DE113" s="20"/>
      <c r="DF113" s="125">
        <v>162</v>
      </c>
      <c r="DG113" s="33">
        <f>VLOOKUP($DF113,Funktionsbezeichnungen,3,0)</f>
        <v>9</v>
      </c>
      <c r="DH113" s="83" t="str">
        <f>VLOOKUP($DF113,Funktionsbezeichnungen,2,0)</f>
        <v>Personal-Fachspezialist 2</v>
      </c>
      <c r="DM113" s="19">
        <f>+CT113</f>
        <v>4216</v>
      </c>
      <c r="DN113" s="153">
        <v>3</v>
      </c>
      <c r="DO113" s="19">
        <v>0</v>
      </c>
      <c r="DP113" s="185" t="s">
        <v>971</v>
      </c>
    </row>
    <row r="114" spans="1:120" s="19" customFormat="1" x14ac:dyDescent="0.2">
      <c r="A114" s="53">
        <v>0</v>
      </c>
      <c r="B114" s="53">
        <v>1</v>
      </c>
      <c r="C114" s="53">
        <f>IF(Z114&gt;=10,1,0)</f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1155</v>
      </c>
      <c r="Q114" s="15">
        <v>110</v>
      </c>
      <c r="R114" s="42"/>
      <c r="S114" s="27" t="s">
        <v>1156</v>
      </c>
      <c r="T114" s="21">
        <v>1959</v>
      </c>
      <c r="U114" s="28" t="s">
        <v>151</v>
      </c>
      <c r="V114" s="21">
        <v>1977</v>
      </c>
      <c r="W114" s="25"/>
      <c r="X114" s="21"/>
      <c r="Y114" s="25"/>
      <c r="Z114" s="21">
        <f>$AD$3-V114</f>
        <v>38</v>
      </c>
      <c r="AA114" s="25" t="s">
        <v>1157</v>
      </c>
      <c r="AB114" s="21" t="s">
        <v>121</v>
      </c>
      <c r="AC114" s="21"/>
      <c r="AE114" s="90" t="s">
        <v>1158</v>
      </c>
      <c r="AF114" s="82"/>
      <c r="CP114" s="19" t="str">
        <f>+S114</f>
        <v>Canetti Rosemarie</v>
      </c>
      <c r="CR114" s="19">
        <f>+Z114</f>
        <v>38</v>
      </c>
      <c r="CS114" s="19" t="str">
        <f>+AB114</f>
        <v>D</v>
      </c>
      <c r="CT114" s="205">
        <v>4320</v>
      </c>
      <c r="CU114" s="126"/>
      <c r="CV114" s="125">
        <v>134</v>
      </c>
      <c r="CW114" s="33">
        <f t="shared" si="50"/>
        <v>7</v>
      </c>
      <c r="CX114" s="83" t="str">
        <f t="shared" si="51"/>
        <v>Kaufmännischer Mitarbeiter 4 / Gruppenchef 2</v>
      </c>
      <c r="CY114" s="125">
        <v>134</v>
      </c>
      <c r="CZ114" s="33">
        <f t="shared" si="52"/>
        <v>7</v>
      </c>
      <c r="DA114" s="83" t="str">
        <f t="shared" si="53"/>
        <v>Kaufmännischer Mitarbeiter 4 / Gruppenchef 2</v>
      </c>
      <c r="DB114" s="125">
        <v>134</v>
      </c>
      <c r="DC114" s="33">
        <f t="shared" si="56"/>
        <v>7</v>
      </c>
      <c r="DD114" s="83" t="str">
        <f t="shared" si="57"/>
        <v>Kaufmännischer Mitarbeiter 4 / Gruppenchef 2</v>
      </c>
      <c r="DE114" s="20"/>
      <c r="DF114" s="125">
        <v>134</v>
      </c>
      <c r="DG114" s="33">
        <f t="shared" si="54"/>
        <v>7</v>
      </c>
      <c r="DH114" s="83" t="str">
        <f t="shared" si="55"/>
        <v>Kaufmännischer Mitarbeiter 4 / Gruppenchef 2</v>
      </c>
      <c r="DM114" s="19">
        <f>+CT114</f>
        <v>4320</v>
      </c>
      <c r="DN114" s="153">
        <v>6</v>
      </c>
      <c r="DO114" s="19">
        <v>0</v>
      </c>
      <c r="DP114" s="19" t="s">
        <v>955</v>
      </c>
    </row>
    <row r="115" spans="1:120" s="19" customFormat="1" x14ac:dyDescent="0.2">
      <c r="A115" s="53">
        <v>0</v>
      </c>
      <c r="B115" s="53">
        <v>1</v>
      </c>
      <c r="C115" s="53">
        <f t="shared" si="30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1168</v>
      </c>
      <c r="Q115" s="15">
        <v>111</v>
      </c>
      <c r="R115" s="42"/>
      <c r="S115" s="27" t="s">
        <v>650</v>
      </c>
      <c r="T115" s="21">
        <v>1961</v>
      </c>
      <c r="U115" s="28" t="s">
        <v>155</v>
      </c>
      <c r="V115" s="21">
        <v>1982</v>
      </c>
      <c r="W115" s="25"/>
      <c r="X115" s="21"/>
      <c r="Y115" s="25" t="s">
        <v>323</v>
      </c>
      <c r="Z115" s="21">
        <f t="shared" si="45"/>
        <v>33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6"/>
        <v>Peier Doris</v>
      </c>
      <c r="CR115" s="19">
        <f t="shared" si="47"/>
        <v>33</v>
      </c>
      <c r="CS115" s="19" t="str">
        <f t="shared" si="48"/>
        <v>D</v>
      </c>
      <c r="CT115" s="154">
        <v>5581</v>
      </c>
      <c r="CU115" s="126"/>
      <c r="CV115" s="125">
        <v>134</v>
      </c>
      <c r="CW115" s="33">
        <f t="shared" si="50"/>
        <v>7</v>
      </c>
      <c r="CX115" s="83" t="str">
        <f t="shared" si="51"/>
        <v>Kaufmännischer Mitarbeiter 4 / Gruppenchef 2</v>
      </c>
      <c r="CY115" s="125">
        <v>134</v>
      </c>
      <c r="CZ115" s="33">
        <f t="shared" si="52"/>
        <v>7</v>
      </c>
      <c r="DA115" s="83" t="str">
        <f t="shared" si="53"/>
        <v>Kaufmännischer Mitarbeiter 4 / Gruppenchef 2</v>
      </c>
      <c r="DB115" s="125">
        <v>134</v>
      </c>
      <c r="DC115" s="33">
        <f t="shared" si="56"/>
        <v>7</v>
      </c>
      <c r="DD115" s="83" t="str">
        <f t="shared" si="57"/>
        <v>Kaufmännischer Mitarbeiter 4 / Gruppenchef 2</v>
      </c>
      <c r="DE115" s="20"/>
      <c r="DF115" s="125">
        <v>134</v>
      </c>
      <c r="DG115" s="33">
        <f t="shared" si="54"/>
        <v>7</v>
      </c>
      <c r="DH115" s="83" t="str">
        <f t="shared" si="55"/>
        <v>Kaufmännischer Mitarbeiter 4 / Gruppenchef 2</v>
      </c>
      <c r="DM115" s="19">
        <f t="shared" si="49"/>
        <v>5581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30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607</v>
      </c>
      <c r="Q116" s="15">
        <v>112</v>
      </c>
      <c r="R116" s="42"/>
      <c r="S116" s="27" t="s">
        <v>608</v>
      </c>
      <c r="T116" s="21">
        <v>1966</v>
      </c>
      <c r="U116" s="28" t="s">
        <v>151</v>
      </c>
      <c r="V116" s="21">
        <v>1985</v>
      </c>
      <c r="W116" s="25"/>
      <c r="X116" s="21"/>
      <c r="Y116" s="25"/>
      <c r="Z116" s="21">
        <f t="shared" si="45"/>
        <v>30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6"/>
        <v>Beuret Agnès</v>
      </c>
      <c r="CR116" s="19">
        <f t="shared" si="47"/>
        <v>30</v>
      </c>
      <c r="CS116" s="19" t="str">
        <f t="shared" si="48"/>
        <v>D</v>
      </c>
      <c r="CT116" s="154">
        <v>4352</v>
      </c>
      <c r="CU116" s="126"/>
      <c r="CV116" s="125">
        <v>134</v>
      </c>
      <c r="CW116" s="33">
        <f t="shared" si="50"/>
        <v>7</v>
      </c>
      <c r="CX116" s="83" t="str">
        <f t="shared" si="51"/>
        <v>Kaufmännischer Mitarbeiter 4 / Gruppenchef 2</v>
      </c>
      <c r="CY116" s="125">
        <v>134</v>
      </c>
      <c r="CZ116" s="33">
        <f t="shared" si="52"/>
        <v>7</v>
      </c>
      <c r="DA116" s="83" t="str">
        <f t="shared" si="53"/>
        <v>Kaufmännischer Mitarbeiter 4 / Gruppenchef 2</v>
      </c>
      <c r="DB116" s="125">
        <v>134</v>
      </c>
      <c r="DC116" s="33">
        <f t="shared" si="56"/>
        <v>7</v>
      </c>
      <c r="DD116" s="83" t="str">
        <f t="shared" si="57"/>
        <v>Kaufmännischer Mitarbeiter 4 / Gruppenchef 2</v>
      </c>
      <c r="DE116" s="20"/>
      <c r="DF116" s="125">
        <v>134</v>
      </c>
      <c r="DG116" s="33">
        <f t="shared" si="54"/>
        <v>7</v>
      </c>
      <c r="DH116" s="83" t="str">
        <f t="shared" si="55"/>
        <v>Kaufmännischer Mitarbeiter 4 / Gruppenchef 2</v>
      </c>
      <c r="DM116" s="19">
        <f t="shared" si="49"/>
        <v>4352</v>
      </c>
      <c r="DN116" s="153">
        <v>6</v>
      </c>
      <c r="DO116" s="19">
        <v>0</v>
      </c>
      <c r="DP116" s="19" t="s">
        <v>955</v>
      </c>
    </row>
    <row r="117" spans="1:120" s="19" customFormat="1" x14ac:dyDescent="0.2">
      <c r="A117" s="53">
        <v>0</v>
      </c>
      <c r="B117" s="53">
        <v>1</v>
      </c>
      <c r="C117" s="53">
        <f t="shared" si="3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508</v>
      </c>
      <c r="Q117" s="15">
        <v>113</v>
      </c>
      <c r="R117" s="42"/>
      <c r="S117" s="27" t="s">
        <v>164</v>
      </c>
      <c r="T117" s="21">
        <v>1970</v>
      </c>
      <c r="U117" s="28" t="s">
        <v>165</v>
      </c>
      <c r="V117" s="21">
        <v>1990</v>
      </c>
      <c r="W117" s="25"/>
      <c r="X117" s="21"/>
      <c r="Y117" s="25"/>
      <c r="Z117" s="21">
        <f t="shared" si="45"/>
        <v>25</v>
      </c>
      <c r="AA117" s="25" t="s">
        <v>696</v>
      </c>
      <c r="AB117" s="21" t="s">
        <v>121</v>
      </c>
      <c r="AC117" s="21"/>
      <c r="AE117" s="90" t="s">
        <v>425</v>
      </c>
      <c r="AF117" s="82"/>
      <c r="CP117" s="19" t="str">
        <f t="shared" si="46"/>
        <v>Weider Noelle</v>
      </c>
      <c r="CR117" s="19">
        <f t="shared" si="47"/>
        <v>25</v>
      </c>
      <c r="CS117" s="19" t="str">
        <f t="shared" si="48"/>
        <v>D</v>
      </c>
      <c r="CT117" s="154">
        <v>5604</v>
      </c>
      <c r="CU117" s="126"/>
      <c r="CV117" s="125">
        <v>134</v>
      </c>
      <c r="CW117" s="33">
        <f t="shared" si="50"/>
        <v>7</v>
      </c>
      <c r="CX117" s="83" t="str">
        <f t="shared" si="51"/>
        <v>Kaufmännischer Mitarbeiter 4 / Gruppenchef 2</v>
      </c>
      <c r="CY117" s="125">
        <v>134</v>
      </c>
      <c r="CZ117" s="33">
        <f t="shared" si="52"/>
        <v>7</v>
      </c>
      <c r="DA117" s="83" t="str">
        <f t="shared" si="53"/>
        <v>Kaufmännischer Mitarbeiter 4 / Gruppenchef 2</v>
      </c>
      <c r="DB117" s="125">
        <v>134</v>
      </c>
      <c r="DC117" s="33">
        <f t="shared" si="56"/>
        <v>7</v>
      </c>
      <c r="DD117" s="83" t="str">
        <f t="shared" si="57"/>
        <v>Kaufmännischer Mitarbeiter 4 / Gruppenchef 2</v>
      </c>
      <c r="DE117" s="20"/>
      <c r="DF117" s="125">
        <v>134</v>
      </c>
      <c r="DG117" s="33">
        <f t="shared" si="54"/>
        <v>7</v>
      </c>
      <c r="DH117" s="83" t="str">
        <f t="shared" si="55"/>
        <v>Kaufmännischer Mitarbeiter 4 / Gruppenchef 2</v>
      </c>
      <c r="DM117" s="19">
        <f t="shared" si="49"/>
        <v>5604</v>
      </c>
      <c r="DN117" s="153">
        <v>6</v>
      </c>
      <c r="DO117" s="19">
        <v>0</v>
      </c>
      <c r="DP117" s="19" t="s">
        <v>955</v>
      </c>
    </row>
    <row r="118" spans="1:120" s="19" customFormat="1" ht="40.5" x14ac:dyDescent="0.2">
      <c r="A118" s="53">
        <v>0</v>
      </c>
      <c r="B118" s="53"/>
      <c r="C118" s="53">
        <f t="shared" si="3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42"/>
      <c r="S118" s="20" t="s">
        <v>157</v>
      </c>
      <c r="T118" s="21">
        <v>1976</v>
      </c>
      <c r="U118" s="28" t="s">
        <v>320</v>
      </c>
      <c r="V118" s="21">
        <v>2002</v>
      </c>
      <c r="W118" s="25" t="s">
        <v>321</v>
      </c>
      <c r="X118" s="21">
        <v>2005</v>
      </c>
      <c r="Y118" s="28"/>
      <c r="Z118" s="118">
        <f t="shared" si="45"/>
        <v>13</v>
      </c>
      <c r="AA118" s="25" t="s">
        <v>694</v>
      </c>
      <c r="AB118" s="21" t="s">
        <v>121</v>
      </c>
      <c r="AC118" s="21"/>
      <c r="AE118" s="90" t="s">
        <v>455</v>
      </c>
      <c r="AF118" s="82"/>
      <c r="CP118" s="19" t="str">
        <f t="shared" si="46"/>
        <v>Kiefer Patrick</v>
      </c>
      <c r="CR118" s="19">
        <f t="shared" si="47"/>
        <v>13</v>
      </c>
      <c r="CS118" s="19" t="str">
        <f t="shared" si="48"/>
        <v>D</v>
      </c>
      <c r="CT118" s="154">
        <v>6753</v>
      </c>
      <c r="CU118" s="126"/>
      <c r="CV118" s="125">
        <v>223</v>
      </c>
      <c r="CW118" s="33">
        <f t="shared" si="50"/>
        <v>10</v>
      </c>
      <c r="CX118" s="83" t="str">
        <f t="shared" si="51"/>
        <v>Finanz-Fachspezialist / Controller 3</v>
      </c>
      <c r="CY118" s="125">
        <v>223</v>
      </c>
      <c r="CZ118" s="33">
        <f t="shared" si="52"/>
        <v>10</v>
      </c>
      <c r="DA118" s="83" t="str">
        <f t="shared" si="53"/>
        <v>Finanz-Fachspezialist / Controller 3</v>
      </c>
      <c r="DB118" s="125">
        <v>223</v>
      </c>
      <c r="DC118" s="33">
        <f t="shared" si="56"/>
        <v>10</v>
      </c>
      <c r="DD118" s="83" t="str">
        <f t="shared" si="57"/>
        <v>Finanz-Fachspezialist / Controller 3</v>
      </c>
      <c r="DE118" s="20"/>
      <c r="DF118" s="125">
        <v>223</v>
      </c>
      <c r="DG118" s="33">
        <f t="shared" si="54"/>
        <v>10</v>
      </c>
      <c r="DH118" s="83" t="str">
        <f t="shared" si="55"/>
        <v>Finanz-Fachspezialist / Controller 3</v>
      </c>
      <c r="DM118" s="19">
        <f t="shared" si="49"/>
        <v>6753</v>
      </c>
      <c r="DN118" s="153">
        <v>3</v>
      </c>
      <c r="DO118" s="19">
        <v>0</v>
      </c>
      <c r="DP118" s="185" t="s">
        <v>972</v>
      </c>
    </row>
    <row r="119" spans="1:120" s="19" customFormat="1" ht="27" x14ac:dyDescent="0.2">
      <c r="A119" s="53">
        <v>0</v>
      </c>
      <c r="B119" s="53"/>
      <c r="C119" s="53">
        <f t="shared" ref="C119:C145" si="58">IF(Z119&gt;=10,1,0)</f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509</v>
      </c>
      <c r="Q119" s="15">
        <v>115</v>
      </c>
      <c r="R119" s="42"/>
      <c r="S119" s="20" t="s">
        <v>244</v>
      </c>
      <c r="T119" s="21">
        <v>1976</v>
      </c>
      <c r="U119" s="28" t="s">
        <v>243</v>
      </c>
      <c r="V119" s="21">
        <v>2002</v>
      </c>
      <c r="W119" s="25"/>
      <c r="X119" s="21"/>
      <c r="Y119" s="28" t="s">
        <v>327</v>
      </c>
      <c r="Z119" s="118">
        <f t="shared" si="45"/>
        <v>13</v>
      </c>
      <c r="AA119" s="25" t="s">
        <v>326</v>
      </c>
      <c r="AB119" s="21" t="s">
        <v>121</v>
      </c>
      <c r="AC119" s="21"/>
      <c r="AE119" s="90" t="s">
        <v>375</v>
      </c>
      <c r="AF119" s="82"/>
      <c r="CP119" s="19" t="str">
        <f t="shared" si="46"/>
        <v>Fischer Michel</v>
      </c>
      <c r="CR119" s="19">
        <f t="shared" si="47"/>
        <v>13</v>
      </c>
      <c r="CS119" s="19" t="str">
        <f t="shared" si="48"/>
        <v>D</v>
      </c>
      <c r="CT119" s="154">
        <v>8655</v>
      </c>
      <c r="CU119" s="126"/>
      <c r="CV119" s="125">
        <v>542</v>
      </c>
      <c r="CW119" s="33">
        <f t="shared" si="50"/>
        <v>7</v>
      </c>
      <c r="CX119" s="83" t="str">
        <f t="shared" si="51"/>
        <v>Technischer Sachbearbeiter 2</v>
      </c>
      <c r="CY119" s="125">
        <v>542</v>
      </c>
      <c r="CZ119" s="33">
        <f t="shared" si="52"/>
        <v>7</v>
      </c>
      <c r="DA119" s="83" t="str">
        <f t="shared" si="53"/>
        <v>Technischer Sachbearbeiter 2</v>
      </c>
      <c r="DB119" s="125">
        <v>541</v>
      </c>
      <c r="DC119" s="33">
        <f t="shared" si="56"/>
        <v>6</v>
      </c>
      <c r="DD119" s="83" t="str">
        <f t="shared" si="57"/>
        <v>Technischer Sachbearbeiter 1</v>
      </c>
      <c r="DE119" s="20"/>
      <c r="DF119" s="125">
        <v>351</v>
      </c>
      <c r="DG119" s="33">
        <f t="shared" si="54"/>
        <v>7</v>
      </c>
      <c r="DH119" s="83" t="str">
        <f t="shared" si="55"/>
        <v>Marketing - / Product - Manager 1</v>
      </c>
      <c r="DM119" s="19">
        <f t="shared" si="49"/>
        <v>8655</v>
      </c>
      <c r="DN119" s="153">
        <v>6</v>
      </c>
      <c r="DO119" s="19">
        <v>0</v>
      </c>
      <c r="DP119" s="19" t="s">
        <v>967</v>
      </c>
    </row>
    <row r="120" spans="1:120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360</v>
      </c>
      <c r="P120" s="15" t="s">
        <v>582</v>
      </c>
      <c r="Q120" s="15">
        <v>116</v>
      </c>
      <c r="R120" s="42"/>
      <c r="S120" s="27" t="s">
        <v>583</v>
      </c>
      <c r="T120" s="21">
        <v>1959</v>
      </c>
      <c r="U120" s="28" t="s">
        <v>397</v>
      </c>
      <c r="V120" s="21">
        <v>1976</v>
      </c>
      <c r="W120" s="25"/>
      <c r="X120" s="21"/>
      <c r="Y120" s="25"/>
      <c r="Z120" s="21">
        <f t="shared" si="45"/>
        <v>39</v>
      </c>
      <c r="AA120" s="25" t="s">
        <v>584</v>
      </c>
      <c r="AB120" s="21" t="s">
        <v>142</v>
      </c>
      <c r="AC120" s="21"/>
      <c r="AE120" s="90" t="s">
        <v>585</v>
      </c>
      <c r="AF120" s="82"/>
      <c r="CP120" s="19" t="str">
        <f t="shared" si="46"/>
        <v>Willig Martine</v>
      </c>
      <c r="CR120" s="19">
        <f t="shared" si="47"/>
        <v>39</v>
      </c>
      <c r="CS120" s="19" t="str">
        <f t="shared" si="48"/>
        <v>E</v>
      </c>
      <c r="CT120" s="154">
        <v>5637</v>
      </c>
      <c r="CU120" s="126"/>
      <c r="CV120" s="125">
        <v>133</v>
      </c>
      <c r="CW120" s="33">
        <f t="shared" si="50"/>
        <v>6</v>
      </c>
      <c r="CX120" s="83" t="str">
        <f t="shared" si="51"/>
        <v>Kaufmännischer Mitarbeiter 3 / Gruppenchef 1</v>
      </c>
      <c r="CY120" s="125">
        <v>133</v>
      </c>
      <c r="CZ120" s="33">
        <f t="shared" si="52"/>
        <v>6</v>
      </c>
      <c r="DA120" s="83" t="str">
        <f t="shared" si="53"/>
        <v>Kaufmännischer Mitarbeiter 3 / Gruppenchef 1</v>
      </c>
      <c r="DB120" s="125">
        <v>133</v>
      </c>
      <c r="DC120" s="33">
        <f t="shared" si="56"/>
        <v>6</v>
      </c>
      <c r="DD120" s="83" t="str">
        <f t="shared" si="57"/>
        <v>Kaufmännischer Mitarbeiter 3 / Gruppenchef 1</v>
      </c>
      <c r="DE120" s="20"/>
      <c r="DF120" s="125">
        <v>133</v>
      </c>
      <c r="DG120" s="33">
        <f t="shared" si="54"/>
        <v>6</v>
      </c>
      <c r="DH120" s="83" t="str">
        <f t="shared" si="55"/>
        <v>Kaufmännischer Mitarbeiter 3 / Gruppenchef 1</v>
      </c>
      <c r="DM120" s="19">
        <f t="shared" si="49"/>
        <v>5637</v>
      </c>
      <c r="DN120" s="153">
        <v>6</v>
      </c>
      <c r="DO120" s="19">
        <v>0</v>
      </c>
      <c r="DP120" s="185" t="s">
        <v>973</v>
      </c>
    </row>
    <row r="121" spans="1:120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507</v>
      </c>
      <c r="Q121" s="15">
        <v>117</v>
      </c>
      <c r="R121" s="42"/>
      <c r="S121" s="27" t="s">
        <v>259</v>
      </c>
      <c r="T121" s="21">
        <v>1957</v>
      </c>
      <c r="U121" s="28" t="s">
        <v>151</v>
      </c>
      <c r="V121" s="21">
        <v>1977</v>
      </c>
      <c r="W121" s="25"/>
      <c r="X121" s="21"/>
      <c r="Y121" s="25"/>
      <c r="Z121" s="21">
        <f t="shared" si="45"/>
        <v>38</v>
      </c>
      <c r="AA121" s="25" t="s">
        <v>156</v>
      </c>
      <c r="AB121" s="21" t="s">
        <v>142</v>
      </c>
      <c r="AC121" s="21"/>
      <c r="AE121" s="90" t="s">
        <v>457</v>
      </c>
      <c r="AF121" s="82"/>
      <c r="CP121" s="19" t="str">
        <f t="shared" si="46"/>
        <v>Meichtry Anna</v>
      </c>
      <c r="CR121" s="19">
        <f t="shared" si="47"/>
        <v>38</v>
      </c>
      <c r="CS121" s="19" t="str">
        <f t="shared" si="48"/>
        <v>E</v>
      </c>
      <c r="CT121" s="154">
        <v>5629</v>
      </c>
      <c r="CU121" s="126"/>
      <c r="CV121" s="125">
        <v>133</v>
      </c>
      <c r="CW121" s="33">
        <f t="shared" si="50"/>
        <v>6</v>
      </c>
      <c r="CX121" s="83" t="str">
        <f t="shared" si="51"/>
        <v>Kaufmännischer Mitarbeiter 3 / Gruppenchef 1</v>
      </c>
      <c r="CY121" s="125">
        <v>133</v>
      </c>
      <c r="CZ121" s="33">
        <f t="shared" si="52"/>
        <v>6</v>
      </c>
      <c r="DA121" s="83" t="str">
        <f t="shared" si="53"/>
        <v>Kaufmännischer Mitarbeiter 3 / Gruppenchef 1</v>
      </c>
      <c r="DB121" s="125">
        <v>133</v>
      </c>
      <c r="DC121" s="33">
        <f t="shared" si="56"/>
        <v>6</v>
      </c>
      <c r="DD121" s="83" t="str">
        <f t="shared" si="57"/>
        <v>Kaufmännischer Mitarbeiter 3 / Gruppenchef 1</v>
      </c>
      <c r="DE121" s="20"/>
      <c r="DF121" s="125">
        <v>133</v>
      </c>
      <c r="DG121" s="33">
        <f t="shared" si="54"/>
        <v>6</v>
      </c>
      <c r="DH121" s="83" t="str">
        <f t="shared" si="55"/>
        <v>Kaufmännischer Mitarbeiter 3 / Gruppenchef 1</v>
      </c>
      <c r="DM121" s="19">
        <f t="shared" si="49"/>
        <v>5629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1167</v>
      </c>
      <c r="Q122" s="15">
        <v>118</v>
      </c>
      <c r="R122" s="42"/>
      <c r="S122" s="27" t="s">
        <v>1005</v>
      </c>
      <c r="T122" s="21">
        <v>1967</v>
      </c>
      <c r="U122" s="28" t="s">
        <v>151</v>
      </c>
      <c r="V122" s="21">
        <v>1987</v>
      </c>
      <c r="W122" s="25"/>
      <c r="X122" s="21"/>
      <c r="Y122" s="25"/>
      <c r="Z122" s="21">
        <f t="shared" si="45"/>
        <v>28</v>
      </c>
      <c r="AA122" s="25" t="s">
        <v>691</v>
      </c>
      <c r="AB122" s="21" t="s">
        <v>142</v>
      </c>
      <c r="AC122" s="21"/>
      <c r="AE122" s="90" t="s">
        <v>457</v>
      </c>
      <c r="AF122" s="82"/>
      <c r="CP122" s="19" t="str">
        <f t="shared" si="46"/>
        <v>Meier Jacqueline</v>
      </c>
      <c r="CR122" s="19">
        <f t="shared" si="47"/>
        <v>28</v>
      </c>
      <c r="CS122" s="19" t="str">
        <f t="shared" si="48"/>
        <v>E</v>
      </c>
      <c r="CT122" s="154">
        <v>7700</v>
      </c>
      <c r="CU122" s="126"/>
      <c r="CV122" s="125">
        <v>212</v>
      </c>
      <c r="CW122" s="33">
        <f t="shared" si="50"/>
        <v>5</v>
      </c>
      <c r="CX122" s="83" t="str">
        <f t="shared" si="51"/>
        <v>Buchhalter 2</v>
      </c>
      <c r="CY122" s="125">
        <v>212</v>
      </c>
      <c r="CZ122" s="33">
        <f t="shared" si="52"/>
        <v>5</v>
      </c>
      <c r="DA122" s="83" t="str">
        <f t="shared" si="53"/>
        <v>Buchhalter 2</v>
      </c>
      <c r="DB122" s="125">
        <v>212</v>
      </c>
      <c r="DC122" s="33">
        <f t="shared" si="56"/>
        <v>5</v>
      </c>
      <c r="DD122" s="83" t="str">
        <f t="shared" si="57"/>
        <v>Buchhalter 2</v>
      </c>
      <c r="DE122" s="20"/>
      <c r="DF122" s="125">
        <v>212</v>
      </c>
      <c r="DG122" s="33">
        <f t="shared" si="54"/>
        <v>5</v>
      </c>
      <c r="DH122" s="83" t="str">
        <f t="shared" si="55"/>
        <v>Buchhalter 2</v>
      </c>
      <c r="DM122" s="19">
        <f t="shared" si="49"/>
        <v>7700</v>
      </c>
      <c r="DN122" s="153">
        <v>6</v>
      </c>
      <c r="DO122" s="19">
        <v>0</v>
      </c>
      <c r="DP122" s="19" t="s">
        <v>958</v>
      </c>
    </row>
    <row r="123" spans="1:120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510</v>
      </c>
      <c r="Q123" s="15">
        <v>119</v>
      </c>
      <c r="R123" s="42"/>
      <c r="S123" s="27" t="s">
        <v>278</v>
      </c>
      <c r="T123" s="21">
        <v>1985</v>
      </c>
      <c r="U123" s="28" t="s">
        <v>279</v>
      </c>
      <c r="V123" s="21">
        <v>2005</v>
      </c>
      <c r="W123" s="25"/>
      <c r="X123" s="21"/>
      <c r="Y123" s="25"/>
      <c r="Z123" s="21">
        <f t="shared" si="45"/>
        <v>10</v>
      </c>
      <c r="AA123" s="25" t="s">
        <v>691</v>
      </c>
      <c r="AB123" s="21" t="s">
        <v>142</v>
      </c>
      <c r="AC123" s="21"/>
      <c r="AE123" s="90" t="s">
        <v>457</v>
      </c>
      <c r="AF123" s="82"/>
      <c r="CP123" s="19" t="str">
        <f t="shared" si="46"/>
        <v>Oruk Makbule</v>
      </c>
      <c r="CR123" s="19">
        <f t="shared" si="47"/>
        <v>10</v>
      </c>
      <c r="CS123" s="19" t="str">
        <f t="shared" si="48"/>
        <v>E</v>
      </c>
      <c r="CT123" s="154">
        <v>6762</v>
      </c>
      <c r="CU123" s="126"/>
      <c r="CV123" s="125">
        <v>212</v>
      </c>
      <c r="CW123" s="33">
        <f t="shared" si="50"/>
        <v>5</v>
      </c>
      <c r="CX123" s="83" t="str">
        <f t="shared" si="51"/>
        <v>Buchhalter 2</v>
      </c>
      <c r="CY123" s="125">
        <v>212</v>
      </c>
      <c r="CZ123" s="33">
        <f t="shared" si="52"/>
        <v>5</v>
      </c>
      <c r="DA123" s="83" t="str">
        <f t="shared" si="53"/>
        <v>Buchhalter 2</v>
      </c>
      <c r="DB123" s="125">
        <v>212</v>
      </c>
      <c r="DC123" s="33">
        <f t="shared" si="56"/>
        <v>5</v>
      </c>
      <c r="DD123" s="83" t="str">
        <f t="shared" si="57"/>
        <v>Buchhalter 2</v>
      </c>
      <c r="DE123" s="20"/>
      <c r="DF123" s="125">
        <v>212</v>
      </c>
      <c r="DG123" s="33">
        <f t="shared" si="54"/>
        <v>5</v>
      </c>
      <c r="DH123" s="83" t="str">
        <f t="shared" si="55"/>
        <v>Buchhalter 2</v>
      </c>
      <c r="DM123" s="19">
        <f t="shared" si="49"/>
        <v>6762</v>
      </c>
      <c r="DN123" s="153">
        <v>6</v>
      </c>
      <c r="DO123" s="19">
        <v>0</v>
      </c>
      <c r="DP123" s="19" t="s">
        <v>958</v>
      </c>
    </row>
    <row r="124" spans="1:120" s="19" customFormat="1" x14ac:dyDescent="0.2">
      <c r="A124" s="53">
        <v>0</v>
      </c>
      <c r="B124" s="53"/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511</v>
      </c>
      <c r="Q124" s="15">
        <v>120</v>
      </c>
      <c r="R124" s="42" t="s">
        <v>341</v>
      </c>
      <c r="S124" s="27" t="s">
        <v>159</v>
      </c>
      <c r="T124" s="21">
        <v>1959</v>
      </c>
      <c r="U124" s="28" t="s">
        <v>126</v>
      </c>
      <c r="V124" s="21">
        <v>1979</v>
      </c>
      <c r="W124" s="25"/>
      <c r="X124" s="21"/>
      <c r="Y124" s="25" t="s">
        <v>340</v>
      </c>
      <c r="Z124" s="21">
        <f t="shared" si="45"/>
        <v>36</v>
      </c>
      <c r="AA124" s="25" t="s">
        <v>160</v>
      </c>
      <c r="AB124" s="21" t="s">
        <v>105</v>
      </c>
      <c r="AC124" s="21"/>
      <c r="AE124" s="90" t="s">
        <v>426</v>
      </c>
      <c r="AF124" s="82"/>
      <c r="CP124" s="19" t="str">
        <f t="shared" si="46"/>
        <v>Steg Günther</v>
      </c>
      <c r="CR124" s="19">
        <f t="shared" si="47"/>
        <v>36</v>
      </c>
      <c r="CS124" s="19" t="str">
        <f t="shared" si="48"/>
        <v>C</v>
      </c>
      <c r="CT124" s="154">
        <v>4226</v>
      </c>
      <c r="CU124" s="126"/>
      <c r="CV124" s="125">
        <v>413</v>
      </c>
      <c r="CW124" s="33">
        <f t="shared" si="50"/>
        <v>8</v>
      </c>
      <c r="CX124" s="83" t="str">
        <f t="shared" si="51"/>
        <v>Senior System-Controller</v>
      </c>
      <c r="CY124" s="125">
        <v>413</v>
      </c>
      <c r="CZ124" s="33">
        <f t="shared" si="52"/>
        <v>8</v>
      </c>
      <c r="DA124" s="83" t="str">
        <f t="shared" si="53"/>
        <v>Senior System-Controller</v>
      </c>
      <c r="DB124" s="125">
        <v>413</v>
      </c>
      <c r="DC124" s="33">
        <f t="shared" si="56"/>
        <v>8</v>
      </c>
      <c r="DD124" s="83" t="str">
        <f t="shared" si="57"/>
        <v>Senior System-Controller</v>
      </c>
      <c r="DE124" s="20"/>
      <c r="DF124" s="125">
        <v>413</v>
      </c>
      <c r="DG124" s="33">
        <f t="shared" si="54"/>
        <v>8</v>
      </c>
      <c r="DH124" s="83" t="str">
        <f t="shared" si="55"/>
        <v>Senior System-Controller</v>
      </c>
      <c r="DM124" s="19">
        <f t="shared" si="49"/>
        <v>4226</v>
      </c>
      <c r="DN124" s="153">
        <v>6</v>
      </c>
      <c r="DO124" s="19">
        <v>0</v>
      </c>
      <c r="DP124" s="19" t="s">
        <v>961</v>
      </c>
    </row>
    <row r="125" spans="1:120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533</v>
      </c>
      <c r="Q125" s="15">
        <v>121</v>
      </c>
      <c r="R125" s="42"/>
      <c r="S125" s="20" t="s">
        <v>532</v>
      </c>
      <c r="T125" s="21">
        <v>1966</v>
      </c>
      <c r="U125" s="28" t="s">
        <v>534</v>
      </c>
      <c r="V125" s="21">
        <v>1992</v>
      </c>
      <c r="W125" s="25" t="s">
        <v>535</v>
      </c>
      <c r="X125" s="21">
        <v>1995</v>
      </c>
      <c r="Y125" s="28" t="s">
        <v>211</v>
      </c>
      <c r="Z125" s="118">
        <f t="shared" si="45"/>
        <v>23</v>
      </c>
      <c r="AA125" s="25" t="s">
        <v>692</v>
      </c>
      <c r="AB125" s="21" t="s">
        <v>105</v>
      </c>
      <c r="AC125" s="21"/>
      <c r="AE125" s="90" t="s">
        <v>537</v>
      </c>
      <c r="AF125" s="82"/>
      <c r="CP125" s="19" t="str">
        <f t="shared" si="46"/>
        <v>Grimm Stephan</v>
      </c>
      <c r="CR125" s="19">
        <f t="shared" si="47"/>
        <v>23</v>
      </c>
      <c r="CS125" s="19" t="str">
        <f t="shared" si="48"/>
        <v>C</v>
      </c>
      <c r="CT125" s="154">
        <v>3203</v>
      </c>
      <c r="CU125" s="126"/>
      <c r="CV125" s="125">
        <v>443</v>
      </c>
      <c r="CW125" s="33">
        <f t="shared" si="50"/>
        <v>9</v>
      </c>
      <c r="CX125" s="83" t="str">
        <f t="shared" si="51"/>
        <v>System-Spezialist 3</v>
      </c>
      <c r="CY125" s="125">
        <v>443</v>
      </c>
      <c r="CZ125" s="33">
        <f t="shared" si="52"/>
        <v>9</v>
      </c>
      <c r="DA125" s="83" t="str">
        <f t="shared" si="53"/>
        <v>System-Spezialist 3</v>
      </c>
      <c r="DB125" s="125">
        <v>443</v>
      </c>
      <c r="DC125" s="33">
        <f t="shared" si="56"/>
        <v>9</v>
      </c>
      <c r="DD125" s="83" t="str">
        <f t="shared" si="57"/>
        <v>System-Spezialist 3</v>
      </c>
      <c r="DE125" s="20"/>
      <c r="DF125" s="125">
        <v>413</v>
      </c>
      <c r="DG125" s="33">
        <f t="shared" si="54"/>
        <v>8</v>
      </c>
      <c r="DH125" s="83" t="str">
        <f t="shared" si="55"/>
        <v>Senior System-Controller</v>
      </c>
      <c r="DM125" s="19">
        <f t="shared" si="49"/>
        <v>3203</v>
      </c>
      <c r="DN125" s="153">
        <v>3</v>
      </c>
      <c r="DO125" s="19">
        <v>0</v>
      </c>
      <c r="DP125" s="19" t="s">
        <v>962</v>
      </c>
    </row>
    <row r="126" spans="1:120" s="19" customFormat="1" x14ac:dyDescent="0.2">
      <c r="A126" s="53">
        <v>0</v>
      </c>
      <c r="B126" s="53"/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512</v>
      </c>
      <c r="Q126" s="15">
        <v>122</v>
      </c>
      <c r="R126" s="42"/>
      <c r="S126" s="27" t="s">
        <v>204</v>
      </c>
      <c r="T126" s="21">
        <v>1978</v>
      </c>
      <c r="U126" s="28" t="s">
        <v>277</v>
      </c>
      <c r="V126" s="21">
        <v>1999</v>
      </c>
      <c r="W126" s="25"/>
      <c r="X126" s="21"/>
      <c r="Y126" s="25" t="s">
        <v>316</v>
      </c>
      <c r="Z126" s="21">
        <f t="shared" si="45"/>
        <v>16</v>
      </c>
      <c r="AA126" s="25" t="s">
        <v>205</v>
      </c>
      <c r="AB126" s="21" t="s">
        <v>121</v>
      </c>
      <c r="AC126" s="21"/>
      <c r="AE126" s="90" t="s">
        <v>427</v>
      </c>
      <c r="AF126" s="82"/>
      <c r="CP126" s="19" t="str">
        <f t="shared" si="46"/>
        <v>Hänni Alexander</v>
      </c>
      <c r="CR126" s="19">
        <f t="shared" si="47"/>
        <v>16</v>
      </c>
      <c r="CS126" s="19" t="str">
        <f t="shared" si="48"/>
        <v>D</v>
      </c>
      <c r="CT126" s="154">
        <v>6755</v>
      </c>
      <c r="CU126" s="126"/>
      <c r="CV126" s="125">
        <v>423</v>
      </c>
      <c r="CW126" s="33">
        <f t="shared" si="50"/>
        <v>7</v>
      </c>
      <c r="CX126" s="83" t="str">
        <f t="shared" si="51"/>
        <v>IC-Berater / -Techniker 3 / LAN-Supporter</v>
      </c>
      <c r="CY126" s="125">
        <v>423</v>
      </c>
      <c r="CZ126" s="33">
        <f t="shared" si="52"/>
        <v>7</v>
      </c>
      <c r="DA126" s="83" t="str">
        <f t="shared" si="53"/>
        <v>IC-Berater / -Techniker 3 / LAN-Supporter</v>
      </c>
      <c r="DB126" s="125">
        <v>422</v>
      </c>
      <c r="DC126" s="33">
        <f t="shared" si="56"/>
        <v>6</v>
      </c>
      <c r="DD126" s="83" t="str">
        <f t="shared" si="57"/>
        <v>IC-Berater / -Techniker 2 / LAN-Grundstufe</v>
      </c>
      <c r="DE126" s="20"/>
      <c r="DF126" s="125">
        <v>422</v>
      </c>
      <c r="DG126" s="33">
        <f t="shared" si="54"/>
        <v>6</v>
      </c>
      <c r="DH126" s="83" t="str">
        <f t="shared" si="55"/>
        <v>IC-Berater / -Techniker 2 / LAN-Grundstufe</v>
      </c>
      <c r="DM126" s="19">
        <f t="shared" si="49"/>
        <v>6755</v>
      </c>
      <c r="DN126" s="153">
        <v>6</v>
      </c>
      <c r="DO126" s="19">
        <v>0</v>
      </c>
      <c r="DP126" s="19" t="s">
        <v>960</v>
      </c>
    </row>
    <row r="127" spans="1:120" s="19" customFormat="1" x14ac:dyDescent="0.2">
      <c r="A127" s="53">
        <v>0</v>
      </c>
      <c r="B127" s="53"/>
      <c r="C127" s="53">
        <f t="shared" si="58"/>
        <v>0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1054</v>
      </c>
      <c r="Q127" s="15">
        <v>123</v>
      </c>
      <c r="R127" s="42"/>
      <c r="S127" s="27" t="s">
        <v>1055</v>
      </c>
      <c r="T127" s="21">
        <v>1985</v>
      </c>
      <c r="U127" s="28" t="s">
        <v>1056</v>
      </c>
      <c r="V127" s="21">
        <v>2007</v>
      </c>
      <c r="W127" s="25" t="s">
        <v>1057</v>
      </c>
      <c r="X127" s="21">
        <v>2015</v>
      </c>
      <c r="Y127" s="25" t="s">
        <v>316</v>
      </c>
      <c r="Z127" s="21">
        <f t="shared" si="45"/>
        <v>8</v>
      </c>
      <c r="AA127" s="25" t="s">
        <v>205</v>
      </c>
      <c r="AB127" s="21" t="s">
        <v>142</v>
      </c>
      <c r="AC127" s="21"/>
      <c r="AE127" s="90" t="s">
        <v>427</v>
      </c>
      <c r="AF127" s="82"/>
      <c r="CP127" s="19" t="str">
        <f t="shared" si="46"/>
        <v>Saliu Bekim</v>
      </c>
      <c r="CR127" s="19">
        <f t="shared" si="47"/>
        <v>8</v>
      </c>
      <c r="CS127" s="19" t="str">
        <f t="shared" si="48"/>
        <v>E</v>
      </c>
      <c r="CT127" s="154">
        <v>7708</v>
      </c>
      <c r="CU127" s="126"/>
      <c r="CV127" s="125">
        <v>422</v>
      </c>
      <c r="CW127" s="33">
        <f t="shared" si="50"/>
        <v>6</v>
      </c>
      <c r="CX127" s="83" t="str">
        <f t="shared" si="51"/>
        <v>IC-Berater / -Techniker 2 / LAN-Grundstufe</v>
      </c>
      <c r="CY127" s="125"/>
      <c r="CZ127" s="33"/>
      <c r="DA127" s="83"/>
      <c r="DB127" s="125"/>
      <c r="DC127" s="33"/>
      <c r="DD127" s="83"/>
      <c r="DE127" s="20"/>
      <c r="DF127" s="125"/>
      <c r="DG127" s="33"/>
      <c r="DH127" s="83"/>
      <c r="DM127" s="19">
        <f t="shared" si="49"/>
        <v>7708</v>
      </c>
      <c r="DN127" s="153">
        <v>6</v>
      </c>
      <c r="DO127" s="19">
        <v>0</v>
      </c>
      <c r="DP127" s="19" t="s">
        <v>960</v>
      </c>
    </row>
    <row r="128" spans="1:120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358</v>
      </c>
      <c r="P128" s="15" t="s">
        <v>514</v>
      </c>
      <c r="Q128" s="15">
        <v>124</v>
      </c>
      <c r="R128" s="42" t="s">
        <v>344</v>
      </c>
      <c r="S128" s="27" t="s">
        <v>230</v>
      </c>
      <c r="T128" s="21">
        <v>1965</v>
      </c>
      <c r="U128" s="28" t="s">
        <v>151</v>
      </c>
      <c r="V128" s="21">
        <v>1984</v>
      </c>
      <c r="W128" s="25"/>
      <c r="X128" s="21"/>
      <c r="Y128" s="25"/>
      <c r="Z128" s="21">
        <f>$AD$3-V128</f>
        <v>31</v>
      </c>
      <c r="AA128" s="25" t="s">
        <v>339</v>
      </c>
      <c r="AB128" s="21" t="s">
        <v>121</v>
      </c>
      <c r="AC128" s="21"/>
      <c r="AE128" s="90" t="s">
        <v>425</v>
      </c>
      <c r="AF128" s="82"/>
      <c r="CP128" s="19" t="str">
        <f>+S128</f>
        <v>Eichenberger Sylvia</v>
      </c>
      <c r="CR128" s="19">
        <f>+Z128</f>
        <v>31</v>
      </c>
      <c r="CS128" s="19" t="str">
        <f>+AB128</f>
        <v>D</v>
      </c>
      <c r="CT128" s="154">
        <v>5626</v>
      </c>
      <c r="CU128" s="126"/>
      <c r="CV128" s="125">
        <v>134</v>
      </c>
      <c r="CW128" s="33">
        <f t="shared" si="50"/>
        <v>7</v>
      </c>
      <c r="CX128" s="83" t="str">
        <f t="shared" si="51"/>
        <v>Kaufmännischer Mitarbeiter 4 / Gruppenchef 2</v>
      </c>
      <c r="CY128" s="125">
        <v>134</v>
      </c>
      <c r="CZ128" s="33">
        <f t="shared" ref="CZ128:CZ137" si="59">VLOOKUP($CY128,Funktionsbezeichnungen,3,0)</f>
        <v>7</v>
      </c>
      <c r="DA128" s="83" t="str">
        <f t="shared" ref="DA128:DA137" si="60">VLOOKUP($CY128,Funktionsbezeichnungen,2,0)</f>
        <v>Kaufmännischer Mitarbeiter 4 / Gruppenchef 2</v>
      </c>
      <c r="DB128" s="125">
        <v>134</v>
      </c>
      <c r="DC128" s="33">
        <f t="shared" ref="DC128:DC137" si="61">VLOOKUP($DB128,Funktionsbezeichnungen,3,0)</f>
        <v>7</v>
      </c>
      <c r="DD128" s="83" t="str">
        <f t="shared" ref="DD128:DD137" si="62">VLOOKUP($DB128,Funktionsbezeichnungen,2,0)</f>
        <v>Kaufmännischer Mitarbeiter 4 / Gruppenchef 2</v>
      </c>
      <c r="DE128" s="20"/>
      <c r="DF128" s="125">
        <v>134</v>
      </c>
      <c r="DG128" s="33">
        <f t="shared" ref="DG128:DG137" si="63">VLOOKUP($DF128,Funktionsbezeichnungen,3,0)</f>
        <v>7</v>
      </c>
      <c r="DH128" s="83" t="str">
        <f t="shared" ref="DH128:DH137" si="64">VLOOKUP($DF128,Funktionsbezeichnungen,2,0)</f>
        <v>Kaufmännischer Mitarbeiter 4 / Gruppenchef 2</v>
      </c>
      <c r="DM128" s="19">
        <f>+CT128</f>
        <v>5626</v>
      </c>
      <c r="DN128" s="153">
        <v>6</v>
      </c>
      <c r="DO128" s="19">
        <v>0</v>
      </c>
      <c r="DP128" s="19" t="s">
        <v>955</v>
      </c>
    </row>
    <row r="129" spans="1:120" s="19" customFormat="1" x14ac:dyDescent="0.2">
      <c r="A129" s="53">
        <v>0</v>
      </c>
      <c r="B129" s="53">
        <v>1</v>
      </c>
      <c r="C129" s="53">
        <f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360</v>
      </c>
      <c r="P129" s="15" t="s">
        <v>505</v>
      </c>
      <c r="Q129" s="15">
        <v>125</v>
      </c>
      <c r="R129" s="42"/>
      <c r="S129" s="27" t="s">
        <v>396</v>
      </c>
      <c r="T129" s="21">
        <v>1965</v>
      </c>
      <c r="U129" s="28" t="s">
        <v>397</v>
      </c>
      <c r="V129" s="21">
        <v>1985</v>
      </c>
      <c r="W129" s="25"/>
      <c r="X129" s="21"/>
      <c r="Y129" s="25"/>
      <c r="Z129" s="21">
        <f>$AD$3-V129</f>
        <v>30</v>
      </c>
      <c r="AA129" s="25" t="s">
        <v>339</v>
      </c>
      <c r="AB129" s="21" t="s">
        <v>121</v>
      </c>
      <c r="AC129" s="21"/>
      <c r="AE129" s="90" t="s">
        <v>425</v>
      </c>
      <c r="AF129" s="82"/>
      <c r="CP129" s="19" t="str">
        <f>+S129</f>
        <v>Ehret-Kreutz Elke</v>
      </c>
      <c r="CR129" s="19">
        <f>+Z129</f>
        <v>30</v>
      </c>
      <c r="CS129" s="19" t="str">
        <f>+AB129</f>
        <v>D</v>
      </c>
      <c r="CT129" s="154">
        <v>5633</v>
      </c>
      <c r="CU129" s="126"/>
      <c r="CV129" s="125">
        <v>134</v>
      </c>
      <c r="CW129" s="33">
        <f>VLOOKUP($CV129,Funktionsbezeichnungen,3,0)</f>
        <v>7</v>
      </c>
      <c r="CX129" s="83" t="str">
        <f>VLOOKUP($CV129,Funktionsbezeichnungen,2,0)</f>
        <v>Kaufmännischer Mitarbeiter 4 / Gruppenchef 2</v>
      </c>
      <c r="CY129" s="125">
        <v>134</v>
      </c>
      <c r="CZ129" s="33">
        <f>VLOOKUP($CY129,Funktionsbezeichnungen,3,0)</f>
        <v>7</v>
      </c>
      <c r="DA129" s="83" t="str">
        <f>VLOOKUP($CY129,Funktionsbezeichnungen,2,0)</f>
        <v>Kaufmännischer Mitarbeiter 4 / Gruppenchef 2</v>
      </c>
      <c r="DB129" s="125">
        <v>134</v>
      </c>
      <c r="DC129" s="33">
        <f>VLOOKUP($DB129,Funktionsbezeichnungen,3,0)</f>
        <v>7</v>
      </c>
      <c r="DD129" s="83" t="str">
        <f>VLOOKUP($DB129,Funktionsbezeichnungen,2,0)</f>
        <v>Kaufmännischer Mitarbeiter 4 / Gruppenchef 2</v>
      </c>
      <c r="DE129" s="20"/>
      <c r="DF129" s="125">
        <v>134</v>
      </c>
      <c r="DG129" s="33">
        <f>VLOOKUP($DF129,Funktionsbezeichnungen,3,0)</f>
        <v>7</v>
      </c>
      <c r="DH129" s="83" t="str">
        <f>VLOOKUP($DF129,Funktionsbezeichnungen,2,0)</f>
        <v>Kaufmännischer Mitarbeiter 4 / Gruppenchef 2</v>
      </c>
      <c r="DM129" s="19">
        <f>+CT129</f>
        <v>5633</v>
      </c>
      <c r="DN129" s="153">
        <v>6</v>
      </c>
      <c r="DO129" s="19">
        <v>0</v>
      </c>
      <c r="DP129" s="19" t="s">
        <v>955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513</v>
      </c>
      <c r="Q130" s="15">
        <v>126</v>
      </c>
      <c r="R130" s="42"/>
      <c r="S130" s="27" t="s">
        <v>272</v>
      </c>
      <c r="T130" s="21">
        <v>1967</v>
      </c>
      <c r="U130" s="28" t="s">
        <v>274</v>
      </c>
      <c r="V130" s="21">
        <v>1986</v>
      </c>
      <c r="W130" s="25"/>
      <c r="X130" s="21"/>
      <c r="Y130" s="25"/>
      <c r="Z130" s="21">
        <f>$AD$3-V130</f>
        <v>29</v>
      </c>
      <c r="AA130" s="25" t="s">
        <v>693</v>
      </c>
      <c r="AB130" s="21" t="s">
        <v>121</v>
      </c>
      <c r="AC130" s="21"/>
      <c r="AE130" s="90" t="s">
        <v>454</v>
      </c>
      <c r="AF130" s="82"/>
      <c r="CP130" s="19" t="str">
        <f>+S130</f>
        <v>Gerber Beatrice</v>
      </c>
      <c r="CR130" s="19">
        <f>+Z130</f>
        <v>29</v>
      </c>
      <c r="CS130" s="19" t="str">
        <f>+AB130</f>
        <v>D</v>
      </c>
      <c r="CT130" s="154">
        <v>4289</v>
      </c>
      <c r="CU130" s="126"/>
      <c r="CV130" s="125">
        <v>141</v>
      </c>
      <c r="CW130" s="33">
        <f t="shared" si="50"/>
        <v>8</v>
      </c>
      <c r="CX130" s="83" t="str">
        <f t="shared" si="51"/>
        <v>Kaufmännischer Fachspezialist 1</v>
      </c>
      <c r="CY130" s="125">
        <v>141</v>
      </c>
      <c r="CZ130" s="33">
        <f t="shared" si="59"/>
        <v>8</v>
      </c>
      <c r="DA130" s="83" t="str">
        <f t="shared" si="60"/>
        <v>Kaufmännischer Fachspezialist 1</v>
      </c>
      <c r="DB130" s="125">
        <v>141</v>
      </c>
      <c r="DC130" s="33">
        <f t="shared" si="61"/>
        <v>8</v>
      </c>
      <c r="DD130" s="83" t="str">
        <f t="shared" si="62"/>
        <v>Kaufmännischer Fachspezialist 1</v>
      </c>
      <c r="DE130" s="20"/>
      <c r="DF130" s="125">
        <v>141</v>
      </c>
      <c r="DG130" s="33">
        <f t="shared" si="63"/>
        <v>8</v>
      </c>
      <c r="DH130" s="83" t="str">
        <f t="shared" si="64"/>
        <v>Kaufmännischer Fachspezialist 1</v>
      </c>
      <c r="DM130" s="19">
        <f>+CT130</f>
        <v>4289</v>
      </c>
      <c r="DN130" s="153">
        <v>6</v>
      </c>
      <c r="DO130" s="19">
        <v>0</v>
      </c>
      <c r="DP130" s="19" t="s">
        <v>956</v>
      </c>
    </row>
    <row r="131" spans="1:120" s="19" customFormat="1" x14ac:dyDescent="0.2">
      <c r="A131" s="53">
        <v>0</v>
      </c>
      <c r="B131" s="53">
        <v>1</v>
      </c>
      <c r="C131" s="53">
        <f t="shared" si="5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579</v>
      </c>
      <c r="Q131" s="15">
        <v>127</v>
      </c>
      <c r="R131" s="42"/>
      <c r="S131" s="27" t="s">
        <v>580</v>
      </c>
      <c r="T131" s="21">
        <v>1965</v>
      </c>
      <c r="U131" s="28" t="s">
        <v>581</v>
      </c>
      <c r="V131" s="21">
        <v>1985</v>
      </c>
      <c r="W131" s="28" t="s">
        <v>1051</v>
      </c>
      <c r="X131" s="21">
        <v>2014</v>
      </c>
      <c r="Y131" s="25"/>
      <c r="Z131" s="21">
        <f t="shared" si="45"/>
        <v>30</v>
      </c>
      <c r="AA131" s="25" t="s">
        <v>414</v>
      </c>
      <c r="AB131" s="21" t="s">
        <v>142</v>
      </c>
      <c r="AC131" s="21"/>
      <c r="AE131" s="90" t="s">
        <v>428</v>
      </c>
      <c r="AF131" s="82"/>
      <c r="CP131" s="19" t="str">
        <f t="shared" si="46"/>
        <v>Boschung Brigitte</v>
      </c>
      <c r="CR131" s="19">
        <f t="shared" si="47"/>
        <v>30</v>
      </c>
      <c r="CS131" s="19" t="str">
        <f t="shared" si="48"/>
        <v>E</v>
      </c>
      <c r="CT131" s="154">
        <v>7703</v>
      </c>
      <c r="CU131" s="126"/>
      <c r="CV131" s="125">
        <v>112</v>
      </c>
      <c r="CW131" s="33">
        <f t="shared" ref="CW131:CW137" si="65">VLOOKUP($CV131,Funktionsbezeichnungen,3,0)</f>
        <v>5</v>
      </c>
      <c r="CX131" s="83" t="str">
        <f t="shared" ref="CX131:CX137" si="66">VLOOKUP($CV131,Funktionsbezeichnungen,2,0)</f>
        <v>Réceptionist / Telefonist / Service-Disponent 2</v>
      </c>
      <c r="CY131" s="125">
        <v>112</v>
      </c>
      <c r="CZ131" s="33">
        <f t="shared" si="59"/>
        <v>5</v>
      </c>
      <c r="DA131" s="83" t="str">
        <f t="shared" si="60"/>
        <v>Réceptionist / Telefonist / Service-Disponent 2</v>
      </c>
      <c r="DB131" s="125">
        <v>112</v>
      </c>
      <c r="DC131" s="33">
        <f t="shared" si="61"/>
        <v>5</v>
      </c>
      <c r="DD131" s="83" t="str">
        <f t="shared" si="62"/>
        <v>Réceptionist / Telefonist / Service-Disponent 2</v>
      </c>
      <c r="DE131" s="20"/>
      <c r="DF131" s="125">
        <v>112</v>
      </c>
      <c r="DG131" s="33">
        <f t="shared" si="63"/>
        <v>5</v>
      </c>
      <c r="DH131" s="83" t="str">
        <f t="shared" si="64"/>
        <v>Réceptionist / Telefonist / Service-Disponent 2</v>
      </c>
      <c r="DM131" s="19">
        <f t="shared" si="49"/>
        <v>7703</v>
      </c>
      <c r="DN131" s="153">
        <v>6</v>
      </c>
      <c r="DO131" s="19">
        <v>0</v>
      </c>
      <c r="DP131" s="19" t="s">
        <v>953</v>
      </c>
    </row>
    <row r="132" spans="1:120" s="19" customFormat="1" x14ac:dyDescent="0.2">
      <c r="A132" s="53">
        <v>0</v>
      </c>
      <c r="B132" s="53">
        <v>1</v>
      </c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884</v>
      </c>
      <c r="Q132" s="15">
        <v>128</v>
      </c>
      <c r="R132" s="42"/>
      <c r="S132" s="27" t="s">
        <v>883</v>
      </c>
      <c r="T132" s="21">
        <v>1970</v>
      </c>
      <c r="U132" s="28" t="s">
        <v>264</v>
      </c>
      <c r="V132" s="21">
        <v>1987</v>
      </c>
      <c r="W132" s="25"/>
      <c r="X132" s="21"/>
      <c r="Y132" s="25"/>
      <c r="Z132" s="21">
        <f t="shared" si="45"/>
        <v>28</v>
      </c>
      <c r="AA132" s="25" t="s">
        <v>414</v>
      </c>
      <c r="AB132" s="21" t="s">
        <v>142</v>
      </c>
      <c r="AC132" s="21"/>
      <c r="AE132" s="90" t="s">
        <v>428</v>
      </c>
      <c r="AF132" s="82"/>
      <c r="CP132" s="19" t="str">
        <f t="shared" si="46"/>
        <v>Wirtz Christine</v>
      </c>
      <c r="CR132" s="19">
        <f t="shared" si="47"/>
        <v>28</v>
      </c>
      <c r="CS132" s="19" t="str">
        <f t="shared" si="48"/>
        <v>E</v>
      </c>
      <c r="CT132" s="154">
        <v>5627</v>
      </c>
      <c r="CU132" s="126"/>
      <c r="CV132" s="125">
        <v>112</v>
      </c>
      <c r="CW132" s="33">
        <f t="shared" si="65"/>
        <v>5</v>
      </c>
      <c r="CX132" s="83" t="str">
        <f t="shared" si="66"/>
        <v>Réceptionist / Telefonist / Service-Disponent 2</v>
      </c>
      <c r="CY132" s="125">
        <v>112</v>
      </c>
      <c r="CZ132" s="33">
        <f t="shared" si="59"/>
        <v>5</v>
      </c>
      <c r="DA132" s="83" t="str">
        <f t="shared" si="60"/>
        <v>Réceptionist / Telefonist / Service-Disponent 2</v>
      </c>
      <c r="DB132" s="125">
        <v>112</v>
      </c>
      <c r="DC132" s="33">
        <f t="shared" si="61"/>
        <v>5</v>
      </c>
      <c r="DD132" s="83" t="str">
        <f t="shared" si="62"/>
        <v>Réceptionist / Telefonist / Service-Disponent 2</v>
      </c>
      <c r="DE132" s="20"/>
      <c r="DF132" s="125">
        <v>112</v>
      </c>
      <c r="DG132" s="33">
        <f t="shared" si="63"/>
        <v>5</v>
      </c>
      <c r="DH132" s="83" t="str">
        <f t="shared" si="64"/>
        <v>Réceptionist / Telefonist / Service-Disponent 2</v>
      </c>
      <c r="DM132" s="19">
        <f t="shared" si="49"/>
        <v>5627</v>
      </c>
      <c r="DN132" s="153">
        <v>6</v>
      </c>
      <c r="DO132" s="19">
        <v>0</v>
      </c>
      <c r="DP132" s="19" t="s">
        <v>953</v>
      </c>
    </row>
    <row r="133" spans="1:120" s="19" customFormat="1" x14ac:dyDescent="0.2">
      <c r="A133" s="53">
        <v>0</v>
      </c>
      <c r="B133" s="53">
        <v>1</v>
      </c>
      <c r="C133" s="53">
        <f t="shared" si="58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358</v>
      </c>
      <c r="P133" s="15" t="s">
        <v>515</v>
      </c>
      <c r="Q133" s="15">
        <v>129</v>
      </c>
      <c r="R133" s="42"/>
      <c r="S133" s="27" t="s">
        <v>163</v>
      </c>
      <c r="T133" s="21">
        <v>1956</v>
      </c>
      <c r="U133" s="28"/>
      <c r="V133" s="21">
        <v>1989</v>
      </c>
      <c r="W133" s="25"/>
      <c r="X133" s="21"/>
      <c r="Y133" s="25"/>
      <c r="Z133" s="21">
        <f t="shared" si="45"/>
        <v>26</v>
      </c>
      <c r="AA133" s="25" t="s">
        <v>339</v>
      </c>
      <c r="AB133" s="21" t="s">
        <v>142</v>
      </c>
      <c r="AC133" s="21"/>
      <c r="AE133" s="90" t="s">
        <v>425</v>
      </c>
      <c r="AF133" s="82"/>
      <c r="CP133" s="19" t="str">
        <f t="shared" si="46"/>
        <v>Körkel Agnes</v>
      </c>
      <c r="CR133" s="19">
        <f t="shared" si="47"/>
        <v>26</v>
      </c>
      <c r="CS133" s="19" t="str">
        <f t="shared" si="48"/>
        <v>E</v>
      </c>
      <c r="CT133" s="154">
        <v>5605</v>
      </c>
      <c r="CU133" s="126"/>
      <c r="CV133" s="125">
        <v>132</v>
      </c>
      <c r="CW133" s="33">
        <f t="shared" si="65"/>
        <v>5</v>
      </c>
      <c r="CX133" s="83" t="str">
        <f t="shared" si="66"/>
        <v>Kaufmännischer Mitarbeiter 2</v>
      </c>
      <c r="CY133" s="125">
        <v>132</v>
      </c>
      <c r="CZ133" s="33">
        <f t="shared" si="59"/>
        <v>5</v>
      </c>
      <c r="DA133" s="83" t="str">
        <f t="shared" si="60"/>
        <v>Kaufmännischer Mitarbeiter 2</v>
      </c>
      <c r="DB133" s="125">
        <v>132</v>
      </c>
      <c r="DC133" s="33">
        <f t="shared" si="61"/>
        <v>5</v>
      </c>
      <c r="DD133" s="83" t="str">
        <f t="shared" si="62"/>
        <v>Kaufmännischer Mitarbeiter 2</v>
      </c>
      <c r="DE133" s="20"/>
      <c r="DF133" s="125">
        <v>132</v>
      </c>
      <c r="DG133" s="33">
        <f t="shared" si="63"/>
        <v>5</v>
      </c>
      <c r="DH133" s="83" t="str">
        <f t="shared" si="64"/>
        <v>Kaufmännischer Mitarbeiter 2</v>
      </c>
      <c r="DM133" s="19">
        <f t="shared" si="49"/>
        <v>5605</v>
      </c>
      <c r="DN133" s="153">
        <v>7</v>
      </c>
      <c r="DO133" s="19">
        <v>0</v>
      </c>
      <c r="DP133" s="19" t="s">
        <v>955</v>
      </c>
    </row>
    <row r="134" spans="1:120" s="19" customFormat="1" x14ac:dyDescent="0.2">
      <c r="A134" s="53">
        <v>0</v>
      </c>
      <c r="B134" s="53">
        <v>1</v>
      </c>
      <c r="C134" s="53">
        <f t="shared" si="58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361</v>
      </c>
      <c r="P134" s="15" t="s">
        <v>518</v>
      </c>
      <c r="Q134" s="15">
        <v>130</v>
      </c>
      <c r="R134" s="42"/>
      <c r="S134" s="27" t="s">
        <v>257</v>
      </c>
      <c r="T134" s="21">
        <v>1953</v>
      </c>
      <c r="U134" s="28" t="s">
        <v>256</v>
      </c>
      <c r="V134" s="21">
        <v>2004</v>
      </c>
      <c r="W134" s="25"/>
      <c r="X134" s="21"/>
      <c r="Y134" s="25"/>
      <c r="Z134" s="21">
        <f t="shared" si="45"/>
        <v>11</v>
      </c>
      <c r="AA134" s="25" t="s">
        <v>339</v>
      </c>
      <c r="AB134" s="21" t="s">
        <v>142</v>
      </c>
      <c r="AC134" s="21"/>
      <c r="AE134" s="90" t="s">
        <v>425</v>
      </c>
      <c r="AF134" s="82"/>
      <c r="CP134" s="19" t="str">
        <f t="shared" si="46"/>
        <v>Kalt Susanne</v>
      </c>
      <c r="CR134" s="19">
        <f t="shared" si="47"/>
        <v>11</v>
      </c>
      <c r="CS134" s="19" t="str">
        <f t="shared" si="48"/>
        <v>E</v>
      </c>
      <c r="CT134" s="154">
        <v>6758</v>
      </c>
      <c r="CU134" s="126"/>
      <c r="CV134" s="125">
        <v>133</v>
      </c>
      <c r="CW134" s="33">
        <f t="shared" si="65"/>
        <v>6</v>
      </c>
      <c r="CX134" s="83" t="str">
        <f t="shared" si="66"/>
        <v>Kaufmännischer Mitarbeiter 3 / Gruppenchef 1</v>
      </c>
      <c r="CY134" s="125">
        <v>133</v>
      </c>
      <c r="CZ134" s="33">
        <f t="shared" si="59"/>
        <v>6</v>
      </c>
      <c r="DA134" s="83" t="str">
        <f t="shared" si="60"/>
        <v>Kaufmännischer Mitarbeiter 3 / Gruppenchef 1</v>
      </c>
      <c r="DB134" s="125">
        <v>133</v>
      </c>
      <c r="DC134" s="33">
        <f t="shared" si="61"/>
        <v>6</v>
      </c>
      <c r="DD134" s="83" t="str">
        <f t="shared" si="62"/>
        <v>Kaufmännischer Mitarbeiter 3 / Gruppenchef 1</v>
      </c>
      <c r="DE134" s="20"/>
      <c r="DF134" s="125">
        <v>133</v>
      </c>
      <c r="DG134" s="33">
        <f t="shared" si="63"/>
        <v>6</v>
      </c>
      <c r="DH134" s="83" t="str">
        <f t="shared" si="64"/>
        <v>Kaufmännischer Mitarbeiter 3 / Gruppenchef 1</v>
      </c>
      <c r="DM134" s="19">
        <f t="shared" si="49"/>
        <v>6758</v>
      </c>
      <c r="DN134" s="153">
        <v>6</v>
      </c>
      <c r="DO134" s="19">
        <v>0</v>
      </c>
      <c r="DP134" s="19" t="s">
        <v>955</v>
      </c>
    </row>
    <row r="135" spans="1:120" s="19" customFormat="1" x14ac:dyDescent="0.2">
      <c r="A135" s="53">
        <v>0</v>
      </c>
      <c r="B135" s="53">
        <v>1</v>
      </c>
      <c r="C135" s="53">
        <f t="shared" si="5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521</v>
      </c>
      <c r="Q135" s="15">
        <v>131</v>
      </c>
      <c r="R135" s="42" t="s">
        <v>345</v>
      </c>
      <c r="S135" s="27" t="s">
        <v>170</v>
      </c>
      <c r="T135" s="21">
        <v>1961</v>
      </c>
      <c r="U135" s="28" t="s">
        <v>169</v>
      </c>
      <c r="V135" s="21">
        <v>1980</v>
      </c>
      <c r="W135" s="25"/>
      <c r="X135" s="21"/>
      <c r="Y135" s="25"/>
      <c r="Z135" s="21">
        <f t="shared" si="45"/>
        <v>35</v>
      </c>
      <c r="AA135" s="25" t="s">
        <v>169</v>
      </c>
      <c r="AB135" s="21" t="s">
        <v>142</v>
      </c>
      <c r="AC135" s="21"/>
      <c r="AE135" s="90" t="s">
        <v>429</v>
      </c>
      <c r="AF135" s="82"/>
      <c r="CP135" s="19" t="str">
        <f t="shared" si="46"/>
        <v>Eilers Brigitte</v>
      </c>
      <c r="CR135" s="19">
        <f t="shared" si="47"/>
        <v>35</v>
      </c>
      <c r="CS135" s="19" t="str">
        <f t="shared" si="48"/>
        <v>E</v>
      </c>
      <c r="CT135" s="154">
        <v>6740</v>
      </c>
      <c r="CU135" s="126"/>
      <c r="CV135" s="125">
        <v>133</v>
      </c>
      <c r="CW135" s="33">
        <f t="shared" si="65"/>
        <v>6</v>
      </c>
      <c r="CX135" s="83" t="str">
        <f t="shared" si="66"/>
        <v>Kaufmännischer Mitarbeiter 3 / Gruppenchef 1</v>
      </c>
      <c r="CY135" s="125">
        <v>133</v>
      </c>
      <c r="CZ135" s="33">
        <f t="shared" si="59"/>
        <v>6</v>
      </c>
      <c r="DA135" s="83" t="str">
        <f t="shared" si="60"/>
        <v>Kaufmännischer Mitarbeiter 3 / Gruppenchef 1</v>
      </c>
      <c r="DB135" s="125">
        <v>133</v>
      </c>
      <c r="DC135" s="33">
        <f t="shared" si="61"/>
        <v>6</v>
      </c>
      <c r="DD135" s="83" t="str">
        <f t="shared" si="62"/>
        <v>Kaufmännischer Mitarbeiter 3 / Gruppenchef 1</v>
      </c>
      <c r="DE135" s="20"/>
      <c r="DF135" s="125">
        <v>133</v>
      </c>
      <c r="DG135" s="33">
        <f t="shared" si="63"/>
        <v>6</v>
      </c>
      <c r="DH135" s="83" t="str">
        <f t="shared" si="64"/>
        <v>Kaufmännischer Mitarbeiter 3 / Gruppenchef 1</v>
      </c>
      <c r="DM135" s="19">
        <f t="shared" si="49"/>
        <v>6740</v>
      </c>
      <c r="DN135" s="153">
        <v>6</v>
      </c>
      <c r="DO135" s="19">
        <v>0</v>
      </c>
      <c r="DP135" s="185" t="s">
        <v>977</v>
      </c>
    </row>
    <row r="136" spans="1:120" s="19" customFormat="1" x14ac:dyDescent="0.2">
      <c r="A136" s="53">
        <v>0</v>
      </c>
      <c r="B136" s="53">
        <v>1</v>
      </c>
      <c r="C136" s="53">
        <f t="shared" si="58"/>
        <v>1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>
        <v>1</v>
      </c>
      <c r="N136" s="59"/>
      <c r="O136" s="19" t="s">
        <v>361</v>
      </c>
      <c r="P136" s="15" t="s">
        <v>519</v>
      </c>
      <c r="Q136" s="15">
        <v>132</v>
      </c>
      <c r="R136" s="42"/>
      <c r="S136" s="27" t="s">
        <v>911</v>
      </c>
      <c r="T136" s="21">
        <v>1969</v>
      </c>
      <c r="U136" s="28" t="s">
        <v>245</v>
      </c>
      <c r="V136" s="21">
        <v>1988</v>
      </c>
      <c r="W136" s="25"/>
      <c r="X136" s="21"/>
      <c r="Y136" s="25"/>
      <c r="Z136" s="21">
        <f t="shared" si="45"/>
        <v>27</v>
      </c>
      <c r="AA136" s="25" t="s">
        <v>169</v>
      </c>
      <c r="AB136" s="21" t="s">
        <v>142</v>
      </c>
      <c r="AC136" s="21"/>
      <c r="AE136" s="90" t="s">
        <v>429</v>
      </c>
      <c r="AF136" s="82"/>
      <c r="CP136" s="19" t="str">
        <f t="shared" si="46"/>
        <v>Barth Sandra</v>
      </c>
      <c r="CR136" s="19">
        <f t="shared" si="47"/>
        <v>27</v>
      </c>
      <c r="CS136" s="19" t="str">
        <f t="shared" si="48"/>
        <v>E</v>
      </c>
      <c r="CT136" s="154">
        <v>7701</v>
      </c>
      <c r="CU136" s="126"/>
      <c r="CV136" s="125">
        <v>132</v>
      </c>
      <c r="CW136" s="33">
        <f t="shared" si="65"/>
        <v>5</v>
      </c>
      <c r="CX136" s="83" t="str">
        <f t="shared" si="66"/>
        <v>Kaufmännischer Mitarbeiter 2</v>
      </c>
      <c r="CY136" s="125">
        <v>132</v>
      </c>
      <c r="CZ136" s="33">
        <f t="shared" si="59"/>
        <v>5</v>
      </c>
      <c r="DA136" s="83" t="str">
        <f t="shared" si="60"/>
        <v>Kaufmännischer Mitarbeiter 2</v>
      </c>
      <c r="DB136" s="125">
        <v>132</v>
      </c>
      <c r="DC136" s="33">
        <f t="shared" si="61"/>
        <v>5</v>
      </c>
      <c r="DD136" s="83" t="str">
        <f t="shared" si="62"/>
        <v>Kaufmännischer Mitarbeiter 2</v>
      </c>
      <c r="DE136" s="20"/>
      <c r="DF136" s="125">
        <v>132</v>
      </c>
      <c r="DG136" s="33">
        <f t="shared" si="63"/>
        <v>5</v>
      </c>
      <c r="DH136" s="83" t="str">
        <f t="shared" si="64"/>
        <v>Kaufmännischer Mitarbeiter 2</v>
      </c>
      <c r="DM136" s="19">
        <f t="shared" si="49"/>
        <v>7701</v>
      </c>
      <c r="DN136" s="153">
        <v>7</v>
      </c>
      <c r="DO136" s="19">
        <v>0</v>
      </c>
      <c r="DP136" s="185" t="s">
        <v>977</v>
      </c>
    </row>
    <row r="137" spans="1:120" s="19" customFormat="1" x14ac:dyDescent="0.2">
      <c r="A137" s="53">
        <v>0</v>
      </c>
      <c r="B137" s="53"/>
      <c r="C137" s="53">
        <f t="shared" si="58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359</v>
      </c>
      <c r="P137" s="15" t="s">
        <v>522</v>
      </c>
      <c r="Q137" s="15">
        <v>133</v>
      </c>
      <c r="R137" s="161"/>
      <c r="S137" s="27" t="s">
        <v>171</v>
      </c>
      <c r="T137" s="21">
        <v>1960</v>
      </c>
      <c r="U137" s="28"/>
      <c r="V137" s="21">
        <v>1984</v>
      </c>
      <c r="W137" s="25"/>
      <c r="X137" s="21"/>
      <c r="Y137" s="25"/>
      <c r="Z137" s="21">
        <f t="shared" si="45"/>
        <v>31</v>
      </c>
      <c r="AA137" s="25" t="s">
        <v>172</v>
      </c>
      <c r="AB137" s="21" t="s">
        <v>147</v>
      </c>
      <c r="AC137" s="21"/>
      <c r="AE137" s="90" t="s">
        <v>430</v>
      </c>
      <c r="AF137" s="82"/>
      <c r="CP137" s="19" t="str">
        <f t="shared" si="46"/>
        <v>Schurrer Gabriel</v>
      </c>
      <c r="CR137" s="19">
        <f t="shared" si="47"/>
        <v>31</v>
      </c>
      <c r="CS137" s="19" t="str">
        <f t="shared" si="48"/>
        <v>F</v>
      </c>
      <c r="CT137" s="154">
        <v>7654</v>
      </c>
      <c r="CU137" s="126"/>
      <c r="CV137" s="125">
        <v>614</v>
      </c>
      <c r="CW137" s="33">
        <f t="shared" si="65"/>
        <v>4</v>
      </c>
      <c r="CX137" s="83" t="str">
        <f t="shared" si="66"/>
        <v>Laborassistenz 2</v>
      </c>
      <c r="CY137" s="125">
        <v>614</v>
      </c>
      <c r="CZ137" s="33">
        <f t="shared" si="59"/>
        <v>4</v>
      </c>
      <c r="DA137" s="83" t="str">
        <f t="shared" si="60"/>
        <v>Laborassistenz 2</v>
      </c>
      <c r="DB137" s="125">
        <v>614</v>
      </c>
      <c r="DC137" s="33">
        <f t="shared" si="61"/>
        <v>4</v>
      </c>
      <c r="DD137" s="83" t="str">
        <f t="shared" si="62"/>
        <v>Laborassistenz 2</v>
      </c>
      <c r="DE137" s="20"/>
      <c r="DF137" s="125">
        <v>614</v>
      </c>
      <c r="DG137" s="33">
        <f t="shared" si="63"/>
        <v>4</v>
      </c>
      <c r="DH137" s="83" t="str">
        <f t="shared" si="64"/>
        <v>Laborassistenz 2</v>
      </c>
      <c r="DM137" s="19">
        <f t="shared" si="49"/>
        <v>7654</v>
      </c>
      <c r="DN137" s="153">
        <v>7</v>
      </c>
      <c r="DO137" s="19">
        <v>0</v>
      </c>
      <c r="DP137" s="19" t="s">
        <v>963</v>
      </c>
    </row>
    <row r="138" spans="1:120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/>
      <c r="N138" s="59">
        <v>1</v>
      </c>
      <c r="O138" s="19" t="s">
        <v>358</v>
      </c>
      <c r="P138" s="15" t="s">
        <v>1165</v>
      </c>
      <c r="Q138" s="15">
        <v>134</v>
      </c>
      <c r="R138" s="161" t="s">
        <v>365</v>
      </c>
      <c r="S138" s="27" t="s">
        <v>1166</v>
      </c>
      <c r="T138" s="21">
        <v>1996</v>
      </c>
      <c r="U138" s="28" t="s">
        <v>248</v>
      </c>
      <c r="V138" s="21"/>
      <c r="W138" s="25"/>
      <c r="X138" s="21"/>
      <c r="Y138" s="25"/>
      <c r="Z138" s="21"/>
      <c r="AA138" s="25" t="s">
        <v>248</v>
      </c>
      <c r="AB138" s="21" t="s">
        <v>177</v>
      </c>
      <c r="AC138" s="21"/>
      <c r="AE138" s="90" t="s">
        <v>1096</v>
      </c>
      <c r="AF138" s="82"/>
      <c r="CP138" s="19" t="str">
        <f>+S138</f>
        <v>Vogg Paula</v>
      </c>
      <c r="CT138" s="154"/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125"/>
      <c r="DG138" s="33"/>
      <c r="DH138" s="83"/>
      <c r="DN138" s="153"/>
    </row>
    <row r="139" spans="1:120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360</v>
      </c>
      <c r="P139" s="15" t="s">
        <v>903</v>
      </c>
      <c r="Q139" s="15">
        <v>135</v>
      </c>
      <c r="R139" s="161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173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>+S139</f>
        <v>Boschung Jan</v>
      </c>
      <c r="CT139" s="154">
        <v>9729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>+CT139</f>
        <v>9729</v>
      </c>
      <c r="DN139" s="153">
        <v>8</v>
      </c>
      <c r="DO139" s="19">
        <v>0</v>
      </c>
      <c r="DP139" s="185" t="s">
        <v>976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902</v>
      </c>
      <c r="Q140" s="15">
        <v>136</v>
      </c>
      <c r="R140" s="161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>+S140</f>
        <v>Schmidlin Julian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>+CT140</f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161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>+S141</f>
        <v>Oswald Leroy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>+CT141</f>
        <v>9729</v>
      </c>
      <c r="DN141" s="153">
        <v>8</v>
      </c>
      <c r="DO141" s="19">
        <v>0</v>
      </c>
      <c r="DP141" s="185" t="s">
        <v>976</v>
      </c>
    </row>
    <row r="142" spans="1:120" x14ac:dyDescent="0.25">
      <c r="A142" s="53">
        <v>0</v>
      </c>
      <c r="B142" s="53"/>
      <c r="C142" s="53">
        <f t="shared" si="5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1012</v>
      </c>
      <c r="Q142" s="15">
        <v>138</v>
      </c>
      <c r="R142" s="42"/>
      <c r="S142" s="27" t="s">
        <v>1085</v>
      </c>
      <c r="T142" s="21">
        <v>1997</v>
      </c>
      <c r="U142" s="28" t="s">
        <v>628</v>
      </c>
      <c r="V142" s="21"/>
      <c r="W142" s="25"/>
      <c r="X142" s="21"/>
      <c r="Y142" s="25" t="s">
        <v>176</v>
      </c>
      <c r="Z142" s="21"/>
      <c r="AA142" s="25" t="s">
        <v>174</v>
      </c>
      <c r="AB142" s="21" t="s">
        <v>175</v>
      </c>
      <c r="AC142" s="21"/>
      <c r="AD142" s="19"/>
      <c r="AE142" s="90" t="s">
        <v>381</v>
      </c>
      <c r="AF142" s="82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 t="str">
        <f t="shared" ref="CP142:CP149" si="67">+S142</f>
        <v>Stucki Tizian</v>
      </c>
      <c r="CQ142" s="19"/>
      <c r="CT142" s="154">
        <v>9740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</row>
    <row r="143" spans="1:120" s="19" customFormat="1" x14ac:dyDescent="0.2">
      <c r="A143" s="53">
        <v>0</v>
      </c>
      <c r="B143" s="53"/>
      <c r="C143" s="53">
        <f t="shared" si="58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361</v>
      </c>
      <c r="P143" s="15" t="s">
        <v>1013</v>
      </c>
      <c r="Q143" s="15">
        <v>139</v>
      </c>
      <c r="R143" s="42"/>
      <c r="S143" s="27" t="s">
        <v>1086</v>
      </c>
      <c r="T143" s="21">
        <v>1998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E143" s="90" t="s">
        <v>381</v>
      </c>
      <c r="AF143" s="82"/>
      <c r="CP143" s="19" t="str">
        <f t="shared" si="67"/>
        <v>Kipfer Cedric</v>
      </c>
      <c r="CT143" s="154">
        <v>9729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  <c r="DM143" s="19">
        <f t="shared" ref="DM143:DM149" si="68">+CT143</f>
        <v>9729</v>
      </c>
      <c r="DN143" s="153">
        <v>8</v>
      </c>
      <c r="DO143" s="19">
        <v>0</v>
      </c>
      <c r="DP143" s="185" t="s">
        <v>976</v>
      </c>
    </row>
    <row r="144" spans="1:120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359</v>
      </c>
      <c r="P144" s="15" t="s">
        <v>1087</v>
      </c>
      <c r="Q144" s="15">
        <v>140</v>
      </c>
      <c r="R144" s="42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Berger Noah</v>
      </c>
      <c r="CT144" s="154">
        <v>9740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>+CT144</f>
        <v>9740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 t="shared" si="5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67"/>
        <v>Pertoldi Noeh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 t="shared" si="68"/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67"/>
        <v>Thahiri Florian</v>
      </c>
      <c r="CT146" s="154">
        <v>9739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68"/>
        <v>9739</v>
      </c>
      <c r="DN146" s="153">
        <v>8</v>
      </c>
      <c r="DO146" s="19">
        <v>0</v>
      </c>
      <c r="DP146" s="185" t="s">
        <v>976</v>
      </c>
      <c r="EI146"/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>+S147</f>
        <v>Hirsbrunner Nico</v>
      </c>
      <c r="CT147" s="154">
        <v>9751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>+CT147</f>
        <v>9751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 t="shared" si="67"/>
        <v>Christ Florian</v>
      </c>
      <c r="CT148" s="154">
        <v>9750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 t="shared" si="68"/>
        <v>9750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67"/>
        <v>Sivasundaram Aschveni</v>
      </c>
      <c r="CT149" s="154">
        <v>9752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68"/>
        <v>9752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5">
      <c r="A150" s="66"/>
      <c r="B150" s="66"/>
      <c r="C150" s="66"/>
      <c r="D150" s="66"/>
      <c r="E150" s="66"/>
      <c r="F150" s="60"/>
      <c r="G150" s="60"/>
      <c r="H150" s="60"/>
      <c r="I150" s="60"/>
      <c r="J150" s="60"/>
      <c r="K150" s="60"/>
      <c r="L150" s="60"/>
      <c r="M150" s="60"/>
      <c r="N150" s="60"/>
      <c r="O150" s="67"/>
      <c r="P150" s="68"/>
      <c r="Q150" s="68"/>
      <c r="R150" s="44"/>
      <c r="S150" s="30" t="s">
        <v>183</v>
      </c>
      <c r="T150" s="31">
        <f>+Q149</f>
        <v>145</v>
      </c>
      <c r="U150" s="65" t="s">
        <v>700</v>
      </c>
      <c r="V150" s="32"/>
      <c r="W150" s="34"/>
      <c r="X150" s="32"/>
      <c r="Y150" s="40"/>
      <c r="Z150" s="33"/>
      <c r="AA150" s="34"/>
      <c r="AB150" s="33"/>
      <c r="AC150" s="35"/>
      <c r="AE150" s="84"/>
      <c r="AF150" s="83"/>
      <c r="CT150" s="126"/>
      <c r="CU150" s="126"/>
      <c r="CV150" s="141"/>
      <c r="CW150" s="141"/>
      <c r="CX150" s="126"/>
      <c r="CY150" s="141"/>
      <c r="CZ150" s="141"/>
      <c r="DA150" s="126"/>
      <c r="DB150" s="141"/>
      <c r="DC150" s="141"/>
      <c r="DD150" s="126"/>
      <c r="DE150" s="126"/>
      <c r="DF150" s="138"/>
      <c r="DG150" s="138"/>
      <c r="EI150"/>
    </row>
    <row r="151" spans="1:139" customFormat="1" x14ac:dyDescent="0.25">
      <c r="A151" s="48">
        <f t="shared" ref="A151:N151" si="69">SUM(A5:A149)</f>
        <v>9</v>
      </c>
      <c r="B151" s="48">
        <f t="shared" si="69"/>
        <v>36</v>
      </c>
      <c r="C151" s="48">
        <f t="shared" si="69"/>
        <v>96</v>
      </c>
      <c r="D151" s="48">
        <f t="shared" si="69"/>
        <v>27</v>
      </c>
      <c r="E151" s="48">
        <f t="shared" si="69"/>
        <v>43</v>
      </c>
      <c r="F151" s="48">
        <f t="shared" si="69"/>
        <v>1</v>
      </c>
      <c r="G151" s="48">
        <f t="shared" si="69"/>
        <v>2</v>
      </c>
      <c r="H151" s="48">
        <f t="shared" si="69"/>
        <v>33</v>
      </c>
      <c r="I151" s="48">
        <f t="shared" si="69"/>
        <v>35</v>
      </c>
      <c r="J151" s="48">
        <f t="shared" si="69"/>
        <v>11</v>
      </c>
      <c r="K151" s="48">
        <f t="shared" si="69"/>
        <v>11</v>
      </c>
      <c r="L151" s="48">
        <f t="shared" si="69"/>
        <v>20</v>
      </c>
      <c r="M151" s="48">
        <f t="shared" si="69"/>
        <v>7</v>
      </c>
      <c r="N151" s="48">
        <f t="shared" si="69"/>
        <v>1</v>
      </c>
      <c r="O151" s="64">
        <f>SUM(D151+E151+F151+I151+K151+L151+M151)</f>
        <v>144</v>
      </c>
      <c r="P151" s="12"/>
      <c r="Q151" s="12" t="s">
        <v>224</v>
      </c>
      <c r="R151" s="45" t="s">
        <v>342</v>
      </c>
      <c r="S151" s="11" t="s">
        <v>88</v>
      </c>
      <c r="T151" s="13"/>
      <c r="U151" s="37"/>
      <c r="V151" s="13"/>
      <c r="W151" s="123"/>
      <c r="X151" s="13"/>
      <c r="Y151" s="37"/>
      <c r="Z151" s="13"/>
      <c r="AA151" s="14" t="s">
        <v>1036</v>
      </c>
      <c r="AB151" s="13"/>
      <c r="AC151" s="13"/>
      <c r="AD151" s="11"/>
      <c r="AE151" s="87" t="s">
        <v>382</v>
      </c>
      <c r="AF151" s="88" t="s">
        <v>385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5"/>
      <c r="CV151" s="49"/>
      <c r="CW151" s="49"/>
      <c r="CX151" s="11"/>
      <c r="CY151" s="49"/>
      <c r="CZ151" s="49"/>
      <c r="DA151" s="11"/>
      <c r="DB151" s="49"/>
      <c r="DC151" s="49"/>
      <c r="DD151" s="11"/>
      <c r="DE151" s="115"/>
      <c r="DF151" s="13"/>
      <c r="DG151" s="13"/>
      <c r="DH151" s="11"/>
      <c r="DK151" s="11"/>
      <c r="DL151" s="11"/>
      <c r="DM151" s="11"/>
      <c r="DT151" s="19"/>
    </row>
    <row r="152" spans="1:139" customFormat="1" x14ac:dyDescent="0.25">
      <c r="A152" s="11">
        <f t="shared" ref="A152:N152" si="70">SUBTOTAL(9,A5:A149)</f>
        <v>9</v>
      </c>
      <c r="B152" s="11">
        <f t="shared" si="70"/>
        <v>36</v>
      </c>
      <c r="C152" s="11">
        <f t="shared" si="70"/>
        <v>96</v>
      </c>
      <c r="D152" s="11">
        <f t="shared" si="70"/>
        <v>27</v>
      </c>
      <c r="E152" s="11">
        <f t="shared" si="70"/>
        <v>43</v>
      </c>
      <c r="F152" s="11">
        <f t="shared" si="70"/>
        <v>1</v>
      </c>
      <c r="G152" s="11">
        <f t="shared" si="70"/>
        <v>2</v>
      </c>
      <c r="H152" s="11">
        <f t="shared" si="70"/>
        <v>33</v>
      </c>
      <c r="I152" s="11">
        <f t="shared" si="70"/>
        <v>35</v>
      </c>
      <c r="J152" s="11">
        <f t="shared" si="70"/>
        <v>11</v>
      </c>
      <c r="K152" s="11">
        <f t="shared" si="70"/>
        <v>11</v>
      </c>
      <c r="L152" s="11">
        <f t="shared" si="70"/>
        <v>20</v>
      </c>
      <c r="M152" s="11">
        <f t="shared" si="70"/>
        <v>7</v>
      </c>
      <c r="N152" s="11">
        <f t="shared" si="70"/>
        <v>1</v>
      </c>
      <c r="O152" s="64">
        <f>SUM(D152+E152+F152+I152+K152+L152+M152)</f>
        <v>144</v>
      </c>
      <c r="P152" s="12"/>
      <c r="Q152" s="12" t="s">
        <v>224</v>
      </c>
      <c r="R152" s="45" t="s">
        <v>370</v>
      </c>
      <c r="S152" s="11" t="s">
        <v>371</v>
      </c>
      <c r="T152" s="13"/>
      <c r="U152" s="37"/>
      <c r="V152" s="13"/>
      <c r="W152" s="123"/>
      <c r="X152" s="13"/>
      <c r="Y152" s="37"/>
      <c r="Z152" s="13" t="s">
        <v>185</v>
      </c>
      <c r="AA152" s="14" t="s">
        <v>886</v>
      </c>
      <c r="AB152" s="13"/>
      <c r="AC152" s="13"/>
      <c r="AD152" s="11"/>
      <c r="AE152" s="87" t="s">
        <v>373</v>
      </c>
      <c r="AF152" s="88" t="s">
        <v>97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N152" s="45" t="s">
        <v>980</v>
      </c>
      <c r="DT152" s="19"/>
    </row>
    <row r="153" spans="1:139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51"/>
      <c r="K153" s="50"/>
      <c r="L153" s="50"/>
      <c r="M153" s="50"/>
      <c r="N153" s="50"/>
      <c r="O153" s="48"/>
      <c r="P153" s="12"/>
      <c r="Q153" s="12"/>
      <c r="R153" s="45" t="s">
        <v>369</v>
      </c>
      <c r="S153" s="11" t="s">
        <v>150</v>
      </c>
      <c r="T153" s="13"/>
      <c r="U153" s="37"/>
      <c r="V153" s="13"/>
      <c r="W153" s="123"/>
      <c r="X153" s="13"/>
      <c r="Y153" s="37"/>
      <c r="Z153" s="13" t="s">
        <v>186</v>
      </c>
      <c r="AA153" s="14" t="s">
        <v>187</v>
      </c>
      <c r="AB153" s="13"/>
      <c r="AC153" s="13"/>
      <c r="AD153" s="11"/>
      <c r="AE153" s="87" t="s">
        <v>375</v>
      </c>
      <c r="AF153" s="88" t="s">
        <v>386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11" t="s">
        <v>986</v>
      </c>
      <c r="DT153" s="19"/>
      <c r="EI153" s="11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11"/>
      <c r="K154" s="50"/>
      <c r="L154" s="50"/>
      <c r="M154" s="50"/>
      <c r="N154" s="50"/>
      <c r="O154" s="48"/>
      <c r="P154" s="69" t="s">
        <v>366</v>
      </c>
      <c r="Q154" s="69" t="s">
        <v>366</v>
      </c>
      <c r="R154" s="45" t="s">
        <v>341</v>
      </c>
      <c r="S154" s="11" t="s">
        <v>158</v>
      </c>
      <c r="T154" s="13"/>
      <c r="U154" s="37"/>
      <c r="V154" s="13"/>
      <c r="W154" s="123"/>
      <c r="X154" s="13"/>
      <c r="Y154" s="37"/>
      <c r="Z154" s="13" t="s">
        <v>189</v>
      </c>
      <c r="AA154" s="14" t="s">
        <v>888</v>
      </c>
      <c r="AB154" s="13"/>
      <c r="AC154" s="13"/>
      <c r="AD154" s="11"/>
      <c r="AE154" s="87" t="s">
        <v>376</v>
      </c>
      <c r="AF154" s="88" t="s">
        <v>110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987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12"/>
      <c r="Q155" s="12"/>
      <c r="R155" s="45" t="s">
        <v>368</v>
      </c>
      <c r="S155" s="11" t="s">
        <v>161</v>
      </c>
      <c r="T155" s="13"/>
      <c r="U155" s="37"/>
      <c r="V155" s="13"/>
      <c r="W155" s="123"/>
      <c r="X155" s="13"/>
      <c r="Y155" s="37"/>
      <c r="Z155" s="13" t="s">
        <v>876</v>
      </c>
      <c r="AA155" s="14" t="s">
        <v>877</v>
      </c>
      <c r="AB155" s="13"/>
      <c r="AC155" s="13"/>
      <c r="AD155" s="11"/>
      <c r="AE155" s="87" t="s">
        <v>379</v>
      </c>
      <c r="AF155" s="88" t="s">
        <v>387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988</v>
      </c>
      <c r="DT155" s="19"/>
      <c r="EI155" s="11"/>
    </row>
    <row r="156" spans="1:139" x14ac:dyDescent="0.25">
      <c r="R156" s="45" t="s">
        <v>367</v>
      </c>
      <c r="S156" s="11" t="s">
        <v>166</v>
      </c>
      <c r="AE156" s="87" t="s">
        <v>394</v>
      </c>
      <c r="AF156" s="88" t="s">
        <v>395</v>
      </c>
      <c r="DN156" s="11" t="s">
        <v>981</v>
      </c>
      <c r="DT156" s="19"/>
    </row>
    <row r="157" spans="1:139" x14ac:dyDescent="0.25">
      <c r="R157" s="45" t="s">
        <v>365</v>
      </c>
      <c r="S157" s="11" t="s">
        <v>249</v>
      </c>
      <c r="AE157" s="87" t="s">
        <v>383</v>
      </c>
      <c r="AF157" s="88" t="s">
        <v>388</v>
      </c>
      <c r="DN157" s="11" t="s">
        <v>982</v>
      </c>
      <c r="DT157" s="19"/>
    </row>
    <row r="158" spans="1:139" x14ac:dyDescent="0.25">
      <c r="AE158" s="91" t="s">
        <v>365</v>
      </c>
      <c r="AF158" s="89" t="s">
        <v>249</v>
      </c>
      <c r="DN158" s="11" t="s">
        <v>989</v>
      </c>
      <c r="DT158" s="19"/>
    </row>
    <row r="159" spans="1:139" x14ac:dyDescent="0.25">
      <c r="AE159" s="80"/>
      <c r="DN159" s="11" t="s">
        <v>990</v>
      </c>
    </row>
    <row r="160" spans="1:139" x14ac:dyDescent="0.25">
      <c r="AE160" s="80" t="s">
        <v>408</v>
      </c>
      <c r="DN160" s="11" t="s">
        <v>991</v>
      </c>
    </row>
    <row r="161" spans="15:122" x14ac:dyDescent="0.25">
      <c r="O161" s="109"/>
      <c r="P161" s="110"/>
      <c r="Q161" s="111"/>
      <c r="R161" s="112"/>
      <c r="S161" s="113"/>
      <c r="AE161" s="80" t="s">
        <v>410</v>
      </c>
      <c r="DN161" s="11" t="s">
        <v>983</v>
      </c>
    </row>
    <row r="162" spans="15:122" x14ac:dyDescent="0.25">
      <c r="O162" s="109"/>
      <c r="P162" s="110"/>
      <c r="Q162" s="111"/>
      <c r="R162" s="112"/>
      <c r="S162" s="113"/>
      <c r="AE162" s="80" t="s">
        <v>409</v>
      </c>
      <c r="DN162" s="11" t="s">
        <v>984</v>
      </c>
    </row>
    <row r="163" spans="15:122" x14ac:dyDescent="0.25">
      <c r="O163" s="109"/>
      <c r="P163" s="110"/>
      <c r="Q163" s="111"/>
      <c r="R163" s="112"/>
      <c r="S163" s="113"/>
      <c r="AE163" s="80"/>
      <c r="DN163" s="11" t="s">
        <v>992</v>
      </c>
    </row>
    <row r="164" spans="15:122" x14ac:dyDescent="0.25">
      <c r="O164" s="114"/>
      <c r="P164" s="111"/>
      <c r="Q164" s="111"/>
      <c r="R164" s="112"/>
      <c r="S164" s="115"/>
      <c r="AE164" s="80" t="s">
        <v>411</v>
      </c>
      <c r="DN164" s="11" t="s">
        <v>985</v>
      </c>
    </row>
    <row r="165" spans="15:122" x14ac:dyDescent="0.25">
      <c r="AE165" s="80" t="s">
        <v>413</v>
      </c>
    </row>
    <row r="166" spans="15:122" x14ac:dyDescent="0.25">
      <c r="AE166" s="80" t="s">
        <v>412</v>
      </c>
      <c r="DO166" s="45" t="s">
        <v>993</v>
      </c>
    </row>
    <row r="167" spans="15:122" x14ac:dyDescent="0.25">
      <c r="AE167" s="80"/>
      <c r="DO167" s="11" t="s">
        <v>994</v>
      </c>
    </row>
    <row r="168" spans="15:122" x14ac:dyDescent="0.25">
      <c r="AE168" s="80"/>
      <c r="DO168" s="11" t="s">
        <v>995</v>
      </c>
    </row>
    <row r="169" spans="15:122" x14ac:dyDescent="0.25">
      <c r="AE169" s="80"/>
      <c r="DO169" s="11" t="s">
        <v>996</v>
      </c>
    </row>
    <row r="170" spans="15:122" x14ac:dyDescent="0.25">
      <c r="AE170" s="80"/>
      <c r="DO170" s="11" t="s">
        <v>997</v>
      </c>
    </row>
    <row r="171" spans="15:122" x14ac:dyDescent="0.25">
      <c r="AE171" s="80"/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  <c r="DR175" s="11" t="s">
        <v>998</v>
      </c>
    </row>
    <row r="176" spans="15:122" x14ac:dyDescent="0.25">
      <c r="AE176" s="80"/>
    </row>
    <row r="177" spans="31:118" x14ac:dyDescent="0.25">
      <c r="AE177" s="80"/>
    </row>
    <row r="178" spans="31:118" x14ac:dyDescent="0.25">
      <c r="AE178" s="80"/>
      <c r="DK178" s="889" t="s">
        <v>78</v>
      </c>
      <c r="DL178" s="890"/>
      <c r="DM178" s="891"/>
      <c r="DN178" s="173" t="s">
        <v>950</v>
      </c>
    </row>
    <row r="179" spans="31:118" x14ac:dyDescent="0.25">
      <c r="AE179" s="80"/>
      <c r="DK179" s="174" t="s">
        <v>76</v>
      </c>
      <c r="DL179" s="175" t="s">
        <v>77</v>
      </c>
      <c r="DM179" s="176" t="s">
        <v>701</v>
      </c>
      <c r="DN179" s="171"/>
    </row>
    <row r="180" spans="31:118" x14ac:dyDescent="0.25">
      <c r="AE180" s="80"/>
      <c r="DK180" s="177">
        <v>101</v>
      </c>
      <c r="DL180" s="178" t="s">
        <v>712</v>
      </c>
      <c r="DM180" s="179">
        <v>2</v>
      </c>
      <c r="DN180" s="171"/>
    </row>
    <row r="181" spans="31:118" x14ac:dyDescent="0.25">
      <c r="AE181" s="80"/>
      <c r="DK181" s="177">
        <v>102</v>
      </c>
      <c r="DL181" s="178" t="s">
        <v>713</v>
      </c>
      <c r="DM181" s="179">
        <v>3</v>
      </c>
      <c r="DN181" s="171"/>
    </row>
    <row r="182" spans="31:118" x14ac:dyDescent="0.25">
      <c r="AE182" s="80"/>
      <c r="DK182" s="177">
        <v>103</v>
      </c>
      <c r="DL182" s="178" t="s">
        <v>714</v>
      </c>
      <c r="DM182" s="179">
        <v>4</v>
      </c>
      <c r="DN182" s="171"/>
    </row>
    <row r="183" spans="31:118" x14ac:dyDescent="0.25">
      <c r="AE183" s="80"/>
      <c r="DK183" s="177">
        <v>104</v>
      </c>
      <c r="DL183" s="178" t="s">
        <v>715</v>
      </c>
      <c r="DM183" s="179">
        <v>5</v>
      </c>
      <c r="DN183" s="171"/>
    </row>
    <row r="184" spans="31:118" x14ac:dyDescent="0.25">
      <c r="AE184" s="80"/>
      <c r="DK184" s="177">
        <v>111</v>
      </c>
      <c r="DL184" s="178" t="s">
        <v>716</v>
      </c>
      <c r="DM184" s="179">
        <v>4</v>
      </c>
      <c r="DN184" s="171" t="s">
        <v>953</v>
      </c>
    </row>
    <row r="185" spans="31:118" x14ac:dyDescent="0.25">
      <c r="AE185" s="80"/>
      <c r="DK185" s="177">
        <v>112</v>
      </c>
      <c r="DL185" s="178" t="s">
        <v>717</v>
      </c>
      <c r="DM185" s="179">
        <v>5</v>
      </c>
      <c r="DN185" s="171" t="s">
        <v>953</v>
      </c>
    </row>
    <row r="186" spans="31:118" x14ac:dyDescent="0.25">
      <c r="AE186" s="80"/>
      <c r="DK186" s="177">
        <v>121</v>
      </c>
      <c r="DL186" s="178" t="s">
        <v>718</v>
      </c>
      <c r="DM186" s="179">
        <v>4</v>
      </c>
      <c r="DN186" s="171" t="s">
        <v>954</v>
      </c>
    </row>
    <row r="187" spans="31:118" x14ac:dyDescent="0.25">
      <c r="AE187" s="80"/>
      <c r="DK187" s="177">
        <v>122</v>
      </c>
      <c r="DL187" s="178" t="s">
        <v>719</v>
      </c>
      <c r="DM187" s="179">
        <v>5</v>
      </c>
      <c r="DN187" s="171" t="s">
        <v>954</v>
      </c>
    </row>
    <row r="188" spans="31:118" x14ac:dyDescent="0.25">
      <c r="DK188" s="177">
        <v>123</v>
      </c>
      <c r="DL188" s="178" t="s">
        <v>720</v>
      </c>
      <c r="DM188" s="179">
        <v>6</v>
      </c>
      <c r="DN188" s="171" t="s">
        <v>954</v>
      </c>
    </row>
    <row r="189" spans="31:118" x14ac:dyDescent="0.25">
      <c r="DK189" s="177">
        <v>124</v>
      </c>
      <c r="DL189" s="178" t="s">
        <v>721</v>
      </c>
      <c r="DM189" s="179">
        <v>7</v>
      </c>
      <c r="DN189" s="171" t="s">
        <v>954</v>
      </c>
    </row>
    <row r="190" spans="31:118" x14ac:dyDescent="0.25">
      <c r="DK190" s="177">
        <v>131</v>
      </c>
      <c r="DL190" s="178" t="s">
        <v>722</v>
      </c>
      <c r="DM190" s="179">
        <v>4</v>
      </c>
      <c r="DN190" s="171" t="s">
        <v>955</v>
      </c>
    </row>
    <row r="191" spans="31:118" x14ac:dyDescent="0.25">
      <c r="DK191" s="177">
        <v>132</v>
      </c>
      <c r="DL191" s="178" t="s">
        <v>723</v>
      </c>
      <c r="DM191" s="179">
        <v>5</v>
      </c>
      <c r="DN191" s="171" t="s">
        <v>955</v>
      </c>
    </row>
    <row r="192" spans="31:118" x14ac:dyDescent="0.25">
      <c r="DK192" s="177">
        <v>133</v>
      </c>
      <c r="DL192" s="178" t="s">
        <v>724</v>
      </c>
      <c r="DM192" s="179">
        <v>6</v>
      </c>
      <c r="DN192" s="171" t="s">
        <v>955</v>
      </c>
    </row>
    <row r="193" spans="115:118" x14ac:dyDescent="0.25">
      <c r="DK193" s="177">
        <v>134</v>
      </c>
      <c r="DL193" s="178" t="s">
        <v>725</v>
      </c>
      <c r="DM193" s="179">
        <v>7</v>
      </c>
      <c r="DN193" s="171" t="s">
        <v>955</v>
      </c>
    </row>
    <row r="194" spans="115:118" x14ac:dyDescent="0.25">
      <c r="DK194" s="177">
        <v>138</v>
      </c>
      <c r="DL194" s="178" t="s">
        <v>726</v>
      </c>
      <c r="DM194" s="179">
        <v>6</v>
      </c>
      <c r="DN194" s="171"/>
    </row>
    <row r="195" spans="115:118" x14ac:dyDescent="0.25">
      <c r="DK195" s="177">
        <v>139</v>
      </c>
      <c r="DL195" s="178" t="s">
        <v>727</v>
      </c>
      <c r="DM195" s="179">
        <v>7</v>
      </c>
      <c r="DN195" s="171"/>
    </row>
    <row r="196" spans="115:118" x14ac:dyDescent="0.25">
      <c r="DK196" s="177">
        <v>141</v>
      </c>
      <c r="DL196" s="178" t="s">
        <v>728</v>
      </c>
      <c r="DM196" s="179">
        <v>8</v>
      </c>
      <c r="DN196" s="171" t="s">
        <v>956</v>
      </c>
    </row>
    <row r="197" spans="115:118" x14ac:dyDescent="0.25">
      <c r="DK197" s="177">
        <v>142</v>
      </c>
      <c r="DL197" s="178" t="s">
        <v>729</v>
      </c>
      <c r="DM197" s="179">
        <v>9</v>
      </c>
      <c r="DN197" s="171" t="s">
        <v>956</v>
      </c>
    </row>
    <row r="198" spans="115:118" x14ac:dyDescent="0.25">
      <c r="DK198" s="177">
        <v>143</v>
      </c>
      <c r="DL198" s="178" t="s">
        <v>730</v>
      </c>
      <c r="DM198" s="179">
        <v>10</v>
      </c>
      <c r="DN198" s="171" t="s">
        <v>956</v>
      </c>
    </row>
    <row r="199" spans="115:118" x14ac:dyDescent="0.25">
      <c r="DK199" s="177">
        <v>144</v>
      </c>
      <c r="DL199" s="178" t="s">
        <v>731</v>
      </c>
      <c r="DM199" s="179">
        <v>11</v>
      </c>
      <c r="DN199" s="171" t="s">
        <v>956</v>
      </c>
    </row>
    <row r="200" spans="115:118" x14ac:dyDescent="0.25">
      <c r="DK200" s="177">
        <v>150</v>
      </c>
      <c r="DL200" s="178" t="s">
        <v>732</v>
      </c>
      <c r="DM200" s="179">
        <v>8</v>
      </c>
      <c r="DN200" s="171"/>
    </row>
    <row r="201" spans="115:118" x14ac:dyDescent="0.25">
      <c r="DK201" s="177">
        <v>151</v>
      </c>
      <c r="DL201" s="178" t="s">
        <v>733</v>
      </c>
      <c r="DM201" s="179">
        <v>9</v>
      </c>
      <c r="DN201" s="171"/>
    </row>
    <row r="202" spans="115:118" x14ac:dyDescent="0.25">
      <c r="DK202" s="177">
        <v>152</v>
      </c>
      <c r="DL202" s="178" t="s">
        <v>734</v>
      </c>
      <c r="DM202" s="179">
        <v>10</v>
      </c>
      <c r="DN202" s="171"/>
    </row>
    <row r="203" spans="115:118" x14ac:dyDescent="0.25">
      <c r="DK203" s="177">
        <v>153</v>
      </c>
      <c r="DL203" s="178" t="s">
        <v>735</v>
      </c>
      <c r="DM203" s="179">
        <v>11</v>
      </c>
      <c r="DN203" s="171"/>
    </row>
    <row r="204" spans="115:118" x14ac:dyDescent="0.25">
      <c r="DK204" s="177">
        <v>154</v>
      </c>
      <c r="DL204" s="178" t="s">
        <v>736</v>
      </c>
      <c r="DM204" s="179">
        <v>12</v>
      </c>
      <c r="DN204" s="171"/>
    </row>
    <row r="205" spans="115:118" x14ac:dyDescent="0.25">
      <c r="DK205" s="177">
        <v>161</v>
      </c>
      <c r="DL205" s="178" t="s">
        <v>737</v>
      </c>
      <c r="DM205" s="179">
        <v>8</v>
      </c>
      <c r="DN205" s="171" t="s">
        <v>957</v>
      </c>
    </row>
    <row r="206" spans="115:118" x14ac:dyDescent="0.25">
      <c r="DK206" s="177">
        <v>162</v>
      </c>
      <c r="DL206" s="178" t="s">
        <v>738</v>
      </c>
      <c r="DM206" s="179">
        <v>9</v>
      </c>
      <c r="DN206" s="171" t="s">
        <v>957</v>
      </c>
    </row>
    <row r="207" spans="115:118" x14ac:dyDescent="0.25">
      <c r="DK207" s="177">
        <v>163</v>
      </c>
      <c r="DL207" s="178" t="s">
        <v>739</v>
      </c>
      <c r="DM207" s="179">
        <v>10</v>
      </c>
      <c r="DN207" s="171"/>
    </row>
    <row r="208" spans="115:118" x14ac:dyDescent="0.25">
      <c r="DK208" s="177">
        <v>164</v>
      </c>
      <c r="DL208" s="178" t="s">
        <v>740</v>
      </c>
      <c r="DM208" s="179">
        <v>11</v>
      </c>
      <c r="DN208" s="171"/>
    </row>
    <row r="209" spans="115:118" x14ac:dyDescent="0.25">
      <c r="DK209" s="177">
        <v>171</v>
      </c>
      <c r="DL209" s="178" t="s">
        <v>741</v>
      </c>
      <c r="DM209" s="179">
        <v>9</v>
      </c>
      <c r="DN209" s="171"/>
    </row>
    <row r="210" spans="115:118" x14ac:dyDescent="0.25">
      <c r="DK210" s="177">
        <v>172</v>
      </c>
      <c r="DL210" s="178" t="s">
        <v>742</v>
      </c>
      <c r="DM210" s="179">
        <v>10</v>
      </c>
      <c r="DN210" s="171"/>
    </row>
    <row r="211" spans="115:118" x14ac:dyDescent="0.25">
      <c r="DK211" s="177">
        <v>173</v>
      </c>
      <c r="DL211" s="178" t="s">
        <v>743</v>
      </c>
      <c r="DM211" s="179">
        <v>11</v>
      </c>
      <c r="DN211" s="171"/>
    </row>
    <row r="212" spans="115:118" x14ac:dyDescent="0.25">
      <c r="DK212" s="177">
        <v>174</v>
      </c>
      <c r="DL212" s="178" t="s">
        <v>744</v>
      </c>
      <c r="DM212" s="179">
        <v>12</v>
      </c>
      <c r="DN212" s="171"/>
    </row>
    <row r="213" spans="115:118" x14ac:dyDescent="0.25">
      <c r="DK213" s="177">
        <v>181</v>
      </c>
      <c r="DL213" s="178" t="s">
        <v>745</v>
      </c>
      <c r="DM213" s="179">
        <v>10</v>
      </c>
      <c r="DN213" s="171"/>
    </row>
    <row r="214" spans="115:118" x14ac:dyDescent="0.25">
      <c r="DK214" s="177">
        <v>183</v>
      </c>
      <c r="DL214" s="178" t="s">
        <v>746</v>
      </c>
      <c r="DM214" s="179">
        <v>12</v>
      </c>
      <c r="DN214" s="171"/>
    </row>
    <row r="215" spans="115:118" x14ac:dyDescent="0.25">
      <c r="DK215" s="177">
        <v>191</v>
      </c>
      <c r="DL215" s="178" t="s">
        <v>747</v>
      </c>
      <c r="DM215" s="179">
        <v>7</v>
      </c>
      <c r="DN215" s="171"/>
    </row>
    <row r="216" spans="115:118" x14ac:dyDescent="0.25">
      <c r="DK216" s="177">
        <v>192</v>
      </c>
      <c r="DL216" s="178" t="s">
        <v>748</v>
      </c>
      <c r="DM216" s="179">
        <v>8</v>
      </c>
      <c r="DN216" s="171"/>
    </row>
    <row r="217" spans="115:118" x14ac:dyDescent="0.25">
      <c r="DK217" s="177">
        <v>193</v>
      </c>
      <c r="DL217" s="178" t="s">
        <v>749</v>
      </c>
      <c r="DM217" s="179">
        <v>9</v>
      </c>
      <c r="DN217" s="171"/>
    </row>
    <row r="218" spans="115:118" x14ac:dyDescent="0.25">
      <c r="DK218" s="177">
        <v>201</v>
      </c>
      <c r="DL218" s="178" t="s">
        <v>750</v>
      </c>
      <c r="DM218" s="179">
        <v>2</v>
      </c>
      <c r="DN218" s="171"/>
    </row>
    <row r="219" spans="115:118" x14ac:dyDescent="0.25">
      <c r="DK219" s="177">
        <v>202</v>
      </c>
      <c r="DL219" s="178" t="s">
        <v>751</v>
      </c>
      <c r="DM219" s="179">
        <v>3</v>
      </c>
      <c r="DN219" s="171"/>
    </row>
    <row r="220" spans="115:118" x14ac:dyDescent="0.25">
      <c r="DK220" s="177">
        <v>211</v>
      </c>
      <c r="DL220" s="178" t="s">
        <v>752</v>
      </c>
      <c r="DM220" s="179">
        <v>4</v>
      </c>
      <c r="DN220" s="171" t="s">
        <v>958</v>
      </c>
    </row>
    <row r="221" spans="115:118" x14ac:dyDescent="0.25">
      <c r="DK221" s="177">
        <v>212</v>
      </c>
      <c r="DL221" s="178" t="s">
        <v>753</v>
      </c>
      <c r="DM221" s="179">
        <v>5</v>
      </c>
      <c r="DN221" s="171" t="s">
        <v>958</v>
      </c>
    </row>
    <row r="222" spans="115:118" x14ac:dyDescent="0.25">
      <c r="DK222" s="177">
        <v>213</v>
      </c>
      <c r="DL222" s="178" t="s">
        <v>754</v>
      </c>
      <c r="DM222" s="179">
        <v>6</v>
      </c>
      <c r="DN222" s="171" t="s">
        <v>958</v>
      </c>
    </row>
    <row r="223" spans="115:118" x14ac:dyDescent="0.25">
      <c r="DK223" s="177">
        <v>214</v>
      </c>
      <c r="DL223" s="178" t="s">
        <v>755</v>
      </c>
      <c r="DM223" s="179">
        <v>7</v>
      </c>
      <c r="DN223" s="171" t="s">
        <v>958</v>
      </c>
    </row>
    <row r="224" spans="115:118" x14ac:dyDescent="0.25">
      <c r="DK224" s="177">
        <v>221</v>
      </c>
      <c r="DL224" s="178" t="s">
        <v>756</v>
      </c>
      <c r="DM224" s="179">
        <v>8</v>
      </c>
      <c r="DN224" s="171" t="s">
        <v>959</v>
      </c>
    </row>
    <row r="225" spans="115:118" x14ac:dyDescent="0.25">
      <c r="DK225" s="177">
        <v>222</v>
      </c>
      <c r="DL225" s="178" t="s">
        <v>757</v>
      </c>
      <c r="DM225" s="179">
        <v>9</v>
      </c>
      <c r="DN225" s="171" t="s">
        <v>959</v>
      </c>
    </row>
    <row r="226" spans="115:118" x14ac:dyDescent="0.25">
      <c r="DK226" s="177">
        <v>223</v>
      </c>
      <c r="DL226" s="178" t="s">
        <v>758</v>
      </c>
      <c r="DM226" s="179">
        <v>10</v>
      </c>
      <c r="DN226" s="171" t="s">
        <v>959</v>
      </c>
    </row>
    <row r="227" spans="115:118" x14ac:dyDescent="0.25">
      <c r="DK227" s="177">
        <v>224</v>
      </c>
      <c r="DL227" s="178" t="s">
        <v>759</v>
      </c>
      <c r="DM227" s="179">
        <v>11</v>
      </c>
      <c r="DN227" s="171" t="s">
        <v>959</v>
      </c>
    </row>
    <row r="228" spans="115:118" x14ac:dyDescent="0.25">
      <c r="DK228" s="177">
        <v>241</v>
      </c>
      <c r="DL228" s="178" t="s">
        <v>760</v>
      </c>
      <c r="DM228" s="179">
        <v>8</v>
      </c>
      <c r="DN228" s="171"/>
    </row>
    <row r="229" spans="115:118" x14ac:dyDescent="0.25">
      <c r="DK229" s="177">
        <v>242</v>
      </c>
      <c r="DL229" s="178" t="s">
        <v>761</v>
      </c>
      <c r="DM229" s="179">
        <v>9</v>
      </c>
      <c r="DN229" s="171"/>
    </row>
    <row r="230" spans="115:118" x14ac:dyDescent="0.25">
      <c r="DK230" s="177">
        <v>243</v>
      </c>
      <c r="DL230" s="178" t="s">
        <v>762</v>
      </c>
      <c r="DM230" s="179">
        <v>10</v>
      </c>
      <c r="DN230" s="171"/>
    </row>
    <row r="231" spans="115:118" x14ac:dyDescent="0.25">
      <c r="DK231" s="177">
        <v>244</v>
      </c>
      <c r="DL231" s="178" t="s">
        <v>763</v>
      </c>
      <c r="DM231" s="179">
        <v>11</v>
      </c>
      <c r="DN231" s="171"/>
    </row>
    <row r="232" spans="115:118" x14ac:dyDescent="0.25">
      <c r="DK232" s="177">
        <v>250</v>
      </c>
      <c r="DL232" s="178" t="s">
        <v>764</v>
      </c>
      <c r="DM232" s="179">
        <v>8</v>
      </c>
      <c r="DN232" s="171"/>
    </row>
    <row r="233" spans="115:118" x14ac:dyDescent="0.25">
      <c r="DK233" s="177">
        <v>251</v>
      </c>
      <c r="DL233" s="178" t="s">
        <v>765</v>
      </c>
      <c r="DM233" s="179">
        <v>9</v>
      </c>
      <c r="DN233" s="171"/>
    </row>
    <row r="234" spans="115:118" x14ac:dyDescent="0.25">
      <c r="DK234" s="177">
        <v>252</v>
      </c>
      <c r="DL234" s="178" t="s">
        <v>766</v>
      </c>
      <c r="DM234" s="179">
        <v>10</v>
      </c>
      <c r="DN234" s="171"/>
    </row>
    <row r="235" spans="115:118" x14ac:dyDescent="0.25">
      <c r="DK235" s="177">
        <v>253</v>
      </c>
      <c r="DL235" s="178" t="s">
        <v>767</v>
      </c>
      <c r="DM235" s="179">
        <v>11</v>
      </c>
      <c r="DN235" s="171"/>
    </row>
    <row r="236" spans="115:118" x14ac:dyDescent="0.25">
      <c r="DK236" s="177">
        <v>254</v>
      </c>
      <c r="DL236" s="178" t="s">
        <v>768</v>
      </c>
      <c r="DM236" s="179">
        <v>12</v>
      </c>
      <c r="DN236" s="171"/>
    </row>
    <row r="237" spans="115:118" x14ac:dyDescent="0.25">
      <c r="DK237" s="177">
        <v>351</v>
      </c>
      <c r="DL237" s="178" t="s">
        <v>769</v>
      </c>
      <c r="DM237" s="179">
        <v>7</v>
      </c>
      <c r="DN237" s="171"/>
    </row>
    <row r="238" spans="115:118" x14ac:dyDescent="0.25">
      <c r="DK238" s="177">
        <v>352</v>
      </c>
      <c r="DL238" s="178" t="s">
        <v>770</v>
      </c>
      <c r="DM238" s="179">
        <v>8</v>
      </c>
      <c r="DN238" s="171"/>
    </row>
    <row r="239" spans="115:118" x14ac:dyDescent="0.25">
      <c r="DK239" s="177">
        <v>353</v>
      </c>
      <c r="DL239" s="178" t="s">
        <v>771</v>
      </c>
      <c r="DM239" s="179">
        <v>9</v>
      </c>
      <c r="DN239" s="171"/>
    </row>
    <row r="240" spans="115:118" x14ac:dyDescent="0.25">
      <c r="DK240" s="177">
        <v>354</v>
      </c>
      <c r="DL240" s="178" t="s">
        <v>772</v>
      </c>
      <c r="DM240" s="179">
        <v>10</v>
      </c>
      <c r="DN240" s="171"/>
    </row>
    <row r="241" spans="115:118" x14ac:dyDescent="0.25">
      <c r="DK241" s="177">
        <v>355</v>
      </c>
      <c r="DL241" s="178" t="s">
        <v>773</v>
      </c>
      <c r="DM241" s="179">
        <v>11</v>
      </c>
      <c r="DN241" s="171"/>
    </row>
    <row r="242" spans="115:118" x14ac:dyDescent="0.25">
      <c r="DK242" s="177">
        <v>356</v>
      </c>
      <c r="DL242" s="178" t="s">
        <v>774</v>
      </c>
      <c r="DM242" s="179">
        <v>12</v>
      </c>
      <c r="DN242" s="171"/>
    </row>
    <row r="243" spans="115:118" x14ac:dyDescent="0.25">
      <c r="DK243" s="177">
        <v>361</v>
      </c>
      <c r="DL243" s="178" t="s">
        <v>775</v>
      </c>
      <c r="DM243" s="179">
        <v>6</v>
      </c>
      <c r="DN243" s="171"/>
    </row>
    <row r="244" spans="115:118" x14ac:dyDescent="0.25">
      <c r="DK244" s="177">
        <v>362</v>
      </c>
      <c r="DL244" s="178" t="s">
        <v>776</v>
      </c>
      <c r="DM244" s="179">
        <v>7</v>
      </c>
      <c r="DN244" s="171"/>
    </row>
    <row r="245" spans="115:118" x14ac:dyDescent="0.25">
      <c r="DK245" s="177">
        <v>363</v>
      </c>
      <c r="DL245" s="178" t="s">
        <v>777</v>
      </c>
      <c r="DM245" s="179">
        <v>8</v>
      </c>
      <c r="DN245" s="171"/>
    </row>
    <row r="246" spans="115:118" x14ac:dyDescent="0.25">
      <c r="DK246" s="177">
        <v>364</v>
      </c>
      <c r="DL246" s="178" t="s">
        <v>778</v>
      </c>
      <c r="DM246" s="179">
        <v>9</v>
      </c>
      <c r="DN246" s="171"/>
    </row>
    <row r="247" spans="115:118" x14ac:dyDescent="0.25">
      <c r="DK247" s="177">
        <v>366</v>
      </c>
      <c r="DL247" s="178" t="s">
        <v>779</v>
      </c>
      <c r="DM247" s="179">
        <v>8</v>
      </c>
      <c r="DN247" s="171"/>
    </row>
    <row r="248" spans="115:118" x14ac:dyDescent="0.25">
      <c r="DK248" s="177">
        <v>367</v>
      </c>
      <c r="DL248" s="178" t="s">
        <v>780</v>
      </c>
      <c r="DM248" s="179">
        <v>9</v>
      </c>
      <c r="DN248" s="171"/>
    </row>
    <row r="249" spans="115:118" x14ac:dyDescent="0.25">
      <c r="DK249" s="177">
        <v>368</v>
      </c>
      <c r="DL249" s="178" t="s">
        <v>781</v>
      </c>
      <c r="DM249" s="179">
        <v>10</v>
      </c>
      <c r="DN249" s="171"/>
    </row>
    <row r="250" spans="115:118" x14ac:dyDescent="0.25">
      <c r="DK250" s="177">
        <v>371</v>
      </c>
      <c r="DL250" s="178" t="s">
        <v>782</v>
      </c>
      <c r="DM250" s="179">
        <v>7</v>
      </c>
      <c r="DN250" s="171"/>
    </row>
    <row r="251" spans="115:118" x14ac:dyDescent="0.25">
      <c r="DK251" s="177">
        <v>372</v>
      </c>
      <c r="DL251" s="178" t="s">
        <v>783</v>
      </c>
      <c r="DM251" s="179">
        <v>8</v>
      </c>
      <c r="DN251" s="171"/>
    </row>
    <row r="252" spans="115:118" x14ac:dyDescent="0.25">
      <c r="DK252" s="177">
        <v>373</v>
      </c>
      <c r="DL252" s="178" t="s">
        <v>784</v>
      </c>
      <c r="DM252" s="179">
        <v>9</v>
      </c>
      <c r="DN252" s="171"/>
    </row>
    <row r="253" spans="115:118" x14ac:dyDescent="0.25">
      <c r="DK253" s="177">
        <v>374</v>
      </c>
      <c r="DL253" s="178" t="s">
        <v>785</v>
      </c>
      <c r="DM253" s="179">
        <v>10</v>
      </c>
      <c r="DN253" s="171"/>
    </row>
    <row r="254" spans="115:118" x14ac:dyDescent="0.25">
      <c r="DK254" s="177">
        <v>375</v>
      </c>
      <c r="DL254" s="178" t="s">
        <v>786</v>
      </c>
      <c r="DM254" s="179">
        <v>11</v>
      </c>
      <c r="DN254" s="171"/>
    </row>
    <row r="255" spans="115:118" x14ac:dyDescent="0.25">
      <c r="DK255" s="177">
        <v>376</v>
      </c>
      <c r="DL255" s="178" t="s">
        <v>787</v>
      </c>
      <c r="DM255" s="179">
        <v>8</v>
      </c>
      <c r="DN255" s="171"/>
    </row>
    <row r="256" spans="115:118" x14ac:dyDescent="0.25">
      <c r="DK256" s="177">
        <v>377</v>
      </c>
      <c r="DL256" s="178" t="s">
        <v>788</v>
      </c>
      <c r="DM256" s="179">
        <v>9</v>
      </c>
      <c r="DN256" s="171"/>
    </row>
    <row r="257" spans="115:118" x14ac:dyDescent="0.25">
      <c r="DK257" s="177">
        <v>378</v>
      </c>
      <c r="DL257" s="178" t="s">
        <v>789</v>
      </c>
      <c r="DM257" s="179">
        <v>11</v>
      </c>
      <c r="DN257" s="171"/>
    </row>
    <row r="258" spans="115:118" x14ac:dyDescent="0.25">
      <c r="DK258" s="177">
        <v>381</v>
      </c>
      <c r="DL258" s="178" t="s">
        <v>732</v>
      </c>
      <c r="DM258" s="179">
        <v>10</v>
      </c>
      <c r="DN258" s="171"/>
    </row>
    <row r="259" spans="115:118" x14ac:dyDescent="0.25">
      <c r="DK259" s="177">
        <v>382</v>
      </c>
      <c r="DL259" s="178" t="s">
        <v>733</v>
      </c>
      <c r="DM259" s="179">
        <v>11</v>
      </c>
      <c r="DN259" s="171"/>
    </row>
    <row r="260" spans="115:118" x14ac:dyDescent="0.25">
      <c r="DK260" s="177">
        <v>383</v>
      </c>
      <c r="DL260" s="178" t="s">
        <v>734</v>
      </c>
      <c r="DM260" s="179">
        <v>12</v>
      </c>
      <c r="DN260" s="171"/>
    </row>
    <row r="261" spans="115:118" x14ac:dyDescent="0.25">
      <c r="DK261" s="177">
        <v>410</v>
      </c>
      <c r="DL261" s="178" t="s">
        <v>790</v>
      </c>
      <c r="DM261" s="179">
        <v>5</v>
      </c>
      <c r="DN261" s="171"/>
    </row>
    <row r="262" spans="115:118" x14ac:dyDescent="0.25">
      <c r="DK262" s="177">
        <v>411</v>
      </c>
      <c r="DL262" s="178" t="s">
        <v>791</v>
      </c>
      <c r="DM262" s="179">
        <v>6</v>
      </c>
      <c r="DN262" s="171" t="s">
        <v>961</v>
      </c>
    </row>
    <row r="263" spans="115:118" x14ac:dyDescent="0.25">
      <c r="DK263" s="177">
        <v>412</v>
      </c>
      <c r="DL263" s="178" t="s">
        <v>792</v>
      </c>
      <c r="DM263" s="179">
        <v>7</v>
      </c>
      <c r="DN263" s="171" t="s">
        <v>961</v>
      </c>
    </row>
    <row r="264" spans="115:118" x14ac:dyDescent="0.25">
      <c r="DK264" s="177">
        <v>413</v>
      </c>
      <c r="DL264" s="178" t="s">
        <v>793</v>
      </c>
      <c r="DM264" s="179">
        <v>8</v>
      </c>
      <c r="DN264" s="171" t="s">
        <v>961</v>
      </c>
    </row>
    <row r="265" spans="115:118" x14ac:dyDescent="0.25">
      <c r="DK265" s="177">
        <v>420</v>
      </c>
      <c r="DL265" s="178" t="s">
        <v>794</v>
      </c>
      <c r="DM265" s="179">
        <v>4</v>
      </c>
      <c r="DN265" s="171" t="s">
        <v>960</v>
      </c>
    </row>
    <row r="266" spans="115:118" x14ac:dyDescent="0.25">
      <c r="DK266" s="177">
        <v>421</v>
      </c>
      <c r="DL266" s="178" t="s">
        <v>795</v>
      </c>
      <c r="DM266" s="179">
        <v>5</v>
      </c>
      <c r="DN266" s="171" t="s">
        <v>960</v>
      </c>
    </row>
    <row r="267" spans="115:118" x14ac:dyDescent="0.25">
      <c r="DK267" s="177">
        <v>422</v>
      </c>
      <c r="DL267" s="178" t="s">
        <v>796</v>
      </c>
      <c r="DM267" s="179">
        <v>6</v>
      </c>
      <c r="DN267" s="171" t="s">
        <v>960</v>
      </c>
    </row>
    <row r="268" spans="115:118" x14ac:dyDescent="0.25">
      <c r="DK268" s="177">
        <v>423</v>
      </c>
      <c r="DL268" s="178" t="s">
        <v>797</v>
      </c>
      <c r="DM268" s="179">
        <v>7</v>
      </c>
      <c r="DN268" s="171" t="s">
        <v>960</v>
      </c>
    </row>
    <row r="269" spans="115:118" x14ac:dyDescent="0.25">
      <c r="DK269" s="177">
        <v>424</v>
      </c>
      <c r="DL269" s="178" t="s">
        <v>798</v>
      </c>
      <c r="DM269" s="179">
        <v>8</v>
      </c>
      <c r="DN269" s="171" t="s">
        <v>960</v>
      </c>
    </row>
    <row r="270" spans="115:118" x14ac:dyDescent="0.25">
      <c r="DK270" s="177">
        <v>430</v>
      </c>
      <c r="DL270" s="178" t="s">
        <v>799</v>
      </c>
      <c r="DM270" s="179">
        <v>6</v>
      </c>
      <c r="DN270" s="171"/>
    </row>
    <row r="271" spans="115:118" x14ac:dyDescent="0.25">
      <c r="DK271" s="177">
        <v>431</v>
      </c>
      <c r="DL271" s="178" t="s">
        <v>800</v>
      </c>
      <c r="DM271" s="179">
        <v>7</v>
      </c>
      <c r="DN271" s="171"/>
    </row>
    <row r="272" spans="115:118" x14ac:dyDescent="0.25">
      <c r="DK272" s="177">
        <v>432</v>
      </c>
      <c r="DL272" s="178" t="s">
        <v>801</v>
      </c>
      <c r="DM272" s="179">
        <v>8</v>
      </c>
      <c r="DN272" s="171"/>
    </row>
    <row r="273" spans="115:118" x14ac:dyDescent="0.25">
      <c r="DK273" s="177">
        <v>433</v>
      </c>
      <c r="DL273" s="178" t="s">
        <v>802</v>
      </c>
      <c r="DM273" s="179">
        <v>9</v>
      </c>
      <c r="DN273" s="171"/>
    </row>
    <row r="274" spans="115:118" x14ac:dyDescent="0.25">
      <c r="DK274" s="177">
        <v>434</v>
      </c>
      <c r="DL274" s="178" t="s">
        <v>803</v>
      </c>
      <c r="DM274" s="179">
        <v>10</v>
      </c>
      <c r="DN274" s="171"/>
    </row>
    <row r="275" spans="115:118" x14ac:dyDescent="0.25">
      <c r="DK275" s="177">
        <v>441</v>
      </c>
      <c r="DL275" s="178" t="s">
        <v>804</v>
      </c>
      <c r="DM275" s="179">
        <v>7</v>
      </c>
      <c r="DN275" s="171" t="s">
        <v>962</v>
      </c>
    </row>
    <row r="276" spans="115:118" x14ac:dyDescent="0.25">
      <c r="DK276" s="177">
        <v>442</v>
      </c>
      <c r="DL276" s="178" t="s">
        <v>805</v>
      </c>
      <c r="DM276" s="179">
        <v>8</v>
      </c>
      <c r="DN276" s="171" t="s">
        <v>962</v>
      </c>
    </row>
    <row r="277" spans="115:118" x14ac:dyDescent="0.25">
      <c r="DK277" s="177">
        <v>443</v>
      </c>
      <c r="DL277" s="178" t="s">
        <v>806</v>
      </c>
      <c r="DM277" s="179">
        <v>9</v>
      </c>
      <c r="DN277" s="171" t="s">
        <v>962</v>
      </c>
    </row>
    <row r="278" spans="115:118" x14ac:dyDescent="0.25">
      <c r="DK278" s="177">
        <v>444</v>
      </c>
      <c r="DL278" s="178" t="s">
        <v>807</v>
      </c>
      <c r="DM278" s="179">
        <v>10</v>
      </c>
      <c r="DN278" s="171" t="s">
        <v>962</v>
      </c>
    </row>
    <row r="279" spans="115:118" x14ac:dyDescent="0.25">
      <c r="DK279" s="177">
        <v>451</v>
      </c>
      <c r="DL279" s="178" t="s">
        <v>808</v>
      </c>
      <c r="DM279" s="179">
        <v>7</v>
      </c>
      <c r="DN279" s="171"/>
    </row>
    <row r="280" spans="115:118" x14ac:dyDescent="0.25">
      <c r="DK280" s="177">
        <v>452</v>
      </c>
      <c r="DL280" s="178" t="s">
        <v>809</v>
      </c>
      <c r="DM280" s="179">
        <v>8</v>
      </c>
      <c r="DN280" s="171"/>
    </row>
    <row r="281" spans="115:118" x14ac:dyDescent="0.25">
      <c r="DK281" s="177">
        <v>453</v>
      </c>
      <c r="DL281" s="178" t="s">
        <v>810</v>
      </c>
      <c r="DM281" s="179">
        <v>9</v>
      </c>
      <c r="DN281" s="171"/>
    </row>
    <row r="282" spans="115:118" x14ac:dyDescent="0.25">
      <c r="DK282" s="177">
        <v>454</v>
      </c>
      <c r="DL282" s="178" t="s">
        <v>811</v>
      </c>
      <c r="DM282" s="179">
        <v>10</v>
      </c>
      <c r="DN282" s="171"/>
    </row>
    <row r="283" spans="115:118" x14ac:dyDescent="0.25">
      <c r="DK283" s="177">
        <v>460</v>
      </c>
      <c r="DL283" s="178" t="s">
        <v>812</v>
      </c>
      <c r="DM283" s="179">
        <v>6</v>
      </c>
      <c r="DN283" s="171"/>
    </row>
    <row r="284" spans="115:118" x14ac:dyDescent="0.25">
      <c r="DK284" s="177">
        <v>461</v>
      </c>
      <c r="DL284" s="178" t="s">
        <v>813</v>
      </c>
      <c r="DM284" s="179">
        <v>7</v>
      </c>
      <c r="DN284" s="171"/>
    </row>
    <row r="285" spans="115:118" x14ac:dyDescent="0.25">
      <c r="DK285" s="177">
        <v>462</v>
      </c>
      <c r="DL285" s="178" t="s">
        <v>814</v>
      </c>
      <c r="DM285" s="179">
        <v>8</v>
      </c>
      <c r="DN285" s="171"/>
    </row>
    <row r="286" spans="115:118" x14ac:dyDescent="0.25">
      <c r="DK286" s="177">
        <v>463</v>
      </c>
      <c r="DL286" s="178" t="s">
        <v>815</v>
      </c>
      <c r="DM286" s="179">
        <v>9</v>
      </c>
      <c r="DN286" s="171"/>
    </row>
    <row r="287" spans="115:118" x14ac:dyDescent="0.25">
      <c r="DK287" s="177">
        <v>464</v>
      </c>
      <c r="DL287" s="178" t="s">
        <v>816</v>
      </c>
      <c r="DM287" s="179">
        <v>10</v>
      </c>
      <c r="DN287" s="171"/>
    </row>
    <row r="288" spans="115:118" x14ac:dyDescent="0.25">
      <c r="DK288" s="177">
        <v>490</v>
      </c>
      <c r="DL288" s="178" t="s">
        <v>732</v>
      </c>
      <c r="DM288" s="179">
        <v>8</v>
      </c>
      <c r="DN288" s="171"/>
    </row>
    <row r="289" spans="115:118" x14ac:dyDescent="0.25">
      <c r="DK289" s="177">
        <v>491</v>
      </c>
      <c r="DL289" s="178" t="s">
        <v>733</v>
      </c>
      <c r="DM289" s="179">
        <v>9</v>
      </c>
      <c r="DN289" s="171"/>
    </row>
    <row r="290" spans="115:118" x14ac:dyDescent="0.25">
      <c r="DK290" s="177">
        <v>492</v>
      </c>
      <c r="DL290" s="178" t="s">
        <v>734</v>
      </c>
      <c r="DM290" s="179">
        <v>10</v>
      </c>
      <c r="DN290" s="171"/>
    </row>
    <row r="291" spans="115:118" x14ac:dyDescent="0.25">
      <c r="DK291" s="177">
        <v>493</v>
      </c>
      <c r="DL291" s="178" t="s">
        <v>817</v>
      </c>
      <c r="DM291" s="179">
        <v>11</v>
      </c>
      <c r="DN291" s="171"/>
    </row>
    <row r="292" spans="115:118" x14ac:dyDescent="0.25">
      <c r="DK292" s="177">
        <v>494</v>
      </c>
      <c r="DL292" s="178" t="s">
        <v>736</v>
      </c>
      <c r="DM292" s="179">
        <v>12</v>
      </c>
      <c r="DN292" s="171"/>
    </row>
    <row r="293" spans="115:118" x14ac:dyDescent="0.25">
      <c r="DK293" s="177">
        <v>501</v>
      </c>
      <c r="DL293" s="178" t="s">
        <v>818</v>
      </c>
      <c r="DM293" s="179">
        <v>1</v>
      </c>
      <c r="DN293" s="171"/>
    </row>
    <row r="294" spans="115:118" x14ac:dyDescent="0.25">
      <c r="DK294" s="177">
        <v>502</v>
      </c>
      <c r="DL294" s="178" t="s">
        <v>819</v>
      </c>
      <c r="DM294" s="179">
        <v>2</v>
      </c>
      <c r="DN294" s="171"/>
    </row>
    <row r="295" spans="115:118" x14ac:dyDescent="0.25">
      <c r="DK295" s="177">
        <v>504</v>
      </c>
      <c r="DL295" s="178" t="s">
        <v>821</v>
      </c>
      <c r="DM295" s="179">
        <v>4</v>
      </c>
      <c r="DN295" s="171"/>
    </row>
    <row r="296" spans="115:118" x14ac:dyDescent="0.25">
      <c r="DK296" s="177">
        <v>506</v>
      </c>
      <c r="DL296" s="178" t="s">
        <v>822</v>
      </c>
      <c r="DM296" s="179">
        <v>3</v>
      </c>
      <c r="DN296" s="171"/>
    </row>
    <row r="297" spans="115:118" x14ac:dyDescent="0.25">
      <c r="DK297" s="177">
        <v>507</v>
      </c>
      <c r="DL297" s="178" t="s">
        <v>823</v>
      </c>
      <c r="DM297" s="179">
        <v>4</v>
      </c>
      <c r="DN297" s="171"/>
    </row>
    <row r="298" spans="115:118" x14ac:dyDescent="0.25">
      <c r="DK298" s="177">
        <v>503</v>
      </c>
      <c r="DL298" s="178" t="s">
        <v>820</v>
      </c>
      <c r="DM298" s="179">
        <v>3</v>
      </c>
      <c r="DN298" s="171"/>
    </row>
    <row r="299" spans="115:118" x14ac:dyDescent="0.25">
      <c r="DK299" s="177">
        <v>508</v>
      </c>
      <c r="DL299" s="178" t="s">
        <v>824</v>
      </c>
      <c r="DM299" s="179">
        <v>5</v>
      </c>
      <c r="DN299" s="171"/>
    </row>
    <row r="300" spans="115:118" x14ac:dyDescent="0.25">
      <c r="DK300" s="177">
        <v>509</v>
      </c>
      <c r="DL300" s="178" t="s">
        <v>825</v>
      </c>
      <c r="DM300" s="179">
        <v>6</v>
      </c>
      <c r="DN300" s="171"/>
    </row>
    <row r="301" spans="115:118" x14ac:dyDescent="0.25">
      <c r="DK301" s="177">
        <v>511</v>
      </c>
      <c r="DL301" s="178" t="s">
        <v>826</v>
      </c>
      <c r="DM301" s="179">
        <v>4</v>
      </c>
      <c r="DN301" s="171"/>
    </row>
    <row r="302" spans="115:118" x14ac:dyDescent="0.25">
      <c r="DK302" s="177">
        <v>512</v>
      </c>
      <c r="DL302" s="178" t="s">
        <v>827</v>
      </c>
      <c r="DM302" s="179">
        <v>5</v>
      </c>
      <c r="DN302" s="171"/>
    </row>
    <row r="303" spans="115:118" x14ac:dyDescent="0.25">
      <c r="DK303" s="177">
        <v>513</v>
      </c>
      <c r="DL303" s="178" t="s">
        <v>828</v>
      </c>
      <c r="DM303" s="179">
        <v>6</v>
      </c>
      <c r="DN303" s="171"/>
    </row>
    <row r="304" spans="115:118" x14ac:dyDescent="0.25">
      <c r="DK304" s="177">
        <v>514</v>
      </c>
      <c r="DL304" s="178" t="s">
        <v>829</v>
      </c>
      <c r="DM304" s="179">
        <v>7</v>
      </c>
      <c r="DN304" s="171"/>
    </row>
    <row r="305" spans="115:118" x14ac:dyDescent="0.25">
      <c r="DK305" s="177">
        <v>516</v>
      </c>
      <c r="DL305" s="178" t="s">
        <v>830</v>
      </c>
      <c r="DM305" s="179">
        <v>4</v>
      </c>
      <c r="DN305" s="171"/>
    </row>
    <row r="306" spans="115:118" x14ac:dyDescent="0.25">
      <c r="DK306" s="177">
        <v>517</v>
      </c>
      <c r="DL306" s="178" t="s">
        <v>831</v>
      </c>
      <c r="DM306" s="179">
        <v>5</v>
      </c>
      <c r="DN306" s="171"/>
    </row>
    <row r="307" spans="115:118" x14ac:dyDescent="0.25">
      <c r="DK307" s="177">
        <v>518</v>
      </c>
      <c r="DL307" s="178" t="s">
        <v>832</v>
      </c>
      <c r="DM307" s="179">
        <v>6</v>
      </c>
      <c r="DN307" s="171"/>
    </row>
    <row r="308" spans="115:118" x14ac:dyDescent="0.25">
      <c r="DK308" s="177">
        <v>521</v>
      </c>
      <c r="DL308" s="178" t="s">
        <v>833</v>
      </c>
      <c r="DM308" s="179">
        <v>4</v>
      </c>
      <c r="DN308" s="171"/>
    </row>
    <row r="309" spans="115:118" x14ac:dyDescent="0.25">
      <c r="DK309" s="177">
        <v>522</v>
      </c>
      <c r="DL309" s="178" t="s">
        <v>834</v>
      </c>
      <c r="DM309" s="179">
        <v>5</v>
      </c>
      <c r="DN309" s="171"/>
    </row>
    <row r="310" spans="115:118" x14ac:dyDescent="0.25">
      <c r="DK310" s="177">
        <v>523</v>
      </c>
      <c r="DL310" s="178" t="s">
        <v>835</v>
      </c>
      <c r="DM310" s="179">
        <v>6</v>
      </c>
      <c r="DN310" s="171"/>
    </row>
    <row r="311" spans="115:118" x14ac:dyDescent="0.25">
      <c r="DK311" s="177">
        <v>524</v>
      </c>
      <c r="DL311" s="178" t="s">
        <v>836</v>
      </c>
      <c r="DM311" s="179">
        <v>7</v>
      </c>
      <c r="DN311" s="171"/>
    </row>
    <row r="312" spans="115:118" x14ac:dyDescent="0.25">
      <c r="DK312" s="177">
        <v>531</v>
      </c>
      <c r="DL312" s="178" t="s">
        <v>837</v>
      </c>
      <c r="DM312" s="179">
        <v>5</v>
      </c>
      <c r="DN312" s="171"/>
    </row>
    <row r="313" spans="115:118" x14ac:dyDescent="0.25">
      <c r="DK313" s="177">
        <v>532</v>
      </c>
      <c r="DL313" s="178" t="s">
        <v>838</v>
      </c>
      <c r="DM313" s="179">
        <v>6</v>
      </c>
      <c r="DN313" s="171"/>
    </row>
    <row r="314" spans="115:118" x14ac:dyDescent="0.25">
      <c r="DK314" s="177">
        <v>533</v>
      </c>
      <c r="DL314" s="178" t="s">
        <v>839</v>
      </c>
      <c r="DM314" s="179">
        <v>6</v>
      </c>
      <c r="DN314" s="171"/>
    </row>
    <row r="315" spans="115:118" x14ac:dyDescent="0.25">
      <c r="DK315" s="177">
        <v>534</v>
      </c>
      <c r="DL315" s="178" t="s">
        <v>840</v>
      </c>
      <c r="DM315" s="179">
        <v>7</v>
      </c>
      <c r="DN315" s="171"/>
    </row>
    <row r="316" spans="115:118" x14ac:dyDescent="0.25">
      <c r="DK316" s="177">
        <v>541</v>
      </c>
      <c r="DL316" s="178" t="s">
        <v>841</v>
      </c>
      <c r="DM316" s="179">
        <v>6</v>
      </c>
      <c r="DN316" s="171"/>
    </row>
    <row r="317" spans="115:118" x14ac:dyDescent="0.25">
      <c r="DK317" s="177">
        <v>542</v>
      </c>
      <c r="DL317" s="178" t="s">
        <v>842</v>
      </c>
      <c r="DM317" s="179">
        <v>7</v>
      </c>
      <c r="DN317" s="171" t="s">
        <v>967</v>
      </c>
    </row>
    <row r="318" spans="115:118" x14ac:dyDescent="0.25">
      <c r="DK318" s="177">
        <v>543</v>
      </c>
      <c r="DL318" s="178" t="s">
        <v>843</v>
      </c>
      <c r="DM318" s="179">
        <v>8</v>
      </c>
      <c r="DN318" s="171"/>
    </row>
    <row r="319" spans="115:118" x14ac:dyDescent="0.25">
      <c r="DK319" s="177">
        <v>544</v>
      </c>
      <c r="DL319" s="178" t="s">
        <v>844</v>
      </c>
      <c r="DM319" s="179">
        <v>9</v>
      </c>
      <c r="DN319" s="171"/>
    </row>
    <row r="320" spans="115:118" x14ac:dyDescent="0.25">
      <c r="DK320" s="177">
        <v>545</v>
      </c>
      <c r="DL320" s="178" t="s">
        <v>845</v>
      </c>
      <c r="DM320" s="179">
        <v>10</v>
      </c>
      <c r="DN320" s="171"/>
    </row>
    <row r="321" spans="115:118" x14ac:dyDescent="0.25">
      <c r="DK321" s="177">
        <v>550</v>
      </c>
      <c r="DL321" s="178" t="s">
        <v>846</v>
      </c>
      <c r="DM321" s="179">
        <v>7</v>
      </c>
      <c r="DN321" s="171"/>
    </row>
    <row r="322" spans="115:118" x14ac:dyDescent="0.25">
      <c r="DK322" s="177">
        <v>551</v>
      </c>
      <c r="DL322" s="178" t="s">
        <v>732</v>
      </c>
      <c r="DM322" s="179">
        <v>8</v>
      </c>
      <c r="DN322" s="171"/>
    </row>
    <row r="323" spans="115:118" x14ac:dyDescent="0.25">
      <c r="DK323" s="177">
        <v>552</v>
      </c>
      <c r="DL323" s="178" t="s">
        <v>733</v>
      </c>
      <c r="DM323" s="179">
        <v>9</v>
      </c>
      <c r="DN323" s="171"/>
    </row>
    <row r="324" spans="115:118" x14ac:dyDescent="0.25">
      <c r="DK324" s="177">
        <v>553</v>
      </c>
      <c r="DL324" s="178" t="s">
        <v>734</v>
      </c>
      <c r="DM324" s="179">
        <v>10</v>
      </c>
      <c r="DN324" s="171"/>
    </row>
    <row r="325" spans="115:118" x14ac:dyDescent="0.25">
      <c r="DK325" s="177">
        <v>554</v>
      </c>
      <c r="DL325" s="178" t="s">
        <v>817</v>
      </c>
      <c r="DM325" s="179">
        <v>11</v>
      </c>
      <c r="DN325" s="171"/>
    </row>
    <row r="326" spans="115:118" x14ac:dyDescent="0.25">
      <c r="DK326" s="177">
        <v>555</v>
      </c>
      <c r="DL326" s="180" t="s">
        <v>736</v>
      </c>
      <c r="DM326" s="179">
        <v>12</v>
      </c>
      <c r="DN326" s="171"/>
    </row>
    <row r="327" spans="115:118" x14ac:dyDescent="0.25">
      <c r="DK327" s="177">
        <v>561</v>
      </c>
      <c r="DL327" s="178" t="s">
        <v>847</v>
      </c>
      <c r="DM327" s="179">
        <v>3</v>
      </c>
      <c r="DN327" s="171"/>
    </row>
    <row r="328" spans="115:118" x14ac:dyDescent="0.25">
      <c r="DK328" s="177">
        <v>562</v>
      </c>
      <c r="DL328" s="178" t="s">
        <v>848</v>
      </c>
      <c r="DM328" s="179">
        <v>4</v>
      </c>
      <c r="DN328" s="171"/>
    </row>
    <row r="329" spans="115:118" x14ac:dyDescent="0.25">
      <c r="DK329" s="177">
        <v>563</v>
      </c>
      <c r="DL329" s="178" t="s">
        <v>849</v>
      </c>
      <c r="DM329" s="179">
        <v>5</v>
      </c>
      <c r="DN329" s="171"/>
    </row>
    <row r="330" spans="115:118" x14ac:dyDescent="0.25">
      <c r="DK330" s="177">
        <v>564</v>
      </c>
      <c r="DL330" s="178" t="s">
        <v>850</v>
      </c>
      <c r="DM330" s="179">
        <v>6</v>
      </c>
      <c r="DN330" s="171"/>
    </row>
    <row r="331" spans="115:118" x14ac:dyDescent="0.25">
      <c r="DK331" s="177">
        <v>565</v>
      </c>
      <c r="DL331" s="178" t="s">
        <v>851</v>
      </c>
      <c r="DM331" s="179">
        <v>7</v>
      </c>
      <c r="DN331" s="171"/>
    </row>
    <row r="332" spans="115:118" x14ac:dyDescent="0.25">
      <c r="DK332" s="177">
        <v>566</v>
      </c>
      <c r="DL332" s="178" t="s">
        <v>0</v>
      </c>
      <c r="DM332" s="179">
        <v>8</v>
      </c>
      <c r="DN332" s="171"/>
    </row>
    <row r="333" spans="115:118" x14ac:dyDescent="0.25">
      <c r="DK333" s="177">
        <v>571</v>
      </c>
      <c r="DL333" s="178" t="s">
        <v>1</v>
      </c>
      <c r="DM333" s="179">
        <v>3</v>
      </c>
      <c r="DN333" s="171"/>
    </row>
    <row r="334" spans="115:118" x14ac:dyDescent="0.25">
      <c r="DK334" s="177">
        <v>572</v>
      </c>
      <c r="DL334" s="178" t="s">
        <v>2</v>
      </c>
      <c r="DM334" s="179">
        <v>4</v>
      </c>
      <c r="DN334" s="171"/>
    </row>
    <row r="335" spans="115:118" x14ac:dyDescent="0.25">
      <c r="DK335" s="177">
        <v>573</v>
      </c>
      <c r="DL335" s="178" t="s">
        <v>3</v>
      </c>
      <c r="DM335" s="179">
        <v>5</v>
      </c>
      <c r="DN335" s="171"/>
    </row>
    <row r="336" spans="115:118" x14ac:dyDescent="0.25">
      <c r="DK336" s="177">
        <v>574</v>
      </c>
      <c r="DL336" s="178" t="s">
        <v>4</v>
      </c>
      <c r="DM336" s="179">
        <v>6</v>
      </c>
      <c r="DN336" s="171"/>
    </row>
    <row r="337" spans="115:118" x14ac:dyDescent="0.25">
      <c r="DK337" s="177">
        <v>575</v>
      </c>
      <c r="DL337" s="178" t="s">
        <v>5</v>
      </c>
      <c r="DM337" s="179">
        <v>7</v>
      </c>
      <c r="DN337" s="171"/>
    </row>
    <row r="338" spans="115:118" x14ac:dyDescent="0.25">
      <c r="DK338" s="177">
        <v>576</v>
      </c>
      <c r="DL338" s="178" t="s">
        <v>6</v>
      </c>
      <c r="DM338" s="179">
        <v>8</v>
      </c>
      <c r="DN338" s="171"/>
    </row>
    <row r="339" spans="115:118" x14ac:dyDescent="0.25">
      <c r="DK339" s="177">
        <v>577</v>
      </c>
      <c r="DL339" s="178" t="s">
        <v>7</v>
      </c>
      <c r="DM339" s="181"/>
      <c r="DN339" s="171"/>
    </row>
    <row r="340" spans="115:118" x14ac:dyDescent="0.25">
      <c r="DK340" s="177">
        <v>578</v>
      </c>
      <c r="DL340" s="178" t="s">
        <v>8</v>
      </c>
      <c r="DM340" s="179">
        <v>7</v>
      </c>
      <c r="DN340" s="171"/>
    </row>
    <row r="341" spans="115:118" x14ac:dyDescent="0.25">
      <c r="DK341" s="177">
        <v>580</v>
      </c>
      <c r="DL341" s="178" t="s">
        <v>9</v>
      </c>
      <c r="DM341" s="179">
        <v>2</v>
      </c>
      <c r="DN341" s="171"/>
    </row>
    <row r="342" spans="115:118" x14ac:dyDescent="0.25">
      <c r="DK342" s="177">
        <v>581</v>
      </c>
      <c r="DL342" s="178" t="s">
        <v>10</v>
      </c>
      <c r="DM342" s="179">
        <v>3</v>
      </c>
      <c r="DN342" s="171"/>
    </row>
    <row r="343" spans="115:118" x14ac:dyDescent="0.25">
      <c r="DK343" s="177">
        <v>582</v>
      </c>
      <c r="DL343" s="178" t="s">
        <v>11</v>
      </c>
      <c r="DM343" s="179">
        <v>4</v>
      </c>
      <c r="DN343" s="171"/>
    </row>
    <row r="344" spans="115:118" x14ac:dyDescent="0.25">
      <c r="DK344" s="177">
        <v>583</v>
      </c>
      <c r="DL344" s="178" t="s">
        <v>12</v>
      </c>
      <c r="DM344" s="179">
        <v>4</v>
      </c>
      <c r="DN344" s="171"/>
    </row>
    <row r="345" spans="115:118" x14ac:dyDescent="0.25">
      <c r="DK345" s="177">
        <v>584</v>
      </c>
      <c r="DL345" s="178" t="s">
        <v>13</v>
      </c>
      <c r="DM345" s="179">
        <v>5</v>
      </c>
      <c r="DN345" s="171"/>
    </row>
    <row r="346" spans="115:118" x14ac:dyDescent="0.25">
      <c r="DK346" s="177">
        <v>585</v>
      </c>
      <c r="DL346" s="178" t="s">
        <v>14</v>
      </c>
      <c r="DM346" s="179">
        <v>6</v>
      </c>
      <c r="DN346" s="171"/>
    </row>
    <row r="347" spans="115:118" x14ac:dyDescent="0.25">
      <c r="DK347" s="177">
        <v>586</v>
      </c>
      <c r="DL347" s="178" t="s">
        <v>15</v>
      </c>
      <c r="DM347" s="179">
        <v>7</v>
      </c>
      <c r="DN347" s="171"/>
    </row>
    <row r="348" spans="115:118" x14ac:dyDescent="0.25">
      <c r="DK348" s="177">
        <v>587</v>
      </c>
      <c r="DL348" s="178" t="s">
        <v>16</v>
      </c>
      <c r="DM348" s="179">
        <v>8</v>
      </c>
      <c r="DN348" s="171"/>
    </row>
    <row r="349" spans="115:118" x14ac:dyDescent="0.25">
      <c r="DK349" s="177">
        <v>590</v>
      </c>
      <c r="DL349" s="178" t="s">
        <v>846</v>
      </c>
      <c r="DM349" s="179">
        <v>7</v>
      </c>
      <c r="DN349" s="171"/>
    </row>
    <row r="350" spans="115:118" x14ac:dyDescent="0.25">
      <c r="DK350" s="177">
        <v>591</v>
      </c>
      <c r="DL350" s="178" t="s">
        <v>17</v>
      </c>
      <c r="DM350" s="179">
        <v>8</v>
      </c>
      <c r="DN350" s="171"/>
    </row>
    <row r="351" spans="115:118" x14ac:dyDescent="0.25">
      <c r="DK351" s="177">
        <v>592</v>
      </c>
      <c r="DL351" s="178" t="s">
        <v>18</v>
      </c>
      <c r="DM351" s="179">
        <v>9</v>
      </c>
      <c r="DN351" s="171"/>
    </row>
    <row r="352" spans="115:118" x14ac:dyDescent="0.25">
      <c r="DK352" s="177">
        <v>593</v>
      </c>
      <c r="DL352" s="178" t="s">
        <v>19</v>
      </c>
      <c r="DM352" s="179">
        <v>10</v>
      </c>
      <c r="DN352" s="171"/>
    </row>
    <row r="353" spans="115:118" x14ac:dyDescent="0.25">
      <c r="DK353" s="177">
        <v>594</v>
      </c>
      <c r="DL353" s="178" t="s">
        <v>20</v>
      </c>
      <c r="DM353" s="179">
        <v>11</v>
      </c>
      <c r="DN353" s="171"/>
    </row>
    <row r="354" spans="115:118" x14ac:dyDescent="0.25">
      <c r="DK354" s="177">
        <v>601</v>
      </c>
      <c r="DL354" s="178" t="s">
        <v>21</v>
      </c>
      <c r="DM354" s="179">
        <v>4</v>
      </c>
      <c r="DN354" s="171"/>
    </row>
    <row r="355" spans="115:118" x14ac:dyDescent="0.25">
      <c r="DK355" s="177">
        <v>602</v>
      </c>
      <c r="DL355" s="178" t="s">
        <v>22</v>
      </c>
      <c r="DM355" s="179">
        <v>5</v>
      </c>
      <c r="DN355" s="171"/>
    </row>
    <row r="356" spans="115:118" x14ac:dyDescent="0.25">
      <c r="DK356" s="177">
        <v>603</v>
      </c>
      <c r="DL356" s="178" t="s">
        <v>23</v>
      </c>
      <c r="DM356" s="179">
        <v>6</v>
      </c>
      <c r="DN356" s="171"/>
    </row>
    <row r="357" spans="115:118" x14ac:dyDescent="0.25">
      <c r="DK357" s="177">
        <v>604</v>
      </c>
      <c r="DL357" s="178" t="s">
        <v>24</v>
      </c>
      <c r="DM357" s="179">
        <v>7</v>
      </c>
      <c r="DN357" s="171"/>
    </row>
    <row r="358" spans="115:118" x14ac:dyDescent="0.25">
      <c r="DK358" s="177">
        <v>611</v>
      </c>
      <c r="DL358" s="178" t="s">
        <v>25</v>
      </c>
      <c r="DM358" s="179">
        <v>1</v>
      </c>
      <c r="DN358" s="171"/>
    </row>
    <row r="359" spans="115:118" x14ac:dyDescent="0.25">
      <c r="DK359" s="177">
        <v>612</v>
      </c>
      <c r="DL359" s="178" t="s">
        <v>26</v>
      </c>
      <c r="DM359" s="179">
        <v>2</v>
      </c>
      <c r="DN359" s="171"/>
    </row>
    <row r="360" spans="115:118" x14ac:dyDescent="0.25">
      <c r="DK360" s="177">
        <v>613</v>
      </c>
      <c r="DL360" s="178" t="s">
        <v>27</v>
      </c>
      <c r="DM360" s="179">
        <v>3</v>
      </c>
      <c r="DN360" s="171" t="s">
        <v>963</v>
      </c>
    </row>
    <row r="361" spans="115:118" x14ac:dyDescent="0.25">
      <c r="DK361" s="177">
        <v>614</v>
      </c>
      <c r="DL361" s="178" t="s">
        <v>28</v>
      </c>
      <c r="DM361" s="179">
        <v>4</v>
      </c>
      <c r="DN361" s="171" t="s">
        <v>963</v>
      </c>
    </row>
    <row r="362" spans="115:118" x14ac:dyDescent="0.25">
      <c r="DK362" s="177">
        <v>631</v>
      </c>
      <c r="DL362" s="178" t="s">
        <v>29</v>
      </c>
      <c r="DM362" s="179">
        <v>8</v>
      </c>
      <c r="DN362" s="171"/>
    </row>
    <row r="363" spans="115:118" x14ac:dyDescent="0.25">
      <c r="DK363" s="177">
        <v>632</v>
      </c>
      <c r="DL363" s="178" t="s">
        <v>30</v>
      </c>
      <c r="DM363" s="179">
        <v>9</v>
      </c>
      <c r="DN363" s="171"/>
    </row>
    <row r="364" spans="115:118" x14ac:dyDescent="0.25">
      <c r="DK364" s="177">
        <v>633</v>
      </c>
      <c r="DL364" s="178" t="s">
        <v>31</v>
      </c>
      <c r="DM364" s="179">
        <v>10</v>
      </c>
      <c r="DN364" s="171"/>
    </row>
    <row r="365" spans="115:118" x14ac:dyDescent="0.25">
      <c r="DK365" s="177">
        <v>634</v>
      </c>
      <c r="DL365" s="178" t="s">
        <v>32</v>
      </c>
      <c r="DM365" s="179">
        <v>11</v>
      </c>
      <c r="DN365" s="171"/>
    </row>
    <row r="366" spans="115:118" x14ac:dyDescent="0.25">
      <c r="DK366" s="177">
        <v>690</v>
      </c>
      <c r="DL366" s="178" t="s">
        <v>732</v>
      </c>
      <c r="DM366" s="179">
        <v>8</v>
      </c>
      <c r="DN366" s="171"/>
    </row>
    <row r="367" spans="115:118" x14ac:dyDescent="0.25">
      <c r="DK367" s="177">
        <v>691</v>
      </c>
      <c r="DL367" s="178" t="s">
        <v>733</v>
      </c>
      <c r="DM367" s="179">
        <v>9</v>
      </c>
      <c r="DN367" s="171"/>
    </row>
    <row r="368" spans="115:118" x14ac:dyDescent="0.25">
      <c r="DK368" s="177">
        <v>692</v>
      </c>
      <c r="DL368" s="178" t="s">
        <v>734</v>
      </c>
      <c r="DM368" s="179">
        <v>10</v>
      </c>
      <c r="DN368" s="171"/>
    </row>
    <row r="369" spans="115:118" x14ac:dyDescent="0.25">
      <c r="DK369" s="177">
        <v>693</v>
      </c>
      <c r="DL369" s="178" t="s">
        <v>817</v>
      </c>
      <c r="DM369" s="179">
        <v>11</v>
      </c>
      <c r="DN369" s="171"/>
    </row>
    <row r="370" spans="115:118" x14ac:dyDescent="0.25">
      <c r="DK370" s="177">
        <v>694</v>
      </c>
      <c r="DL370" s="178" t="s">
        <v>736</v>
      </c>
      <c r="DM370" s="179">
        <v>12</v>
      </c>
      <c r="DN370" s="171"/>
    </row>
    <row r="371" spans="115:118" x14ac:dyDescent="0.25">
      <c r="DK371" s="177">
        <v>706</v>
      </c>
      <c r="DL371" s="178" t="s">
        <v>33</v>
      </c>
      <c r="DM371" s="179">
        <v>4</v>
      </c>
      <c r="DN371" s="171"/>
    </row>
    <row r="372" spans="115:118" x14ac:dyDescent="0.25">
      <c r="DK372" s="177">
        <v>707</v>
      </c>
      <c r="DL372" s="178" t="s">
        <v>34</v>
      </c>
      <c r="DM372" s="179">
        <v>5</v>
      </c>
      <c r="DN372" s="171"/>
    </row>
    <row r="373" spans="115:118" x14ac:dyDescent="0.25">
      <c r="DK373" s="177">
        <v>708</v>
      </c>
      <c r="DL373" s="178" t="s">
        <v>35</v>
      </c>
      <c r="DM373" s="179">
        <v>6</v>
      </c>
      <c r="DN373" s="171"/>
    </row>
    <row r="374" spans="115:118" x14ac:dyDescent="0.25">
      <c r="DK374" s="177">
        <v>709</v>
      </c>
      <c r="DL374" s="178" t="s">
        <v>36</v>
      </c>
      <c r="DM374" s="179">
        <v>7</v>
      </c>
      <c r="DN374" s="171"/>
    </row>
    <row r="375" spans="115:118" x14ac:dyDescent="0.25">
      <c r="DK375" s="177">
        <v>710</v>
      </c>
      <c r="DL375" s="178" t="s">
        <v>37</v>
      </c>
      <c r="DM375" s="179">
        <v>6</v>
      </c>
      <c r="DN375" s="171"/>
    </row>
    <row r="376" spans="115:118" x14ac:dyDescent="0.25">
      <c r="DK376" s="177">
        <v>711</v>
      </c>
      <c r="DL376" s="178" t="s">
        <v>38</v>
      </c>
      <c r="DM376" s="179">
        <v>7</v>
      </c>
      <c r="DN376" s="171"/>
    </row>
    <row r="377" spans="115:118" x14ac:dyDescent="0.25">
      <c r="DK377" s="177">
        <v>712</v>
      </c>
      <c r="DL377" s="178" t="s">
        <v>39</v>
      </c>
      <c r="DM377" s="179">
        <v>8</v>
      </c>
      <c r="DN377" s="171"/>
    </row>
    <row r="378" spans="115:118" x14ac:dyDescent="0.25">
      <c r="DK378" s="177">
        <v>713</v>
      </c>
      <c r="DL378" s="178" t="s">
        <v>40</v>
      </c>
      <c r="DM378" s="179">
        <v>9</v>
      </c>
      <c r="DN378" s="171"/>
    </row>
    <row r="379" spans="115:118" x14ac:dyDescent="0.25">
      <c r="DK379" s="177">
        <v>714</v>
      </c>
      <c r="DL379" s="178" t="s">
        <v>41</v>
      </c>
      <c r="DM379" s="179">
        <v>10</v>
      </c>
      <c r="DN379" s="171"/>
    </row>
    <row r="380" spans="115:118" x14ac:dyDescent="0.25">
      <c r="DK380" s="177">
        <v>720</v>
      </c>
      <c r="DL380" s="178" t="s">
        <v>42</v>
      </c>
      <c r="DM380" s="179">
        <v>6</v>
      </c>
      <c r="DN380" s="171"/>
    </row>
    <row r="381" spans="115:118" x14ac:dyDescent="0.25">
      <c r="DK381" s="177">
        <v>721</v>
      </c>
      <c r="DL381" s="178" t="s">
        <v>43</v>
      </c>
      <c r="DM381" s="179">
        <v>7</v>
      </c>
      <c r="DN381" s="171"/>
    </row>
    <row r="382" spans="115:118" x14ac:dyDescent="0.25">
      <c r="DK382" s="177">
        <v>722</v>
      </c>
      <c r="DL382" s="178" t="s">
        <v>44</v>
      </c>
      <c r="DM382" s="179">
        <v>8</v>
      </c>
      <c r="DN382" s="171"/>
    </row>
    <row r="383" spans="115:118" x14ac:dyDescent="0.25">
      <c r="DK383" s="177">
        <v>723</v>
      </c>
      <c r="DL383" s="178" t="s">
        <v>45</v>
      </c>
      <c r="DM383" s="179">
        <v>9</v>
      </c>
      <c r="DN383" s="171"/>
    </row>
    <row r="384" spans="115:118" x14ac:dyDescent="0.25">
      <c r="DK384" s="177">
        <v>724</v>
      </c>
      <c r="DL384" s="178" t="s">
        <v>46</v>
      </c>
      <c r="DM384" s="179">
        <v>10</v>
      </c>
      <c r="DN384" s="171"/>
    </row>
    <row r="385" spans="115:118" x14ac:dyDescent="0.25">
      <c r="DK385" s="177">
        <v>731</v>
      </c>
      <c r="DL385" s="178" t="s">
        <v>47</v>
      </c>
      <c r="DM385" s="179">
        <v>4</v>
      </c>
      <c r="DN385" s="171" t="s">
        <v>964</v>
      </c>
    </row>
    <row r="386" spans="115:118" x14ac:dyDescent="0.25">
      <c r="DK386" s="177">
        <v>732</v>
      </c>
      <c r="DL386" s="178" t="s">
        <v>48</v>
      </c>
      <c r="DM386" s="179">
        <v>5</v>
      </c>
      <c r="DN386" s="171" t="s">
        <v>964</v>
      </c>
    </row>
    <row r="387" spans="115:118" x14ac:dyDescent="0.25">
      <c r="DK387" s="177">
        <v>733</v>
      </c>
      <c r="DL387" s="178" t="s">
        <v>49</v>
      </c>
      <c r="DM387" s="179">
        <v>6</v>
      </c>
      <c r="DN387" s="171" t="s">
        <v>964</v>
      </c>
    </row>
    <row r="388" spans="115:118" x14ac:dyDescent="0.25">
      <c r="DK388" s="177">
        <v>741</v>
      </c>
      <c r="DL388" s="178" t="s">
        <v>50</v>
      </c>
      <c r="DM388" s="179">
        <v>7</v>
      </c>
      <c r="DN388" s="171" t="s">
        <v>965</v>
      </c>
    </row>
    <row r="389" spans="115:118" x14ac:dyDescent="0.25">
      <c r="DK389" s="177">
        <v>742</v>
      </c>
      <c r="DL389" s="178" t="s">
        <v>51</v>
      </c>
      <c r="DM389" s="179">
        <v>8</v>
      </c>
      <c r="DN389" s="171" t="s">
        <v>966</v>
      </c>
    </row>
    <row r="390" spans="115:118" x14ac:dyDescent="0.25">
      <c r="DK390" s="177">
        <v>743</v>
      </c>
      <c r="DL390" s="178" t="s">
        <v>52</v>
      </c>
      <c r="DM390" s="179">
        <v>9</v>
      </c>
      <c r="DN390" s="171"/>
    </row>
    <row r="391" spans="115:118" x14ac:dyDescent="0.25">
      <c r="DK391" s="177">
        <v>750</v>
      </c>
      <c r="DL391" s="178" t="s">
        <v>732</v>
      </c>
      <c r="DM391" s="179">
        <v>9</v>
      </c>
      <c r="DN391" s="171" t="s">
        <v>951</v>
      </c>
    </row>
    <row r="392" spans="115:118" x14ac:dyDescent="0.25">
      <c r="DK392" s="177">
        <v>751</v>
      </c>
      <c r="DL392" s="178" t="s">
        <v>733</v>
      </c>
      <c r="DM392" s="179">
        <v>10</v>
      </c>
      <c r="DN392" s="171" t="s">
        <v>951</v>
      </c>
    </row>
    <row r="393" spans="115:118" x14ac:dyDescent="0.25">
      <c r="DK393" s="177">
        <v>752</v>
      </c>
      <c r="DL393" s="178" t="s">
        <v>734</v>
      </c>
      <c r="DM393" s="179">
        <v>11</v>
      </c>
      <c r="DN393" s="171" t="s">
        <v>951</v>
      </c>
    </row>
    <row r="394" spans="115:118" x14ac:dyDescent="0.25">
      <c r="DK394" s="177">
        <v>753</v>
      </c>
      <c r="DL394" s="178" t="s">
        <v>735</v>
      </c>
      <c r="DM394" s="179">
        <v>12</v>
      </c>
      <c r="DN394" s="171" t="s">
        <v>951</v>
      </c>
    </row>
    <row r="395" spans="115:118" x14ac:dyDescent="0.25">
      <c r="DK395" s="177">
        <v>760</v>
      </c>
      <c r="DL395" s="178" t="s">
        <v>53</v>
      </c>
      <c r="DM395" s="179">
        <v>6</v>
      </c>
      <c r="DN395" s="171"/>
    </row>
    <row r="396" spans="115:118" x14ac:dyDescent="0.25">
      <c r="DK396" s="177">
        <v>761</v>
      </c>
      <c r="DL396" s="178" t="s">
        <v>54</v>
      </c>
      <c r="DM396" s="179">
        <v>7</v>
      </c>
      <c r="DN396" s="171"/>
    </row>
    <row r="397" spans="115:118" x14ac:dyDescent="0.25">
      <c r="DK397" s="177">
        <v>762</v>
      </c>
      <c r="DL397" s="178" t="s">
        <v>55</v>
      </c>
      <c r="DM397" s="179">
        <v>8</v>
      </c>
      <c r="DN397" s="171"/>
    </row>
    <row r="398" spans="115:118" x14ac:dyDescent="0.25">
      <c r="DK398" s="177">
        <v>763</v>
      </c>
      <c r="DL398" s="178" t="s">
        <v>56</v>
      </c>
      <c r="DM398" s="179">
        <v>9</v>
      </c>
      <c r="DN398" s="171"/>
    </row>
    <row r="399" spans="115:118" x14ac:dyDescent="0.25">
      <c r="DK399" s="177">
        <v>764</v>
      </c>
      <c r="DL399" s="178" t="s">
        <v>57</v>
      </c>
      <c r="DM399" s="179">
        <v>10</v>
      </c>
      <c r="DN399" s="171"/>
    </row>
    <row r="400" spans="115:118" x14ac:dyDescent="0.25">
      <c r="DK400" s="177">
        <v>770</v>
      </c>
      <c r="DL400" s="178" t="s">
        <v>53</v>
      </c>
      <c r="DM400" s="179">
        <v>6</v>
      </c>
      <c r="DN400" s="171"/>
    </row>
    <row r="401" spans="115:118" x14ac:dyDescent="0.25">
      <c r="DK401" s="177">
        <v>771</v>
      </c>
      <c r="DL401" s="178" t="s">
        <v>54</v>
      </c>
      <c r="DM401" s="179">
        <v>7</v>
      </c>
      <c r="DN401" s="171" t="s">
        <v>951</v>
      </c>
    </row>
    <row r="402" spans="115:118" x14ac:dyDescent="0.25">
      <c r="DK402" s="177">
        <v>772</v>
      </c>
      <c r="DL402" s="178" t="s">
        <v>55</v>
      </c>
      <c r="DM402" s="179">
        <v>8</v>
      </c>
      <c r="DN402" s="171" t="s">
        <v>951</v>
      </c>
    </row>
    <row r="403" spans="115:118" x14ac:dyDescent="0.25">
      <c r="DK403" s="177">
        <v>773</v>
      </c>
      <c r="DL403" s="178" t="s">
        <v>56</v>
      </c>
      <c r="DM403" s="179">
        <v>9</v>
      </c>
      <c r="DN403" s="171" t="s">
        <v>951</v>
      </c>
    </row>
    <row r="404" spans="115:118" x14ac:dyDescent="0.25">
      <c r="DK404" s="177">
        <v>774</v>
      </c>
      <c r="DL404" s="178" t="s">
        <v>57</v>
      </c>
      <c r="DM404" s="179">
        <v>10</v>
      </c>
      <c r="DN404" s="171" t="s">
        <v>951</v>
      </c>
    </row>
    <row r="405" spans="115:118" x14ac:dyDescent="0.25">
      <c r="DK405" s="177">
        <v>780</v>
      </c>
      <c r="DL405" s="178" t="s">
        <v>53</v>
      </c>
      <c r="DM405" s="179">
        <v>6</v>
      </c>
      <c r="DN405" s="171"/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781</v>
      </c>
      <c r="DL407" s="178" t="s">
        <v>54</v>
      </c>
      <c r="DM407" s="179">
        <v>7</v>
      </c>
      <c r="DN407" s="171" t="s">
        <v>952</v>
      </c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782</v>
      </c>
      <c r="DL409" s="178" t="s">
        <v>55</v>
      </c>
      <c r="DM409" s="179">
        <v>8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783</v>
      </c>
      <c r="DL411" s="178" t="s">
        <v>56</v>
      </c>
      <c r="DM411" s="179">
        <v>9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784</v>
      </c>
      <c r="DL413" s="178" t="s">
        <v>57</v>
      </c>
      <c r="DM413" s="179">
        <v>10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811</v>
      </c>
      <c r="DL415" s="178" t="s">
        <v>58</v>
      </c>
      <c r="DM415" s="179">
        <v>4</v>
      </c>
      <c r="DN415" s="171"/>
    </row>
    <row r="416" spans="115:118" x14ac:dyDescent="0.25">
      <c r="DK416" s="177">
        <v>812</v>
      </c>
      <c r="DL416" s="178" t="s">
        <v>59</v>
      </c>
      <c r="DM416" s="179">
        <v>5</v>
      </c>
      <c r="DN416" s="171"/>
    </row>
    <row r="417" spans="115:118" x14ac:dyDescent="0.25">
      <c r="DK417" s="177">
        <v>813</v>
      </c>
      <c r="DL417" s="178" t="s">
        <v>60</v>
      </c>
      <c r="DM417" s="179">
        <v>6</v>
      </c>
      <c r="DN417" s="171"/>
    </row>
    <row r="418" spans="115:118" x14ac:dyDescent="0.25">
      <c r="DK418" s="177">
        <v>814</v>
      </c>
      <c r="DL418" s="178" t="s">
        <v>61</v>
      </c>
      <c r="DM418" s="179">
        <v>7</v>
      </c>
      <c r="DN418" s="171"/>
    </row>
    <row r="419" spans="115:118" x14ac:dyDescent="0.25">
      <c r="DK419" s="177">
        <v>821</v>
      </c>
      <c r="DL419" s="178" t="s">
        <v>62</v>
      </c>
      <c r="DM419" s="179">
        <v>7</v>
      </c>
      <c r="DN419" s="171"/>
    </row>
    <row r="420" spans="115:118" x14ac:dyDescent="0.25">
      <c r="DK420" s="177">
        <v>822</v>
      </c>
      <c r="DL420" s="178" t="s">
        <v>63</v>
      </c>
      <c r="DM420" s="179">
        <v>8</v>
      </c>
      <c r="DN420" s="171"/>
    </row>
    <row r="421" spans="115:118" x14ac:dyDescent="0.25">
      <c r="DK421" s="177">
        <v>823</v>
      </c>
      <c r="DL421" s="178" t="s">
        <v>64</v>
      </c>
      <c r="DM421" s="179">
        <v>9</v>
      </c>
      <c r="DN421" s="171"/>
    </row>
    <row r="422" spans="115:118" x14ac:dyDescent="0.25">
      <c r="DK422" s="177">
        <v>824</v>
      </c>
      <c r="DL422" s="178" t="s">
        <v>65</v>
      </c>
      <c r="DM422" s="179">
        <v>10</v>
      </c>
      <c r="DN422" s="171"/>
    </row>
    <row r="423" spans="115:118" x14ac:dyDescent="0.25">
      <c r="DK423" s="177">
        <v>850</v>
      </c>
      <c r="DL423" s="178" t="s">
        <v>732</v>
      </c>
      <c r="DM423" s="179">
        <v>8</v>
      </c>
      <c r="DN423" s="171"/>
    </row>
    <row r="424" spans="115:118" x14ac:dyDescent="0.25">
      <c r="DK424" s="177">
        <v>851</v>
      </c>
      <c r="DL424" s="178" t="s">
        <v>733</v>
      </c>
      <c r="DM424" s="179">
        <v>9</v>
      </c>
      <c r="DN424" s="171"/>
    </row>
    <row r="425" spans="115:118" x14ac:dyDescent="0.25">
      <c r="DK425" s="177">
        <v>852</v>
      </c>
      <c r="DL425" s="178" t="s">
        <v>734</v>
      </c>
      <c r="DM425" s="179">
        <v>10</v>
      </c>
      <c r="DN425" s="171"/>
    </row>
    <row r="426" spans="115:118" x14ac:dyDescent="0.25">
      <c r="DK426" s="177">
        <v>853</v>
      </c>
      <c r="DL426" s="178" t="s">
        <v>735</v>
      </c>
      <c r="DM426" s="179">
        <v>11</v>
      </c>
      <c r="DN426" s="171"/>
    </row>
    <row r="427" spans="115:118" x14ac:dyDescent="0.25">
      <c r="DK427" s="177">
        <v>951</v>
      </c>
      <c r="DL427" s="178" t="s">
        <v>66</v>
      </c>
      <c r="DM427" s="179">
        <v>6</v>
      </c>
      <c r="DN427" s="171"/>
    </row>
    <row r="428" spans="115:118" x14ac:dyDescent="0.25">
      <c r="DK428" s="177">
        <v>952</v>
      </c>
      <c r="DL428" s="178" t="s">
        <v>67</v>
      </c>
      <c r="DM428" s="179">
        <v>7</v>
      </c>
      <c r="DN428" s="171"/>
    </row>
    <row r="429" spans="115:118" x14ac:dyDescent="0.25">
      <c r="DK429" s="177">
        <v>953</v>
      </c>
      <c r="DL429" s="178" t="s">
        <v>68</v>
      </c>
      <c r="DM429" s="179">
        <v>8</v>
      </c>
      <c r="DN429" s="171"/>
    </row>
    <row r="430" spans="115:118" x14ac:dyDescent="0.25">
      <c r="DK430" s="177">
        <v>954</v>
      </c>
      <c r="DL430" s="178" t="s">
        <v>69</v>
      </c>
      <c r="DM430" s="179">
        <v>8</v>
      </c>
      <c r="DN430" s="171"/>
    </row>
    <row r="431" spans="115:118" x14ac:dyDescent="0.25">
      <c r="DK431" s="177">
        <v>955</v>
      </c>
      <c r="DL431" s="178" t="s">
        <v>70</v>
      </c>
      <c r="DM431" s="179">
        <v>9</v>
      </c>
      <c r="DN431" s="171"/>
    </row>
    <row r="432" spans="115:118" x14ac:dyDescent="0.25">
      <c r="DK432" s="177">
        <v>961</v>
      </c>
      <c r="DL432" s="178" t="s">
        <v>71</v>
      </c>
      <c r="DM432" s="179">
        <v>6</v>
      </c>
      <c r="DN432" s="171"/>
    </row>
    <row r="433" spans="115:118" x14ac:dyDescent="0.25">
      <c r="DK433" s="177">
        <v>962</v>
      </c>
      <c r="DL433" s="178" t="s">
        <v>72</v>
      </c>
      <c r="DM433" s="179">
        <v>7</v>
      </c>
      <c r="DN433" s="171"/>
    </row>
    <row r="434" spans="115:118" x14ac:dyDescent="0.25">
      <c r="DK434" s="177">
        <v>963</v>
      </c>
      <c r="DL434" s="178" t="s">
        <v>73</v>
      </c>
      <c r="DM434" s="179">
        <v>8</v>
      </c>
      <c r="DN434" s="171"/>
    </row>
    <row r="435" spans="115:118" x14ac:dyDescent="0.25">
      <c r="DK435" s="177">
        <v>971</v>
      </c>
      <c r="DL435" s="178" t="s">
        <v>74</v>
      </c>
      <c r="DM435" s="179">
        <v>6</v>
      </c>
      <c r="DN435" s="171"/>
    </row>
    <row r="436" spans="115:118" x14ac:dyDescent="0.25">
      <c r="DK436" s="182">
        <v>972</v>
      </c>
      <c r="DL436" s="183" t="s">
        <v>75</v>
      </c>
      <c r="DM436" s="184">
        <v>7</v>
      </c>
      <c r="DN436" s="172"/>
    </row>
  </sheetData>
  <autoFilter ref="A4:EJ158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8:DM178"/>
    <mergeCell ref="K3:K4"/>
    <mergeCell ref="L3:L4"/>
    <mergeCell ref="M3:M4"/>
    <mergeCell ref="N3:N4"/>
    <mergeCell ref="O3:O4"/>
  </mergeCells>
  <conditionalFormatting sqref="CY11 CY110 DB104 DB10:DB27 DB46:DB49 DB60:DB61 DB40:DB44 DB51:DB58 DB115:DB126 DB143 CY143 DB145:DB149 CY145:CY149 DB78:DB102 DB74 DB110:DB113 DB129 DB131:DB137 DB30:DB38">
    <cfRule type="cellIs" dxfId="356" priority="141" stopIfTrue="1" operator="notEqual">
      <formula>$DF10</formula>
    </cfRule>
  </conditionalFormatting>
  <conditionalFormatting sqref="CY10 CY51:CY58 CY13:CY27 CY46:CY48 CY60:CY61 CY40:CY44 CY115:CY126 CY78:CY104 CY74 CY111:CY113 CY129 CY131:CY137 CY29:CY38">
    <cfRule type="cellIs" dxfId="355" priority="142" stopIfTrue="1" operator="notEqual">
      <formula>$DB10</formula>
    </cfRule>
  </conditionalFormatting>
  <conditionalFormatting sqref="DB105">
    <cfRule type="cellIs" dxfId="354" priority="139" stopIfTrue="1" operator="notEqual">
      <formula>$DF105</formula>
    </cfRule>
  </conditionalFormatting>
  <conditionalFormatting sqref="CY105">
    <cfRule type="cellIs" dxfId="353" priority="140" stopIfTrue="1" operator="notEqual">
      <formula>$DB105</formula>
    </cfRule>
  </conditionalFormatting>
  <conditionalFormatting sqref="DB106">
    <cfRule type="cellIs" dxfId="352" priority="137" stopIfTrue="1" operator="notEqual">
      <formula>$DF106</formula>
    </cfRule>
  </conditionalFormatting>
  <conditionalFormatting sqref="DB62">
    <cfRule type="cellIs" dxfId="351" priority="135" stopIfTrue="1" operator="notEqual">
      <formula>$DF62</formula>
    </cfRule>
  </conditionalFormatting>
  <conditionalFormatting sqref="CY106">
    <cfRule type="cellIs" dxfId="350" priority="138" stopIfTrue="1" operator="notEqual">
      <formula>$DB106</formula>
    </cfRule>
  </conditionalFormatting>
  <conditionalFormatting sqref="CY62">
    <cfRule type="cellIs" dxfId="349" priority="136" stopIfTrue="1" operator="notEqual">
      <formula>$DB62</formula>
    </cfRule>
  </conditionalFormatting>
  <conditionalFormatting sqref="DB67">
    <cfRule type="cellIs" dxfId="348" priority="133" stopIfTrue="1" operator="notEqual">
      <formula>$DF67</formula>
    </cfRule>
  </conditionalFormatting>
  <conditionalFormatting sqref="CY67">
    <cfRule type="cellIs" dxfId="347" priority="134" stopIfTrue="1" operator="notEqual">
      <formula>$DB67</formula>
    </cfRule>
  </conditionalFormatting>
  <conditionalFormatting sqref="DB68">
    <cfRule type="cellIs" dxfId="346" priority="131" stopIfTrue="1" operator="notEqual">
      <formula>$DF68</formula>
    </cfRule>
  </conditionalFormatting>
  <conditionalFormatting sqref="CY68">
    <cfRule type="cellIs" dxfId="345" priority="132" stopIfTrue="1" operator="notEqual">
      <formula>$DB68</formula>
    </cfRule>
  </conditionalFormatting>
  <conditionalFormatting sqref="CY49">
    <cfRule type="cellIs" dxfId="344" priority="130" stopIfTrue="1" operator="notEqual">
      <formula>$DB49</formula>
    </cfRule>
  </conditionalFormatting>
  <conditionalFormatting sqref="DB45">
    <cfRule type="cellIs" dxfId="343" priority="129" stopIfTrue="1" operator="notEqual">
      <formula>$DF45</formula>
    </cfRule>
  </conditionalFormatting>
  <conditionalFormatting sqref="CY45">
    <cfRule type="cellIs" dxfId="342" priority="128" stopIfTrue="1" operator="notEqual">
      <formula>$DB45</formula>
    </cfRule>
  </conditionalFormatting>
  <conditionalFormatting sqref="DB28">
    <cfRule type="cellIs" dxfId="341" priority="126" stopIfTrue="1" operator="notEqual">
      <formula>$DF28</formula>
    </cfRule>
  </conditionalFormatting>
  <conditionalFormatting sqref="CY28">
    <cfRule type="cellIs" dxfId="340" priority="127" stopIfTrue="1" operator="notEqual">
      <formula>$DB28</formula>
    </cfRule>
  </conditionalFormatting>
  <conditionalFormatting sqref="DB59">
    <cfRule type="cellIs" dxfId="339" priority="124" stopIfTrue="1" operator="notEqual">
      <formula>$DF59</formula>
    </cfRule>
  </conditionalFormatting>
  <conditionalFormatting sqref="CY59">
    <cfRule type="cellIs" dxfId="338" priority="125" stopIfTrue="1" operator="notEqual">
      <formula>$DB59</formula>
    </cfRule>
  </conditionalFormatting>
  <conditionalFormatting sqref="DB66">
    <cfRule type="cellIs" dxfId="337" priority="122" stopIfTrue="1" operator="notEqual">
      <formula>$DF66</formula>
    </cfRule>
  </conditionalFormatting>
  <conditionalFormatting sqref="CY66">
    <cfRule type="cellIs" dxfId="336" priority="123" stopIfTrue="1" operator="notEqual">
      <formula>$DB66</formula>
    </cfRule>
  </conditionalFormatting>
  <conditionalFormatting sqref="DB107">
    <cfRule type="cellIs" dxfId="335" priority="120" stopIfTrue="1" operator="notEqual">
      <formula>$DF107</formula>
    </cfRule>
  </conditionalFormatting>
  <conditionalFormatting sqref="CY107">
    <cfRule type="cellIs" dxfId="334" priority="121" stopIfTrue="1" operator="notEqual">
      <formula>$DB107</formula>
    </cfRule>
  </conditionalFormatting>
  <conditionalFormatting sqref="DB69:DB70">
    <cfRule type="cellIs" dxfId="333" priority="118" stopIfTrue="1" operator="notEqual">
      <formula>$DF69</formula>
    </cfRule>
  </conditionalFormatting>
  <conditionalFormatting sqref="CY69:CY70">
    <cfRule type="cellIs" dxfId="332" priority="119" stopIfTrue="1" operator="notEqual">
      <formula>$DB69</formula>
    </cfRule>
  </conditionalFormatting>
  <conditionalFormatting sqref="DB127">
    <cfRule type="cellIs" dxfId="331" priority="116" stopIfTrue="1" operator="notEqual">
      <formula>$DF127</formula>
    </cfRule>
  </conditionalFormatting>
  <conditionalFormatting sqref="CY127">
    <cfRule type="cellIs" dxfId="330" priority="117" stopIfTrue="1" operator="notEqual">
      <formula>$DB127</formula>
    </cfRule>
  </conditionalFormatting>
  <conditionalFormatting sqref="CV104:CV107 CV66:CV70 CV40:CV49 CV51:CV62 CV78:CV102 CV115:CV127 CV74 CV111:CV113 CV129 CV131:CV137 CV5:CV38">
    <cfRule type="expression" dxfId="329" priority="113" stopIfTrue="1">
      <formula>$CY5=""</formula>
    </cfRule>
    <cfRule type="cellIs" dxfId="328" priority="115" stopIfTrue="1" operator="notEqual">
      <formula>$CY5</formula>
    </cfRule>
  </conditionalFormatting>
  <conditionalFormatting sqref="CV143 CV145:CV149">
    <cfRule type="cellIs" dxfId="327" priority="114" stopIfTrue="1" operator="notEqual">
      <formula>$CY143</formula>
    </cfRule>
  </conditionalFormatting>
  <conditionalFormatting sqref="CY12">
    <cfRule type="cellIs" dxfId="326" priority="112" stopIfTrue="1" operator="notEqual">
      <formula>$DF12</formula>
    </cfRule>
  </conditionalFormatting>
  <conditionalFormatting sqref="CV103">
    <cfRule type="cellIs" dxfId="325" priority="111" stopIfTrue="1" operator="notEqual">
      <formula>$CY103</formula>
    </cfRule>
  </conditionalFormatting>
  <conditionalFormatting sqref="DB71">
    <cfRule type="cellIs" dxfId="324" priority="109" stopIfTrue="1" operator="notEqual">
      <formula>$DF71</formula>
    </cfRule>
  </conditionalFormatting>
  <conditionalFormatting sqref="CY71">
    <cfRule type="cellIs" dxfId="323" priority="110" stopIfTrue="1" operator="notEqual">
      <formula>$DB71</formula>
    </cfRule>
  </conditionalFormatting>
  <conditionalFormatting sqref="CV71">
    <cfRule type="expression" dxfId="322" priority="107" stopIfTrue="1">
      <formula>$CY71=""</formula>
    </cfRule>
    <cfRule type="cellIs" dxfId="321" priority="108" stopIfTrue="1" operator="notEqual">
      <formula>$CY71</formula>
    </cfRule>
  </conditionalFormatting>
  <conditionalFormatting sqref="CY146 CY148">
    <cfRule type="cellIs" dxfId="320" priority="106" stopIfTrue="1" operator="notEqual">
      <formula>$DF146</formula>
    </cfRule>
  </conditionalFormatting>
  <conditionalFormatting sqref="DB108">
    <cfRule type="cellIs" dxfId="319" priority="104" stopIfTrue="1" operator="notEqual">
      <formula>$DF108</formula>
    </cfRule>
  </conditionalFormatting>
  <conditionalFormatting sqref="CY108">
    <cfRule type="cellIs" dxfId="318" priority="105" stopIfTrue="1" operator="notEqual">
      <formula>$DB108</formula>
    </cfRule>
  </conditionalFormatting>
  <conditionalFormatting sqref="CV108">
    <cfRule type="expression" dxfId="317" priority="102" stopIfTrue="1">
      <formula>$CY108=""</formula>
    </cfRule>
    <cfRule type="cellIs" dxfId="316" priority="103" stopIfTrue="1" operator="notEqual">
      <formula>$CY108</formula>
    </cfRule>
  </conditionalFormatting>
  <conditionalFormatting sqref="CV110">
    <cfRule type="expression" dxfId="315" priority="100" stopIfTrue="1">
      <formula>$CY110=""</formula>
    </cfRule>
    <cfRule type="cellIs" dxfId="314" priority="101" stopIfTrue="1" operator="notEqual">
      <formula>$CY110</formula>
    </cfRule>
  </conditionalFormatting>
  <conditionalFormatting sqref="DB142">
    <cfRule type="cellIs" dxfId="313" priority="99" stopIfTrue="1" operator="notEqual">
      <formula>$DF142</formula>
    </cfRule>
  </conditionalFormatting>
  <conditionalFormatting sqref="CY142">
    <cfRule type="cellIs" dxfId="312" priority="98" stopIfTrue="1" operator="notEqual">
      <formula>$DF142</formula>
    </cfRule>
  </conditionalFormatting>
  <conditionalFormatting sqref="CV142">
    <cfRule type="cellIs" dxfId="311" priority="97" stopIfTrue="1" operator="notEqual">
      <formula>$CY142</formula>
    </cfRule>
  </conditionalFormatting>
  <conditionalFormatting sqref="DB65">
    <cfRule type="cellIs" dxfId="310" priority="95" stopIfTrue="1" operator="notEqual">
      <formula>$DF65</formula>
    </cfRule>
  </conditionalFormatting>
  <conditionalFormatting sqref="CY65">
    <cfRule type="cellIs" dxfId="309" priority="96" stopIfTrue="1" operator="notEqual">
      <formula>$DB65</formula>
    </cfRule>
  </conditionalFormatting>
  <conditionalFormatting sqref="CV65">
    <cfRule type="expression" dxfId="308" priority="93" stopIfTrue="1">
      <formula>$CY65=""</formula>
    </cfRule>
    <cfRule type="cellIs" dxfId="307" priority="94" stopIfTrue="1" operator="notEqual">
      <formula>$CY65</formula>
    </cfRule>
  </conditionalFormatting>
  <conditionalFormatting sqref="DB77">
    <cfRule type="cellIs" dxfId="306" priority="91" stopIfTrue="1" operator="notEqual">
      <formula>$DF77</formula>
    </cfRule>
  </conditionalFormatting>
  <conditionalFormatting sqref="CY77">
    <cfRule type="cellIs" dxfId="305" priority="92" stopIfTrue="1" operator="notEqual">
      <formula>$DB77</formula>
    </cfRule>
  </conditionalFormatting>
  <conditionalFormatting sqref="CV77">
    <cfRule type="expression" dxfId="304" priority="89" stopIfTrue="1">
      <formula>$CY77=""</formula>
    </cfRule>
    <cfRule type="cellIs" dxfId="303" priority="90" stopIfTrue="1" operator="notEqual">
      <formula>$CY77</formula>
    </cfRule>
  </conditionalFormatting>
  <conditionalFormatting sqref="DB76">
    <cfRule type="cellIs" dxfId="302" priority="87" stopIfTrue="1" operator="notEqual">
      <formula>$DF76</formula>
    </cfRule>
  </conditionalFormatting>
  <conditionalFormatting sqref="CY76">
    <cfRule type="cellIs" dxfId="301" priority="88" stopIfTrue="1" operator="notEqual">
      <formula>$DB76</formula>
    </cfRule>
  </conditionalFormatting>
  <conditionalFormatting sqref="CV76">
    <cfRule type="expression" dxfId="300" priority="85" stopIfTrue="1">
      <formula>$CY76=""</formula>
    </cfRule>
    <cfRule type="cellIs" dxfId="299" priority="86" stopIfTrue="1" operator="notEqual">
      <formula>$CY76</formula>
    </cfRule>
  </conditionalFormatting>
  <conditionalFormatting sqref="DB64">
    <cfRule type="cellIs" dxfId="298" priority="83" stopIfTrue="1" operator="notEqual">
      <formula>$DF64</formula>
    </cfRule>
  </conditionalFormatting>
  <conditionalFormatting sqref="CY64">
    <cfRule type="cellIs" dxfId="297" priority="84" stopIfTrue="1" operator="notEqual">
      <formula>$DB64</formula>
    </cfRule>
  </conditionalFormatting>
  <conditionalFormatting sqref="CV64">
    <cfRule type="expression" dxfId="296" priority="81" stopIfTrue="1">
      <formula>$CY64=""</formula>
    </cfRule>
    <cfRule type="cellIs" dxfId="295" priority="82" stopIfTrue="1" operator="notEqual">
      <formula>$CY64</formula>
    </cfRule>
  </conditionalFormatting>
  <conditionalFormatting sqref="DB63">
    <cfRule type="cellIs" dxfId="294" priority="79" stopIfTrue="1" operator="notEqual">
      <formula>$DF63</formula>
    </cfRule>
  </conditionalFormatting>
  <conditionalFormatting sqref="CY63">
    <cfRule type="cellIs" dxfId="293" priority="80" stopIfTrue="1" operator="notEqual">
      <formula>$DB63</formula>
    </cfRule>
  </conditionalFormatting>
  <conditionalFormatting sqref="CV63">
    <cfRule type="expression" dxfId="292" priority="77" stopIfTrue="1">
      <formula>$CY63=""</formula>
    </cfRule>
    <cfRule type="cellIs" dxfId="291" priority="78" stopIfTrue="1" operator="notEqual">
      <formula>$CY63</formula>
    </cfRule>
  </conditionalFormatting>
  <conditionalFormatting sqref="DB39">
    <cfRule type="cellIs" dxfId="290" priority="75" stopIfTrue="1" operator="notEqual">
      <formula>$DF39</formula>
    </cfRule>
  </conditionalFormatting>
  <conditionalFormatting sqref="CY39">
    <cfRule type="cellIs" dxfId="289" priority="76" stopIfTrue="1" operator="notEqual">
      <formula>$DB39</formula>
    </cfRule>
  </conditionalFormatting>
  <conditionalFormatting sqref="CV39">
    <cfRule type="expression" dxfId="288" priority="73" stopIfTrue="1">
      <formula>$CY39=""</formula>
    </cfRule>
    <cfRule type="cellIs" dxfId="287" priority="74" stopIfTrue="1" operator="notEqual">
      <formula>$CY39</formula>
    </cfRule>
  </conditionalFormatting>
  <conditionalFormatting sqref="DB50">
    <cfRule type="cellIs" dxfId="286" priority="71" stopIfTrue="1" operator="notEqual">
      <formula>$DF50</formula>
    </cfRule>
  </conditionalFormatting>
  <conditionalFormatting sqref="CY50">
    <cfRule type="cellIs" dxfId="285" priority="72" stopIfTrue="1" operator="notEqual">
      <formula>$DB50</formula>
    </cfRule>
  </conditionalFormatting>
  <conditionalFormatting sqref="CV50">
    <cfRule type="expression" dxfId="284" priority="69" stopIfTrue="1">
      <formula>$CY50=""</formula>
    </cfRule>
    <cfRule type="cellIs" dxfId="283" priority="70" stopIfTrue="1" operator="notEqual">
      <formula>$CY50</formula>
    </cfRule>
  </conditionalFormatting>
  <conditionalFormatting sqref="DB70">
    <cfRule type="cellIs" dxfId="282" priority="67" stopIfTrue="1" operator="notEqual">
      <formula>$DF70</formula>
    </cfRule>
  </conditionalFormatting>
  <conditionalFormatting sqref="CY70">
    <cfRule type="cellIs" dxfId="281" priority="68" stopIfTrue="1" operator="notEqual">
      <formula>$DB70</formula>
    </cfRule>
  </conditionalFormatting>
  <conditionalFormatting sqref="CV70">
    <cfRule type="expression" dxfId="280" priority="65" stopIfTrue="1">
      <formula>$CY70=""</formula>
    </cfRule>
    <cfRule type="cellIs" dxfId="279" priority="66" stopIfTrue="1" operator="notEqual">
      <formula>$CY70</formula>
    </cfRule>
  </conditionalFormatting>
  <conditionalFormatting sqref="DB71">
    <cfRule type="cellIs" dxfId="278" priority="63" stopIfTrue="1" operator="notEqual">
      <formula>$DF71</formula>
    </cfRule>
  </conditionalFormatting>
  <conditionalFormatting sqref="CY71">
    <cfRule type="cellIs" dxfId="277" priority="64" stopIfTrue="1" operator="notEqual">
      <formula>$DB71</formula>
    </cfRule>
  </conditionalFormatting>
  <conditionalFormatting sqref="CV71">
    <cfRule type="expression" dxfId="276" priority="61" stopIfTrue="1">
      <formula>$CY71=""</formula>
    </cfRule>
    <cfRule type="cellIs" dxfId="275" priority="62" stopIfTrue="1" operator="notEqual">
      <formula>$CY71</formula>
    </cfRule>
  </conditionalFormatting>
  <conditionalFormatting sqref="DB109 CY109">
    <cfRule type="cellIs" dxfId="274" priority="52" stopIfTrue="1" operator="notEqual">
      <formula>$DF109</formula>
    </cfRule>
  </conditionalFormatting>
  <conditionalFormatting sqref="CV109">
    <cfRule type="expression" dxfId="273" priority="50" stopIfTrue="1">
      <formula>$CY109=""</formula>
    </cfRule>
    <cfRule type="cellIs" dxfId="272" priority="51" stopIfTrue="1" operator="notEqual">
      <formula>$CY109</formula>
    </cfRule>
  </conditionalFormatting>
  <conditionalFormatting sqref="DB114">
    <cfRule type="cellIs" dxfId="271" priority="48" stopIfTrue="1" operator="notEqual">
      <formula>$DF114</formula>
    </cfRule>
  </conditionalFormatting>
  <conditionalFormatting sqref="CY114">
    <cfRule type="cellIs" dxfId="270" priority="49" stopIfTrue="1" operator="notEqual">
      <formula>$DB114</formula>
    </cfRule>
  </conditionalFormatting>
  <conditionalFormatting sqref="CV114">
    <cfRule type="expression" dxfId="269" priority="46" stopIfTrue="1">
      <formula>$CY114=""</formula>
    </cfRule>
    <cfRule type="cellIs" dxfId="268" priority="47" stopIfTrue="1" operator="notEqual">
      <formula>$CY114</formula>
    </cfRule>
  </conditionalFormatting>
  <conditionalFormatting sqref="DB139:DB141">
    <cfRule type="cellIs" dxfId="267" priority="45" stopIfTrue="1" operator="notEqual">
      <formula>$DF139</formula>
    </cfRule>
  </conditionalFormatting>
  <conditionalFormatting sqref="CY139:CY141">
    <cfRule type="cellIs" dxfId="266" priority="44" stopIfTrue="1" operator="notEqual">
      <formula>$DF139</formula>
    </cfRule>
  </conditionalFormatting>
  <conditionalFormatting sqref="CV139:CV141">
    <cfRule type="cellIs" dxfId="265" priority="43" stopIfTrue="1" operator="notEqual">
      <formula>$CY139</formula>
    </cfRule>
  </conditionalFormatting>
  <conditionalFormatting sqref="CY144 DB144">
    <cfRule type="cellIs" dxfId="264" priority="42" stopIfTrue="1" operator="notEqual">
      <formula>$DF144</formula>
    </cfRule>
  </conditionalFormatting>
  <conditionalFormatting sqref="CV144">
    <cfRule type="cellIs" dxfId="263" priority="41" stopIfTrue="1" operator="notEqual">
      <formula>$CY144</formula>
    </cfRule>
  </conditionalFormatting>
  <conditionalFormatting sqref="DB138">
    <cfRule type="cellIs" dxfId="262" priority="39" stopIfTrue="1" operator="notEqual">
      <formula>$DF138</formula>
    </cfRule>
  </conditionalFormatting>
  <conditionalFormatting sqref="CY138">
    <cfRule type="cellIs" dxfId="261" priority="40" stopIfTrue="1" operator="notEqual">
      <formula>$DB138</formula>
    </cfRule>
  </conditionalFormatting>
  <conditionalFormatting sqref="CV138">
    <cfRule type="expression" dxfId="260" priority="37" stopIfTrue="1">
      <formula>$CY138=""</formula>
    </cfRule>
    <cfRule type="cellIs" dxfId="259" priority="38" stopIfTrue="1" operator="notEqual">
      <formula>$CY138</formula>
    </cfRule>
  </conditionalFormatting>
  <conditionalFormatting sqref="DB72:DB73">
    <cfRule type="cellIs" dxfId="258" priority="35" stopIfTrue="1" operator="notEqual">
      <formula>$DF72</formula>
    </cfRule>
  </conditionalFormatting>
  <conditionalFormatting sqref="CY72:CY73">
    <cfRule type="cellIs" dxfId="257" priority="36" stopIfTrue="1" operator="notEqual">
      <formula>$DB72</formula>
    </cfRule>
  </conditionalFormatting>
  <conditionalFormatting sqref="CV72:CV73">
    <cfRule type="expression" dxfId="256" priority="33" stopIfTrue="1">
      <formula>$CY72=""</formula>
    </cfRule>
    <cfRule type="cellIs" dxfId="255" priority="34" stopIfTrue="1" operator="notEqual">
      <formula>$CY72</formula>
    </cfRule>
  </conditionalFormatting>
  <conditionalFormatting sqref="DB72:DB73">
    <cfRule type="cellIs" dxfId="254" priority="31" stopIfTrue="1" operator="notEqual">
      <formula>$DF72</formula>
    </cfRule>
  </conditionalFormatting>
  <conditionalFormatting sqref="CY72:CY73">
    <cfRule type="cellIs" dxfId="253" priority="32" stopIfTrue="1" operator="notEqual">
      <formula>$DB72</formula>
    </cfRule>
  </conditionalFormatting>
  <conditionalFormatting sqref="CV72:CV73">
    <cfRule type="expression" dxfId="252" priority="29" stopIfTrue="1">
      <formula>$CY72=""</formula>
    </cfRule>
    <cfRule type="cellIs" dxfId="251" priority="30" stopIfTrue="1" operator="notEqual">
      <formula>$CY72</formula>
    </cfRule>
  </conditionalFormatting>
  <conditionalFormatting sqref="DB130">
    <cfRule type="cellIs" dxfId="250" priority="23" stopIfTrue="1" operator="notEqual">
      <formula>$DF130</formula>
    </cfRule>
  </conditionalFormatting>
  <conditionalFormatting sqref="CY130">
    <cfRule type="cellIs" dxfId="249" priority="24" stopIfTrue="1" operator="notEqual">
      <formula>$DB130</formula>
    </cfRule>
  </conditionalFormatting>
  <conditionalFormatting sqref="CV130">
    <cfRule type="expression" dxfId="248" priority="21" stopIfTrue="1">
      <formula>$CY130=""</formula>
    </cfRule>
    <cfRule type="cellIs" dxfId="247" priority="22" stopIfTrue="1" operator="notEqual">
      <formula>$CY130</formula>
    </cfRule>
  </conditionalFormatting>
  <conditionalFormatting sqref="DB128">
    <cfRule type="cellIs" dxfId="246" priority="19" stopIfTrue="1" operator="notEqual">
      <formula>$DF128</formula>
    </cfRule>
  </conditionalFormatting>
  <conditionalFormatting sqref="CY128">
    <cfRule type="cellIs" dxfId="245" priority="20" stopIfTrue="1" operator="notEqual">
      <formula>$DB128</formula>
    </cfRule>
  </conditionalFormatting>
  <conditionalFormatting sqref="CV128">
    <cfRule type="expression" dxfId="244" priority="17" stopIfTrue="1">
      <formula>$CY128=""</formula>
    </cfRule>
    <cfRule type="cellIs" dxfId="243" priority="18" stopIfTrue="1" operator="notEqual">
      <formula>$CY128</formula>
    </cfRule>
  </conditionalFormatting>
  <conditionalFormatting sqref="DB73">
    <cfRule type="cellIs" dxfId="242" priority="15" stopIfTrue="1" operator="notEqual">
      <formula>$DF73</formula>
    </cfRule>
  </conditionalFormatting>
  <conditionalFormatting sqref="CY73">
    <cfRule type="cellIs" dxfId="241" priority="16" stopIfTrue="1" operator="notEqual">
      <formula>$DB73</formula>
    </cfRule>
  </conditionalFormatting>
  <conditionalFormatting sqref="CV73">
    <cfRule type="expression" dxfId="240" priority="13" stopIfTrue="1">
      <formula>$CY73=""</formula>
    </cfRule>
    <cfRule type="cellIs" dxfId="239" priority="14" stopIfTrue="1" operator="notEqual">
      <formula>$CY73</formula>
    </cfRule>
  </conditionalFormatting>
  <conditionalFormatting sqref="DB74">
    <cfRule type="cellIs" dxfId="238" priority="11" stopIfTrue="1" operator="notEqual">
      <formula>$DF74</formula>
    </cfRule>
  </conditionalFormatting>
  <conditionalFormatting sqref="CY74">
    <cfRule type="cellIs" dxfId="237" priority="12" stopIfTrue="1" operator="notEqual">
      <formula>$DB74</formula>
    </cfRule>
  </conditionalFormatting>
  <conditionalFormatting sqref="CV74">
    <cfRule type="expression" dxfId="236" priority="9" stopIfTrue="1">
      <formula>$CY74=""</formula>
    </cfRule>
    <cfRule type="cellIs" dxfId="235" priority="10" stopIfTrue="1" operator="notEqual">
      <formula>$CY74</formula>
    </cfRule>
  </conditionalFormatting>
  <conditionalFormatting sqref="DB74">
    <cfRule type="cellIs" dxfId="234" priority="7" stopIfTrue="1" operator="notEqual">
      <formula>$DF74</formula>
    </cfRule>
  </conditionalFormatting>
  <conditionalFormatting sqref="CY74">
    <cfRule type="cellIs" dxfId="233" priority="8" stopIfTrue="1" operator="notEqual">
      <formula>$DB74</formula>
    </cfRule>
  </conditionalFormatting>
  <conditionalFormatting sqref="CV74">
    <cfRule type="expression" dxfId="232" priority="5" stopIfTrue="1">
      <formula>$CY74=""</formula>
    </cfRule>
    <cfRule type="cellIs" dxfId="231" priority="6" stopIfTrue="1" operator="notEqual">
      <formula>$CY74</formula>
    </cfRule>
  </conditionalFormatting>
  <conditionalFormatting sqref="DB75">
    <cfRule type="cellIs" dxfId="230" priority="3" stopIfTrue="1" operator="notEqual">
      <formula>$DF75</formula>
    </cfRule>
  </conditionalFormatting>
  <conditionalFormatting sqref="CY75">
    <cfRule type="cellIs" dxfId="229" priority="4" stopIfTrue="1" operator="notEqual">
      <formula>$DB75</formula>
    </cfRule>
  </conditionalFormatting>
  <conditionalFormatting sqref="CV75">
    <cfRule type="expression" dxfId="228" priority="1" stopIfTrue="1">
      <formula>$CY75=""</formula>
    </cfRule>
    <cfRule type="cellIs" dxfId="227" priority="2" stopIfTrue="1" operator="notEqual">
      <formula>$CY75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67.0 / Gültig ab: 01.10.15 / Seite &amp;P (&amp;N)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9"/>
  <sheetViews>
    <sheetView topLeftCell="AG107" zoomScaleNormal="100" zoomScaleSheetLayoutView="75" workbookViewId="0">
      <selection activeCell="BZ132" sqref="BZ132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1112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38</v>
      </c>
      <c r="CS5" s="19" t="str">
        <f t="shared" ref="CS5:CS67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7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6" si="22">VLOOKUP($CV29,Funktionsbezeichnungen,3,0)</f>
        <v>10</v>
      </c>
      <c r="CX29" s="83" t="str">
        <f t="shared" ref="CX29:CX56" si="23">VLOOKUP($CV29,Funktionsbezeichnungen,2,0)</f>
        <v>Vorgesetzter  -  2. Stufe</v>
      </c>
      <c r="CY29" s="125">
        <v>751</v>
      </c>
      <c r="CZ29" s="33">
        <f t="shared" ref="CZ29:CZ57" si="24">VLOOKUP($CY29,Funktionsbezeichnungen,3,0)</f>
        <v>10</v>
      </c>
      <c r="DA29" s="83" t="str">
        <f t="shared" ref="DA29:DA57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7" si="26">VLOOKUP($DF29,Funktionsbezeichnungen,3,0)</f>
        <v>10</v>
      </c>
      <c r="DH29" s="83" t="str">
        <f t="shared" ref="DH29:DH57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361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875</v>
      </c>
      <c r="Z34" s="21">
        <f t="shared" si="1"/>
        <v>25</v>
      </c>
      <c r="AA34" s="25" t="s">
        <v>671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7" si="28">VLOOKUP($DB35,Funktionsbezeichnungen,3,0)</f>
        <v>8</v>
      </c>
      <c r="DD35" s="83" t="str">
        <f t="shared" ref="DD35:DD57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14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14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14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14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14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14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14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14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>IF(Z43&gt;=10,1,0)</f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195" t="s">
        <v>361</v>
      </c>
      <c r="P43" s="194" t="s">
        <v>566</v>
      </c>
      <c r="Q43" s="15">
        <v>39</v>
      </c>
      <c r="R43" s="42"/>
      <c r="S43" s="16" t="s">
        <v>561</v>
      </c>
      <c r="T43" s="21">
        <v>1975</v>
      </c>
      <c r="U43" s="28" t="s">
        <v>562</v>
      </c>
      <c r="V43" s="21">
        <v>2004</v>
      </c>
      <c r="W43" s="25"/>
      <c r="X43" s="21"/>
      <c r="Y43" s="28" t="s">
        <v>564</v>
      </c>
      <c r="Z43" s="118">
        <f>$AD$3-V43</f>
        <v>11</v>
      </c>
      <c r="AA43" s="169" t="s">
        <v>565</v>
      </c>
      <c r="AB43" s="21" t="s">
        <v>105</v>
      </c>
      <c r="AC43" s="21"/>
      <c r="AE43" s="90" t="s">
        <v>1084</v>
      </c>
      <c r="AF43" s="82"/>
      <c r="CP43" s="19" t="str">
        <f>+S43</f>
        <v>That Pueng</v>
      </c>
      <c r="CR43" s="19">
        <f>+Z43</f>
        <v>11</v>
      </c>
      <c r="CS43" s="19" t="str">
        <f>+AB43</f>
        <v>C</v>
      </c>
      <c r="CT43" s="154">
        <v>4345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>+CT43</f>
        <v>4345</v>
      </c>
      <c r="DN43" s="153">
        <v>1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934</v>
      </c>
      <c r="Q44" s="15">
        <v>40</v>
      </c>
      <c r="R44" s="42"/>
      <c r="S44" s="20" t="s">
        <v>935</v>
      </c>
      <c r="T44" s="21">
        <v>1976</v>
      </c>
      <c r="U44" s="28" t="s">
        <v>936</v>
      </c>
      <c r="V44" s="21">
        <v>2004</v>
      </c>
      <c r="W44" s="25" t="s">
        <v>324</v>
      </c>
      <c r="X44" s="21">
        <v>2014</v>
      </c>
      <c r="Y44" s="28"/>
      <c r="Z44" s="118">
        <f t="shared" si="1"/>
        <v>11</v>
      </c>
      <c r="AA44" s="169" t="s">
        <v>937</v>
      </c>
      <c r="AB44" s="118" t="s">
        <v>105</v>
      </c>
      <c r="AC44" s="21"/>
      <c r="AE44" s="90" t="s">
        <v>373</v>
      </c>
      <c r="AF44" s="82" t="s">
        <v>1083</v>
      </c>
      <c r="CP44" s="19" t="str">
        <f t="shared" si="2"/>
        <v>Becksmann Thomas J.</v>
      </c>
      <c r="CR44" s="19">
        <f t="shared" si="3"/>
        <v>11</v>
      </c>
      <c r="CS44" s="19" t="str">
        <f t="shared" si="4"/>
        <v>C</v>
      </c>
      <c r="CT44" s="154">
        <v>3210</v>
      </c>
      <c r="CU44" s="126"/>
      <c r="CV44" s="125">
        <v>772</v>
      </c>
      <c r="CW44" s="33">
        <f t="shared" si="22"/>
        <v>8</v>
      </c>
      <c r="CX44" s="83" t="str">
        <f t="shared" si="23"/>
        <v>Projektingenieur 2</v>
      </c>
      <c r="CY44" s="125"/>
      <c r="CZ44" s="33"/>
      <c r="DA44" s="83"/>
      <c r="DB44" s="125"/>
      <c r="DC44" s="33"/>
      <c r="DD44" s="83"/>
      <c r="DE44" s="20"/>
      <c r="DF44" s="33"/>
      <c r="DG44" s="33"/>
      <c r="DH44" s="83"/>
      <c r="DM44" s="19">
        <f t="shared" si="13"/>
        <v>3210</v>
      </c>
      <c r="DN44" s="153">
        <v>2</v>
      </c>
      <c r="DO44" s="19">
        <v>3</v>
      </c>
      <c r="DP44" s="19" t="s">
        <v>951</v>
      </c>
    </row>
    <row r="45" spans="1:120" s="19" customForma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>$AD$3-V45</f>
        <v>11</v>
      </c>
      <c r="AA45" s="25" t="s">
        <v>671</v>
      </c>
      <c r="AB45" s="21" t="s">
        <v>105</v>
      </c>
      <c r="AC45" s="21"/>
      <c r="AE45" s="90" t="s">
        <v>373</v>
      </c>
      <c r="AF45" s="82"/>
      <c r="CP45" s="19" t="str">
        <f>+S45</f>
        <v>Hausammann Cédric</v>
      </c>
      <c r="CR45" s="19">
        <f>+Z45</f>
        <v>11</v>
      </c>
      <c r="CS45" s="19" t="str">
        <f>+AB45</f>
        <v>C</v>
      </c>
      <c r="CT45" s="154">
        <v>9648</v>
      </c>
      <c r="CU45" s="126"/>
      <c r="CV45" s="125">
        <v>772</v>
      </c>
      <c r="CW45" s="33">
        <f>VLOOKUP($CV45,Funktionsbezeichnungen,3,0)</f>
        <v>8</v>
      </c>
      <c r="CX45" s="83" t="str">
        <f>VLOOKUP($CV45,Funktionsbezeichnungen,2,0)</f>
        <v>Projektingenieur 2</v>
      </c>
      <c r="CY45" s="125">
        <v>772</v>
      </c>
      <c r="CZ45" s="33">
        <f>VLOOKUP($CY45,Funktionsbezeichnungen,3,0)</f>
        <v>8</v>
      </c>
      <c r="DA45" s="83" t="str">
        <f>VLOOKUP($CY45,Funktionsbezeichnungen,2,0)</f>
        <v>Projektingenieur 2</v>
      </c>
      <c r="DB45" s="125">
        <v>772</v>
      </c>
      <c r="DC45" s="33">
        <f>VLOOKUP($DB45,Funktionsbezeichnungen,3,0)</f>
        <v>8</v>
      </c>
      <c r="DD45" s="83" t="str">
        <f>VLOOKUP($DB45,Funktionsbezeichnungen,2,0)</f>
        <v>Projektingenieur 2</v>
      </c>
      <c r="DE45" s="20"/>
      <c r="DF45" s="33">
        <v>771</v>
      </c>
      <c r="DG45" s="33">
        <f>VLOOKUP($DF45,Funktionsbezeichnungen,3,0)</f>
        <v>7</v>
      </c>
      <c r="DH45" s="83" t="str">
        <f>VLOOKUP($DF45,Funktionsbezeichnungen,2,0)</f>
        <v>Projektingenieur 1</v>
      </c>
      <c r="DM45" s="19">
        <f>+CT45</f>
        <v>9648</v>
      </c>
      <c r="DN45" s="153">
        <v>2</v>
      </c>
      <c r="DO45" s="19">
        <v>3</v>
      </c>
      <c r="DP45" s="19" t="s">
        <v>951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1120</v>
      </c>
      <c r="Q46" s="15">
        <v>42</v>
      </c>
      <c r="R46" s="42"/>
      <c r="S46" s="20" t="s">
        <v>1118</v>
      </c>
      <c r="T46" s="21">
        <v>1976</v>
      </c>
      <c r="U46" s="28" t="s">
        <v>1119</v>
      </c>
      <c r="V46" s="21">
        <v>2005</v>
      </c>
      <c r="W46" s="25"/>
      <c r="X46" s="21"/>
      <c r="Y46" s="28"/>
      <c r="Z46" s="118">
        <f>$AD$3-V46</f>
        <v>10</v>
      </c>
      <c r="AA46" s="169" t="s">
        <v>937</v>
      </c>
      <c r="AB46" s="118" t="s">
        <v>105</v>
      </c>
      <c r="AC46" s="21"/>
      <c r="AE46" s="90" t="s">
        <v>373</v>
      </c>
      <c r="AF46" s="82"/>
      <c r="CP46" s="19" t="str">
        <f>+S46</f>
        <v>Dick David</v>
      </c>
      <c r="CR46" s="19">
        <f>+Z46</f>
        <v>10</v>
      </c>
      <c r="CS46" s="19" t="str">
        <f>+AB46</f>
        <v>C</v>
      </c>
      <c r="CT46" s="205">
        <v>4909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>+CT46</f>
        <v>4909</v>
      </c>
      <c r="DN46" s="153">
        <v>2</v>
      </c>
      <c r="DO46" s="19">
        <v>3</v>
      </c>
      <c r="DP46" s="19" t="s">
        <v>952</v>
      </c>
    </row>
    <row r="47" spans="1:120" s="19" customFormat="1" ht="38.25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 t="shared" si="1"/>
        <v>16</v>
      </c>
      <c r="AA47" s="169" t="s">
        <v>565</v>
      </c>
      <c r="AB47" s="21" t="s">
        <v>1040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16</v>
      </c>
      <c r="CS47" s="19" t="str">
        <f t="shared" si="4"/>
        <v xml:space="preserve"> D/C 2)</v>
      </c>
      <c r="CT47" s="154">
        <v>4306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4306</v>
      </c>
      <c r="DN47" s="153">
        <v>2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1058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 t="shared" si="1"/>
        <v>23</v>
      </c>
      <c r="AA48" s="169" t="s">
        <v>1080</v>
      </c>
      <c r="AB48" s="21" t="s">
        <v>121</v>
      </c>
      <c r="AC48" s="21"/>
      <c r="AE48" s="90" t="s">
        <v>373</v>
      </c>
      <c r="AF48" s="82"/>
      <c r="CP48" s="19" t="str">
        <f t="shared" si="2"/>
        <v>Niedermeyer Friederike</v>
      </c>
      <c r="CR48" s="19">
        <f t="shared" si="3"/>
        <v>23</v>
      </c>
      <c r="CS48" s="19" t="str">
        <f t="shared" si="4"/>
        <v>D</v>
      </c>
      <c r="CT48" s="154">
        <v>4307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/>
      <c r="CZ48" s="33"/>
      <c r="DA48" s="83"/>
      <c r="DB48" s="125"/>
      <c r="DC48" s="33"/>
      <c r="DD48" s="83"/>
      <c r="DE48" s="20"/>
      <c r="DF48" s="33"/>
      <c r="DG48" s="33"/>
      <c r="DH48" s="83"/>
      <c r="DM48" s="19">
        <f t="shared" si="13"/>
        <v>4307</v>
      </c>
      <c r="DN48" s="153">
        <v>1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>
        <f t="shared" ref="C49:C112" si="30">IF(Z49&gt;=10,1,0)</f>
        <v>1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0" t="s">
        <v>613</v>
      </c>
      <c r="T49" s="21">
        <v>1980</v>
      </c>
      <c r="U49" s="28" t="s">
        <v>1068</v>
      </c>
      <c r="V49" s="21">
        <v>2005</v>
      </c>
      <c r="W49" s="25"/>
      <c r="X49" s="21"/>
      <c r="Y49" s="28"/>
      <c r="Z49" s="21">
        <f t="shared" si="1"/>
        <v>10</v>
      </c>
      <c r="AA49" s="25" t="s">
        <v>685</v>
      </c>
      <c r="AB49" s="21" t="s">
        <v>121</v>
      </c>
      <c r="AC49" s="21"/>
      <c r="AE49" s="90" t="s">
        <v>376</v>
      </c>
      <c r="AF49" s="82"/>
      <c r="CP49" s="19" t="str">
        <f t="shared" si="2"/>
        <v>Penning Rebecca</v>
      </c>
      <c r="CR49" s="19">
        <f t="shared" si="3"/>
        <v>10</v>
      </c>
      <c r="CS49" s="19" t="str">
        <f t="shared" si="4"/>
        <v>D</v>
      </c>
      <c r="CT49" s="154">
        <v>4353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771</v>
      </c>
      <c r="DC49" s="33">
        <f t="shared" si="28"/>
        <v>7</v>
      </c>
      <c r="DD49" s="83" t="str">
        <f t="shared" si="29"/>
        <v>Projektingenieur 1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4353</v>
      </c>
      <c r="DN49" s="153">
        <v>2</v>
      </c>
      <c r="DO49" s="19">
        <v>3</v>
      </c>
      <c r="DP49" s="185" t="s">
        <v>968</v>
      </c>
    </row>
    <row r="50" spans="1:120" s="19" customFormat="1" x14ac:dyDescent="0.2">
      <c r="A50" s="53">
        <v>0</v>
      </c>
      <c r="B50" s="53"/>
      <c r="C50" s="53">
        <f t="shared" si="30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9</v>
      </c>
      <c r="AA50" s="25" t="s">
        <v>108</v>
      </c>
      <c r="AB50" s="21" t="s">
        <v>121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9</v>
      </c>
      <c r="CS50" s="19" t="str">
        <f t="shared" si="4"/>
        <v>D</v>
      </c>
      <c r="CT50" s="154">
        <v>4293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>
        <v>772</v>
      </c>
      <c r="CZ50" s="33">
        <f t="shared" si="24"/>
        <v>8</v>
      </c>
      <c r="DA50" s="83" t="str">
        <f t="shared" si="25"/>
        <v>Projektingenieur 2</v>
      </c>
      <c r="DB50" s="125">
        <v>772</v>
      </c>
      <c r="DC50" s="33">
        <f t="shared" si="28"/>
        <v>8</v>
      </c>
      <c r="DD50" s="83" t="str">
        <f t="shared" si="29"/>
        <v>Projektingenieur 2</v>
      </c>
      <c r="DE50" s="20"/>
      <c r="DF50" s="33">
        <v>771</v>
      </c>
      <c r="DG50" s="33">
        <f t="shared" si="26"/>
        <v>7</v>
      </c>
      <c r="DH50" s="83" t="str">
        <f t="shared" si="27"/>
        <v>Projektingenieur 1</v>
      </c>
      <c r="DM50" s="19">
        <f t="shared" si="13"/>
        <v>4293</v>
      </c>
      <c r="DN50" s="153">
        <v>2</v>
      </c>
      <c r="DO50" s="19">
        <v>3</v>
      </c>
      <c r="DP50" s="19" t="s">
        <v>951</v>
      </c>
    </row>
    <row r="51" spans="1:120" s="19" customFormat="1" ht="27" x14ac:dyDescent="0.2">
      <c r="A51" s="53">
        <v>0</v>
      </c>
      <c r="B51" s="53"/>
      <c r="C51" s="53">
        <f t="shared" si="30"/>
        <v>0</v>
      </c>
      <c r="D51" s="55">
        <v>1</v>
      </c>
      <c r="E51" s="55"/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999</v>
      </c>
      <c r="Q51" s="15">
        <v>47</v>
      </c>
      <c r="R51" s="42"/>
      <c r="S51" s="20" t="s">
        <v>1000</v>
      </c>
      <c r="T51" s="21">
        <v>1979</v>
      </c>
      <c r="U51" s="28" t="s">
        <v>1059</v>
      </c>
      <c r="V51" s="21">
        <v>2007</v>
      </c>
      <c r="W51" s="25"/>
      <c r="X51" s="21"/>
      <c r="Y51" s="28"/>
      <c r="Z51" s="21">
        <f t="shared" si="1"/>
        <v>8</v>
      </c>
      <c r="AA51" s="25" t="s">
        <v>1081</v>
      </c>
      <c r="AB51" s="21" t="s">
        <v>121</v>
      </c>
      <c r="AC51" s="21"/>
      <c r="AE51" s="90" t="s">
        <v>373</v>
      </c>
      <c r="AF51" s="82"/>
      <c r="CP51" s="19" t="str">
        <f t="shared" si="2"/>
        <v>Hikel Harald</v>
      </c>
      <c r="CR51" s="153">
        <f t="shared" si="3"/>
        <v>8</v>
      </c>
      <c r="CS51" s="19" t="str">
        <f t="shared" si="4"/>
        <v>D</v>
      </c>
      <c r="CT51" s="154">
        <v>7707</v>
      </c>
      <c r="CU51" s="126"/>
      <c r="CV51" s="125">
        <v>782</v>
      </c>
      <c r="CW51" s="33">
        <f t="shared" si="22"/>
        <v>8</v>
      </c>
      <c r="CX51" s="83" t="str">
        <f t="shared" si="23"/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 t="shared" si="13"/>
        <v>7707</v>
      </c>
      <c r="DN51" s="153">
        <v>2</v>
      </c>
      <c r="DO51" s="19">
        <v>1</v>
      </c>
      <c r="DP51" s="19" t="s">
        <v>952</v>
      </c>
    </row>
    <row r="52" spans="1:120" s="19" customFormat="1" x14ac:dyDescent="0.2">
      <c r="A52" s="53">
        <v>0</v>
      </c>
      <c r="B52" s="53"/>
      <c r="C52" s="53">
        <f>IF(Z52&gt;=10,1,0)</f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>$AD$3-V52</f>
        <v>8</v>
      </c>
      <c r="AA52" s="25" t="s">
        <v>1079</v>
      </c>
      <c r="AB52" s="21" t="s">
        <v>121</v>
      </c>
      <c r="AC52" s="21"/>
      <c r="AE52" s="90" t="s">
        <v>373</v>
      </c>
      <c r="AF52" s="82"/>
      <c r="CP52" s="19" t="str">
        <f>+S52</f>
        <v>Noordam Philipp</v>
      </c>
      <c r="CR52" s="153">
        <f>+Z52</f>
        <v>8</v>
      </c>
      <c r="CS52" s="19" t="str">
        <f>+AB52</f>
        <v>D</v>
      </c>
      <c r="CT52" s="154">
        <v>4312</v>
      </c>
      <c r="CU52" s="126"/>
      <c r="CV52" s="125">
        <v>772</v>
      </c>
      <c r="CW52" s="33">
        <f>VLOOKUP($CV52,Funktionsbezeichnungen,3,0)</f>
        <v>8</v>
      </c>
      <c r="CX52" s="83" t="str">
        <f>VLOOKUP($CV52,Funktionsbezeichnungen,2,0)</f>
        <v>Projektingenieur 2</v>
      </c>
      <c r="CY52" s="125"/>
      <c r="CZ52" s="33"/>
      <c r="DA52" s="83"/>
      <c r="DB52" s="125"/>
      <c r="DC52" s="33"/>
      <c r="DD52" s="83"/>
      <c r="DE52" s="20"/>
      <c r="DF52" s="33"/>
      <c r="DG52" s="33"/>
      <c r="DH52" s="83"/>
      <c r="DM52" s="19">
        <f>+CT52</f>
        <v>4312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359</v>
      </c>
      <c r="P53" s="15" t="s">
        <v>586</v>
      </c>
      <c r="Q53" s="15">
        <v>49</v>
      </c>
      <c r="R53" s="42"/>
      <c r="S53" s="20" t="s">
        <v>587</v>
      </c>
      <c r="T53" s="21">
        <v>1981</v>
      </c>
      <c r="U53" s="28" t="s">
        <v>1076</v>
      </c>
      <c r="V53" s="21">
        <v>2008</v>
      </c>
      <c r="W53" s="25" t="s">
        <v>1060</v>
      </c>
      <c r="X53" s="21">
        <v>2009</v>
      </c>
      <c r="Y53" s="28"/>
      <c r="Z53" s="21">
        <f t="shared" si="1"/>
        <v>7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Fuhl Waldemar</v>
      </c>
      <c r="CR53" s="153">
        <f t="shared" si="3"/>
        <v>7</v>
      </c>
      <c r="CS53" s="19" t="str">
        <f t="shared" si="4"/>
        <v>D</v>
      </c>
      <c r="CT53" s="154">
        <v>4349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4349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1062</v>
      </c>
      <c r="V54" s="21">
        <v>2008</v>
      </c>
      <c r="W54" s="25" t="s">
        <v>1071</v>
      </c>
      <c r="X54" s="21">
        <v>2013</v>
      </c>
      <c r="Y54" s="28" t="s">
        <v>1022</v>
      </c>
      <c r="Z54" s="118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Imesch Reto</v>
      </c>
      <c r="CR54" s="153">
        <f t="shared" si="3"/>
        <v>7</v>
      </c>
      <c r="CS54" s="19" t="str">
        <f t="shared" si="4"/>
        <v>D</v>
      </c>
      <c r="CT54" s="154">
        <v>9677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9677</v>
      </c>
      <c r="DN54" s="153">
        <v>2</v>
      </c>
      <c r="DO54" s="19">
        <v>3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7</v>
      </c>
      <c r="AA55" s="25" t="s">
        <v>1133</v>
      </c>
      <c r="AB55" s="21" t="s">
        <v>121</v>
      </c>
      <c r="AC55" s="21"/>
      <c r="AE55" s="90" t="s">
        <v>1102</v>
      </c>
      <c r="AF55" s="82"/>
      <c r="CP55" s="19" t="str">
        <f t="shared" si="2"/>
        <v>Wieland Manuel</v>
      </c>
      <c r="CR55" s="153">
        <f t="shared" si="3"/>
        <v>7</v>
      </c>
      <c r="CS55" s="19" t="str">
        <f t="shared" si="4"/>
        <v>D</v>
      </c>
      <c r="CT55" s="154">
        <v>9698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771</v>
      </c>
      <c r="CZ55" s="33">
        <f t="shared" si="24"/>
        <v>7</v>
      </c>
      <c r="DA55" s="83" t="str">
        <f t="shared" si="25"/>
        <v>Projektingenieur 1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9698</v>
      </c>
      <c r="DN55" s="153">
        <v>2</v>
      </c>
      <c r="DO55" s="19">
        <v>2</v>
      </c>
      <c r="DP55" s="19" t="s">
        <v>951</v>
      </c>
    </row>
    <row r="56" spans="1:120" s="19" customFormat="1" ht="27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1067</v>
      </c>
      <c r="V56" s="21">
        <v>2009</v>
      </c>
      <c r="W56" s="25" t="s">
        <v>1066</v>
      </c>
      <c r="X56" s="21">
        <v>2012</v>
      </c>
      <c r="Y56" s="28"/>
      <c r="Z56" s="118">
        <f t="shared" si="1"/>
        <v>6</v>
      </c>
      <c r="AA56" s="119" t="s">
        <v>931</v>
      </c>
      <c r="AB56" s="118" t="s">
        <v>121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6</v>
      </c>
      <c r="CS56" s="19" t="str">
        <f t="shared" si="4"/>
        <v>D</v>
      </c>
      <c r="CT56" s="154">
        <v>4311</v>
      </c>
      <c r="CU56" s="126"/>
      <c r="CV56" s="125">
        <v>782</v>
      </c>
      <c r="CW56" s="33">
        <f t="shared" si="22"/>
        <v>8</v>
      </c>
      <c r="CX56" s="83" t="str">
        <f t="shared" si="23"/>
        <v>Projektingenieur 2</v>
      </c>
      <c r="CY56" s="125"/>
      <c r="CZ56" s="33"/>
      <c r="DA56" s="83"/>
      <c r="DB56" s="125"/>
      <c r="DC56" s="33"/>
      <c r="DD56" s="83"/>
      <c r="DE56" s="20"/>
      <c r="DF56" s="33"/>
      <c r="DG56" s="33"/>
      <c r="DH56" s="83"/>
      <c r="DM56" s="19">
        <f t="shared" si="13"/>
        <v>4311</v>
      </c>
      <c r="DN56" s="153">
        <v>2</v>
      </c>
      <c r="DO56" s="19">
        <v>2</v>
      </c>
      <c r="DP56" s="19" t="s">
        <v>952</v>
      </c>
    </row>
    <row r="57" spans="1:120" s="19" customFormat="1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1062</v>
      </c>
      <c r="V57" s="21">
        <v>2009</v>
      </c>
      <c r="W57" s="25"/>
      <c r="X57" s="21"/>
      <c r="Y57" s="28"/>
      <c r="Z57" s="118">
        <f t="shared" si="1"/>
        <v>6</v>
      </c>
      <c r="AA57" s="25" t="s">
        <v>1079</v>
      </c>
      <c r="AB57" s="21" t="s">
        <v>121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6</v>
      </c>
      <c r="CS57" s="19" t="str">
        <f t="shared" si="4"/>
        <v>D</v>
      </c>
      <c r="CT57" s="154">
        <v>8565</v>
      </c>
      <c r="CU57" s="126"/>
      <c r="CV57" s="125">
        <v>772</v>
      </c>
      <c r="CW57" s="33">
        <f t="shared" ref="CW57:CW91" si="31">VLOOKUP($CV57,Funktionsbezeichnungen,3,0)</f>
        <v>8</v>
      </c>
      <c r="CX57" s="83" t="str">
        <f t="shared" ref="CX57:CX91" si="32">VLOOKUP($CV57,Funktionsbezeichnungen,2,0)</f>
        <v>Projektingenieur 2</v>
      </c>
      <c r="CY57" s="125">
        <v>771</v>
      </c>
      <c r="CZ57" s="33">
        <f t="shared" si="24"/>
        <v>7</v>
      </c>
      <c r="DA57" s="83" t="str">
        <f t="shared" si="25"/>
        <v>Projektingenieur 1</v>
      </c>
      <c r="DB57" s="125">
        <v>771</v>
      </c>
      <c r="DC57" s="33">
        <f t="shared" si="28"/>
        <v>7</v>
      </c>
      <c r="DD57" s="83" t="str">
        <f t="shared" si="29"/>
        <v>Projektingenieur 1</v>
      </c>
      <c r="DE57" s="20"/>
      <c r="DF57" s="33">
        <v>771</v>
      </c>
      <c r="DG57" s="33">
        <f t="shared" si="26"/>
        <v>7</v>
      </c>
      <c r="DH57" s="83" t="str">
        <f t="shared" si="27"/>
        <v>Projektingenieur 1</v>
      </c>
      <c r="DM57" s="19">
        <f t="shared" si="13"/>
        <v>8565</v>
      </c>
      <c r="DN57" s="153">
        <v>2</v>
      </c>
      <c r="DO57" s="19">
        <v>3</v>
      </c>
      <c r="DP57" s="19" t="s">
        <v>951</v>
      </c>
    </row>
    <row r="58" spans="1:120" s="19" customFormat="1" x14ac:dyDescent="0.2">
      <c r="A58" s="53">
        <v>0</v>
      </c>
      <c r="B58" s="53">
        <v>1</v>
      </c>
      <c r="C58" s="53">
        <f t="shared" si="3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1003</v>
      </c>
      <c r="Q58" s="15">
        <v>54</v>
      </c>
      <c r="R58" s="42"/>
      <c r="S58" s="20" t="s">
        <v>1004</v>
      </c>
      <c r="T58" s="21">
        <v>1984</v>
      </c>
      <c r="U58" s="28" t="s">
        <v>194</v>
      </c>
      <c r="V58" s="21">
        <v>2009</v>
      </c>
      <c r="W58" s="25"/>
      <c r="X58" s="21"/>
      <c r="Y58" s="28" t="s">
        <v>91</v>
      </c>
      <c r="Z58" s="21">
        <f t="shared" si="1"/>
        <v>6</v>
      </c>
      <c r="AA58" s="25" t="s">
        <v>269</v>
      </c>
      <c r="AB58" s="21" t="s">
        <v>121</v>
      </c>
      <c r="AC58" s="21"/>
      <c r="AE58" s="90" t="s">
        <v>375</v>
      </c>
      <c r="AF58" s="82"/>
      <c r="CP58" s="19" t="str">
        <f t="shared" si="2"/>
        <v>Vecchi Sandra</v>
      </c>
      <c r="CR58" s="153">
        <f t="shared" si="3"/>
        <v>6</v>
      </c>
      <c r="CS58" s="19" t="str">
        <f t="shared" si="4"/>
        <v>D</v>
      </c>
      <c r="CT58" s="154">
        <v>4906</v>
      </c>
      <c r="CU58" s="126"/>
      <c r="CV58" s="125">
        <v>772</v>
      </c>
      <c r="CW58" s="33">
        <f t="shared" si="31"/>
        <v>8</v>
      </c>
      <c r="CX58" s="83" t="str">
        <f t="shared" si="32"/>
        <v>Projektingenieur 2</v>
      </c>
      <c r="CY58" s="125"/>
      <c r="CZ58" s="33"/>
      <c r="DA58" s="83"/>
      <c r="DB58" s="125"/>
      <c r="DC58" s="33"/>
      <c r="DD58" s="83"/>
      <c r="DE58" s="20"/>
      <c r="DF58" s="33"/>
      <c r="DG58" s="33"/>
      <c r="DH58" s="83"/>
      <c r="DM58" s="19">
        <f t="shared" si="13"/>
        <v>4906</v>
      </c>
      <c r="DN58" s="153">
        <v>2</v>
      </c>
      <c r="DO58" s="19">
        <v>1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1062</v>
      </c>
      <c r="V59" s="21">
        <v>2009</v>
      </c>
      <c r="W59" s="25"/>
      <c r="X59" s="21"/>
      <c r="Y59" s="28"/>
      <c r="Z59" s="21">
        <f>$AD$3-V59</f>
        <v>6</v>
      </c>
      <c r="AA59" s="25" t="s">
        <v>1082</v>
      </c>
      <c r="AB59" s="21" t="s">
        <v>121</v>
      </c>
      <c r="AC59" s="21"/>
      <c r="AE59" s="90" t="s">
        <v>373</v>
      </c>
      <c r="AF59" s="82"/>
      <c r="CP59" s="19" t="str">
        <f>+S59</f>
        <v>Schoeffel Daniel</v>
      </c>
      <c r="CR59" s="153">
        <f>+Z59</f>
        <v>6</v>
      </c>
      <c r="CS59" s="19" t="str">
        <f>+AB59</f>
        <v>D</v>
      </c>
      <c r="CT59" s="154">
        <v>8569</v>
      </c>
      <c r="CU59" s="126"/>
      <c r="CV59" s="125">
        <v>772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>+CT59</f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 t="shared" si="3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699</v>
      </c>
      <c r="Q60" s="15">
        <v>56</v>
      </c>
      <c r="R60" s="42"/>
      <c r="S60" s="20" t="s">
        <v>697</v>
      </c>
      <c r="T60" s="21">
        <v>1984</v>
      </c>
      <c r="U60" s="28" t="s">
        <v>1062</v>
      </c>
      <c r="V60" s="21">
        <v>2010</v>
      </c>
      <c r="W60" s="25"/>
      <c r="X60" s="21"/>
      <c r="Y60" s="28"/>
      <c r="Z60" s="21">
        <f t="shared" si="1"/>
        <v>5</v>
      </c>
      <c r="AA60" s="25" t="s">
        <v>698</v>
      </c>
      <c r="AB60" s="21" t="s">
        <v>121</v>
      </c>
      <c r="AC60" s="21"/>
      <c r="AE60" s="90" t="s">
        <v>375</v>
      </c>
      <c r="AF60" s="82"/>
      <c r="CP60" s="19" t="str">
        <f t="shared" si="2"/>
        <v>Indermitte Martin</v>
      </c>
      <c r="CR60" s="153">
        <f t="shared" si="3"/>
        <v>5</v>
      </c>
      <c r="CS60" s="153" t="str">
        <f t="shared" si="4"/>
        <v>D</v>
      </c>
      <c r="CT60" s="154">
        <v>4901</v>
      </c>
      <c r="CU60" s="126"/>
      <c r="CV60" s="125">
        <v>772</v>
      </c>
      <c r="CW60" s="33">
        <f t="shared" si="31"/>
        <v>8</v>
      </c>
      <c r="CX60" s="83" t="str">
        <f t="shared" si="32"/>
        <v>Projektingenieur 2</v>
      </c>
      <c r="CY60" s="125">
        <v>771</v>
      </c>
      <c r="CZ60" s="33">
        <f t="shared" ref="CZ60:CZ94" si="33">VLOOKUP($CY60,Funktionsbezeichnungen,3,0)</f>
        <v>7</v>
      </c>
      <c r="DA60" s="83" t="str">
        <f t="shared" ref="DA60:DA94" si="34">VLOOKUP($CY60,Funktionsbezeichnungen,2,0)</f>
        <v>Projektingenieur 1</v>
      </c>
      <c r="DB60" s="125">
        <v>770</v>
      </c>
      <c r="DC60" s="33">
        <f t="shared" ref="DC60:DC99" si="35">VLOOKUP($DB60,Funktionsbezeichnungen,3,0)</f>
        <v>6</v>
      </c>
      <c r="DD60" s="83" t="str">
        <f t="shared" ref="DD60:DD99" si="36">VLOOKUP($DB60,Funktionsbezeichnungen,2,0)</f>
        <v>Vorstufe Projektingenieur</v>
      </c>
      <c r="DE60" s="20"/>
      <c r="DF60" s="33">
        <v>771</v>
      </c>
      <c r="DG60" s="33">
        <f t="shared" ref="DG60:DG94" si="37">VLOOKUP($DF60,Funktionsbezeichnungen,3,0)</f>
        <v>7</v>
      </c>
      <c r="DH60" s="83" t="str">
        <f t="shared" ref="DH60:DH94" si="38">VLOOKUP($DF60,Funktionsbezeichnungen,2,0)</f>
        <v>Projektingenieur 1</v>
      </c>
      <c r="DM60" s="19">
        <f t="shared" si="13"/>
        <v>4901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>+S61</f>
        <v>Bianchi Emmanuelle</v>
      </c>
      <c r="CR61" s="153">
        <f>+Z61</f>
        <v>5</v>
      </c>
      <c r="CS61" s="153" t="str">
        <f>+AB61</f>
        <v>D</v>
      </c>
      <c r="CT61" s="154">
        <v>7706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7706</v>
      </c>
      <c r="DN61" s="153">
        <v>2</v>
      </c>
      <c r="DO61" s="19">
        <v>3</v>
      </c>
      <c r="DP61" s="19" t="s">
        <v>951</v>
      </c>
    </row>
    <row r="62" spans="1:120" s="19" customFormat="1" ht="27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1105</v>
      </c>
      <c r="Q62" s="15">
        <v>58</v>
      </c>
      <c r="R62" s="42"/>
      <c r="S62" s="20" t="s">
        <v>1106</v>
      </c>
      <c r="T62" s="21">
        <v>1987</v>
      </c>
      <c r="U62" s="28" t="s">
        <v>1124</v>
      </c>
      <c r="V62" s="21">
        <v>2010</v>
      </c>
      <c r="W62" s="25" t="s">
        <v>1123</v>
      </c>
      <c r="X62" s="21">
        <v>2014</v>
      </c>
      <c r="Y62" s="28"/>
      <c r="Z62" s="118">
        <f>$AD$3-V62</f>
        <v>5</v>
      </c>
      <c r="AA62" s="25" t="s">
        <v>1113</v>
      </c>
      <c r="AB62" s="21" t="s">
        <v>121</v>
      </c>
      <c r="AC62" s="21"/>
      <c r="AE62" s="90" t="s">
        <v>375</v>
      </c>
      <c r="AF62" s="82"/>
      <c r="CP62" s="192" t="str">
        <f>+S62</f>
        <v>Appelt Franziska</v>
      </c>
      <c r="CR62" s="153">
        <f>+Z62</f>
        <v>5</v>
      </c>
      <c r="CS62" s="153" t="str">
        <f>+AB62</f>
        <v>D</v>
      </c>
      <c r="CT62" s="154">
        <v>5640</v>
      </c>
      <c r="CU62" s="126"/>
      <c r="CV62" s="125">
        <v>781</v>
      </c>
      <c r="CW62" s="33">
        <f>VLOOKUP($CV62,Funktionsbezeichnungen,3,0)</f>
        <v>7</v>
      </c>
      <c r="CX62" s="83" t="str">
        <f>VLOOKUP($CV62,Funktionsbezeichnungen,2,0)</f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>+CT62</f>
        <v>5640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1094</v>
      </c>
      <c r="Q63" s="15">
        <v>59</v>
      </c>
      <c r="R63" s="42"/>
      <c r="S63" s="20" t="s">
        <v>1095</v>
      </c>
      <c r="T63" s="21">
        <v>1985</v>
      </c>
      <c r="U63" s="28" t="s">
        <v>1062</v>
      </c>
      <c r="V63" s="21">
        <v>2011</v>
      </c>
      <c r="W63" s="25"/>
      <c r="X63" s="21"/>
      <c r="Y63" s="28"/>
      <c r="Z63" s="118">
        <f>$AD$3-V63</f>
        <v>4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Brem Jakob</v>
      </c>
      <c r="CR63" s="153">
        <f>+Z63</f>
        <v>4</v>
      </c>
      <c r="CS63" s="153" t="str">
        <f>+AB63</f>
        <v>D</v>
      </c>
      <c r="CT63" s="154">
        <v>4356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>+CT63</f>
        <v>4356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1008</v>
      </c>
      <c r="Q64" s="15">
        <v>60</v>
      </c>
      <c r="R64" s="42"/>
      <c r="S64" s="20" t="s">
        <v>1009</v>
      </c>
      <c r="T64" s="21">
        <v>1987</v>
      </c>
      <c r="U64" s="28" t="s">
        <v>1062</v>
      </c>
      <c r="V64" s="21">
        <v>2011</v>
      </c>
      <c r="W64" s="25"/>
      <c r="X64" s="21"/>
      <c r="Y64" s="28"/>
      <c r="Z64" s="118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Bürgin Johannes</v>
      </c>
      <c r="CR64" s="153">
        <f t="shared" si="3"/>
        <v>4</v>
      </c>
      <c r="CS64" s="153" t="str">
        <f t="shared" si="4"/>
        <v>D</v>
      </c>
      <c r="CT64" s="154">
        <v>4907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4907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909</v>
      </c>
      <c r="Q65" s="15">
        <v>61</v>
      </c>
      <c r="R65" s="42"/>
      <c r="S65" s="20" t="s">
        <v>910</v>
      </c>
      <c r="T65" s="21">
        <v>1987</v>
      </c>
      <c r="U65" s="28" t="s">
        <v>1062</v>
      </c>
      <c r="V65" s="21">
        <v>2012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Frei Lukas</v>
      </c>
      <c r="CR65" s="153">
        <f t="shared" si="3"/>
        <v>3</v>
      </c>
      <c r="CS65" s="153" t="str">
        <f t="shared" si="4"/>
        <v>D</v>
      </c>
      <c r="CT65" s="154">
        <v>4308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4308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912</v>
      </c>
      <c r="Q66" s="15">
        <v>62</v>
      </c>
      <c r="R66" s="42"/>
      <c r="S66" s="20" t="s">
        <v>913</v>
      </c>
      <c r="T66" s="21">
        <v>1987</v>
      </c>
      <c r="U66" s="28" t="s">
        <v>1062</v>
      </c>
      <c r="V66" s="21">
        <v>2012</v>
      </c>
      <c r="W66" s="25"/>
      <c r="X66" s="21"/>
      <c r="Y66" s="28" t="s">
        <v>91</v>
      </c>
      <c r="Z66" s="118">
        <f t="shared" si="1"/>
        <v>3</v>
      </c>
      <c r="AA66" s="25" t="s">
        <v>108</v>
      </c>
      <c r="AB66" s="21" t="s">
        <v>121</v>
      </c>
      <c r="AC66" s="21"/>
      <c r="AE66" s="90" t="s">
        <v>375</v>
      </c>
      <c r="AF66" s="82"/>
      <c r="CP66" s="19" t="str">
        <f t="shared" si="2"/>
        <v>D'Arco Marcel</v>
      </c>
      <c r="CR66" s="153">
        <f t="shared" si="3"/>
        <v>3</v>
      </c>
      <c r="CS66" s="153" t="str">
        <f t="shared" si="4"/>
        <v>D</v>
      </c>
      <c r="CT66" s="154">
        <v>4310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4310</v>
      </c>
      <c r="DN66" s="153">
        <v>2</v>
      </c>
      <c r="DO66" s="19">
        <v>3</v>
      </c>
      <c r="DP66" s="19" t="s">
        <v>951</v>
      </c>
    </row>
    <row r="67" spans="1:120" s="19" customFormat="1" ht="27" x14ac:dyDescent="0.2">
      <c r="A67" s="53">
        <v>0</v>
      </c>
      <c r="B67" s="53">
        <v>1</v>
      </c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1014</v>
      </c>
      <c r="Q67" s="15">
        <v>63</v>
      </c>
      <c r="R67" s="42"/>
      <c r="S67" s="20" t="s">
        <v>1015</v>
      </c>
      <c r="T67" s="21">
        <v>1980</v>
      </c>
      <c r="U67" s="28" t="s">
        <v>1050</v>
      </c>
      <c r="V67" s="21">
        <v>2002</v>
      </c>
      <c r="W67" s="28" t="s">
        <v>1062</v>
      </c>
      <c r="X67" s="21">
        <v>2013</v>
      </c>
      <c r="Y67" s="28"/>
      <c r="Z67" s="118">
        <f>$AD$3-X67</f>
        <v>2</v>
      </c>
      <c r="AA67" s="25" t="s">
        <v>916</v>
      </c>
      <c r="AB67" s="21" t="s">
        <v>121</v>
      </c>
      <c r="AC67" s="21"/>
      <c r="AE67" s="90" t="s">
        <v>375</v>
      </c>
      <c r="AF67" s="82"/>
      <c r="CP67" s="19" t="str">
        <f t="shared" si="2"/>
        <v>Hochuli Antonina</v>
      </c>
      <c r="CR67" s="153">
        <f t="shared" si="3"/>
        <v>2</v>
      </c>
      <c r="CS67" s="153" t="str">
        <f t="shared" si="4"/>
        <v>D</v>
      </c>
      <c r="CT67" s="154">
        <v>8579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8579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1074</v>
      </c>
      <c r="Q68" s="15">
        <v>64</v>
      </c>
      <c r="R68" s="42"/>
      <c r="S68" s="20" t="s">
        <v>1075</v>
      </c>
      <c r="T68" s="21">
        <v>1987</v>
      </c>
      <c r="U68" s="28" t="s">
        <v>1076</v>
      </c>
      <c r="V68" s="21">
        <v>2013</v>
      </c>
      <c r="W68" s="25"/>
      <c r="X68" s="21"/>
      <c r="Y68" s="28"/>
      <c r="Z68" s="118">
        <f>$AD$3-V68</f>
        <v>2</v>
      </c>
      <c r="AA68" s="25" t="s">
        <v>698</v>
      </c>
      <c r="AB68" s="21" t="s">
        <v>121</v>
      </c>
      <c r="AC68" s="21"/>
      <c r="AE68" s="90" t="s">
        <v>375</v>
      </c>
      <c r="AF68" s="82"/>
      <c r="CP68" s="192" t="str">
        <f>+S68</f>
        <v>Meisch Raoul</v>
      </c>
      <c r="CR68" s="153">
        <f>+Z68</f>
        <v>2</v>
      </c>
      <c r="CS68" s="153" t="str">
        <f>+AB68</f>
        <v>D</v>
      </c>
      <c r="CT68" s="154">
        <v>4315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>+CT68</f>
        <v>4315</v>
      </c>
      <c r="DN68" s="153">
        <v>2</v>
      </c>
      <c r="DO68" s="19">
        <v>3</v>
      </c>
      <c r="DP68" s="19" t="s">
        <v>951</v>
      </c>
    </row>
    <row r="69" spans="1:120" s="19" customFormat="1" x14ac:dyDescent="0.2">
      <c r="A69" s="53">
        <v>0</v>
      </c>
      <c r="B69" s="53">
        <v>1</v>
      </c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359</v>
      </c>
      <c r="P69" s="15" t="s">
        <v>1029</v>
      </c>
      <c r="Q69" s="15">
        <v>65</v>
      </c>
      <c r="R69" s="42"/>
      <c r="S69" s="20" t="s">
        <v>1030</v>
      </c>
      <c r="T69" s="21">
        <v>1989</v>
      </c>
      <c r="U69" s="28" t="s">
        <v>1062</v>
      </c>
      <c r="V69" s="21">
        <v>2013</v>
      </c>
      <c r="W69" s="25"/>
      <c r="X69" s="21"/>
      <c r="Y69" s="28"/>
      <c r="Z69" s="118">
        <f t="shared" ref="Z69:Z131" si="39">$AD$3-V69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ref="CP69:CP134" si="40">+S69</f>
        <v>Stöhr Jessica</v>
      </c>
      <c r="CR69" s="153">
        <f t="shared" ref="CR69:CR131" si="41">+Z69</f>
        <v>2</v>
      </c>
      <c r="CS69" s="153" t="str">
        <f t="shared" ref="CS69:CS131" si="42">+AB69</f>
        <v>D</v>
      </c>
      <c r="CT69" s="154">
        <v>4313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ref="DM69:DM133" si="43">+CT69</f>
        <v>4313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1</v>
      </c>
      <c r="D70" s="55"/>
      <c r="E70" s="55"/>
      <c r="F70" s="56"/>
      <c r="G70" s="54"/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358</v>
      </c>
      <c r="P70" s="15" t="s">
        <v>1125</v>
      </c>
      <c r="Q70" s="15">
        <v>66</v>
      </c>
      <c r="R70" s="164" t="s">
        <v>928</v>
      </c>
      <c r="S70" s="20" t="s">
        <v>1126</v>
      </c>
      <c r="T70" s="21">
        <v>1954</v>
      </c>
      <c r="U70" s="28" t="s">
        <v>126</v>
      </c>
      <c r="V70" s="21">
        <v>1973</v>
      </c>
      <c r="W70" s="25" t="s">
        <v>1127</v>
      </c>
      <c r="X70" s="21">
        <v>1979</v>
      </c>
      <c r="Y70" s="28"/>
      <c r="Z70" s="21">
        <f t="shared" si="39"/>
        <v>42</v>
      </c>
      <c r="AA70" s="25" t="s">
        <v>110</v>
      </c>
      <c r="AB70" s="21" t="s">
        <v>105</v>
      </c>
      <c r="AC70" s="21"/>
      <c r="AE70" s="90" t="s">
        <v>376</v>
      </c>
      <c r="AF70" s="82"/>
      <c r="CP70" s="19" t="str">
        <f t="shared" si="40"/>
        <v>Reber Erich</v>
      </c>
      <c r="CR70" s="19">
        <f t="shared" si="41"/>
        <v>42</v>
      </c>
      <c r="CS70" s="19" t="str">
        <f t="shared" si="42"/>
        <v>C</v>
      </c>
      <c r="CT70" s="205">
        <v>3211</v>
      </c>
      <c r="CU70" s="126"/>
      <c r="CV70" s="125">
        <v>772</v>
      </c>
      <c r="CW70" s="33">
        <f>VLOOKUP($CV70,Funktionsbezeichnungen,3,0)</f>
        <v>8</v>
      </c>
      <c r="CX70" s="83" t="str">
        <f>VLOOKUP($CV70,Funktionsbezeichnungen,2,0)</f>
        <v>Projektingenieur 2</v>
      </c>
      <c r="CY70" s="125"/>
      <c r="CZ70" s="33"/>
      <c r="DA70" s="83"/>
      <c r="DB70" s="125"/>
      <c r="DC70" s="33"/>
      <c r="DD70" s="83"/>
      <c r="DE70" s="20"/>
      <c r="DF70" s="125"/>
      <c r="DG70" s="33"/>
      <c r="DH70" s="83"/>
      <c r="DM70" s="19">
        <f t="shared" si="43"/>
        <v>3211</v>
      </c>
      <c r="DN70" s="153">
        <v>6</v>
      </c>
      <c r="DO70" s="19">
        <v>0</v>
      </c>
      <c r="DP70" s="185" t="s">
        <v>968</v>
      </c>
    </row>
    <row r="71" spans="1:120" s="19" customFormat="1" x14ac:dyDescent="0.2">
      <c r="A71" s="53">
        <v>0</v>
      </c>
      <c r="B71" s="53"/>
      <c r="C71" s="53">
        <f>IF(Z71&gt;=10,1,0)</f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/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>$AD$3-V71</f>
        <v>39</v>
      </c>
      <c r="AA71" s="25" t="s">
        <v>686</v>
      </c>
      <c r="AB71" s="21" t="s">
        <v>105</v>
      </c>
      <c r="AC71" s="21"/>
      <c r="AE71" s="90" t="s">
        <v>423</v>
      </c>
      <c r="AF71" s="82"/>
      <c r="CP71" s="19" t="str">
        <f>+S71</f>
        <v>Aebi Roger</v>
      </c>
      <c r="CR71" s="19">
        <f>+Z71</f>
        <v>39</v>
      </c>
      <c r="CS71" s="19" t="str">
        <f>+AB71</f>
        <v>C</v>
      </c>
      <c r="CT71" s="154">
        <v>6622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33">
        <v>772</v>
      </c>
      <c r="DG71" s="33">
        <f t="shared" si="37"/>
        <v>8</v>
      </c>
      <c r="DH71" s="83" t="str">
        <f t="shared" si="38"/>
        <v>Projektingenieur 2</v>
      </c>
      <c r="DM71" s="19">
        <f>+CT71</f>
        <v>6622</v>
      </c>
      <c r="DN71" s="153">
        <v>6</v>
      </c>
      <c r="DO71" s="19">
        <v>0</v>
      </c>
      <c r="DP71" s="185" t="s">
        <v>969</v>
      </c>
    </row>
    <row r="72" spans="1:120" s="19" customFormat="1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 t="shared" si="39"/>
        <v>30</v>
      </c>
      <c r="AA72" s="25" t="s">
        <v>110</v>
      </c>
      <c r="AB72" s="21" t="s">
        <v>105</v>
      </c>
      <c r="AC72" s="21"/>
      <c r="AE72" s="90" t="s">
        <v>376</v>
      </c>
      <c r="AF72" s="82"/>
      <c r="CP72" s="19" t="str">
        <f t="shared" si="40"/>
        <v>Oehen Beat</v>
      </c>
      <c r="CR72" s="19">
        <f t="shared" si="41"/>
        <v>30</v>
      </c>
      <c r="CS72" s="19" t="str">
        <f t="shared" si="42"/>
        <v>C</v>
      </c>
      <c r="CT72" s="154">
        <v>7622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125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7622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39"/>
        <v>41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Imesch Robert</v>
      </c>
      <c r="CR73" s="19">
        <f t="shared" si="41"/>
        <v>41</v>
      </c>
      <c r="CS73" s="19" t="str">
        <f t="shared" si="42"/>
        <v xml:space="preserve"> D/C 2)</v>
      </c>
      <c r="CT73" s="154">
        <v>4249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4249</v>
      </c>
      <c r="DN73" s="153">
        <v>6</v>
      </c>
      <c r="DO73" s="19">
        <v>0</v>
      </c>
      <c r="DP73" s="185" t="s">
        <v>968</v>
      </c>
    </row>
    <row r="74" spans="1:120" s="19" customFormat="1" ht="15.75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39"/>
        <v>40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40"/>
        <v>Flückiger Hans Peter</v>
      </c>
      <c r="CR74" s="19">
        <f t="shared" si="41"/>
        <v>40</v>
      </c>
      <c r="CS74" s="19" t="str">
        <f t="shared" si="42"/>
        <v xml:space="preserve"> D/C 2)</v>
      </c>
      <c r="CT74" s="154">
        <v>4250</v>
      </c>
      <c r="CU74" s="126"/>
      <c r="CV74" s="125">
        <v>772</v>
      </c>
      <c r="CW74" s="33">
        <f t="shared" si="31"/>
        <v>8</v>
      </c>
      <c r="CX74" s="83" t="str">
        <f t="shared" si="32"/>
        <v>Projektingenieur 2</v>
      </c>
      <c r="CY74" s="125">
        <v>772</v>
      </c>
      <c r="CZ74" s="33">
        <f t="shared" si="33"/>
        <v>8</v>
      </c>
      <c r="DA74" s="83" t="str">
        <f t="shared" si="34"/>
        <v>Projektingenieur 2</v>
      </c>
      <c r="DB74" s="125">
        <v>772</v>
      </c>
      <c r="DC74" s="33">
        <f t="shared" si="35"/>
        <v>8</v>
      </c>
      <c r="DD74" s="83" t="str">
        <f t="shared" si="36"/>
        <v>Projektingenieur 2</v>
      </c>
      <c r="DE74" s="20"/>
      <c r="DF74" s="33">
        <v>772</v>
      </c>
      <c r="DG74" s="33">
        <f t="shared" si="37"/>
        <v>8</v>
      </c>
      <c r="DH74" s="83" t="str">
        <f t="shared" si="38"/>
        <v>Projektingenieur 2</v>
      </c>
      <c r="DM74" s="19">
        <f t="shared" si="43"/>
        <v>4250</v>
      </c>
      <c r="DN74" s="153">
        <v>6</v>
      </c>
      <c r="DO74" s="19">
        <v>0</v>
      </c>
      <c r="DP74" s="185" t="s">
        <v>968</v>
      </c>
    </row>
    <row r="75" spans="1:120" s="19" customFormat="1" x14ac:dyDescent="0.2">
      <c r="A75" s="53">
        <v>0</v>
      </c>
      <c r="B75" s="53"/>
      <c r="C75" s="53">
        <f>IF(Z75&gt;=10,1,0)</f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494</v>
      </c>
      <c r="Q75" s="15">
        <v>84</v>
      </c>
      <c r="R75" s="42"/>
      <c r="S75" s="27" t="s">
        <v>178</v>
      </c>
      <c r="T75" s="21">
        <v>1978</v>
      </c>
      <c r="U75" s="28" t="s">
        <v>235</v>
      </c>
      <c r="V75" s="21">
        <v>2001</v>
      </c>
      <c r="W75" s="25"/>
      <c r="X75" s="21"/>
      <c r="Y75" s="25" t="s">
        <v>289</v>
      </c>
      <c r="Z75" s="21">
        <f>$AD$3-V75</f>
        <v>14</v>
      </c>
      <c r="AA75" s="25" t="s">
        <v>110</v>
      </c>
      <c r="AB75" s="21" t="s">
        <v>121</v>
      </c>
      <c r="AC75" s="21"/>
      <c r="AE75" s="90" t="s">
        <v>376</v>
      </c>
      <c r="AF75" s="82"/>
      <c r="CP75" s="19" t="str">
        <f>+S75</f>
        <v>Thalmann Patric</v>
      </c>
      <c r="CR75" s="19">
        <f>+Z75</f>
        <v>14</v>
      </c>
      <c r="CS75" s="19" t="str">
        <f>+AB75</f>
        <v>D</v>
      </c>
      <c r="CT75" s="154">
        <v>9658</v>
      </c>
      <c r="CU75" s="126"/>
      <c r="CV75" s="125">
        <v>772</v>
      </c>
      <c r="CW75" s="33">
        <f>VLOOKUP($CV75,Funktionsbezeichnungen,3,0)</f>
        <v>8</v>
      </c>
      <c r="CX75" s="83" t="str">
        <f>VLOOKUP($CV75,Funktionsbezeichnungen,2,0)</f>
        <v>Projektingenieur 2</v>
      </c>
      <c r="CY75" s="125">
        <v>771</v>
      </c>
      <c r="CZ75" s="33">
        <f>VLOOKUP($CY75,Funktionsbezeichnungen,3,0)</f>
        <v>7</v>
      </c>
      <c r="DA75" s="83" t="str">
        <f>VLOOKUP($CY75,Funktionsbezeichnungen,2,0)</f>
        <v>Projektingenieur 1</v>
      </c>
      <c r="DB75" s="125">
        <v>771</v>
      </c>
      <c r="DC75" s="33">
        <f>VLOOKUP($DB75,Funktionsbezeichnungen,3,0)</f>
        <v>7</v>
      </c>
      <c r="DD75" s="83" t="str">
        <f>VLOOKUP($DB75,Funktionsbezeichnungen,2,0)</f>
        <v>Projektingenieur 1</v>
      </c>
      <c r="DE75" s="20"/>
      <c r="DF75" s="125">
        <v>771</v>
      </c>
      <c r="DG75" s="33">
        <f>VLOOKUP($DF75,Funktionsbezeichnungen,3,0)</f>
        <v>7</v>
      </c>
      <c r="DH75" s="83" t="str">
        <f>VLOOKUP($DF75,Funktionsbezeichnungen,2,0)</f>
        <v>Projektingenieur 1</v>
      </c>
      <c r="DM75" s="19">
        <f>+CT75</f>
        <v>9658</v>
      </c>
      <c r="DN75" s="153">
        <v>6</v>
      </c>
      <c r="DO75" s="19">
        <v>0</v>
      </c>
      <c r="DP75" s="185" t="s">
        <v>968</v>
      </c>
    </row>
    <row r="76" spans="1:120" s="19" customFormat="1" x14ac:dyDescent="0.2">
      <c r="A76" s="53">
        <v>0</v>
      </c>
      <c r="B76" s="53"/>
      <c r="C76" s="53">
        <f>IF(Z76&gt;=10,1,0)</f>
        <v>0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617</v>
      </c>
      <c r="Q76" s="15">
        <v>86</v>
      </c>
      <c r="R76" s="42"/>
      <c r="S76" s="27" t="s">
        <v>618</v>
      </c>
      <c r="T76" s="21">
        <v>1985</v>
      </c>
      <c r="U76" s="28" t="s">
        <v>235</v>
      </c>
      <c r="V76" s="21">
        <v>2006</v>
      </c>
      <c r="W76" s="25" t="s">
        <v>530</v>
      </c>
      <c r="X76" s="21">
        <v>2013</v>
      </c>
      <c r="Y76" s="25"/>
      <c r="Z76" s="21">
        <f>$AD$3-V76</f>
        <v>9</v>
      </c>
      <c r="AA76" s="25" t="s">
        <v>110</v>
      </c>
      <c r="AB76" s="21" t="s">
        <v>121</v>
      </c>
      <c r="AC76" s="21"/>
      <c r="AE76" s="187" t="s">
        <v>376</v>
      </c>
      <c r="AF76" s="82"/>
      <c r="CP76" s="19" t="str">
        <f>+S76</f>
        <v>Zeltner Viktor</v>
      </c>
      <c r="CR76" s="19">
        <f>+Z76</f>
        <v>9</v>
      </c>
      <c r="CS76" s="19" t="str">
        <f>+AB76</f>
        <v>D</v>
      </c>
      <c r="CT76" s="154">
        <v>6765</v>
      </c>
      <c r="CU76" s="126"/>
      <c r="CV76" s="125">
        <v>771</v>
      </c>
      <c r="CW76" s="33">
        <f>VLOOKUP($CV76,Funktionsbezeichnungen,3,0)</f>
        <v>7</v>
      </c>
      <c r="CX76" s="83" t="str">
        <f>VLOOKUP($CV76,Funktionsbezeichnungen,2,0)</f>
        <v>Projektingenieur 1</v>
      </c>
      <c r="CY76" s="125">
        <v>733</v>
      </c>
      <c r="CZ76" s="33">
        <f>VLOOKUP($CY76,Funktionsbezeichnungen,3,0)</f>
        <v>6</v>
      </c>
      <c r="DA76" s="83" t="str">
        <f>VLOOKUP($CY76,Funktionsbezeichnungen,2,0)</f>
        <v>Konstrukteur 3 / -planer 3 / Gruppenchef 1</v>
      </c>
      <c r="DB76" s="125">
        <v>732</v>
      </c>
      <c r="DC76" s="33">
        <f>VLOOKUP($DB76,Funktionsbezeichnungen,3,0)</f>
        <v>5</v>
      </c>
      <c r="DD76" s="83" t="str">
        <f>VLOOKUP($DB76,Funktionsbezeichnungen,2,0)</f>
        <v>Konstrukteur 2 / -planer 2</v>
      </c>
      <c r="DE76" s="20"/>
      <c r="DF76" s="33">
        <v>732</v>
      </c>
      <c r="DG76" s="33">
        <f>VLOOKUP($DF76,Funktionsbezeichnungen,3,0)</f>
        <v>5</v>
      </c>
      <c r="DH76" s="83" t="str">
        <f>VLOOKUP($DF76,Funktionsbezeichnungen,2,0)</f>
        <v>Konstrukteur 2 / -planer 2</v>
      </c>
      <c r="DM76" s="19">
        <f>+CT76</f>
        <v>6765</v>
      </c>
      <c r="DN76" s="153">
        <v>6</v>
      </c>
      <c r="DO76" s="19">
        <v>0</v>
      </c>
      <c r="DP76" s="19" t="s">
        <v>964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359</v>
      </c>
      <c r="P77" s="15" t="s">
        <v>479</v>
      </c>
      <c r="Q77" s="15">
        <v>71</v>
      </c>
      <c r="R77" s="16"/>
      <c r="S77" s="20" t="s">
        <v>130</v>
      </c>
      <c r="T77" s="21">
        <v>1949</v>
      </c>
      <c r="U77" s="28" t="s">
        <v>126</v>
      </c>
      <c r="V77" s="21">
        <v>1969</v>
      </c>
      <c r="W77" s="25"/>
      <c r="X77" s="21"/>
      <c r="Y77" s="28"/>
      <c r="Z77" s="21">
        <f t="shared" si="39"/>
        <v>46</v>
      </c>
      <c r="AA77" s="25" t="s">
        <v>687</v>
      </c>
      <c r="AB77" s="21" t="s">
        <v>121</v>
      </c>
      <c r="AC77" s="21"/>
      <c r="AE77" s="193" t="s">
        <v>1077</v>
      </c>
      <c r="AF77" s="82"/>
      <c r="CP77" s="19" t="str">
        <f t="shared" si="40"/>
        <v>Ziegler Bruno</v>
      </c>
      <c r="CR77" s="19">
        <f t="shared" si="41"/>
        <v>46</v>
      </c>
      <c r="CS77" s="19" t="str">
        <f t="shared" si="42"/>
        <v>D</v>
      </c>
      <c r="CT77" s="154">
        <v>4147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4147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358</v>
      </c>
      <c r="P78" s="15" t="s">
        <v>482</v>
      </c>
      <c r="Q78" s="15">
        <v>72</v>
      </c>
      <c r="R78" s="16"/>
      <c r="S78" s="20" t="s">
        <v>260</v>
      </c>
      <c r="T78" s="21">
        <v>1956</v>
      </c>
      <c r="U78" s="28" t="s">
        <v>126</v>
      </c>
      <c r="V78" s="21">
        <v>1973</v>
      </c>
      <c r="W78" s="25"/>
      <c r="X78" s="21"/>
      <c r="Y78" s="28"/>
      <c r="Z78" s="21">
        <f t="shared" si="39"/>
        <v>42</v>
      </c>
      <c r="AA78" s="25" t="s">
        <v>139</v>
      </c>
      <c r="AB78" s="21" t="s">
        <v>121</v>
      </c>
      <c r="AC78" s="21"/>
      <c r="AE78" s="90" t="s">
        <v>377</v>
      </c>
      <c r="AF78" s="82"/>
      <c r="CP78" s="19" t="str">
        <f t="shared" si="40"/>
        <v>Allemann  Bertrand</v>
      </c>
      <c r="CR78" s="19">
        <f t="shared" si="41"/>
        <v>42</v>
      </c>
      <c r="CS78" s="19" t="str">
        <f t="shared" si="42"/>
        <v>D</v>
      </c>
      <c r="CT78" s="154">
        <v>5631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5631</v>
      </c>
      <c r="DN78" s="153">
        <v>6</v>
      </c>
      <c r="DO78" s="19">
        <v>0</v>
      </c>
      <c r="DP78" s="19" t="s">
        <v>965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483</v>
      </c>
      <c r="Q79" s="15">
        <v>73</v>
      </c>
      <c r="R79" s="16"/>
      <c r="S79" s="20" t="s">
        <v>137</v>
      </c>
      <c r="T79" s="21">
        <v>1958</v>
      </c>
      <c r="U79" s="28" t="s">
        <v>126</v>
      </c>
      <c r="V79" s="21">
        <v>1977</v>
      </c>
      <c r="W79" s="25"/>
      <c r="X79" s="21"/>
      <c r="Y79" s="28"/>
      <c r="Z79" s="21">
        <f t="shared" si="39"/>
        <v>38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40"/>
        <v>Lenherr Paul</v>
      </c>
      <c r="CR79" s="19">
        <f t="shared" si="41"/>
        <v>38</v>
      </c>
      <c r="CS79" s="19" t="str">
        <f t="shared" si="42"/>
        <v>D</v>
      </c>
      <c r="CT79" s="154">
        <v>6628</v>
      </c>
      <c r="CU79" s="126"/>
      <c r="CV79" s="125">
        <v>741</v>
      </c>
      <c r="CW79" s="33">
        <f t="shared" si="31"/>
        <v>7</v>
      </c>
      <c r="CX79" s="83" t="str">
        <f t="shared" si="32"/>
        <v>Konstrukteur 4 / Fachplaner 4 / Gruppenchef 2</v>
      </c>
      <c r="CY79" s="125">
        <v>741</v>
      </c>
      <c r="CZ79" s="33">
        <f t="shared" si="33"/>
        <v>7</v>
      </c>
      <c r="DA79" s="83" t="str">
        <f t="shared" si="34"/>
        <v>Konstrukteur 4 / Fachplaner 4 / Gruppenchef 2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6628</v>
      </c>
      <c r="DN79" s="153">
        <v>6</v>
      </c>
      <c r="DO79" s="19">
        <v>0</v>
      </c>
      <c r="DP79" s="19" t="s">
        <v>965</v>
      </c>
    </row>
    <row r="80" spans="1:120" s="19" customFormat="1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484</v>
      </c>
      <c r="Q80" s="15">
        <v>74</v>
      </c>
      <c r="R80" s="16"/>
      <c r="S80" s="20" t="s">
        <v>271</v>
      </c>
      <c r="T80" s="21">
        <v>1958</v>
      </c>
      <c r="U80" s="28" t="s">
        <v>126</v>
      </c>
      <c r="V80" s="21">
        <v>1978</v>
      </c>
      <c r="W80" s="25"/>
      <c r="X80" s="21"/>
      <c r="Y80" s="28"/>
      <c r="Z80" s="21">
        <f t="shared" si="39"/>
        <v>37</v>
      </c>
      <c r="AA80" s="25" t="s">
        <v>687</v>
      </c>
      <c r="AB80" s="21" t="s">
        <v>121</v>
      </c>
      <c r="AC80" s="21"/>
      <c r="AE80" s="90" t="s">
        <v>420</v>
      </c>
      <c r="AF80" s="82"/>
      <c r="CP80" s="19" t="str">
        <f t="shared" si="40"/>
        <v>von Schallen Urs</v>
      </c>
      <c r="CR80" s="19">
        <f t="shared" si="41"/>
        <v>37</v>
      </c>
      <c r="CS80" s="19" t="str">
        <f t="shared" si="42"/>
        <v>D</v>
      </c>
      <c r="CT80" s="154">
        <v>6659</v>
      </c>
      <c r="CU80" s="126"/>
      <c r="CV80" s="125">
        <v>742</v>
      </c>
      <c r="CW80" s="33">
        <f t="shared" si="31"/>
        <v>8</v>
      </c>
      <c r="CX80" s="83" t="str">
        <f t="shared" si="32"/>
        <v>Konstrukteur 5  / Fachplaner 5 / Gruppenchef 3</v>
      </c>
      <c r="CY80" s="125">
        <v>742</v>
      </c>
      <c r="CZ80" s="33">
        <f t="shared" si="33"/>
        <v>8</v>
      </c>
      <c r="DA80" s="83" t="str">
        <f t="shared" si="34"/>
        <v>Konstrukteur 5  / Fachplaner 5 / Gruppenchef 3</v>
      </c>
      <c r="DB80" s="125">
        <v>742</v>
      </c>
      <c r="DC80" s="33">
        <f t="shared" si="35"/>
        <v>8</v>
      </c>
      <c r="DD80" s="83" t="str">
        <f t="shared" si="36"/>
        <v>Konstrukteur 5  / Fachplaner 5 / Gruppenchef 3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6659</v>
      </c>
      <c r="DN80" s="153">
        <v>6</v>
      </c>
      <c r="DO80" s="19">
        <v>0</v>
      </c>
      <c r="DP80" s="19" t="s">
        <v>966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632</v>
      </c>
      <c r="Q81" s="15">
        <v>75</v>
      </c>
      <c r="R81" s="16"/>
      <c r="S81" s="20" t="s">
        <v>633</v>
      </c>
      <c r="T81" s="21">
        <v>1958</v>
      </c>
      <c r="U81" s="28" t="s">
        <v>634</v>
      </c>
      <c r="V81" s="21">
        <v>1980</v>
      </c>
      <c r="W81" s="25"/>
      <c r="X81" s="21"/>
      <c r="Y81" s="28"/>
      <c r="Z81" s="21">
        <f t="shared" si="39"/>
        <v>35</v>
      </c>
      <c r="AA81" s="25" t="s">
        <v>107</v>
      </c>
      <c r="AB81" s="21" t="s">
        <v>121</v>
      </c>
      <c r="AC81" s="21"/>
      <c r="AE81" s="187" t="s">
        <v>1098</v>
      </c>
      <c r="AF81" s="82"/>
      <c r="CP81" s="19" t="str">
        <f t="shared" si="40"/>
        <v>Schneider Martin</v>
      </c>
      <c r="CR81" s="19">
        <f t="shared" si="41"/>
        <v>35</v>
      </c>
      <c r="CS81" s="19" t="str">
        <f t="shared" si="42"/>
        <v>D</v>
      </c>
      <c r="CT81" s="154">
        <v>4354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33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4354</v>
      </c>
      <c r="DN81" s="153">
        <v>6</v>
      </c>
      <c r="DO81" s="19">
        <v>0</v>
      </c>
      <c r="DP81" s="185" t="s">
        <v>970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359</v>
      </c>
      <c r="P82" s="15" t="s">
        <v>485</v>
      </c>
      <c r="Q82" s="15">
        <v>76</v>
      </c>
      <c r="R82" s="16"/>
      <c r="S82" s="20" t="s">
        <v>261</v>
      </c>
      <c r="T82" s="21">
        <v>1959</v>
      </c>
      <c r="U82" s="28" t="s">
        <v>126</v>
      </c>
      <c r="V82" s="21">
        <v>1981</v>
      </c>
      <c r="W82" s="25"/>
      <c r="X82" s="21"/>
      <c r="Y82" s="28" t="s">
        <v>941</v>
      </c>
      <c r="Z82" s="21">
        <f t="shared" si="39"/>
        <v>34</v>
      </c>
      <c r="AA82" s="25" t="s">
        <v>1052</v>
      </c>
      <c r="AB82" s="21" t="s">
        <v>121</v>
      </c>
      <c r="AC82" s="21"/>
      <c r="AE82" s="187" t="s">
        <v>1099</v>
      </c>
      <c r="AF82" s="82"/>
      <c r="CP82" s="19" t="str">
        <f t="shared" si="40"/>
        <v>Ortlieb Hans-Rudi</v>
      </c>
      <c r="CR82" s="19">
        <f t="shared" si="41"/>
        <v>34</v>
      </c>
      <c r="CS82" s="19" t="str">
        <f t="shared" si="42"/>
        <v>D</v>
      </c>
      <c r="CT82" s="154">
        <v>5630</v>
      </c>
      <c r="CU82" s="126"/>
      <c r="CV82" s="125">
        <v>771</v>
      </c>
      <c r="CW82" s="33">
        <f t="shared" si="31"/>
        <v>7</v>
      </c>
      <c r="CX82" s="83" t="str">
        <f t="shared" si="32"/>
        <v>Projektingenieur 1</v>
      </c>
      <c r="CY82" s="125">
        <v>771</v>
      </c>
      <c r="CZ82" s="33">
        <f t="shared" si="33"/>
        <v>7</v>
      </c>
      <c r="DA82" s="83" t="str">
        <f t="shared" si="34"/>
        <v>Projektingenieur 1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33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5630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>
        <v>1</v>
      </c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552</v>
      </c>
      <c r="Q83" s="15">
        <v>77</v>
      </c>
      <c r="R83" s="16"/>
      <c r="S83" s="20" t="s">
        <v>553</v>
      </c>
      <c r="T83" s="21">
        <v>1959</v>
      </c>
      <c r="U83" s="28" t="s">
        <v>239</v>
      </c>
      <c r="V83" s="21">
        <v>1983</v>
      </c>
      <c r="W83" s="25"/>
      <c r="X83" s="21"/>
      <c r="Y83" s="28" t="s">
        <v>555</v>
      </c>
      <c r="Z83" s="21">
        <f t="shared" si="39"/>
        <v>32</v>
      </c>
      <c r="AA83" s="25" t="s">
        <v>554</v>
      </c>
      <c r="AB83" s="21" t="s">
        <v>121</v>
      </c>
      <c r="AC83" s="21"/>
      <c r="AE83" s="90" t="s">
        <v>377</v>
      </c>
      <c r="AF83" s="82"/>
      <c r="CP83" s="19" t="str">
        <f t="shared" si="40"/>
        <v>Bollhalder Angelika</v>
      </c>
      <c r="CR83" s="19">
        <f t="shared" si="41"/>
        <v>32</v>
      </c>
      <c r="CS83" s="19" t="str">
        <f t="shared" si="42"/>
        <v>D</v>
      </c>
      <c r="CT83" s="154">
        <v>4344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4344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487</v>
      </c>
      <c r="Q84" s="15">
        <v>78</v>
      </c>
      <c r="R84" s="16"/>
      <c r="S84" s="20" t="s">
        <v>145</v>
      </c>
      <c r="T84" s="21">
        <v>1970</v>
      </c>
      <c r="U84" s="28" t="s">
        <v>126</v>
      </c>
      <c r="V84" s="21">
        <v>1988</v>
      </c>
      <c r="W84" s="25"/>
      <c r="X84" s="21"/>
      <c r="Y84" s="28"/>
      <c r="Z84" s="21">
        <f t="shared" si="39"/>
        <v>27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0"/>
        <v>Bucher Oliver</v>
      </c>
      <c r="CR84" s="19">
        <f t="shared" si="41"/>
        <v>27</v>
      </c>
      <c r="CS84" s="19" t="str">
        <f t="shared" si="42"/>
        <v>D</v>
      </c>
      <c r="CT84" s="154">
        <v>7641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7641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488</v>
      </c>
      <c r="Q85" s="15">
        <v>79</v>
      </c>
      <c r="R85" s="16"/>
      <c r="S85" s="20" t="s">
        <v>144</v>
      </c>
      <c r="T85" s="21">
        <v>1968</v>
      </c>
      <c r="U85" s="28" t="s">
        <v>126</v>
      </c>
      <c r="V85" s="21">
        <v>1989</v>
      </c>
      <c r="W85" s="25"/>
      <c r="X85" s="21"/>
      <c r="Y85" s="28" t="s">
        <v>940</v>
      </c>
      <c r="Z85" s="21">
        <f t="shared" si="39"/>
        <v>26</v>
      </c>
      <c r="AA85" s="25" t="s">
        <v>939</v>
      </c>
      <c r="AB85" s="21" t="s">
        <v>121</v>
      </c>
      <c r="AC85" s="21"/>
      <c r="AE85" s="90" t="s">
        <v>375</v>
      </c>
      <c r="AF85" s="82"/>
      <c r="CP85" s="19" t="str">
        <f t="shared" si="40"/>
        <v>Hagen Stefan</v>
      </c>
      <c r="CR85" s="19">
        <f t="shared" si="41"/>
        <v>26</v>
      </c>
      <c r="CS85" s="19" t="str">
        <f t="shared" si="42"/>
        <v>D</v>
      </c>
      <c r="CT85" s="154">
        <v>6741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6741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359</v>
      </c>
      <c r="P86" s="15" t="s">
        <v>489</v>
      </c>
      <c r="Q86" s="15">
        <v>80</v>
      </c>
      <c r="R86" s="16"/>
      <c r="S86" s="20" t="s">
        <v>146</v>
      </c>
      <c r="T86" s="21">
        <v>1970</v>
      </c>
      <c r="U86" s="28" t="s">
        <v>126</v>
      </c>
      <c r="V86" s="21">
        <v>1991</v>
      </c>
      <c r="W86" s="25"/>
      <c r="X86" s="21"/>
      <c r="Y86" s="28"/>
      <c r="Z86" s="21">
        <f t="shared" si="39"/>
        <v>24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Hardmeyer Christian</v>
      </c>
      <c r="CR86" s="19">
        <f t="shared" si="41"/>
        <v>24</v>
      </c>
      <c r="CS86" s="19" t="str">
        <f t="shared" si="42"/>
        <v>D</v>
      </c>
      <c r="CT86" s="154">
        <v>9618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9618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490</v>
      </c>
      <c r="Q87" s="15">
        <v>81</v>
      </c>
      <c r="R87" s="16"/>
      <c r="S87" s="20" t="s">
        <v>148</v>
      </c>
      <c r="T87" s="21">
        <v>1970</v>
      </c>
      <c r="U87" s="28" t="s">
        <v>126</v>
      </c>
      <c r="V87" s="21">
        <v>1992</v>
      </c>
      <c r="W87" s="25"/>
      <c r="X87" s="21"/>
      <c r="Y87" s="28"/>
      <c r="Z87" s="21">
        <f t="shared" si="39"/>
        <v>23</v>
      </c>
      <c r="AA87" s="25" t="s">
        <v>129</v>
      </c>
      <c r="AB87" s="21" t="s">
        <v>121</v>
      </c>
      <c r="AC87" s="21"/>
      <c r="AE87" s="90" t="s">
        <v>421</v>
      </c>
      <c r="AF87" s="82"/>
      <c r="CP87" s="19" t="str">
        <f t="shared" si="40"/>
        <v>Wira Stephane</v>
      </c>
      <c r="CR87" s="19">
        <f t="shared" si="41"/>
        <v>23</v>
      </c>
      <c r="CS87" s="19" t="str">
        <f t="shared" si="42"/>
        <v>D</v>
      </c>
      <c r="CT87" s="154">
        <v>9623</v>
      </c>
      <c r="CU87" s="126"/>
      <c r="CV87" s="125">
        <v>742</v>
      </c>
      <c r="CW87" s="33">
        <f t="shared" si="31"/>
        <v>8</v>
      </c>
      <c r="CX87" s="83" t="str">
        <f t="shared" si="32"/>
        <v>Konstrukteur 5  / Fachplaner 5 / Gruppenchef 3</v>
      </c>
      <c r="CY87" s="125">
        <v>742</v>
      </c>
      <c r="CZ87" s="33">
        <f t="shared" si="33"/>
        <v>8</v>
      </c>
      <c r="DA87" s="83" t="str">
        <f t="shared" si="34"/>
        <v>Konstrukteur 5  / Fachplaner 5 / Gruppenchef 3</v>
      </c>
      <c r="DB87" s="125">
        <v>742</v>
      </c>
      <c r="DC87" s="33">
        <f t="shared" si="35"/>
        <v>8</v>
      </c>
      <c r="DD87" s="83" t="str">
        <f t="shared" si="36"/>
        <v>Konstrukteur 5  / Fachplaner 5 / Gruppenchef 3</v>
      </c>
      <c r="DE87" s="20"/>
      <c r="DF87" s="125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3"/>
        <v>9623</v>
      </c>
      <c r="DN87" s="153">
        <v>6</v>
      </c>
      <c r="DO87" s="19">
        <v>0</v>
      </c>
      <c r="DP87" s="19" t="s">
        <v>975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568</v>
      </c>
      <c r="Q88" s="15">
        <v>82</v>
      </c>
      <c r="R88" s="16"/>
      <c r="S88" s="20" t="s">
        <v>569</v>
      </c>
      <c r="T88" s="21">
        <v>1973</v>
      </c>
      <c r="U88" s="28" t="s">
        <v>126</v>
      </c>
      <c r="V88" s="21">
        <v>1993</v>
      </c>
      <c r="W88" s="25"/>
      <c r="X88" s="21"/>
      <c r="Y88" s="28"/>
      <c r="Z88" s="21">
        <f t="shared" si="39"/>
        <v>22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40"/>
        <v>Heiniger Christoph</v>
      </c>
      <c r="CR88" s="19">
        <f t="shared" si="41"/>
        <v>22</v>
      </c>
      <c r="CS88" s="19" t="str">
        <f t="shared" si="42"/>
        <v>D</v>
      </c>
      <c r="CT88" s="154">
        <v>4346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125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3"/>
        <v>4346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493</v>
      </c>
      <c r="Q89" s="15">
        <v>83</v>
      </c>
      <c r="R89" s="16"/>
      <c r="S89" s="20" t="s">
        <v>294</v>
      </c>
      <c r="T89" s="21">
        <v>1976</v>
      </c>
      <c r="U89" s="28" t="s">
        <v>126</v>
      </c>
      <c r="V89" s="21">
        <v>1998</v>
      </c>
      <c r="W89" s="25"/>
      <c r="X89" s="21"/>
      <c r="Y89" s="28"/>
      <c r="Z89" s="21">
        <f t="shared" si="39"/>
        <v>17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0"/>
        <v>Humbel Sven</v>
      </c>
      <c r="CR89" s="19">
        <f t="shared" si="41"/>
        <v>17</v>
      </c>
      <c r="CS89" s="19" t="str">
        <f t="shared" si="42"/>
        <v>D</v>
      </c>
      <c r="CT89" s="154">
        <v>9654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3"/>
        <v>9654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85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 t="shared" si="39"/>
        <v>13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 t="shared" si="40"/>
        <v>Delmas Marc</v>
      </c>
      <c r="CR90" s="19">
        <f t="shared" si="41"/>
        <v>13</v>
      </c>
      <c r="CS90" s="19" t="str">
        <f t="shared" si="42"/>
        <v>D</v>
      </c>
      <c r="CT90" s="154">
        <v>9660</v>
      </c>
      <c r="CU90" s="126"/>
      <c r="CV90" s="125">
        <v>742</v>
      </c>
      <c r="CW90" s="33">
        <f t="shared" si="31"/>
        <v>8</v>
      </c>
      <c r="CX90" s="83" t="str">
        <f t="shared" si="32"/>
        <v>Konstrukteur 5  / Fachplaner 5 / Gruppenchef 3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733</v>
      </c>
      <c r="DC90" s="33">
        <f t="shared" si="35"/>
        <v>6</v>
      </c>
      <c r="DD90" s="83" t="str">
        <f t="shared" si="36"/>
        <v>Konstrukteur 3 / -planer 3 / Gruppenchef 1</v>
      </c>
      <c r="DE90" s="20"/>
      <c r="DF90" s="125">
        <v>733</v>
      </c>
      <c r="DG90" s="125">
        <f t="shared" si="37"/>
        <v>6</v>
      </c>
      <c r="DH90" s="83" t="str">
        <f t="shared" si="38"/>
        <v>Konstrukteur 3 / -planer 3 / Gruppenchef 1</v>
      </c>
      <c r="DM90" s="19">
        <f t="shared" si="43"/>
        <v>9660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39"/>
        <v>42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40"/>
        <v>Wespiser Charles</v>
      </c>
      <c r="CR91" s="19">
        <f t="shared" si="41"/>
        <v>42</v>
      </c>
      <c r="CS91" s="19" t="str">
        <f t="shared" si="42"/>
        <v xml:space="preserve"> E/D </v>
      </c>
      <c r="CT91" s="154">
        <v>5545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5545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>
        <v>1</v>
      </c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39"/>
        <v>26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40"/>
        <v>Nicolosi Lucia</v>
      </c>
      <c r="CR92" s="19">
        <f t="shared" si="41"/>
        <v>26</v>
      </c>
      <c r="CS92" s="19" t="str">
        <f t="shared" si="42"/>
        <v xml:space="preserve"> E/D </v>
      </c>
      <c r="CT92" s="154">
        <v>7637</v>
      </c>
      <c r="CU92" s="126"/>
      <c r="CV92" s="125">
        <v>741</v>
      </c>
      <c r="CW92" s="33">
        <f t="shared" ref="CW92:CW123" si="44">VLOOKUP($CV92,Funktionsbezeichnungen,3,0)</f>
        <v>7</v>
      </c>
      <c r="CX92" s="83" t="str">
        <f t="shared" ref="CX92:CX123" si="45">VLOOKUP($CV92,Funktionsbezeichnungen,2,0)</f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7637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39"/>
        <v>27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40"/>
        <v>Dettwiler Markus</v>
      </c>
      <c r="CR93" s="19">
        <f t="shared" si="41"/>
        <v>27</v>
      </c>
      <c r="CS93" s="19" t="str">
        <f t="shared" si="42"/>
        <v>E</v>
      </c>
      <c r="CT93" s="154">
        <v>5639</v>
      </c>
      <c r="CU93" s="126"/>
      <c r="CV93" s="125">
        <v>741</v>
      </c>
      <c r="CW93" s="33">
        <f t="shared" si="44"/>
        <v>7</v>
      </c>
      <c r="CX93" s="83" t="str">
        <f t="shared" si="45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741</v>
      </c>
      <c r="DG93" s="33">
        <f t="shared" si="37"/>
        <v>7</v>
      </c>
      <c r="DH93" s="83" t="str">
        <f t="shared" si="38"/>
        <v>Konstrukteur 4 / Fachplaner 4 / Gruppenchef 2</v>
      </c>
      <c r="DM93" s="19">
        <f t="shared" si="43"/>
        <v>5639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39"/>
        <v>21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40"/>
        <v>Enderlen Francois</v>
      </c>
      <c r="CR94" s="19">
        <f t="shared" si="41"/>
        <v>21</v>
      </c>
      <c r="CS94" s="19" t="str">
        <f t="shared" si="42"/>
        <v>E</v>
      </c>
      <c r="CT94" s="154">
        <v>5636</v>
      </c>
      <c r="CU94" s="126"/>
      <c r="CV94" s="125">
        <v>741</v>
      </c>
      <c r="CW94" s="33">
        <f t="shared" si="44"/>
        <v>7</v>
      </c>
      <c r="CX94" s="83" t="str">
        <f t="shared" si="45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741</v>
      </c>
      <c r="DG94" s="33">
        <f t="shared" si="37"/>
        <v>7</v>
      </c>
      <c r="DH94" s="83" t="str">
        <f t="shared" si="38"/>
        <v>Konstrukteur 4 / Fachplaner 4 / Gruppenchef 2</v>
      </c>
      <c r="DM94" s="19">
        <f t="shared" si="43"/>
        <v>5636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>
        <v>1</v>
      </c>
      <c r="C95" s="53">
        <f>IF(Z95&gt;=10,1,0)</f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1116</v>
      </c>
      <c r="Q95" s="15">
        <v>91</v>
      </c>
      <c r="R95" s="16"/>
      <c r="S95" s="20" t="s">
        <v>1117</v>
      </c>
      <c r="T95" s="21">
        <v>1981</v>
      </c>
      <c r="U95" s="28" t="s">
        <v>239</v>
      </c>
      <c r="V95" s="21">
        <v>2002</v>
      </c>
      <c r="W95" s="25"/>
      <c r="X95" s="21"/>
      <c r="Y95" s="28"/>
      <c r="Z95" s="21">
        <f>$AD$3-V95</f>
        <v>13</v>
      </c>
      <c r="AA95" s="25" t="s">
        <v>239</v>
      </c>
      <c r="AB95" s="21" t="s">
        <v>142</v>
      </c>
      <c r="AC95" s="21"/>
      <c r="AE95" s="187" t="s">
        <v>378</v>
      </c>
      <c r="AF95" s="82"/>
      <c r="CP95" s="19" t="str">
        <f>+S95</f>
        <v>Iten Vanessa</v>
      </c>
      <c r="CR95" s="19">
        <f>+Z95</f>
        <v>13</v>
      </c>
      <c r="CS95" s="19" t="str">
        <f>+AB95</f>
        <v>E</v>
      </c>
      <c r="CT95" s="205">
        <v>9661</v>
      </c>
      <c r="CU95" s="126"/>
      <c r="CV95" s="125">
        <v>741</v>
      </c>
      <c r="CW95" s="33">
        <f>VLOOKUP($CV95,Funktionsbezeichnungen,3,0)</f>
        <v>7</v>
      </c>
      <c r="CX95" s="83" t="str">
        <f>VLOOKUP($CV95,Funktionsbezeichnungen,2,0)</f>
        <v>Konstrukteur 4 / Fachplaner 4 / Gruppenchef 2</v>
      </c>
      <c r="CY95" s="125"/>
      <c r="CZ95" s="33"/>
      <c r="DA95" s="83"/>
      <c r="DB95" s="125"/>
      <c r="DC95" s="33"/>
      <c r="DD95" s="83"/>
      <c r="DE95" s="20"/>
      <c r="DF95" s="125"/>
      <c r="DG95" s="33"/>
      <c r="DH95" s="83"/>
      <c r="DM95" s="19">
        <f>+CT95</f>
        <v>9661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39"/>
        <v>8</v>
      </c>
      <c r="AA96" s="25" t="s">
        <v>235</v>
      </c>
      <c r="AB96" s="21" t="s">
        <v>142</v>
      </c>
      <c r="AC96" s="21"/>
      <c r="AE96" s="187" t="s">
        <v>1101</v>
      </c>
      <c r="AF96" s="82"/>
      <c r="CP96" s="19" t="str">
        <f t="shared" si="40"/>
        <v>Will Cédric</v>
      </c>
      <c r="CR96" s="19">
        <f t="shared" si="41"/>
        <v>8</v>
      </c>
      <c r="CS96" s="19" t="str">
        <f t="shared" si="42"/>
        <v>E</v>
      </c>
      <c r="CT96" s="154">
        <v>9688</v>
      </c>
      <c r="CU96" s="126"/>
      <c r="CV96" s="125">
        <v>733</v>
      </c>
      <c r="CW96" s="33">
        <f t="shared" si="44"/>
        <v>6</v>
      </c>
      <c r="CX96" s="83" t="str">
        <f t="shared" si="45"/>
        <v>Konstrukteur 3 / -planer 3 / Gruppenchef 1</v>
      </c>
      <c r="CY96" s="125">
        <v>732</v>
      </c>
      <c r="CZ96" s="33">
        <f t="shared" ref="CZ96:CZ120" si="46">VLOOKUP($CY96,Funktionsbezeichnungen,3,0)</f>
        <v>5</v>
      </c>
      <c r="DA96" s="83" t="str">
        <f t="shared" ref="DA96:DA120" si="47">VLOOKUP($CY96,Funktionsbezeichnungen,2,0)</f>
        <v>Konstrukteur 2 / -planer 2</v>
      </c>
      <c r="DB96" s="125">
        <v>732</v>
      </c>
      <c r="DC96" s="33">
        <f t="shared" si="35"/>
        <v>5</v>
      </c>
      <c r="DD96" s="83" t="str">
        <f t="shared" si="36"/>
        <v>Konstrukteur 2 / -planer 2</v>
      </c>
      <c r="DE96" s="20"/>
      <c r="DF96" s="33">
        <v>732</v>
      </c>
      <c r="DG96" s="33">
        <f t="shared" ref="DG96:DG120" si="48">VLOOKUP($DF96,Funktionsbezeichnungen,3,0)</f>
        <v>5</v>
      </c>
      <c r="DH96" s="83" t="str">
        <f t="shared" ref="DH96:DH120" si="49">VLOOKUP($DF96,Funktionsbezeichnungen,2,0)</f>
        <v>Konstrukteur 2 / -planer 2</v>
      </c>
      <c r="DM96" s="19">
        <f t="shared" si="43"/>
        <v>9688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39"/>
        <v>8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40"/>
        <v>Wernli Sebastian</v>
      </c>
      <c r="CR97" s="19">
        <f t="shared" si="41"/>
        <v>8</v>
      </c>
      <c r="CS97" s="19" t="str">
        <f t="shared" si="42"/>
        <v>E</v>
      </c>
      <c r="CT97" s="154">
        <v>9687</v>
      </c>
      <c r="CU97" s="126"/>
      <c r="CV97" s="125">
        <v>733</v>
      </c>
      <c r="CW97" s="33">
        <f t="shared" si="44"/>
        <v>6</v>
      </c>
      <c r="CX97" s="83" t="str">
        <f t="shared" si="45"/>
        <v>Konstrukteur 3 / -planer 3 / Gruppenchef 1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732</v>
      </c>
      <c r="DC97" s="33">
        <f t="shared" si="35"/>
        <v>5</v>
      </c>
      <c r="DD97" s="83" t="str">
        <f t="shared" si="36"/>
        <v>Konstrukteur 2 / -planer 2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9687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556</v>
      </c>
      <c r="Q98" s="15">
        <v>94</v>
      </c>
      <c r="R98" s="42"/>
      <c r="S98" s="27" t="s">
        <v>557</v>
      </c>
      <c r="T98" s="21">
        <v>1987</v>
      </c>
      <c r="U98" s="28" t="s">
        <v>235</v>
      </c>
      <c r="V98" s="21">
        <v>2008</v>
      </c>
      <c r="W98" s="25"/>
      <c r="X98" s="21"/>
      <c r="Y98" s="25"/>
      <c r="Z98" s="21">
        <f t="shared" si="39"/>
        <v>7</v>
      </c>
      <c r="AA98" s="25" t="s">
        <v>235</v>
      </c>
      <c r="AB98" s="21" t="s">
        <v>142</v>
      </c>
      <c r="AC98" s="21"/>
      <c r="AE98" s="90" t="s">
        <v>378</v>
      </c>
      <c r="AF98" s="82"/>
      <c r="CP98" s="160" t="str">
        <f t="shared" si="40"/>
        <v>Breiter Michael</v>
      </c>
      <c r="CR98" s="19">
        <f t="shared" si="41"/>
        <v>7</v>
      </c>
      <c r="CS98" s="19" t="str">
        <f t="shared" si="42"/>
        <v>E</v>
      </c>
      <c r="CT98" s="154">
        <v>7702</v>
      </c>
      <c r="CU98" s="126"/>
      <c r="CV98" s="125">
        <v>733</v>
      </c>
      <c r="CW98" s="33">
        <f>VLOOKUP($CV98,Funktionsbezeichnungen,3,0)</f>
        <v>6</v>
      </c>
      <c r="CX98" s="83" t="str">
        <f>VLOOKUP($CV98,Funktionsbezeichnungen,2,0)</f>
        <v>Konstrukteur 3 / -planer 3 / Gruppenchef 1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33">
        <v>732</v>
      </c>
      <c r="DC98" s="33">
        <f>VLOOKUP($DB98,Funktionsbezeichnungen,3,0)</f>
        <v>5</v>
      </c>
      <c r="DD98" s="83" t="str">
        <f>VLOOKUP($DB98,Funktionsbezeichnungen,2,0)</f>
        <v>Konstrukteur 2 / -planer 2</v>
      </c>
      <c r="DF98" s="33">
        <v>732</v>
      </c>
      <c r="DG98" s="33">
        <f t="shared" si="48"/>
        <v>5</v>
      </c>
      <c r="DH98" s="83" t="str">
        <f t="shared" si="49"/>
        <v>Konstrukteur 2 / -planer 2</v>
      </c>
      <c r="DM98" s="19">
        <f>+CT98</f>
        <v>7702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/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39"/>
        <v>5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40"/>
        <v>Niederberger Benjamin</v>
      </c>
      <c r="CR99" s="19">
        <f t="shared" si="41"/>
        <v>5</v>
      </c>
      <c r="CS99" s="19" t="str">
        <f t="shared" si="42"/>
        <v>F</v>
      </c>
      <c r="CT99" s="154">
        <v>9701</v>
      </c>
      <c r="CU99" s="126"/>
      <c r="CV99" s="125">
        <v>732</v>
      </c>
      <c r="CW99" s="33">
        <f t="shared" si="44"/>
        <v>5</v>
      </c>
      <c r="CX99" s="83" t="str">
        <f t="shared" si="45"/>
        <v>Konstrukteur 2 / -planer 2</v>
      </c>
      <c r="CY99" s="125">
        <v>731</v>
      </c>
      <c r="CZ99" s="33">
        <f t="shared" si="46"/>
        <v>4</v>
      </c>
      <c r="DA99" s="83" t="str">
        <f t="shared" si="47"/>
        <v>Konstrukteur 1 / -planer 1</v>
      </c>
      <c r="DB99" s="125">
        <v>731</v>
      </c>
      <c r="DC99" s="33">
        <f t="shared" si="35"/>
        <v>4</v>
      </c>
      <c r="DD99" s="83" t="str">
        <f t="shared" si="36"/>
        <v>Konstrukteur 1 / -planer 1</v>
      </c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9701</v>
      </c>
      <c r="DN99" s="153">
        <v>6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>
        <v>1</v>
      </c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905</v>
      </c>
      <c r="Q100" s="15">
        <v>96</v>
      </c>
      <c r="R100" s="42"/>
      <c r="S100" s="27" t="s">
        <v>906</v>
      </c>
      <c r="T100" s="21">
        <v>1990</v>
      </c>
      <c r="U100" s="28" t="s">
        <v>239</v>
      </c>
      <c r="V100" s="21">
        <v>2012</v>
      </c>
      <c r="W100" s="25"/>
      <c r="X100" s="21"/>
      <c r="Y100" s="25"/>
      <c r="Z100" s="21">
        <f t="shared" si="39"/>
        <v>3</v>
      </c>
      <c r="AA100" s="25" t="s">
        <v>239</v>
      </c>
      <c r="AB100" s="21" t="s">
        <v>147</v>
      </c>
      <c r="AC100" s="21"/>
      <c r="AE100" s="90" t="s">
        <v>378</v>
      </c>
      <c r="AF100" s="82"/>
      <c r="CP100" s="19" t="str">
        <f t="shared" si="40"/>
        <v>Zymeri Shaha</v>
      </c>
      <c r="CR100" s="19">
        <f t="shared" si="41"/>
        <v>3</v>
      </c>
      <c r="CS100" s="19" t="str">
        <f t="shared" si="42"/>
        <v>F</v>
      </c>
      <c r="CT100" s="155">
        <v>9733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9733</v>
      </c>
      <c r="DN100" s="153">
        <v>7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542</v>
      </c>
      <c r="Q101" s="15">
        <v>97</v>
      </c>
      <c r="R101" s="42"/>
      <c r="S101" s="27" t="s">
        <v>538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40"/>
        <v>Rüegsegger Stefan</v>
      </c>
      <c r="CR101" s="19">
        <f t="shared" si="41"/>
        <v>3</v>
      </c>
      <c r="CS101" s="19" t="str">
        <f t="shared" si="42"/>
        <v>F</v>
      </c>
      <c r="CT101" s="155">
        <v>9707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9707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543</v>
      </c>
      <c r="Q102" s="15">
        <v>98</v>
      </c>
      <c r="R102" s="42"/>
      <c r="S102" s="27" t="s">
        <v>539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 t="shared" si="39"/>
        <v>3</v>
      </c>
      <c r="AA102" s="25" t="s">
        <v>235</v>
      </c>
      <c r="AB102" s="21" t="s">
        <v>147</v>
      </c>
      <c r="AC102" s="21"/>
      <c r="AE102" s="90" t="s">
        <v>378</v>
      </c>
      <c r="AF102" s="82"/>
      <c r="CP102" s="19" t="str">
        <f t="shared" si="40"/>
        <v>Schwyn Timm</v>
      </c>
      <c r="CR102" s="19">
        <f t="shared" si="41"/>
        <v>3</v>
      </c>
      <c r="CS102" s="19" t="str">
        <f t="shared" si="42"/>
        <v>F</v>
      </c>
      <c r="CT102" s="155">
        <v>9706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 t="shared" si="43"/>
        <v>9706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594</v>
      </c>
      <c r="Q103" s="15">
        <v>99</v>
      </c>
      <c r="R103" s="42"/>
      <c r="S103" s="27" t="s">
        <v>595</v>
      </c>
      <c r="T103" s="21">
        <v>1992</v>
      </c>
      <c r="U103" s="28" t="s">
        <v>235</v>
      </c>
      <c r="V103" s="21">
        <v>2013</v>
      </c>
      <c r="W103" s="25"/>
      <c r="X103" s="21"/>
      <c r="Y103" s="25"/>
      <c r="Z103" s="21">
        <f>$AD$3-V103</f>
        <v>2</v>
      </c>
      <c r="AA103" s="25" t="s">
        <v>235</v>
      </c>
      <c r="AB103" s="21" t="s">
        <v>147</v>
      </c>
      <c r="AC103" s="21"/>
      <c r="AE103" s="90" t="s">
        <v>378</v>
      </c>
      <c r="AF103" s="82"/>
      <c r="CP103" s="19" t="str">
        <f>+S103</f>
        <v>Schär Cedric</v>
      </c>
      <c r="CR103" s="19">
        <f>+Z103</f>
        <v>2</v>
      </c>
      <c r="CS103" s="19" t="str">
        <f>+AB103</f>
        <v>F</v>
      </c>
      <c r="CT103" s="155">
        <v>9715</v>
      </c>
      <c r="CU103" s="15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>
        <v>731</v>
      </c>
      <c r="DG103" s="33">
        <f t="shared" si="48"/>
        <v>4</v>
      </c>
      <c r="DH103" s="83" t="str">
        <f t="shared" si="49"/>
        <v>Konstrukteur 1 / -planer 1</v>
      </c>
      <c r="DM103" s="19">
        <f>+CT103</f>
        <v>9715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1121</v>
      </c>
      <c r="Q104" s="15">
        <v>100</v>
      </c>
      <c r="R104" s="42"/>
      <c r="S104" s="27" t="s">
        <v>1122</v>
      </c>
      <c r="T104" s="21">
        <v>1993</v>
      </c>
      <c r="U104" s="28" t="s">
        <v>235</v>
      </c>
      <c r="V104" s="21">
        <v>2013</v>
      </c>
      <c r="W104" s="25"/>
      <c r="X104" s="21"/>
      <c r="Y104" s="25"/>
      <c r="Z104" s="21">
        <f>$AD$3-V104</f>
        <v>2</v>
      </c>
      <c r="AA104" s="25" t="s">
        <v>235</v>
      </c>
      <c r="AB104" s="21" t="s">
        <v>147</v>
      </c>
      <c r="AC104" s="21"/>
      <c r="AE104" s="90" t="s">
        <v>378</v>
      </c>
      <c r="AF104" s="82"/>
      <c r="CP104" s="19" t="str">
        <f>+S104</f>
        <v>Meier Yannick</v>
      </c>
      <c r="CR104" s="19">
        <f>+Z104</f>
        <v>2</v>
      </c>
      <c r="CS104" s="19" t="str">
        <f>+AB104</f>
        <v>F</v>
      </c>
      <c r="CT104" s="205">
        <v>7709</v>
      </c>
      <c r="CU104" s="156"/>
      <c r="CV104" s="125">
        <v>731</v>
      </c>
      <c r="CW104" s="33">
        <f t="shared" si="44"/>
        <v>4</v>
      </c>
      <c r="CX104" s="83" t="str">
        <f t="shared" si="45"/>
        <v>Konstrukteur 1 / -planer 1</v>
      </c>
      <c r="CY104" s="125"/>
      <c r="CZ104" s="33"/>
      <c r="DA104" s="83"/>
      <c r="DB104" s="125"/>
      <c r="DC104" s="33"/>
      <c r="DD104" s="83"/>
      <c r="DE104" s="20"/>
      <c r="DF104" s="33"/>
      <c r="DG104" s="33"/>
      <c r="DH104" s="83"/>
      <c r="DM104" s="19">
        <f>+CT104</f>
        <v>7709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>IF(Z105&gt;=10,1,0)</f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361</v>
      </c>
      <c r="P105" s="15" t="s">
        <v>627</v>
      </c>
      <c r="Q105" s="15">
        <v>101</v>
      </c>
      <c r="R105" s="42"/>
      <c r="S105" s="27" t="s">
        <v>626</v>
      </c>
      <c r="T105" s="21">
        <v>1995</v>
      </c>
      <c r="U105" s="28" t="s">
        <v>235</v>
      </c>
      <c r="V105" s="21">
        <v>2014</v>
      </c>
      <c r="W105" s="25"/>
      <c r="X105" s="21"/>
      <c r="Y105" s="25"/>
      <c r="Z105" s="21">
        <f>$AD$3-V105</f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>+S105</f>
        <v>Leubin Marco</v>
      </c>
      <c r="CR105" s="19">
        <f>+Z105</f>
        <v>1</v>
      </c>
      <c r="CS105" s="19" t="str">
        <f>+AB105</f>
        <v>G</v>
      </c>
      <c r="CT105" s="154">
        <v>9726</v>
      </c>
      <c r="CU105" s="126"/>
      <c r="CV105" s="125">
        <v>731</v>
      </c>
      <c r="CW105" s="33">
        <f t="shared" si="44"/>
        <v>4</v>
      </c>
      <c r="CX105" s="83" t="str">
        <f t="shared" si="45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/>
      <c r="DG105" s="33"/>
      <c r="DH105" s="83"/>
      <c r="DM105" s="19">
        <f>+CT105</f>
        <v>9726</v>
      </c>
      <c r="DN105" s="153">
        <v>8</v>
      </c>
      <c r="DO105" s="19">
        <v>0</v>
      </c>
      <c r="DP105" s="185" t="s">
        <v>976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39"/>
        <v>44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40"/>
        <v>Meister Christine</v>
      </c>
      <c r="CR106" s="19">
        <f t="shared" si="41"/>
        <v>44</v>
      </c>
      <c r="CS106" s="19" t="str">
        <f t="shared" si="42"/>
        <v>D</v>
      </c>
      <c r="CT106" s="154">
        <v>4245</v>
      </c>
      <c r="CU106" s="126"/>
      <c r="CV106" s="125">
        <v>134</v>
      </c>
      <c r="CW106" s="33">
        <f t="shared" si="44"/>
        <v>7</v>
      </c>
      <c r="CX106" s="83" t="str">
        <f t="shared" si="45"/>
        <v>Kaufmännischer Mitarbeiter 4 / Gruppenchef 2</v>
      </c>
      <c r="CY106" s="125">
        <v>134</v>
      </c>
      <c r="CZ106" s="33">
        <f t="shared" si="46"/>
        <v>7</v>
      </c>
      <c r="DA106" s="83" t="str">
        <f t="shared" si="47"/>
        <v>Kaufmännischer Mitarbeiter 4 / Gruppenchef 2</v>
      </c>
      <c r="DB106" s="125">
        <v>134</v>
      </c>
      <c r="DC106" s="33">
        <f t="shared" ref="DC106:DC120" si="50">VLOOKUP($DB106,Funktionsbezeichnungen,3,0)</f>
        <v>7</v>
      </c>
      <c r="DD106" s="83" t="str">
        <f t="shared" ref="DD106:DD120" si="51">VLOOKUP($DB106,Funktionsbezeichnungen,2,0)</f>
        <v>Kaufmännischer Mitarbeiter 4 / Gruppenchef 2</v>
      </c>
      <c r="DE106" s="20"/>
      <c r="DF106" s="125">
        <v>134</v>
      </c>
      <c r="DG106" s="33">
        <f t="shared" si="48"/>
        <v>7</v>
      </c>
      <c r="DH106" s="83" t="str">
        <f t="shared" si="49"/>
        <v>Kaufmännischer Mitarbeiter 4 / Gruppenchef 2</v>
      </c>
      <c r="DM106" s="19">
        <f t="shared" si="43"/>
        <v>4245</v>
      </c>
      <c r="DN106" s="153">
        <v>6</v>
      </c>
      <c r="DO106" s="19">
        <v>0</v>
      </c>
      <c r="DP106" s="19" t="s">
        <v>955</v>
      </c>
    </row>
    <row r="107" spans="1:120" s="19" customFormat="1" ht="27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39"/>
        <v>44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40"/>
        <v>Derezynski Françoise</v>
      </c>
      <c r="CR107" s="19">
        <f t="shared" si="41"/>
        <v>44</v>
      </c>
      <c r="CS107" s="19" t="str">
        <f t="shared" si="42"/>
        <v>D</v>
      </c>
      <c r="CT107" s="154">
        <v>4266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4266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39"/>
        <v>38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40"/>
        <v>Szirt Madeleine</v>
      </c>
      <c r="CR108" s="19">
        <f t="shared" si="41"/>
        <v>38</v>
      </c>
      <c r="CS108" s="19" t="str">
        <f t="shared" si="42"/>
        <v>D</v>
      </c>
      <c r="CT108" s="154">
        <v>4216</v>
      </c>
      <c r="CU108" s="126"/>
      <c r="CV108" s="125">
        <v>162</v>
      </c>
      <c r="CW108" s="33">
        <f t="shared" si="44"/>
        <v>9</v>
      </c>
      <c r="CX108" s="83" t="str">
        <f t="shared" si="45"/>
        <v>Personal-Fachspezialist 2</v>
      </c>
      <c r="CY108" s="125">
        <v>162</v>
      </c>
      <c r="CZ108" s="33">
        <f t="shared" si="46"/>
        <v>9</v>
      </c>
      <c r="DA108" s="83" t="str">
        <f t="shared" si="47"/>
        <v>Personal-Fachspezialist 2</v>
      </c>
      <c r="DB108" s="125">
        <v>162</v>
      </c>
      <c r="DC108" s="33">
        <f t="shared" si="50"/>
        <v>9</v>
      </c>
      <c r="DD108" s="83" t="str">
        <f t="shared" si="51"/>
        <v>Personal-Fachspezialist 2</v>
      </c>
      <c r="DE108" s="20"/>
      <c r="DF108" s="125">
        <v>162</v>
      </c>
      <c r="DG108" s="33">
        <f t="shared" si="48"/>
        <v>9</v>
      </c>
      <c r="DH108" s="83" t="str">
        <f t="shared" si="49"/>
        <v>Personal-Fachspezialist 2</v>
      </c>
      <c r="DM108" s="19">
        <f t="shared" si="43"/>
        <v>4216</v>
      </c>
      <c r="DN108" s="153">
        <v>3</v>
      </c>
      <c r="DO108" s="19">
        <v>0</v>
      </c>
      <c r="DP108" s="185" t="s">
        <v>971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39"/>
        <v>33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Peier Doris</v>
      </c>
      <c r="CR109" s="19">
        <f t="shared" si="41"/>
        <v>33</v>
      </c>
      <c r="CS109" s="19" t="str">
        <f t="shared" si="42"/>
        <v>D</v>
      </c>
      <c r="CT109" s="154">
        <v>5581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5581</v>
      </c>
      <c r="DN109" s="153">
        <v>6</v>
      </c>
      <c r="DO109" s="19">
        <v>0</v>
      </c>
      <c r="DP109" s="19" t="s">
        <v>955</v>
      </c>
    </row>
    <row r="110" spans="1:120" s="19" customFormat="1" x14ac:dyDescent="0.2">
      <c r="A110" s="53">
        <v>0</v>
      </c>
      <c r="B110" s="53">
        <v>1</v>
      </c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39"/>
        <v>30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0"/>
        <v>Beuret Agnès</v>
      </c>
      <c r="CR110" s="19">
        <f t="shared" si="41"/>
        <v>30</v>
      </c>
      <c r="CS110" s="19" t="str">
        <f t="shared" si="42"/>
        <v>D</v>
      </c>
      <c r="CT110" s="154">
        <v>4352</v>
      </c>
      <c r="CU110" s="126"/>
      <c r="CV110" s="125">
        <v>134</v>
      </c>
      <c r="CW110" s="33">
        <f t="shared" si="44"/>
        <v>7</v>
      </c>
      <c r="CX110" s="83" t="str">
        <f t="shared" si="45"/>
        <v>Kaufmännischer Mitarbeiter 4 / Gruppenchef 2</v>
      </c>
      <c r="CY110" s="125">
        <v>134</v>
      </c>
      <c r="CZ110" s="33">
        <f t="shared" si="46"/>
        <v>7</v>
      </c>
      <c r="DA110" s="83" t="str">
        <f t="shared" si="47"/>
        <v>Kaufmännischer Mitarbeiter 4 / Gruppenchef 2</v>
      </c>
      <c r="DB110" s="125">
        <v>134</v>
      </c>
      <c r="DC110" s="33">
        <f t="shared" si="50"/>
        <v>7</v>
      </c>
      <c r="DD110" s="83" t="str">
        <f t="shared" si="51"/>
        <v>Kaufmännischer Mitarbeiter 4 / Gruppenchef 2</v>
      </c>
      <c r="DE110" s="20"/>
      <c r="DF110" s="125">
        <v>134</v>
      </c>
      <c r="DG110" s="33">
        <f t="shared" si="48"/>
        <v>7</v>
      </c>
      <c r="DH110" s="83" t="str">
        <f t="shared" si="49"/>
        <v>Kaufmännischer Mitarbeiter 4 / Gruppenchef 2</v>
      </c>
      <c r="DM110" s="19">
        <f t="shared" si="43"/>
        <v>4352</v>
      </c>
      <c r="DN110" s="153">
        <v>6</v>
      </c>
      <c r="DO110" s="19">
        <v>0</v>
      </c>
      <c r="DP110" s="19" t="s">
        <v>955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39"/>
        <v>25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0"/>
        <v>Weider Noelle</v>
      </c>
      <c r="CR111" s="19">
        <f t="shared" si="41"/>
        <v>25</v>
      </c>
      <c r="CS111" s="19" t="str">
        <f t="shared" si="42"/>
        <v>D</v>
      </c>
      <c r="CT111" s="154">
        <v>5604</v>
      </c>
      <c r="CU111" s="126"/>
      <c r="CV111" s="125">
        <v>134</v>
      </c>
      <c r="CW111" s="33">
        <f t="shared" si="44"/>
        <v>7</v>
      </c>
      <c r="CX111" s="83" t="str">
        <f t="shared" si="45"/>
        <v>Kaufmännischer Mitarbeiter 4 / Gruppenchef 2</v>
      </c>
      <c r="CY111" s="125">
        <v>134</v>
      </c>
      <c r="CZ111" s="33">
        <f t="shared" si="46"/>
        <v>7</v>
      </c>
      <c r="DA111" s="83" t="str">
        <f t="shared" si="47"/>
        <v>Kaufmännischer Mitarbeiter 4 / Gruppenchef 2</v>
      </c>
      <c r="DB111" s="125">
        <v>134</v>
      </c>
      <c r="DC111" s="33">
        <f t="shared" si="50"/>
        <v>7</v>
      </c>
      <c r="DD111" s="83" t="str">
        <f t="shared" si="51"/>
        <v>Kaufmännischer Mitarbeiter 4 / Gruppenchef 2</v>
      </c>
      <c r="DE111" s="20"/>
      <c r="DF111" s="125">
        <v>134</v>
      </c>
      <c r="DG111" s="33">
        <f t="shared" si="48"/>
        <v>7</v>
      </c>
      <c r="DH111" s="83" t="str">
        <f t="shared" si="49"/>
        <v>Kaufmännischer Mitarbeiter 4 / Gruppenchef 2</v>
      </c>
      <c r="DM111" s="19">
        <f t="shared" si="43"/>
        <v>5604</v>
      </c>
      <c r="DN111" s="153">
        <v>6</v>
      </c>
      <c r="DO111" s="19">
        <v>0</v>
      </c>
      <c r="DP111" s="19" t="s">
        <v>955</v>
      </c>
    </row>
    <row r="112" spans="1:120" s="19" customFormat="1" ht="40.5" x14ac:dyDescent="0.2">
      <c r="A112" s="53">
        <v>0</v>
      </c>
      <c r="B112" s="53"/>
      <c r="C112" s="53">
        <f t="shared" si="30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39"/>
        <v>13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40"/>
        <v>Kiefer Patrick</v>
      </c>
      <c r="CR112" s="19">
        <f t="shared" si="41"/>
        <v>13</v>
      </c>
      <c r="CS112" s="19" t="str">
        <f t="shared" si="42"/>
        <v>D</v>
      </c>
      <c r="CT112" s="154">
        <v>6753</v>
      </c>
      <c r="CU112" s="126"/>
      <c r="CV112" s="125">
        <v>223</v>
      </c>
      <c r="CW112" s="33">
        <f t="shared" si="44"/>
        <v>10</v>
      </c>
      <c r="CX112" s="83" t="str">
        <f t="shared" si="45"/>
        <v>Finanz-Fachspezialist / Controller 3</v>
      </c>
      <c r="CY112" s="125">
        <v>223</v>
      </c>
      <c r="CZ112" s="33">
        <f t="shared" si="46"/>
        <v>10</v>
      </c>
      <c r="DA112" s="83" t="str">
        <f t="shared" si="47"/>
        <v>Finanz-Fachspezialist / Controller 3</v>
      </c>
      <c r="DB112" s="125">
        <v>223</v>
      </c>
      <c r="DC112" s="33">
        <f t="shared" si="50"/>
        <v>10</v>
      </c>
      <c r="DD112" s="83" t="str">
        <f t="shared" si="51"/>
        <v>Finanz-Fachspezialist / Controller 3</v>
      </c>
      <c r="DE112" s="20"/>
      <c r="DF112" s="125">
        <v>223</v>
      </c>
      <c r="DG112" s="33">
        <f t="shared" si="48"/>
        <v>10</v>
      </c>
      <c r="DH112" s="83" t="str">
        <f t="shared" si="49"/>
        <v>Finanz-Fachspezialist / Controller 3</v>
      </c>
      <c r="DM112" s="19">
        <f t="shared" si="43"/>
        <v>6753</v>
      </c>
      <c r="DN112" s="153">
        <v>3</v>
      </c>
      <c r="DO112" s="19">
        <v>0</v>
      </c>
      <c r="DP112" s="185" t="s">
        <v>972</v>
      </c>
    </row>
    <row r="113" spans="1:120" s="19" customFormat="1" ht="27" x14ac:dyDescent="0.2">
      <c r="A113" s="53">
        <v>0</v>
      </c>
      <c r="B113" s="53"/>
      <c r="C113" s="53">
        <f t="shared" ref="C113:C138" si="52">IF(Z113&gt;=10,1,0)</f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39"/>
        <v>13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40"/>
        <v>Fischer Michel</v>
      </c>
      <c r="CR113" s="19">
        <f t="shared" si="41"/>
        <v>13</v>
      </c>
      <c r="CS113" s="19" t="str">
        <f t="shared" si="42"/>
        <v>D</v>
      </c>
      <c r="CT113" s="154">
        <v>8655</v>
      </c>
      <c r="CU113" s="126"/>
      <c r="CV113" s="125">
        <v>542</v>
      </c>
      <c r="CW113" s="33">
        <f t="shared" si="44"/>
        <v>7</v>
      </c>
      <c r="CX113" s="83" t="str">
        <f t="shared" si="45"/>
        <v>Technischer Sachbearbeiter 2</v>
      </c>
      <c r="CY113" s="125">
        <v>542</v>
      </c>
      <c r="CZ113" s="33">
        <f t="shared" si="46"/>
        <v>7</v>
      </c>
      <c r="DA113" s="83" t="str">
        <f t="shared" si="47"/>
        <v>Technischer Sachbearbeiter 2</v>
      </c>
      <c r="DB113" s="125">
        <v>541</v>
      </c>
      <c r="DC113" s="33">
        <f t="shared" si="50"/>
        <v>6</v>
      </c>
      <c r="DD113" s="83" t="str">
        <f t="shared" si="51"/>
        <v>Technischer Sachbearbeiter 1</v>
      </c>
      <c r="DE113" s="20"/>
      <c r="DF113" s="125">
        <v>351</v>
      </c>
      <c r="DG113" s="33">
        <f t="shared" si="48"/>
        <v>7</v>
      </c>
      <c r="DH113" s="83" t="str">
        <f t="shared" si="49"/>
        <v>Marketing - / Product - Manager 1</v>
      </c>
      <c r="DM113" s="19">
        <f t="shared" si="43"/>
        <v>8655</v>
      </c>
      <c r="DN113" s="153">
        <v>6</v>
      </c>
      <c r="DO113" s="19">
        <v>0</v>
      </c>
      <c r="DP113" s="19" t="s">
        <v>967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39"/>
        <v>39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40"/>
        <v>Willig Martine</v>
      </c>
      <c r="CR114" s="19">
        <f t="shared" si="41"/>
        <v>39</v>
      </c>
      <c r="CS114" s="19" t="str">
        <f t="shared" si="42"/>
        <v>E</v>
      </c>
      <c r="CT114" s="154">
        <v>5637</v>
      </c>
      <c r="CU114" s="126"/>
      <c r="CV114" s="125">
        <v>133</v>
      </c>
      <c r="CW114" s="33">
        <f t="shared" si="44"/>
        <v>6</v>
      </c>
      <c r="CX114" s="83" t="str">
        <f t="shared" si="45"/>
        <v>Kaufmännischer Mitarbeiter 3 / Gruppenchef 1</v>
      </c>
      <c r="CY114" s="125">
        <v>133</v>
      </c>
      <c r="CZ114" s="33">
        <f t="shared" si="46"/>
        <v>6</v>
      </c>
      <c r="DA114" s="83" t="str">
        <f t="shared" si="47"/>
        <v>Kaufmännischer Mitarbeiter 3 / Gruppenchef 1</v>
      </c>
      <c r="DB114" s="125">
        <v>133</v>
      </c>
      <c r="DC114" s="33">
        <f t="shared" si="50"/>
        <v>6</v>
      </c>
      <c r="DD114" s="83" t="str">
        <f t="shared" si="51"/>
        <v>Kaufmännischer Mitarbeiter 3 / Gruppenchef 1</v>
      </c>
      <c r="DE114" s="20"/>
      <c r="DF114" s="125">
        <v>133</v>
      </c>
      <c r="DG114" s="33">
        <f t="shared" si="48"/>
        <v>6</v>
      </c>
      <c r="DH114" s="83" t="str">
        <f t="shared" si="49"/>
        <v>Kaufmännischer Mitarbeiter 3 / Gruppenchef 1</v>
      </c>
      <c r="DM114" s="19">
        <f t="shared" si="43"/>
        <v>5637</v>
      </c>
      <c r="DN114" s="153">
        <v>6</v>
      </c>
      <c r="DO114" s="19">
        <v>0</v>
      </c>
      <c r="DP114" s="185" t="s">
        <v>973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39"/>
        <v>38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40"/>
        <v>Meichtry Anna</v>
      </c>
      <c r="CR115" s="19">
        <f t="shared" si="41"/>
        <v>38</v>
      </c>
      <c r="CS115" s="19" t="str">
        <f t="shared" si="42"/>
        <v>E</v>
      </c>
      <c r="CT115" s="154">
        <v>5629</v>
      </c>
      <c r="CU115" s="126"/>
      <c r="CV115" s="125">
        <v>133</v>
      </c>
      <c r="CW115" s="33">
        <f t="shared" si="44"/>
        <v>6</v>
      </c>
      <c r="CX115" s="83" t="str">
        <f t="shared" si="45"/>
        <v>Kaufmännischer Mitarbeiter 3 / Gruppenchef 1</v>
      </c>
      <c r="CY115" s="125">
        <v>133</v>
      </c>
      <c r="CZ115" s="33">
        <f t="shared" si="46"/>
        <v>6</v>
      </c>
      <c r="DA115" s="83" t="str">
        <f t="shared" si="47"/>
        <v>Kaufmännischer Mitarbeiter 3 / Gruppenchef 1</v>
      </c>
      <c r="DB115" s="125">
        <v>133</v>
      </c>
      <c r="DC115" s="33">
        <f t="shared" si="50"/>
        <v>6</v>
      </c>
      <c r="DD115" s="83" t="str">
        <f t="shared" si="51"/>
        <v>Kaufmännischer Mitarbeiter 3 / Gruppenchef 1</v>
      </c>
      <c r="DE115" s="20"/>
      <c r="DF115" s="125">
        <v>133</v>
      </c>
      <c r="DG115" s="33">
        <f t="shared" si="48"/>
        <v>6</v>
      </c>
      <c r="DH115" s="83" t="str">
        <f t="shared" si="49"/>
        <v>Kaufmännischer Mitarbeiter 3 / Gruppenchef 1</v>
      </c>
      <c r="DM115" s="19">
        <f t="shared" si="43"/>
        <v>5629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39"/>
        <v>28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40"/>
        <v>Meier Jacqueline</v>
      </c>
      <c r="CR116" s="19">
        <f t="shared" si="41"/>
        <v>28</v>
      </c>
      <c r="CS116" s="19" t="str">
        <f t="shared" si="42"/>
        <v>E</v>
      </c>
      <c r="CT116" s="154">
        <v>7700</v>
      </c>
      <c r="CU116" s="126"/>
      <c r="CV116" s="125">
        <v>212</v>
      </c>
      <c r="CW116" s="33">
        <f t="shared" si="44"/>
        <v>5</v>
      </c>
      <c r="CX116" s="83" t="str">
        <f t="shared" si="45"/>
        <v>Buchhalter 2</v>
      </c>
      <c r="CY116" s="125">
        <v>212</v>
      </c>
      <c r="CZ116" s="33">
        <f t="shared" si="46"/>
        <v>5</v>
      </c>
      <c r="DA116" s="83" t="str">
        <f t="shared" si="47"/>
        <v>Buchhalter 2</v>
      </c>
      <c r="DB116" s="125">
        <v>212</v>
      </c>
      <c r="DC116" s="33">
        <f t="shared" si="50"/>
        <v>5</v>
      </c>
      <c r="DD116" s="83" t="str">
        <f t="shared" si="51"/>
        <v>Buchhalter 2</v>
      </c>
      <c r="DE116" s="20"/>
      <c r="DF116" s="125">
        <v>212</v>
      </c>
      <c r="DG116" s="33">
        <f t="shared" si="48"/>
        <v>5</v>
      </c>
      <c r="DH116" s="83" t="str">
        <f t="shared" si="49"/>
        <v>Buchhalter 2</v>
      </c>
      <c r="DM116" s="19">
        <f t="shared" si="43"/>
        <v>7700</v>
      </c>
      <c r="DN116" s="153">
        <v>6</v>
      </c>
      <c r="DO116" s="19">
        <v>0</v>
      </c>
      <c r="DP116" s="19" t="s">
        <v>958</v>
      </c>
    </row>
    <row r="117" spans="1:120" s="19" customFormat="1" x14ac:dyDescent="0.2">
      <c r="A117" s="53">
        <v>0</v>
      </c>
      <c r="B117" s="53">
        <v>1</v>
      </c>
      <c r="C117" s="53">
        <f t="shared" si="52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39"/>
        <v>10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40"/>
        <v>Oruk Makbule</v>
      </c>
      <c r="CR117" s="19">
        <f t="shared" si="41"/>
        <v>10</v>
      </c>
      <c r="CS117" s="19" t="str">
        <f t="shared" si="42"/>
        <v>E</v>
      </c>
      <c r="CT117" s="154">
        <v>6762</v>
      </c>
      <c r="CU117" s="126"/>
      <c r="CV117" s="125">
        <v>212</v>
      </c>
      <c r="CW117" s="33">
        <f t="shared" si="44"/>
        <v>5</v>
      </c>
      <c r="CX117" s="83" t="str">
        <f t="shared" si="45"/>
        <v>Buchhalter 2</v>
      </c>
      <c r="CY117" s="125">
        <v>212</v>
      </c>
      <c r="CZ117" s="33">
        <f t="shared" si="46"/>
        <v>5</v>
      </c>
      <c r="DA117" s="83" t="str">
        <f t="shared" si="47"/>
        <v>Buchhalter 2</v>
      </c>
      <c r="DB117" s="125">
        <v>212</v>
      </c>
      <c r="DC117" s="33">
        <f t="shared" si="50"/>
        <v>5</v>
      </c>
      <c r="DD117" s="83" t="str">
        <f t="shared" si="51"/>
        <v>Buchhalter 2</v>
      </c>
      <c r="DE117" s="20"/>
      <c r="DF117" s="125">
        <v>212</v>
      </c>
      <c r="DG117" s="33">
        <f t="shared" si="48"/>
        <v>5</v>
      </c>
      <c r="DH117" s="83" t="str">
        <f t="shared" si="49"/>
        <v>Buchhalter 2</v>
      </c>
      <c r="DM117" s="19">
        <f t="shared" si="43"/>
        <v>6762</v>
      </c>
      <c r="DN117" s="153">
        <v>6</v>
      </c>
      <c r="DO117" s="19">
        <v>0</v>
      </c>
      <c r="DP117" s="19" t="s">
        <v>958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39"/>
        <v>36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40"/>
        <v>Steg Günther</v>
      </c>
      <c r="CR118" s="19">
        <f t="shared" si="41"/>
        <v>36</v>
      </c>
      <c r="CS118" s="19" t="str">
        <f t="shared" si="42"/>
        <v>C</v>
      </c>
      <c r="CT118" s="154">
        <v>4226</v>
      </c>
      <c r="CU118" s="126"/>
      <c r="CV118" s="125">
        <v>413</v>
      </c>
      <c r="CW118" s="33">
        <f t="shared" si="44"/>
        <v>8</v>
      </c>
      <c r="CX118" s="83" t="str">
        <f t="shared" si="45"/>
        <v>Senior System-Controller</v>
      </c>
      <c r="CY118" s="125">
        <v>413</v>
      </c>
      <c r="CZ118" s="33">
        <f t="shared" si="46"/>
        <v>8</v>
      </c>
      <c r="DA118" s="83" t="str">
        <f t="shared" si="47"/>
        <v>Senior System-Controller</v>
      </c>
      <c r="DB118" s="125">
        <v>413</v>
      </c>
      <c r="DC118" s="33">
        <f t="shared" si="50"/>
        <v>8</v>
      </c>
      <c r="DD118" s="83" t="str">
        <f t="shared" si="51"/>
        <v>Senior System-Controller</v>
      </c>
      <c r="DE118" s="20"/>
      <c r="DF118" s="125">
        <v>413</v>
      </c>
      <c r="DG118" s="33">
        <f t="shared" si="48"/>
        <v>8</v>
      </c>
      <c r="DH118" s="83" t="str">
        <f t="shared" si="49"/>
        <v>Senior System-Controller</v>
      </c>
      <c r="DM118" s="19">
        <f t="shared" si="43"/>
        <v>4226</v>
      </c>
      <c r="DN118" s="153">
        <v>6</v>
      </c>
      <c r="DO118" s="19">
        <v>0</v>
      </c>
      <c r="DP118" s="19" t="s">
        <v>961</v>
      </c>
    </row>
    <row r="119" spans="1:120" s="19" customFormat="1" ht="27" x14ac:dyDescent="0.2">
      <c r="A119" s="53">
        <v>0</v>
      </c>
      <c r="B119" s="53"/>
      <c r="C119" s="53">
        <f t="shared" si="52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39"/>
        <v>23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40"/>
        <v>Grimm Stephan</v>
      </c>
      <c r="CR119" s="19">
        <f t="shared" si="41"/>
        <v>23</v>
      </c>
      <c r="CS119" s="19" t="str">
        <f t="shared" si="42"/>
        <v>C</v>
      </c>
      <c r="CT119" s="154">
        <v>3203</v>
      </c>
      <c r="CU119" s="126"/>
      <c r="CV119" s="125">
        <v>443</v>
      </c>
      <c r="CW119" s="33">
        <f t="shared" si="44"/>
        <v>9</v>
      </c>
      <c r="CX119" s="83" t="str">
        <f t="shared" si="45"/>
        <v>System-Spezialist 3</v>
      </c>
      <c r="CY119" s="125">
        <v>443</v>
      </c>
      <c r="CZ119" s="33">
        <f t="shared" si="46"/>
        <v>9</v>
      </c>
      <c r="DA119" s="83" t="str">
        <f t="shared" si="47"/>
        <v>System-Spezialist 3</v>
      </c>
      <c r="DB119" s="125">
        <v>443</v>
      </c>
      <c r="DC119" s="33">
        <f t="shared" si="50"/>
        <v>9</v>
      </c>
      <c r="DD119" s="83" t="str">
        <f t="shared" si="51"/>
        <v>System-Spezialist 3</v>
      </c>
      <c r="DE119" s="20"/>
      <c r="DF119" s="125">
        <v>413</v>
      </c>
      <c r="DG119" s="33">
        <f t="shared" si="48"/>
        <v>8</v>
      </c>
      <c r="DH119" s="83" t="str">
        <f t="shared" si="49"/>
        <v>Senior System-Controller</v>
      </c>
      <c r="DM119" s="19">
        <f t="shared" si="43"/>
        <v>3203</v>
      </c>
      <c r="DN119" s="153">
        <v>3</v>
      </c>
      <c r="DO119" s="19">
        <v>0</v>
      </c>
      <c r="DP119" s="19" t="s">
        <v>962</v>
      </c>
    </row>
    <row r="120" spans="1:120" s="19" customFormat="1" x14ac:dyDescent="0.2">
      <c r="A120" s="53">
        <v>0</v>
      </c>
      <c r="B120" s="53"/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39"/>
        <v>16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40"/>
        <v>Hänni Alexander</v>
      </c>
      <c r="CR120" s="19">
        <f t="shared" si="41"/>
        <v>16</v>
      </c>
      <c r="CS120" s="19" t="str">
        <f t="shared" si="42"/>
        <v>D</v>
      </c>
      <c r="CT120" s="154">
        <v>6755</v>
      </c>
      <c r="CU120" s="126"/>
      <c r="CV120" s="125">
        <v>423</v>
      </c>
      <c r="CW120" s="33">
        <f t="shared" si="44"/>
        <v>7</v>
      </c>
      <c r="CX120" s="83" t="str">
        <f t="shared" si="45"/>
        <v>IC-Berater / -Techniker 3 / LAN-Supporter</v>
      </c>
      <c r="CY120" s="125">
        <v>423</v>
      </c>
      <c r="CZ120" s="33">
        <f t="shared" si="46"/>
        <v>7</v>
      </c>
      <c r="DA120" s="83" t="str">
        <f t="shared" si="47"/>
        <v>IC-Berater / -Techniker 3 / LAN-Supporter</v>
      </c>
      <c r="DB120" s="125">
        <v>422</v>
      </c>
      <c r="DC120" s="33">
        <f t="shared" si="50"/>
        <v>6</v>
      </c>
      <c r="DD120" s="83" t="str">
        <f t="shared" si="51"/>
        <v>IC-Berater / -Techniker 2 / LAN-Grundstufe</v>
      </c>
      <c r="DE120" s="20"/>
      <c r="DF120" s="125">
        <v>422</v>
      </c>
      <c r="DG120" s="33">
        <f t="shared" si="48"/>
        <v>6</v>
      </c>
      <c r="DH120" s="83" t="str">
        <f t="shared" si="49"/>
        <v>IC-Berater / -Techniker 2 / LAN-Grundstufe</v>
      </c>
      <c r="DM120" s="19">
        <f t="shared" si="43"/>
        <v>6755</v>
      </c>
      <c r="DN120" s="153">
        <v>6</v>
      </c>
      <c r="DO120" s="19">
        <v>0</v>
      </c>
      <c r="DP120" s="19" t="s">
        <v>960</v>
      </c>
    </row>
    <row r="121" spans="1:120" s="19" customFormat="1" x14ac:dyDescent="0.2">
      <c r="A121" s="53">
        <v>0</v>
      </c>
      <c r="B121" s="53"/>
      <c r="C121" s="53">
        <f t="shared" si="52"/>
        <v>0</v>
      </c>
      <c r="D121" s="55"/>
      <c r="E121" s="55"/>
      <c r="F121" s="55"/>
      <c r="G121" s="53">
        <v>1</v>
      </c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1054</v>
      </c>
      <c r="Q121" s="15">
        <v>117</v>
      </c>
      <c r="R121" s="42"/>
      <c r="S121" s="27" t="s">
        <v>1055</v>
      </c>
      <c r="T121" s="21">
        <v>1985</v>
      </c>
      <c r="U121" s="28" t="s">
        <v>1056</v>
      </c>
      <c r="V121" s="21">
        <v>2007</v>
      </c>
      <c r="W121" s="25" t="s">
        <v>1057</v>
      </c>
      <c r="X121" s="21">
        <v>2015</v>
      </c>
      <c r="Y121" s="25" t="s">
        <v>316</v>
      </c>
      <c r="Z121" s="21">
        <f t="shared" si="39"/>
        <v>8</v>
      </c>
      <c r="AA121" s="25" t="s">
        <v>205</v>
      </c>
      <c r="AB121" s="21" t="s">
        <v>142</v>
      </c>
      <c r="AC121" s="21"/>
      <c r="AE121" s="90" t="s">
        <v>427</v>
      </c>
      <c r="AF121" s="82"/>
      <c r="CP121" s="19" t="str">
        <f t="shared" si="40"/>
        <v>Saliu Bekim</v>
      </c>
      <c r="CR121" s="19">
        <f t="shared" si="41"/>
        <v>8</v>
      </c>
      <c r="CS121" s="19" t="str">
        <f t="shared" si="42"/>
        <v>E</v>
      </c>
      <c r="CT121" s="154">
        <v>7708</v>
      </c>
      <c r="CU121" s="126"/>
      <c r="CV121" s="125">
        <v>422</v>
      </c>
      <c r="CW121" s="33">
        <f t="shared" si="44"/>
        <v>6</v>
      </c>
      <c r="CX121" s="83" t="str">
        <f t="shared" si="45"/>
        <v>IC-Berater / -Techniker 2 / LAN-Grundstufe</v>
      </c>
      <c r="CY121" s="125"/>
      <c r="CZ121" s="33"/>
      <c r="DA121" s="83"/>
      <c r="DB121" s="125"/>
      <c r="DC121" s="33"/>
      <c r="DD121" s="83"/>
      <c r="DE121" s="20"/>
      <c r="DF121" s="125"/>
      <c r="DG121" s="33"/>
      <c r="DH121" s="83"/>
      <c r="DM121" s="19">
        <f t="shared" si="43"/>
        <v>7708</v>
      </c>
      <c r="DN121" s="153">
        <v>6</v>
      </c>
      <c r="DO121" s="19">
        <v>0</v>
      </c>
      <c r="DP121" s="19" t="s">
        <v>960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39"/>
        <v>29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40"/>
        <v>Gerber Beatrice</v>
      </c>
      <c r="CR122" s="19">
        <f t="shared" si="41"/>
        <v>29</v>
      </c>
      <c r="CS122" s="19" t="str">
        <f t="shared" si="42"/>
        <v>D</v>
      </c>
      <c r="CT122" s="154">
        <v>4289</v>
      </c>
      <c r="CU122" s="126"/>
      <c r="CV122" s="125">
        <v>141</v>
      </c>
      <c r="CW122" s="33">
        <f t="shared" si="44"/>
        <v>8</v>
      </c>
      <c r="CX122" s="83" t="str">
        <f t="shared" si="45"/>
        <v>Kaufmännischer Fachspezialist 1</v>
      </c>
      <c r="CY122" s="125">
        <v>141</v>
      </c>
      <c r="CZ122" s="33">
        <f t="shared" ref="CZ122:CZ131" si="53">VLOOKUP($CY122,Funktionsbezeichnungen,3,0)</f>
        <v>8</v>
      </c>
      <c r="DA122" s="83" t="str">
        <f t="shared" ref="DA122:DA131" si="54">VLOOKUP($CY122,Funktionsbezeichnungen,2,0)</f>
        <v>Kaufmännischer Fachspezialist 1</v>
      </c>
      <c r="DB122" s="125">
        <v>141</v>
      </c>
      <c r="DC122" s="33">
        <f t="shared" ref="DC122:DC131" si="55">VLOOKUP($DB122,Funktionsbezeichnungen,3,0)</f>
        <v>8</v>
      </c>
      <c r="DD122" s="83" t="str">
        <f t="shared" ref="DD122:DD131" si="56">VLOOKUP($DB122,Funktionsbezeichnungen,2,0)</f>
        <v>Kaufmännischer Fachspezialist 1</v>
      </c>
      <c r="DE122" s="20"/>
      <c r="DF122" s="125">
        <v>141</v>
      </c>
      <c r="DG122" s="33">
        <f t="shared" ref="DG122:DG131" si="57">VLOOKUP($DF122,Funktionsbezeichnungen,3,0)</f>
        <v>8</v>
      </c>
      <c r="DH122" s="83" t="str">
        <f t="shared" ref="DH122:DH131" si="58">VLOOKUP($DF122,Funktionsbezeichnungen,2,0)</f>
        <v>Kaufmännischer Fachspezialist 1</v>
      </c>
      <c r="DM122" s="19">
        <f t="shared" si="43"/>
        <v>4289</v>
      </c>
      <c r="DN122" s="153">
        <v>6</v>
      </c>
      <c r="DO122" s="19">
        <v>0</v>
      </c>
      <c r="DP122" s="19" t="s">
        <v>956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39"/>
        <v>31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40"/>
        <v>Eichenberger Sylvia</v>
      </c>
      <c r="CR123" s="19">
        <f t="shared" si="41"/>
        <v>31</v>
      </c>
      <c r="CS123" s="19" t="str">
        <f t="shared" si="42"/>
        <v>D</v>
      </c>
      <c r="CT123" s="154">
        <v>5626</v>
      </c>
      <c r="CU123" s="126"/>
      <c r="CV123" s="125">
        <v>134</v>
      </c>
      <c r="CW123" s="33">
        <f t="shared" si="44"/>
        <v>7</v>
      </c>
      <c r="CX123" s="83" t="str">
        <f t="shared" si="45"/>
        <v>Kaufmännischer Mitarbeiter 4 / Gruppenchef 2</v>
      </c>
      <c r="CY123" s="125">
        <v>134</v>
      </c>
      <c r="CZ123" s="33">
        <f t="shared" si="53"/>
        <v>7</v>
      </c>
      <c r="DA123" s="83" t="str">
        <f t="shared" si="54"/>
        <v>Kaufmännischer Mitarbeiter 4 / Gruppenchef 2</v>
      </c>
      <c r="DB123" s="125">
        <v>134</v>
      </c>
      <c r="DC123" s="33">
        <f t="shared" si="55"/>
        <v>7</v>
      </c>
      <c r="DD123" s="83" t="str">
        <f t="shared" si="56"/>
        <v>Kaufmännischer Mitarbeiter 4 / Gruppenchef 2</v>
      </c>
      <c r="DE123" s="20"/>
      <c r="DF123" s="125">
        <v>134</v>
      </c>
      <c r="DG123" s="33">
        <f t="shared" si="57"/>
        <v>7</v>
      </c>
      <c r="DH123" s="83" t="str">
        <f t="shared" si="58"/>
        <v>Kaufmännischer Mitarbeiter 4 / Gruppenchef 2</v>
      </c>
      <c r="DM123" s="19">
        <f t="shared" si="43"/>
        <v>5626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39"/>
        <v>30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40"/>
        <v>Ehret-Kreutz Elke</v>
      </c>
      <c r="CR124" s="19">
        <f t="shared" si="41"/>
        <v>30</v>
      </c>
      <c r="CS124" s="19" t="str">
        <f t="shared" si="42"/>
        <v>D</v>
      </c>
      <c r="CT124" s="154">
        <v>5633</v>
      </c>
      <c r="CU124" s="126"/>
      <c r="CV124" s="125">
        <v>134</v>
      </c>
      <c r="CW124" s="33">
        <f t="shared" ref="CW124:CW131" si="59">VLOOKUP($CV124,Funktionsbezeichnungen,3,0)</f>
        <v>7</v>
      </c>
      <c r="CX124" s="83" t="str">
        <f t="shared" ref="CX124:CX131" si="60">VLOOKUP($CV124,Funktionsbezeichnungen,2,0)</f>
        <v>Kaufmännischer Mitarbeiter 4 / Gruppenchef 2</v>
      </c>
      <c r="CY124" s="125">
        <v>134</v>
      </c>
      <c r="CZ124" s="33">
        <f t="shared" si="53"/>
        <v>7</v>
      </c>
      <c r="DA124" s="83" t="str">
        <f t="shared" si="54"/>
        <v>Kaufmännischer Mitarbeiter 4 / Gruppenchef 2</v>
      </c>
      <c r="DB124" s="125">
        <v>134</v>
      </c>
      <c r="DC124" s="33">
        <f t="shared" si="55"/>
        <v>7</v>
      </c>
      <c r="DD124" s="83" t="str">
        <f t="shared" si="56"/>
        <v>Kaufmännischer Mitarbeiter 4 / Gruppenchef 2</v>
      </c>
      <c r="DE124" s="20"/>
      <c r="DF124" s="125">
        <v>134</v>
      </c>
      <c r="DG124" s="33">
        <f t="shared" si="57"/>
        <v>7</v>
      </c>
      <c r="DH124" s="83" t="str">
        <f t="shared" si="58"/>
        <v>Kaufmännischer Mitarbeiter 4 / Gruppenchef 2</v>
      </c>
      <c r="DM124" s="19">
        <f t="shared" si="43"/>
        <v>5633</v>
      </c>
      <c r="DN124" s="153">
        <v>6</v>
      </c>
      <c r="DO124" s="19">
        <v>0</v>
      </c>
      <c r="DP124" s="19" t="s">
        <v>955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8" t="s">
        <v>1051</v>
      </c>
      <c r="X125" s="21">
        <v>2014</v>
      </c>
      <c r="Y125" s="25"/>
      <c r="Z125" s="21">
        <f t="shared" si="39"/>
        <v>30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40"/>
        <v>Boschung Brigitte</v>
      </c>
      <c r="CR125" s="19">
        <f t="shared" si="41"/>
        <v>30</v>
      </c>
      <c r="CS125" s="19" t="str">
        <f t="shared" si="42"/>
        <v>E</v>
      </c>
      <c r="CT125" s="154">
        <v>7703</v>
      </c>
      <c r="CU125" s="126"/>
      <c r="CV125" s="125">
        <v>112</v>
      </c>
      <c r="CW125" s="33">
        <f t="shared" si="59"/>
        <v>5</v>
      </c>
      <c r="CX125" s="83" t="str">
        <f t="shared" si="60"/>
        <v>Réceptionist / Telefonist / Service-Disponent 2</v>
      </c>
      <c r="CY125" s="125">
        <v>112</v>
      </c>
      <c r="CZ125" s="33">
        <f t="shared" si="53"/>
        <v>5</v>
      </c>
      <c r="DA125" s="83" t="str">
        <f t="shared" si="54"/>
        <v>Réceptionist / Telefonist / Service-Disponent 2</v>
      </c>
      <c r="DB125" s="125">
        <v>112</v>
      </c>
      <c r="DC125" s="33">
        <f t="shared" si="55"/>
        <v>5</v>
      </c>
      <c r="DD125" s="83" t="str">
        <f t="shared" si="56"/>
        <v>Réceptionist / Telefonist / Service-Disponent 2</v>
      </c>
      <c r="DE125" s="20"/>
      <c r="DF125" s="125">
        <v>112</v>
      </c>
      <c r="DG125" s="33">
        <f t="shared" si="57"/>
        <v>5</v>
      </c>
      <c r="DH125" s="83" t="str">
        <f t="shared" si="58"/>
        <v>Réceptionist / Telefonist / Service-Disponent 2</v>
      </c>
      <c r="DM125" s="19">
        <f t="shared" si="43"/>
        <v>7703</v>
      </c>
      <c r="DN125" s="153">
        <v>6</v>
      </c>
      <c r="DO125" s="19">
        <v>0</v>
      </c>
      <c r="DP125" s="19" t="s">
        <v>953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39"/>
        <v>28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40"/>
        <v>Wirtz Christine</v>
      </c>
      <c r="CR126" s="19">
        <f t="shared" si="41"/>
        <v>28</v>
      </c>
      <c r="CS126" s="19" t="str">
        <f t="shared" si="42"/>
        <v>E</v>
      </c>
      <c r="CT126" s="154">
        <v>5627</v>
      </c>
      <c r="CU126" s="126"/>
      <c r="CV126" s="125">
        <v>112</v>
      </c>
      <c r="CW126" s="33">
        <f t="shared" si="59"/>
        <v>5</v>
      </c>
      <c r="CX126" s="83" t="str">
        <f t="shared" si="60"/>
        <v>Réceptionist / Telefonist / Service-Disponent 2</v>
      </c>
      <c r="CY126" s="125">
        <v>112</v>
      </c>
      <c r="CZ126" s="33">
        <f t="shared" si="53"/>
        <v>5</v>
      </c>
      <c r="DA126" s="83" t="str">
        <f t="shared" si="54"/>
        <v>Réceptionist / Telefonist / Service-Disponent 2</v>
      </c>
      <c r="DB126" s="125">
        <v>112</v>
      </c>
      <c r="DC126" s="33">
        <f t="shared" si="55"/>
        <v>5</v>
      </c>
      <c r="DD126" s="83" t="str">
        <f t="shared" si="56"/>
        <v>Réceptionist / Telefonist / Service-Disponent 2</v>
      </c>
      <c r="DE126" s="20"/>
      <c r="DF126" s="125">
        <v>112</v>
      </c>
      <c r="DG126" s="33">
        <f t="shared" si="57"/>
        <v>5</v>
      </c>
      <c r="DH126" s="83" t="str">
        <f t="shared" si="58"/>
        <v>Réceptionist / Telefonist / Service-Disponent 2</v>
      </c>
      <c r="DM126" s="19">
        <f t="shared" si="43"/>
        <v>5627</v>
      </c>
      <c r="DN126" s="153">
        <v>6</v>
      </c>
      <c r="DO126" s="19">
        <v>0</v>
      </c>
      <c r="DP126" s="19" t="s">
        <v>953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39"/>
        <v>26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40"/>
        <v>Körkel Agnes</v>
      </c>
      <c r="CR127" s="19">
        <f t="shared" si="41"/>
        <v>26</v>
      </c>
      <c r="CS127" s="19" t="str">
        <f t="shared" si="42"/>
        <v>E</v>
      </c>
      <c r="CT127" s="154">
        <v>5605</v>
      </c>
      <c r="CU127" s="126"/>
      <c r="CV127" s="125">
        <v>132</v>
      </c>
      <c r="CW127" s="33">
        <f t="shared" si="59"/>
        <v>5</v>
      </c>
      <c r="CX127" s="83" t="str">
        <f t="shared" si="60"/>
        <v>Kaufmännischer Mitarbeiter 2</v>
      </c>
      <c r="CY127" s="125">
        <v>132</v>
      </c>
      <c r="CZ127" s="33">
        <f t="shared" si="53"/>
        <v>5</v>
      </c>
      <c r="DA127" s="83" t="str">
        <f t="shared" si="54"/>
        <v>Kaufmännischer Mitarbeiter 2</v>
      </c>
      <c r="DB127" s="125">
        <v>132</v>
      </c>
      <c r="DC127" s="33">
        <f t="shared" si="55"/>
        <v>5</v>
      </c>
      <c r="DD127" s="83" t="str">
        <f t="shared" si="56"/>
        <v>Kaufmännischer Mitarbeiter 2</v>
      </c>
      <c r="DE127" s="20"/>
      <c r="DF127" s="125">
        <v>132</v>
      </c>
      <c r="DG127" s="33">
        <f t="shared" si="57"/>
        <v>5</v>
      </c>
      <c r="DH127" s="83" t="str">
        <f t="shared" si="58"/>
        <v>Kaufmännischer Mitarbeiter 2</v>
      </c>
      <c r="DM127" s="19">
        <f t="shared" si="43"/>
        <v>5605</v>
      </c>
      <c r="DN127" s="153">
        <v>7</v>
      </c>
      <c r="DO127" s="19">
        <v>0</v>
      </c>
      <c r="DP127" s="19" t="s">
        <v>955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39"/>
        <v>11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40"/>
        <v>Kalt Susanne</v>
      </c>
      <c r="CR128" s="19">
        <f t="shared" si="41"/>
        <v>11</v>
      </c>
      <c r="CS128" s="19" t="str">
        <f t="shared" si="42"/>
        <v>E</v>
      </c>
      <c r="CT128" s="154">
        <v>6758</v>
      </c>
      <c r="CU128" s="126"/>
      <c r="CV128" s="125">
        <v>133</v>
      </c>
      <c r="CW128" s="33">
        <f t="shared" si="59"/>
        <v>6</v>
      </c>
      <c r="CX128" s="83" t="str">
        <f t="shared" si="60"/>
        <v>Kaufmännischer Mitarbeiter 3 / Gruppenchef 1</v>
      </c>
      <c r="CY128" s="125">
        <v>133</v>
      </c>
      <c r="CZ128" s="33">
        <f t="shared" si="53"/>
        <v>6</v>
      </c>
      <c r="DA128" s="83" t="str">
        <f t="shared" si="54"/>
        <v>Kaufmännischer Mitarbeiter 3 / Gruppenchef 1</v>
      </c>
      <c r="DB128" s="125">
        <v>133</v>
      </c>
      <c r="DC128" s="33">
        <f t="shared" si="55"/>
        <v>6</v>
      </c>
      <c r="DD128" s="83" t="str">
        <f t="shared" si="56"/>
        <v>Kaufmännischer Mitarbeiter 3 / Gruppenchef 1</v>
      </c>
      <c r="DE128" s="20"/>
      <c r="DF128" s="125">
        <v>133</v>
      </c>
      <c r="DG128" s="33">
        <f t="shared" si="57"/>
        <v>6</v>
      </c>
      <c r="DH128" s="83" t="str">
        <f t="shared" si="58"/>
        <v>Kaufmännischer Mitarbeiter 3 / Gruppenchef 1</v>
      </c>
      <c r="DM128" s="19">
        <f t="shared" si="43"/>
        <v>6758</v>
      </c>
      <c r="DN128" s="153">
        <v>6</v>
      </c>
      <c r="DO128" s="19">
        <v>0</v>
      </c>
      <c r="DP128" s="19" t="s">
        <v>955</v>
      </c>
    </row>
    <row r="129" spans="1:139" s="19" customFormat="1" x14ac:dyDescent="0.2">
      <c r="A129" s="53">
        <v>0</v>
      </c>
      <c r="B129" s="53">
        <v>1</v>
      </c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39"/>
        <v>35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40"/>
        <v>Eilers Brigitte</v>
      </c>
      <c r="CR129" s="19">
        <f t="shared" si="41"/>
        <v>35</v>
      </c>
      <c r="CS129" s="19" t="str">
        <f t="shared" si="42"/>
        <v>E</v>
      </c>
      <c r="CT129" s="154">
        <v>6740</v>
      </c>
      <c r="CU129" s="126"/>
      <c r="CV129" s="125">
        <v>133</v>
      </c>
      <c r="CW129" s="33">
        <f t="shared" si="59"/>
        <v>6</v>
      </c>
      <c r="CX129" s="83" t="str">
        <f t="shared" si="60"/>
        <v>Kaufmännischer Mitarbeiter 3 / Gruppenchef 1</v>
      </c>
      <c r="CY129" s="125">
        <v>133</v>
      </c>
      <c r="CZ129" s="33">
        <f t="shared" si="53"/>
        <v>6</v>
      </c>
      <c r="DA129" s="83" t="str">
        <f t="shared" si="54"/>
        <v>Kaufmännischer Mitarbeiter 3 / Gruppenchef 1</v>
      </c>
      <c r="DB129" s="125">
        <v>133</v>
      </c>
      <c r="DC129" s="33">
        <f t="shared" si="55"/>
        <v>6</v>
      </c>
      <c r="DD129" s="83" t="str">
        <f t="shared" si="56"/>
        <v>Kaufmännischer Mitarbeiter 3 / Gruppenchef 1</v>
      </c>
      <c r="DE129" s="20"/>
      <c r="DF129" s="125">
        <v>133</v>
      </c>
      <c r="DG129" s="33">
        <f t="shared" si="57"/>
        <v>6</v>
      </c>
      <c r="DH129" s="83" t="str">
        <f t="shared" si="58"/>
        <v>Kaufmännischer Mitarbeiter 3 / Gruppenchef 1</v>
      </c>
      <c r="DM129" s="19">
        <f t="shared" si="43"/>
        <v>6740</v>
      </c>
      <c r="DN129" s="153">
        <v>6</v>
      </c>
      <c r="DO129" s="19">
        <v>0</v>
      </c>
      <c r="DP129" s="185" t="s">
        <v>977</v>
      </c>
    </row>
    <row r="130" spans="1:139" s="19" customFormat="1" x14ac:dyDescent="0.2">
      <c r="A130" s="53">
        <v>0</v>
      </c>
      <c r="B130" s="53">
        <v>1</v>
      </c>
      <c r="C130" s="53">
        <f t="shared" si="52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39"/>
        <v>27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40"/>
        <v>Barth Sandra</v>
      </c>
      <c r="CR130" s="19">
        <f t="shared" si="41"/>
        <v>27</v>
      </c>
      <c r="CS130" s="19" t="str">
        <f t="shared" si="42"/>
        <v>E</v>
      </c>
      <c r="CT130" s="154">
        <v>7701</v>
      </c>
      <c r="CU130" s="126"/>
      <c r="CV130" s="125">
        <v>132</v>
      </c>
      <c r="CW130" s="33">
        <f t="shared" si="59"/>
        <v>5</v>
      </c>
      <c r="CX130" s="83" t="str">
        <f t="shared" si="60"/>
        <v>Kaufmännischer Mitarbeiter 2</v>
      </c>
      <c r="CY130" s="125">
        <v>132</v>
      </c>
      <c r="CZ130" s="33">
        <f t="shared" si="53"/>
        <v>5</v>
      </c>
      <c r="DA130" s="83" t="str">
        <f t="shared" si="54"/>
        <v>Kaufmännischer Mitarbeiter 2</v>
      </c>
      <c r="DB130" s="125">
        <v>132</v>
      </c>
      <c r="DC130" s="33">
        <f t="shared" si="55"/>
        <v>5</v>
      </c>
      <c r="DD130" s="83" t="str">
        <f t="shared" si="56"/>
        <v>Kaufmännischer Mitarbeiter 2</v>
      </c>
      <c r="DE130" s="20"/>
      <c r="DF130" s="125">
        <v>132</v>
      </c>
      <c r="DG130" s="33">
        <f t="shared" si="57"/>
        <v>5</v>
      </c>
      <c r="DH130" s="83" t="str">
        <f t="shared" si="58"/>
        <v>Kaufmännischer Mitarbeiter 2</v>
      </c>
      <c r="DM130" s="19">
        <f t="shared" si="43"/>
        <v>7701</v>
      </c>
      <c r="DN130" s="153">
        <v>7</v>
      </c>
      <c r="DO130" s="19">
        <v>0</v>
      </c>
      <c r="DP130" s="185" t="s">
        <v>977</v>
      </c>
    </row>
    <row r="131" spans="1:139" s="19" customFormat="1" x14ac:dyDescent="0.2">
      <c r="A131" s="53">
        <v>0</v>
      </c>
      <c r="B131" s="53"/>
      <c r="C131" s="53">
        <f t="shared" si="52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161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39"/>
        <v>31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40"/>
        <v>Schurrer Gabriel</v>
      </c>
      <c r="CR131" s="19">
        <f t="shared" si="41"/>
        <v>31</v>
      </c>
      <c r="CS131" s="19" t="str">
        <f t="shared" si="42"/>
        <v>F</v>
      </c>
      <c r="CT131" s="154">
        <v>7654</v>
      </c>
      <c r="CU131" s="126"/>
      <c r="CV131" s="125">
        <v>614</v>
      </c>
      <c r="CW131" s="33">
        <f t="shared" si="59"/>
        <v>4</v>
      </c>
      <c r="CX131" s="83" t="str">
        <f t="shared" si="60"/>
        <v>Laborassistenz 2</v>
      </c>
      <c r="CY131" s="125">
        <v>614</v>
      </c>
      <c r="CZ131" s="33">
        <f t="shared" si="53"/>
        <v>4</v>
      </c>
      <c r="DA131" s="83" t="str">
        <f t="shared" si="54"/>
        <v>Laborassistenz 2</v>
      </c>
      <c r="DB131" s="125">
        <v>614</v>
      </c>
      <c r="DC131" s="33">
        <f t="shared" si="55"/>
        <v>4</v>
      </c>
      <c r="DD131" s="83" t="str">
        <f t="shared" si="56"/>
        <v>Laborassistenz 2</v>
      </c>
      <c r="DE131" s="20"/>
      <c r="DF131" s="125">
        <v>614</v>
      </c>
      <c r="DG131" s="33">
        <f t="shared" si="57"/>
        <v>4</v>
      </c>
      <c r="DH131" s="83" t="str">
        <f t="shared" si="58"/>
        <v>Laborassistenz 2</v>
      </c>
      <c r="DM131" s="19">
        <f t="shared" si="43"/>
        <v>7654</v>
      </c>
      <c r="DN131" s="153">
        <v>7</v>
      </c>
      <c r="DO131" s="19">
        <v>0</v>
      </c>
      <c r="DP131" s="19" t="s">
        <v>963</v>
      </c>
    </row>
    <row r="132" spans="1:139" s="19" customFormat="1" x14ac:dyDescent="0.2">
      <c r="A132" s="53">
        <v>0</v>
      </c>
      <c r="B132" s="53"/>
      <c r="C132" s="53">
        <f t="shared" ref="C132:C137" si="61"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358</v>
      </c>
      <c r="P132" s="15" t="s">
        <v>1114</v>
      </c>
      <c r="Q132" s="15">
        <v>128</v>
      </c>
      <c r="R132" s="161" t="s">
        <v>365</v>
      </c>
      <c r="S132" s="27" t="s">
        <v>1115</v>
      </c>
      <c r="T132" s="21">
        <v>1995</v>
      </c>
      <c r="U132" s="28" t="s">
        <v>248</v>
      </c>
      <c r="V132" s="21"/>
      <c r="W132" s="25"/>
      <c r="X132" s="21"/>
      <c r="Y132" s="25"/>
      <c r="Z132" s="21"/>
      <c r="AA132" s="25" t="s">
        <v>248</v>
      </c>
      <c r="AB132" s="21" t="s">
        <v>177</v>
      </c>
      <c r="AC132" s="21"/>
      <c r="AE132" s="90" t="s">
        <v>1096</v>
      </c>
      <c r="AF132" s="82"/>
      <c r="CP132" s="19" t="str">
        <f>+S132</f>
        <v>Tschan Flavia</v>
      </c>
      <c r="CT132" s="154">
        <v>9729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  <c r="DM132" s="19">
        <f>+CT132</f>
        <v>9729</v>
      </c>
      <c r="DN132" s="153">
        <v>8</v>
      </c>
      <c r="DO132" s="19">
        <v>0</v>
      </c>
      <c r="DP132" s="185" t="s">
        <v>976</v>
      </c>
    </row>
    <row r="133" spans="1:139" s="19" customFormat="1" x14ac:dyDescent="0.2">
      <c r="A133" s="53">
        <v>0</v>
      </c>
      <c r="B133" s="53"/>
      <c r="C133" s="53">
        <f t="shared" si="6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1093</v>
      </c>
      <c r="Q133" s="15">
        <v>129</v>
      </c>
      <c r="R133" s="161"/>
      <c r="S133" s="27" t="s">
        <v>882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40"/>
        <v>Räuftlin Thomas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si="43"/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 t="shared" si="6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904</v>
      </c>
      <c r="Q134" s="15">
        <v>130</v>
      </c>
      <c r="R134" s="42"/>
      <c r="S134" s="27" t="s">
        <v>863</v>
      </c>
      <c r="T134" s="21">
        <v>1992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40"/>
        <v>Denzler Benjamin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>+CT134</f>
        <v>9730</v>
      </c>
      <c r="DN134" s="153">
        <v>8</v>
      </c>
      <c r="DO134" s="19">
        <v>0</v>
      </c>
      <c r="DP134" s="185" t="s">
        <v>976</v>
      </c>
    </row>
    <row r="135" spans="1:139" x14ac:dyDescent="0.25">
      <c r="A135" s="53">
        <v>0</v>
      </c>
      <c r="B135" s="53"/>
      <c r="C135" s="53">
        <f t="shared" si="6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903</v>
      </c>
      <c r="Q135" s="15">
        <v>131</v>
      </c>
      <c r="R135" s="42"/>
      <c r="S135" s="27" t="s">
        <v>900</v>
      </c>
      <c r="T135" s="21">
        <v>1996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D135" s="19"/>
      <c r="AE135" s="90" t="s">
        <v>381</v>
      </c>
      <c r="AF135" s="82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 t="str">
        <f t="shared" ref="CP135:CP142" si="62">+S135</f>
        <v>Boschung Jan</v>
      </c>
      <c r="CQ135" s="19"/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</row>
    <row r="136" spans="1:139" s="19" customFormat="1" x14ac:dyDescent="0.2">
      <c r="A136" s="53">
        <v>0</v>
      </c>
      <c r="B136" s="53"/>
      <c r="C136" s="53">
        <f t="shared" si="61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902</v>
      </c>
      <c r="Q136" s="15">
        <v>132</v>
      </c>
      <c r="R136" s="42"/>
      <c r="S136" s="27" t="s">
        <v>899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62"/>
        <v>Schmidlin Julian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ref="DM136:DM142" si="63">+CT136</f>
        <v>9729</v>
      </c>
      <c r="DN136" s="153">
        <v>8</v>
      </c>
      <c r="DO136" s="19">
        <v>0</v>
      </c>
      <c r="DP136" s="185" t="s">
        <v>976</v>
      </c>
    </row>
    <row r="137" spans="1:139" s="19" customFormat="1" x14ac:dyDescent="0.2">
      <c r="A137" s="53">
        <v>0</v>
      </c>
      <c r="B137" s="53"/>
      <c r="C137" s="53">
        <f t="shared" si="61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901</v>
      </c>
      <c r="Q137" s="15">
        <v>133</v>
      </c>
      <c r="R137" s="42"/>
      <c r="S137" s="27" t="s">
        <v>898</v>
      </c>
      <c r="T137" s="21">
        <v>1996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62"/>
        <v>Oswald Leroy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3"/>
        <v>9730</v>
      </c>
      <c r="DN137" s="153">
        <v>8</v>
      </c>
      <c r="DO137" s="19">
        <v>0</v>
      </c>
      <c r="DP137" s="185" t="s">
        <v>976</v>
      </c>
    </row>
    <row r="138" spans="1:139" s="19" customFormat="1" x14ac:dyDescent="0.2">
      <c r="A138" s="53">
        <v>0</v>
      </c>
      <c r="B138" s="53"/>
      <c r="C138" s="53">
        <f t="shared" si="52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1012</v>
      </c>
      <c r="Q138" s="15">
        <v>134</v>
      </c>
      <c r="R138" s="42"/>
      <c r="S138" s="27" t="s">
        <v>1085</v>
      </c>
      <c r="T138" s="21">
        <v>1997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2"/>
        <v>Stucki Tizian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3"/>
        <v>9740</v>
      </c>
      <c r="DN138" s="153">
        <v>8</v>
      </c>
      <c r="DO138" s="19">
        <v>0</v>
      </c>
      <c r="DP138" s="185" t="s">
        <v>976</v>
      </c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1013</v>
      </c>
      <c r="Q139" s="15">
        <v>135</v>
      </c>
      <c r="R139" s="42"/>
      <c r="S139" s="27" t="s">
        <v>1086</v>
      </c>
      <c r="T139" s="21">
        <v>1998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2"/>
        <v>Kipfer Cedric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3"/>
        <v>9739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1087</v>
      </c>
      <c r="Q140" s="15">
        <v>136</v>
      </c>
      <c r="R140" s="42"/>
      <c r="S140" s="27" t="s">
        <v>1088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62"/>
        <v>Berger Noah</v>
      </c>
      <c r="CT140" s="154">
        <v>9750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63"/>
        <v>9750</v>
      </c>
      <c r="DN140" s="153">
        <v>8</v>
      </c>
      <c r="DO140" s="19">
        <v>0</v>
      </c>
      <c r="DP140" s="185" t="s">
        <v>976</v>
      </c>
      <c r="EI140"/>
    </row>
    <row r="141" spans="1:139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1091</v>
      </c>
      <c r="Q141" s="15">
        <v>137</v>
      </c>
      <c r="R141" s="42"/>
      <c r="S141" s="27" t="s">
        <v>1089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62"/>
        <v>Pertoldi Noeh</v>
      </c>
      <c r="CT141" s="154">
        <v>9751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63"/>
        <v>9751</v>
      </c>
      <c r="DN141" s="153">
        <v>8</v>
      </c>
      <c r="DO141" s="19">
        <v>0</v>
      </c>
      <c r="DP141" s="185" t="s">
        <v>976</v>
      </c>
      <c r="EI141"/>
    </row>
    <row r="142" spans="1:139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1092</v>
      </c>
      <c r="Q142" s="15">
        <v>138</v>
      </c>
      <c r="R142" s="42"/>
      <c r="S142" s="27" t="s">
        <v>1090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62"/>
        <v>Thahiri Florian</v>
      </c>
      <c r="CT142" s="154">
        <v>9752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63"/>
        <v>9752</v>
      </c>
      <c r="DN142" s="153">
        <v>8</v>
      </c>
      <c r="DO142" s="19">
        <v>0</v>
      </c>
      <c r="DP142" s="185" t="s">
        <v>976</v>
      </c>
      <c r="EI142"/>
    </row>
    <row r="143" spans="1:139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41"/>
      <c r="DC143" s="141"/>
      <c r="DD143" s="126"/>
      <c r="DE143" s="126"/>
      <c r="DF143" s="138"/>
      <c r="DG143" s="138"/>
      <c r="EI143"/>
    </row>
    <row r="144" spans="1:139" customFormat="1" x14ac:dyDescent="0.25">
      <c r="A144" s="48">
        <f t="shared" ref="A144:N144" si="64">SUM(A5:A142)</f>
        <v>9</v>
      </c>
      <c r="B144" s="48">
        <f t="shared" si="64"/>
        <v>35</v>
      </c>
      <c r="C144" s="48">
        <f t="shared" si="64"/>
        <v>94</v>
      </c>
      <c r="D144" s="48">
        <f t="shared" si="64"/>
        <v>27</v>
      </c>
      <c r="E144" s="48">
        <f t="shared" si="64"/>
        <v>37</v>
      </c>
      <c r="F144" s="48">
        <f t="shared" si="64"/>
        <v>1</v>
      </c>
      <c r="G144" s="48">
        <f t="shared" si="64"/>
        <v>2</v>
      </c>
      <c r="H144" s="48">
        <f t="shared" si="64"/>
        <v>32</v>
      </c>
      <c r="I144" s="48">
        <f t="shared" si="64"/>
        <v>36</v>
      </c>
      <c r="J144" s="48">
        <f t="shared" si="64"/>
        <v>12</v>
      </c>
      <c r="K144" s="48">
        <f t="shared" si="64"/>
        <v>10</v>
      </c>
      <c r="L144" s="48">
        <f t="shared" si="64"/>
        <v>20</v>
      </c>
      <c r="M144" s="48">
        <f t="shared" si="64"/>
        <v>6</v>
      </c>
      <c r="N144" s="48">
        <f t="shared" si="64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/>
      <c r="AA144" s="14" t="s">
        <v>1036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T144" s="19"/>
    </row>
    <row r="145" spans="1:139" customFormat="1" x14ac:dyDescent="0.25">
      <c r="A145" s="11">
        <f t="shared" ref="A145:N145" si="65">SUBTOTAL(9,A5:A142)</f>
        <v>9</v>
      </c>
      <c r="B145" s="11">
        <f t="shared" si="65"/>
        <v>35</v>
      </c>
      <c r="C145" s="11">
        <f t="shared" si="65"/>
        <v>94</v>
      </c>
      <c r="D145" s="11">
        <f t="shared" si="65"/>
        <v>27</v>
      </c>
      <c r="E145" s="11">
        <f t="shared" si="65"/>
        <v>37</v>
      </c>
      <c r="F145" s="11">
        <f t="shared" si="65"/>
        <v>1</v>
      </c>
      <c r="G145" s="11">
        <f t="shared" si="65"/>
        <v>2</v>
      </c>
      <c r="H145" s="11">
        <f t="shared" si="65"/>
        <v>32</v>
      </c>
      <c r="I145" s="11">
        <f t="shared" si="65"/>
        <v>36</v>
      </c>
      <c r="J145" s="11">
        <f t="shared" si="65"/>
        <v>12</v>
      </c>
      <c r="K145" s="11">
        <f t="shared" si="65"/>
        <v>10</v>
      </c>
      <c r="L145" s="11">
        <f t="shared" si="65"/>
        <v>20</v>
      </c>
      <c r="M145" s="11">
        <f t="shared" si="65"/>
        <v>6</v>
      </c>
      <c r="N145" s="11">
        <f t="shared" si="65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185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45" t="s">
        <v>980</v>
      </c>
      <c r="DT145" s="19"/>
    </row>
    <row r="146" spans="1:139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186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49"/>
      <c r="DC146" s="49"/>
      <c r="DD146" s="11"/>
      <c r="DE146" s="115"/>
      <c r="DF146" s="13"/>
      <c r="DG146" s="13"/>
      <c r="DH146" s="11"/>
      <c r="DK146" s="11"/>
      <c r="DL146" s="11"/>
      <c r="DM146" s="11"/>
      <c r="DN146" s="11" t="s">
        <v>986</v>
      </c>
      <c r="DT146" s="19"/>
      <c r="EI146" s="11"/>
    </row>
    <row r="147" spans="1:139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189</v>
      </c>
      <c r="AA147" s="14" t="s">
        <v>888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49"/>
      <c r="DC147" s="49"/>
      <c r="DD147" s="11"/>
      <c r="DE147" s="115"/>
      <c r="DF147" s="13"/>
      <c r="DG147" s="13"/>
      <c r="DH147" s="11"/>
      <c r="DK147" s="11"/>
      <c r="DL147" s="11"/>
      <c r="DM147" s="11"/>
      <c r="DN147" s="11" t="s">
        <v>987</v>
      </c>
      <c r="DT147" s="19"/>
      <c r="EI147" s="11"/>
    </row>
    <row r="148" spans="1:139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876</v>
      </c>
      <c r="AA148" s="14" t="s">
        <v>877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49"/>
      <c r="DC148" s="49"/>
      <c r="DD148" s="11"/>
      <c r="DE148" s="115"/>
      <c r="DF148" s="13"/>
      <c r="DG148" s="13"/>
      <c r="DH148" s="11"/>
      <c r="DK148" s="11"/>
      <c r="DL148" s="11"/>
      <c r="DM148" s="11"/>
      <c r="DN148" s="11" t="s">
        <v>988</v>
      </c>
      <c r="DT148" s="19"/>
      <c r="EI148" s="11"/>
    </row>
    <row r="149" spans="1:139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N149" s="11" t="s">
        <v>981</v>
      </c>
      <c r="DT149" s="19"/>
    </row>
    <row r="150" spans="1:139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N150" s="11" t="s">
        <v>982</v>
      </c>
      <c r="DT150" s="19"/>
    </row>
    <row r="151" spans="1:139" x14ac:dyDescent="0.25">
      <c r="AE151" s="91" t="s">
        <v>365</v>
      </c>
      <c r="AF151" s="89" t="s">
        <v>249</v>
      </c>
      <c r="DN151" s="11" t="s">
        <v>989</v>
      </c>
      <c r="DT151" s="19"/>
    </row>
    <row r="152" spans="1:139" x14ac:dyDescent="0.25">
      <c r="AE152" s="80"/>
      <c r="DN152" s="11" t="s">
        <v>990</v>
      </c>
    </row>
    <row r="153" spans="1:139" x14ac:dyDescent="0.25">
      <c r="AE153" s="80" t="s">
        <v>408</v>
      </c>
      <c r="DN153" s="11" t="s">
        <v>991</v>
      </c>
    </row>
    <row r="154" spans="1:139" x14ac:dyDescent="0.25">
      <c r="O154" s="109"/>
      <c r="P154" s="110"/>
      <c r="Q154" s="111"/>
      <c r="R154" s="112"/>
      <c r="S154" s="113"/>
      <c r="AE154" s="80" t="s">
        <v>410</v>
      </c>
      <c r="DN154" s="11" t="s">
        <v>983</v>
      </c>
    </row>
    <row r="155" spans="1:139" x14ac:dyDescent="0.25">
      <c r="O155" s="109"/>
      <c r="P155" s="110"/>
      <c r="Q155" s="111"/>
      <c r="R155" s="112"/>
      <c r="S155" s="113"/>
      <c r="AE155" s="80" t="s">
        <v>409</v>
      </c>
      <c r="DN155" s="11" t="s">
        <v>984</v>
      </c>
    </row>
    <row r="156" spans="1:139" x14ac:dyDescent="0.25">
      <c r="O156" s="109"/>
      <c r="P156" s="110"/>
      <c r="Q156" s="111"/>
      <c r="R156" s="112"/>
      <c r="S156" s="113"/>
      <c r="AE156" s="80"/>
      <c r="DN156" s="11" t="s">
        <v>992</v>
      </c>
    </row>
    <row r="157" spans="1:139" x14ac:dyDescent="0.25">
      <c r="O157" s="114"/>
      <c r="P157" s="111"/>
      <c r="Q157" s="111"/>
      <c r="R157" s="112"/>
      <c r="S157" s="115"/>
      <c r="AE157" s="80" t="s">
        <v>411</v>
      </c>
      <c r="DN157" s="11" t="s">
        <v>985</v>
      </c>
    </row>
    <row r="158" spans="1:139" x14ac:dyDescent="0.25">
      <c r="AE158" s="80" t="s">
        <v>413</v>
      </c>
    </row>
    <row r="159" spans="1:139" x14ac:dyDescent="0.25">
      <c r="AE159" s="80" t="s">
        <v>412</v>
      </c>
      <c r="DO159" s="45" t="s">
        <v>993</v>
      </c>
    </row>
    <row r="160" spans="1:139" x14ac:dyDescent="0.25">
      <c r="AE160" s="80"/>
      <c r="DO160" s="11" t="s">
        <v>994</v>
      </c>
    </row>
    <row r="161" spans="31:122" x14ac:dyDescent="0.25">
      <c r="AE161" s="80"/>
      <c r="DO161" s="11" t="s">
        <v>995</v>
      </c>
    </row>
    <row r="162" spans="31:122" x14ac:dyDescent="0.25">
      <c r="AE162" s="80"/>
      <c r="DO162" s="11" t="s">
        <v>996</v>
      </c>
    </row>
    <row r="163" spans="31:122" x14ac:dyDescent="0.25">
      <c r="AE163" s="80"/>
      <c r="DO163" s="11" t="s">
        <v>997</v>
      </c>
    </row>
    <row r="164" spans="31:122" x14ac:dyDescent="0.25">
      <c r="AE164" s="80"/>
    </row>
    <row r="165" spans="31:122" x14ac:dyDescent="0.25">
      <c r="AE165" s="80"/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R168" s="11" t="s">
        <v>998</v>
      </c>
    </row>
    <row r="169" spans="31:122" x14ac:dyDescent="0.25">
      <c r="AE169" s="80"/>
    </row>
    <row r="170" spans="31:122" x14ac:dyDescent="0.25">
      <c r="AE170" s="80"/>
    </row>
    <row r="171" spans="31:122" x14ac:dyDescent="0.25">
      <c r="AE171" s="80"/>
      <c r="DK171" s="889" t="s">
        <v>78</v>
      </c>
      <c r="DL171" s="890"/>
      <c r="DM171" s="891"/>
      <c r="DN171" s="173" t="s">
        <v>950</v>
      </c>
    </row>
    <row r="172" spans="31:122" x14ac:dyDescent="0.25">
      <c r="AE172" s="80"/>
      <c r="DK172" s="174" t="s">
        <v>76</v>
      </c>
      <c r="DL172" s="175" t="s">
        <v>77</v>
      </c>
      <c r="DM172" s="176" t="s">
        <v>701</v>
      </c>
      <c r="DN172" s="171"/>
    </row>
    <row r="173" spans="31:122" x14ac:dyDescent="0.25">
      <c r="AE173" s="80"/>
      <c r="DK173" s="177">
        <v>101</v>
      </c>
      <c r="DL173" s="178" t="s">
        <v>712</v>
      </c>
      <c r="DM173" s="179">
        <v>2</v>
      </c>
      <c r="DN173" s="171"/>
    </row>
    <row r="174" spans="31:122" x14ac:dyDescent="0.25">
      <c r="AE174" s="80"/>
      <c r="DK174" s="177">
        <v>102</v>
      </c>
      <c r="DL174" s="178" t="s">
        <v>713</v>
      </c>
      <c r="DM174" s="179">
        <v>3</v>
      </c>
      <c r="DN174" s="171"/>
    </row>
    <row r="175" spans="31:122" x14ac:dyDescent="0.25">
      <c r="AE175" s="80"/>
      <c r="DK175" s="177">
        <v>103</v>
      </c>
      <c r="DL175" s="178" t="s">
        <v>714</v>
      </c>
      <c r="DM175" s="179">
        <v>4</v>
      </c>
      <c r="DN175" s="171"/>
    </row>
    <row r="176" spans="31:122" x14ac:dyDescent="0.25">
      <c r="AE176" s="80"/>
      <c r="DK176" s="177">
        <v>104</v>
      </c>
      <c r="DL176" s="178" t="s">
        <v>715</v>
      </c>
      <c r="DM176" s="179">
        <v>5</v>
      </c>
      <c r="DN176" s="171"/>
    </row>
    <row r="177" spans="31:118" x14ac:dyDescent="0.25">
      <c r="AE177" s="80"/>
      <c r="DK177" s="177">
        <v>111</v>
      </c>
      <c r="DL177" s="178" t="s">
        <v>716</v>
      </c>
      <c r="DM177" s="179">
        <v>4</v>
      </c>
      <c r="DN177" s="171" t="s">
        <v>953</v>
      </c>
    </row>
    <row r="178" spans="31:118" x14ac:dyDescent="0.25">
      <c r="AE178" s="80"/>
      <c r="DK178" s="177">
        <v>112</v>
      </c>
      <c r="DL178" s="178" t="s">
        <v>717</v>
      </c>
      <c r="DM178" s="179">
        <v>5</v>
      </c>
      <c r="DN178" s="171" t="s">
        <v>953</v>
      </c>
    </row>
    <row r="179" spans="31:118" x14ac:dyDescent="0.25">
      <c r="AE179" s="80"/>
      <c r="DK179" s="177">
        <v>121</v>
      </c>
      <c r="DL179" s="178" t="s">
        <v>718</v>
      </c>
      <c r="DM179" s="179">
        <v>4</v>
      </c>
      <c r="DN179" s="171" t="s">
        <v>954</v>
      </c>
    </row>
    <row r="180" spans="31:118" x14ac:dyDescent="0.25">
      <c r="AE180" s="80"/>
      <c r="DK180" s="177">
        <v>122</v>
      </c>
      <c r="DL180" s="178" t="s">
        <v>719</v>
      </c>
      <c r="DM180" s="179">
        <v>5</v>
      </c>
      <c r="DN180" s="171" t="s">
        <v>954</v>
      </c>
    </row>
    <row r="181" spans="31:118" x14ac:dyDescent="0.25">
      <c r="DK181" s="177">
        <v>123</v>
      </c>
      <c r="DL181" s="178" t="s">
        <v>720</v>
      </c>
      <c r="DM181" s="179">
        <v>6</v>
      </c>
      <c r="DN181" s="171" t="s">
        <v>954</v>
      </c>
    </row>
    <row r="182" spans="31:118" x14ac:dyDescent="0.25">
      <c r="DK182" s="177">
        <v>124</v>
      </c>
      <c r="DL182" s="178" t="s">
        <v>721</v>
      </c>
      <c r="DM182" s="179">
        <v>7</v>
      </c>
      <c r="DN182" s="171" t="s">
        <v>954</v>
      </c>
    </row>
    <row r="183" spans="31:118" x14ac:dyDescent="0.25">
      <c r="DK183" s="177">
        <v>131</v>
      </c>
      <c r="DL183" s="178" t="s">
        <v>722</v>
      </c>
      <c r="DM183" s="179">
        <v>4</v>
      </c>
      <c r="DN183" s="171" t="s">
        <v>955</v>
      </c>
    </row>
    <row r="184" spans="31:118" x14ac:dyDescent="0.25">
      <c r="DK184" s="177">
        <v>132</v>
      </c>
      <c r="DL184" s="178" t="s">
        <v>723</v>
      </c>
      <c r="DM184" s="179">
        <v>5</v>
      </c>
      <c r="DN184" s="171" t="s">
        <v>955</v>
      </c>
    </row>
    <row r="185" spans="31:118" x14ac:dyDescent="0.25">
      <c r="DK185" s="177">
        <v>133</v>
      </c>
      <c r="DL185" s="178" t="s">
        <v>724</v>
      </c>
      <c r="DM185" s="179">
        <v>6</v>
      </c>
      <c r="DN185" s="171" t="s">
        <v>955</v>
      </c>
    </row>
    <row r="186" spans="31:118" x14ac:dyDescent="0.25">
      <c r="DK186" s="177">
        <v>134</v>
      </c>
      <c r="DL186" s="178" t="s">
        <v>725</v>
      </c>
      <c r="DM186" s="179">
        <v>7</v>
      </c>
      <c r="DN186" s="171" t="s">
        <v>955</v>
      </c>
    </row>
    <row r="187" spans="31:118" x14ac:dyDescent="0.25">
      <c r="DK187" s="177">
        <v>138</v>
      </c>
      <c r="DL187" s="178" t="s">
        <v>726</v>
      </c>
      <c r="DM187" s="179">
        <v>6</v>
      </c>
      <c r="DN187" s="171"/>
    </row>
    <row r="188" spans="31:118" x14ac:dyDescent="0.25">
      <c r="DK188" s="177">
        <v>139</v>
      </c>
      <c r="DL188" s="178" t="s">
        <v>727</v>
      </c>
      <c r="DM188" s="179">
        <v>7</v>
      </c>
      <c r="DN188" s="171"/>
    </row>
    <row r="189" spans="31:118" x14ac:dyDescent="0.25">
      <c r="DK189" s="177">
        <v>141</v>
      </c>
      <c r="DL189" s="178" t="s">
        <v>728</v>
      </c>
      <c r="DM189" s="179">
        <v>8</v>
      </c>
      <c r="DN189" s="171" t="s">
        <v>956</v>
      </c>
    </row>
    <row r="190" spans="31:118" x14ac:dyDescent="0.25">
      <c r="DK190" s="177">
        <v>142</v>
      </c>
      <c r="DL190" s="178" t="s">
        <v>729</v>
      </c>
      <c r="DM190" s="179">
        <v>9</v>
      </c>
      <c r="DN190" s="171" t="s">
        <v>956</v>
      </c>
    </row>
    <row r="191" spans="31:118" x14ac:dyDescent="0.25">
      <c r="DK191" s="177">
        <v>143</v>
      </c>
      <c r="DL191" s="178" t="s">
        <v>730</v>
      </c>
      <c r="DM191" s="179">
        <v>10</v>
      </c>
      <c r="DN191" s="171" t="s">
        <v>956</v>
      </c>
    </row>
    <row r="192" spans="31:118" x14ac:dyDescent="0.25">
      <c r="DK192" s="177">
        <v>144</v>
      </c>
      <c r="DL192" s="178" t="s">
        <v>731</v>
      </c>
      <c r="DM192" s="179">
        <v>11</v>
      </c>
      <c r="DN192" s="171" t="s">
        <v>956</v>
      </c>
    </row>
    <row r="193" spans="115:118" x14ac:dyDescent="0.25">
      <c r="DK193" s="177">
        <v>150</v>
      </c>
      <c r="DL193" s="178" t="s">
        <v>732</v>
      </c>
      <c r="DM193" s="179">
        <v>8</v>
      </c>
      <c r="DN193" s="171"/>
    </row>
    <row r="194" spans="115:118" x14ac:dyDescent="0.25">
      <c r="DK194" s="177">
        <v>151</v>
      </c>
      <c r="DL194" s="178" t="s">
        <v>733</v>
      </c>
      <c r="DM194" s="179">
        <v>9</v>
      </c>
      <c r="DN194" s="171"/>
    </row>
    <row r="195" spans="115:118" x14ac:dyDescent="0.25">
      <c r="DK195" s="177">
        <v>152</v>
      </c>
      <c r="DL195" s="178" t="s">
        <v>734</v>
      </c>
      <c r="DM195" s="179">
        <v>10</v>
      </c>
      <c r="DN195" s="171"/>
    </row>
    <row r="196" spans="115:118" x14ac:dyDescent="0.25">
      <c r="DK196" s="177">
        <v>153</v>
      </c>
      <c r="DL196" s="178" t="s">
        <v>735</v>
      </c>
      <c r="DM196" s="179">
        <v>11</v>
      </c>
      <c r="DN196" s="171"/>
    </row>
    <row r="197" spans="115:118" x14ac:dyDescent="0.25">
      <c r="DK197" s="177">
        <v>154</v>
      </c>
      <c r="DL197" s="178" t="s">
        <v>736</v>
      </c>
      <c r="DM197" s="179">
        <v>12</v>
      </c>
      <c r="DN197" s="171"/>
    </row>
    <row r="198" spans="115:118" x14ac:dyDescent="0.25">
      <c r="DK198" s="177">
        <v>161</v>
      </c>
      <c r="DL198" s="178" t="s">
        <v>737</v>
      </c>
      <c r="DM198" s="179">
        <v>8</v>
      </c>
      <c r="DN198" s="171" t="s">
        <v>957</v>
      </c>
    </row>
    <row r="199" spans="115:118" x14ac:dyDescent="0.25">
      <c r="DK199" s="177">
        <v>162</v>
      </c>
      <c r="DL199" s="178" t="s">
        <v>738</v>
      </c>
      <c r="DM199" s="179">
        <v>9</v>
      </c>
      <c r="DN199" s="171" t="s">
        <v>957</v>
      </c>
    </row>
    <row r="200" spans="115:118" x14ac:dyDescent="0.25">
      <c r="DK200" s="177">
        <v>163</v>
      </c>
      <c r="DL200" s="178" t="s">
        <v>739</v>
      </c>
      <c r="DM200" s="179">
        <v>10</v>
      </c>
      <c r="DN200" s="171"/>
    </row>
    <row r="201" spans="115:118" x14ac:dyDescent="0.25">
      <c r="DK201" s="177">
        <v>164</v>
      </c>
      <c r="DL201" s="178" t="s">
        <v>740</v>
      </c>
      <c r="DM201" s="179">
        <v>11</v>
      </c>
      <c r="DN201" s="171"/>
    </row>
    <row r="202" spans="115:118" x14ac:dyDescent="0.25">
      <c r="DK202" s="177">
        <v>171</v>
      </c>
      <c r="DL202" s="178" t="s">
        <v>741</v>
      </c>
      <c r="DM202" s="179">
        <v>9</v>
      </c>
      <c r="DN202" s="171"/>
    </row>
    <row r="203" spans="115:118" x14ac:dyDescent="0.25">
      <c r="DK203" s="177">
        <v>172</v>
      </c>
      <c r="DL203" s="178" t="s">
        <v>742</v>
      </c>
      <c r="DM203" s="179">
        <v>10</v>
      </c>
      <c r="DN203" s="171"/>
    </row>
    <row r="204" spans="115:118" x14ac:dyDescent="0.25">
      <c r="DK204" s="177">
        <v>173</v>
      </c>
      <c r="DL204" s="178" t="s">
        <v>743</v>
      </c>
      <c r="DM204" s="179">
        <v>11</v>
      </c>
      <c r="DN204" s="171"/>
    </row>
    <row r="205" spans="115:118" x14ac:dyDescent="0.25">
      <c r="DK205" s="177">
        <v>174</v>
      </c>
      <c r="DL205" s="178" t="s">
        <v>744</v>
      </c>
      <c r="DM205" s="179">
        <v>12</v>
      </c>
      <c r="DN205" s="171"/>
    </row>
    <row r="206" spans="115:118" x14ac:dyDescent="0.25">
      <c r="DK206" s="177">
        <v>181</v>
      </c>
      <c r="DL206" s="178" t="s">
        <v>745</v>
      </c>
      <c r="DM206" s="179">
        <v>10</v>
      </c>
      <c r="DN206" s="171"/>
    </row>
    <row r="207" spans="115:118" x14ac:dyDescent="0.25">
      <c r="DK207" s="177">
        <v>183</v>
      </c>
      <c r="DL207" s="178" t="s">
        <v>746</v>
      </c>
      <c r="DM207" s="179">
        <v>12</v>
      </c>
      <c r="DN207" s="171"/>
    </row>
    <row r="208" spans="115:118" x14ac:dyDescent="0.25">
      <c r="DK208" s="177">
        <v>191</v>
      </c>
      <c r="DL208" s="178" t="s">
        <v>747</v>
      </c>
      <c r="DM208" s="179">
        <v>7</v>
      </c>
      <c r="DN208" s="171"/>
    </row>
    <row r="209" spans="115:118" x14ac:dyDescent="0.25">
      <c r="DK209" s="177">
        <v>192</v>
      </c>
      <c r="DL209" s="178" t="s">
        <v>748</v>
      </c>
      <c r="DM209" s="179">
        <v>8</v>
      </c>
      <c r="DN209" s="171"/>
    </row>
    <row r="210" spans="115:118" x14ac:dyDescent="0.25">
      <c r="DK210" s="177">
        <v>193</v>
      </c>
      <c r="DL210" s="178" t="s">
        <v>749</v>
      </c>
      <c r="DM210" s="179">
        <v>9</v>
      </c>
      <c r="DN210" s="171"/>
    </row>
    <row r="211" spans="115:118" x14ac:dyDescent="0.25">
      <c r="DK211" s="177">
        <v>201</v>
      </c>
      <c r="DL211" s="178" t="s">
        <v>750</v>
      </c>
      <c r="DM211" s="179">
        <v>2</v>
      </c>
      <c r="DN211" s="171"/>
    </row>
    <row r="212" spans="115:118" x14ac:dyDescent="0.25">
      <c r="DK212" s="177">
        <v>202</v>
      </c>
      <c r="DL212" s="178" t="s">
        <v>751</v>
      </c>
      <c r="DM212" s="179">
        <v>3</v>
      </c>
      <c r="DN212" s="171"/>
    </row>
    <row r="213" spans="115:118" x14ac:dyDescent="0.25">
      <c r="DK213" s="177">
        <v>211</v>
      </c>
      <c r="DL213" s="178" t="s">
        <v>752</v>
      </c>
      <c r="DM213" s="179">
        <v>4</v>
      </c>
      <c r="DN213" s="171" t="s">
        <v>958</v>
      </c>
    </row>
    <row r="214" spans="115:118" x14ac:dyDescent="0.25">
      <c r="DK214" s="177">
        <v>212</v>
      </c>
      <c r="DL214" s="178" t="s">
        <v>753</v>
      </c>
      <c r="DM214" s="179">
        <v>5</v>
      </c>
      <c r="DN214" s="171" t="s">
        <v>958</v>
      </c>
    </row>
    <row r="215" spans="115:118" x14ac:dyDescent="0.25">
      <c r="DK215" s="177">
        <v>213</v>
      </c>
      <c r="DL215" s="178" t="s">
        <v>754</v>
      </c>
      <c r="DM215" s="179">
        <v>6</v>
      </c>
      <c r="DN215" s="171" t="s">
        <v>958</v>
      </c>
    </row>
    <row r="216" spans="115:118" x14ac:dyDescent="0.25">
      <c r="DK216" s="177">
        <v>214</v>
      </c>
      <c r="DL216" s="178" t="s">
        <v>755</v>
      </c>
      <c r="DM216" s="179">
        <v>7</v>
      </c>
      <c r="DN216" s="171" t="s">
        <v>958</v>
      </c>
    </row>
    <row r="217" spans="115:118" x14ac:dyDescent="0.25">
      <c r="DK217" s="177">
        <v>221</v>
      </c>
      <c r="DL217" s="178" t="s">
        <v>756</v>
      </c>
      <c r="DM217" s="179">
        <v>8</v>
      </c>
      <c r="DN217" s="171" t="s">
        <v>959</v>
      </c>
    </row>
    <row r="218" spans="115:118" x14ac:dyDescent="0.25">
      <c r="DK218" s="177">
        <v>222</v>
      </c>
      <c r="DL218" s="178" t="s">
        <v>757</v>
      </c>
      <c r="DM218" s="179">
        <v>9</v>
      </c>
      <c r="DN218" s="171" t="s">
        <v>959</v>
      </c>
    </row>
    <row r="219" spans="115:118" x14ac:dyDescent="0.25">
      <c r="DK219" s="177">
        <v>223</v>
      </c>
      <c r="DL219" s="178" t="s">
        <v>758</v>
      </c>
      <c r="DM219" s="179">
        <v>10</v>
      </c>
      <c r="DN219" s="171" t="s">
        <v>959</v>
      </c>
    </row>
    <row r="220" spans="115:118" x14ac:dyDescent="0.25">
      <c r="DK220" s="177">
        <v>224</v>
      </c>
      <c r="DL220" s="178" t="s">
        <v>759</v>
      </c>
      <c r="DM220" s="179">
        <v>11</v>
      </c>
      <c r="DN220" s="171" t="s">
        <v>959</v>
      </c>
    </row>
    <row r="221" spans="115:118" x14ac:dyDescent="0.25">
      <c r="DK221" s="177">
        <v>241</v>
      </c>
      <c r="DL221" s="178" t="s">
        <v>760</v>
      </c>
      <c r="DM221" s="179">
        <v>8</v>
      </c>
      <c r="DN221" s="171"/>
    </row>
    <row r="222" spans="115:118" x14ac:dyDescent="0.25">
      <c r="DK222" s="177">
        <v>242</v>
      </c>
      <c r="DL222" s="178" t="s">
        <v>761</v>
      </c>
      <c r="DM222" s="179">
        <v>9</v>
      </c>
      <c r="DN222" s="171"/>
    </row>
    <row r="223" spans="115:118" x14ac:dyDescent="0.25">
      <c r="DK223" s="177">
        <v>243</v>
      </c>
      <c r="DL223" s="178" t="s">
        <v>762</v>
      </c>
      <c r="DM223" s="179">
        <v>10</v>
      </c>
      <c r="DN223" s="171"/>
    </row>
    <row r="224" spans="115:118" x14ac:dyDescent="0.25">
      <c r="DK224" s="177">
        <v>244</v>
      </c>
      <c r="DL224" s="178" t="s">
        <v>763</v>
      </c>
      <c r="DM224" s="179">
        <v>11</v>
      </c>
      <c r="DN224" s="171"/>
    </row>
    <row r="225" spans="115:118" x14ac:dyDescent="0.25">
      <c r="DK225" s="177">
        <v>250</v>
      </c>
      <c r="DL225" s="178" t="s">
        <v>764</v>
      </c>
      <c r="DM225" s="179">
        <v>8</v>
      </c>
      <c r="DN225" s="171"/>
    </row>
    <row r="226" spans="115:118" x14ac:dyDescent="0.25">
      <c r="DK226" s="177">
        <v>251</v>
      </c>
      <c r="DL226" s="178" t="s">
        <v>765</v>
      </c>
      <c r="DM226" s="179">
        <v>9</v>
      </c>
      <c r="DN226" s="171"/>
    </row>
    <row r="227" spans="115:118" x14ac:dyDescent="0.25">
      <c r="DK227" s="177">
        <v>252</v>
      </c>
      <c r="DL227" s="178" t="s">
        <v>766</v>
      </c>
      <c r="DM227" s="179">
        <v>10</v>
      </c>
      <c r="DN227" s="171"/>
    </row>
    <row r="228" spans="115:118" x14ac:dyDescent="0.25">
      <c r="DK228" s="177">
        <v>253</v>
      </c>
      <c r="DL228" s="178" t="s">
        <v>767</v>
      </c>
      <c r="DM228" s="179">
        <v>11</v>
      </c>
      <c r="DN228" s="171"/>
    </row>
    <row r="229" spans="115:118" x14ac:dyDescent="0.25">
      <c r="DK229" s="177">
        <v>254</v>
      </c>
      <c r="DL229" s="178" t="s">
        <v>768</v>
      </c>
      <c r="DM229" s="179">
        <v>12</v>
      </c>
      <c r="DN229" s="171"/>
    </row>
    <row r="230" spans="115:118" x14ac:dyDescent="0.25">
      <c r="DK230" s="177">
        <v>351</v>
      </c>
      <c r="DL230" s="178" t="s">
        <v>769</v>
      </c>
      <c r="DM230" s="179">
        <v>7</v>
      </c>
      <c r="DN230" s="171"/>
    </row>
    <row r="231" spans="115:118" x14ac:dyDescent="0.25">
      <c r="DK231" s="177">
        <v>352</v>
      </c>
      <c r="DL231" s="178" t="s">
        <v>770</v>
      </c>
      <c r="DM231" s="179">
        <v>8</v>
      </c>
      <c r="DN231" s="171"/>
    </row>
    <row r="232" spans="115:118" x14ac:dyDescent="0.25">
      <c r="DK232" s="177">
        <v>353</v>
      </c>
      <c r="DL232" s="178" t="s">
        <v>771</v>
      </c>
      <c r="DM232" s="179">
        <v>9</v>
      </c>
      <c r="DN232" s="171"/>
    </row>
    <row r="233" spans="115:118" x14ac:dyDescent="0.25">
      <c r="DK233" s="177">
        <v>354</v>
      </c>
      <c r="DL233" s="178" t="s">
        <v>772</v>
      </c>
      <c r="DM233" s="179">
        <v>10</v>
      </c>
      <c r="DN233" s="171"/>
    </row>
    <row r="234" spans="115:118" x14ac:dyDescent="0.25">
      <c r="DK234" s="177">
        <v>355</v>
      </c>
      <c r="DL234" s="178" t="s">
        <v>773</v>
      </c>
      <c r="DM234" s="179">
        <v>11</v>
      </c>
      <c r="DN234" s="171"/>
    </row>
    <row r="235" spans="115:118" x14ac:dyDescent="0.25">
      <c r="DK235" s="177">
        <v>356</v>
      </c>
      <c r="DL235" s="178" t="s">
        <v>774</v>
      </c>
      <c r="DM235" s="179">
        <v>12</v>
      </c>
      <c r="DN235" s="171"/>
    </row>
    <row r="236" spans="115:118" x14ac:dyDescent="0.25">
      <c r="DK236" s="177">
        <v>361</v>
      </c>
      <c r="DL236" s="178" t="s">
        <v>775</v>
      </c>
      <c r="DM236" s="179">
        <v>6</v>
      </c>
      <c r="DN236" s="171"/>
    </row>
    <row r="237" spans="115:118" x14ac:dyDescent="0.25">
      <c r="DK237" s="177">
        <v>362</v>
      </c>
      <c r="DL237" s="178" t="s">
        <v>776</v>
      </c>
      <c r="DM237" s="179">
        <v>7</v>
      </c>
      <c r="DN237" s="171"/>
    </row>
    <row r="238" spans="115:118" x14ac:dyDescent="0.25">
      <c r="DK238" s="177">
        <v>363</v>
      </c>
      <c r="DL238" s="178" t="s">
        <v>777</v>
      </c>
      <c r="DM238" s="179">
        <v>8</v>
      </c>
      <c r="DN238" s="171"/>
    </row>
    <row r="239" spans="115:118" x14ac:dyDescent="0.25">
      <c r="DK239" s="177">
        <v>364</v>
      </c>
      <c r="DL239" s="178" t="s">
        <v>778</v>
      </c>
      <c r="DM239" s="179">
        <v>9</v>
      </c>
      <c r="DN239" s="171"/>
    </row>
    <row r="240" spans="115:118" x14ac:dyDescent="0.25">
      <c r="DK240" s="177">
        <v>366</v>
      </c>
      <c r="DL240" s="178" t="s">
        <v>779</v>
      </c>
      <c r="DM240" s="179">
        <v>8</v>
      </c>
      <c r="DN240" s="171"/>
    </row>
    <row r="241" spans="115:118" x14ac:dyDescent="0.25">
      <c r="DK241" s="177">
        <v>367</v>
      </c>
      <c r="DL241" s="178" t="s">
        <v>780</v>
      </c>
      <c r="DM241" s="179">
        <v>9</v>
      </c>
      <c r="DN241" s="171"/>
    </row>
    <row r="242" spans="115:118" x14ac:dyDescent="0.25">
      <c r="DK242" s="177">
        <v>368</v>
      </c>
      <c r="DL242" s="178" t="s">
        <v>781</v>
      </c>
      <c r="DM242" s="179">
        <v>10</v>
      </c>
      <c r="DN242" s="171"/>
    </row>
    <row r="243" spans="115:118" x14ac:dyDescent="0.25">
      <c r="DK243" s="177">
        <v>371</v>
      </c>
      <c r="DL243" s="178" t="s">
        <v>782</v>
      </c>
      <c r="DM243" s="179">
        <v>7</v>
      </c>
      <c r="DN243" s="171"/>
    </row>
    <row r="244" spans="115:118" x14ac:dyDescent="0.25">
      <c r="DK244" s="177">
        <v>372</v>
      </c>
      <c r="DL244" s="178" t="s">
        <v>783</v>
      </c>
      <c r="DM244" s="179">
        <v>8</v>
      </c>
      <c r="DN244" s="171"/>
    </row>
    <row r="245" spans="115:118" x14ac:dyDescent="0.25">
      <c r="DK245" s="177">
        <v>373</v>
      </c>
      <c r="DL245" s="178" t="s">
        <v>784</v>
      </c>
      <c r="DM245" s="179">
        <v>9</v>
      </c>
      <c r="DN245" s="171"/>
    </row>
    <row r="246" spans="115:118" x14ac:dyDescent="0.25">
      <c r="DK246" s="177">
        <v>374</v>
      </c>
      <c r="DL246" s="178" t="s">
        <v>785</v>
      </c>
      <c r="DM246" s="179">
        <v>10</v>
      </c>
      <c r="DN246" s="171"/>
    </row>
    <row r="247" spans="115:118" x14ac:dyDescent="0.25">
      <c r="DK247" s="177">
        <v>375</v>
      </c>
      <c r="DL247" s="178" t="s">
        <v>786</v>
      </c>
      <c r="DM247" s="179">
        <v>11</v>
      </c>
      <c r="DN247" s="171"/>
    </row>
    <row r="248" spans="115:118" x14ac:dyDescent="0.25">
      <c r="DK248" s="177">
        <v>376</v>
      </c>
      <c r="DL248" s="178" t="s">
        <v>787</v>
      </c>
      <c r="DM248" s="179">
        <v>8</v>
      </c>
      <c r="DN248" s="171"/>
    </row>
    <row r="249" spans="115:118" x14ac:dyDescent="0.25">
      <c r="DK249" s="177">
        <v>377</v>
      </c>
      <c r="DL249" s="178" t="s">
        <v>788</v>
      </c>
      <c r="DM249" s="179">
        <v>9</v>
      </c>
      <c r="DN249" s="171"/>
    </row>
    <row r="250" spans="115:118" x14ac:dyDescent="0.25">
      <c r="DK250" s="177">
        <v>378</v>
      </c>
      <c r="DL250" s="178" t="s">
        <v>789</v>
      </c>
      <c r="DM250" s="179">
        <v>11</v>
      </c>
      <c r="DN250" s="171"/>
    </row>
    <row r="251" spans="115:118" x14ac:dyDescent="0.25">
      <c r="DK251" s="177">
        <v>381</v>
      </c>
      <c r="DL251" s="178" t="s">
        <v>732</v>
      </c>
      <c r="DM251" s="179">
        <v>10</v>
      </c>
      <c r="DN251" s="171"/>
    </row>
    <row r="252" spans="115:118" x14ac:dyDescent="0.25">
      <c r="DK252" s="177">
        <v>382</v>
      </c>
      <c r="DL252" s="178" t="s">
        <v>733</v>
      </c>
      <c r="DM252" s="179">
        <v>11</v>
      </c>
      <c r="DN252" s="171"/>
    </row>
    <row r="253" spans="115:118" x14ac:dyDescent="0.25">
      <c r="DK253" s="177">
        <v>383</v>
      </c>
      <c r="DL253" s="178" t="s">
        <v>734</v>
      </c>
      <c r="DM253" s="179">
        <v>12</v>
      </c>
      <c r="DN253" s="171"/>
    </row>
    <row r="254" spans="115:118" x14ac:dyDescent="0.25">
      <c r="DK254" s="177">
        <v>410</v>
      </c>
      <c r="DL254" s="178" t="s">
        <v>790</v>
      </c>
      <c r="DM254" s="179">
        <v>5</v>
      </c>
      <c r="DN254" s="171"/>
    </row>
    <row r="255" spans="115:118" x14ac:dyDescent="0.25">
      <c r="DK255" s="177">
        <v>411</v>
      </c>
      <c r="DL255" s="178" t="s">
        <v>791</v>
      </c>
      <c r="DM255" s="179">
        <v>6</v>
      </c>
      <c r="DN255" s="171" t="s">
        <v>961</v>
      </c>
    </row>
    <row r="256" spans="115:118" x14ac:dyDescent="0.25">
      <c r="DK256" s="177">
        <v>412</v>
      </c>
      <c r="DL256" s="178" t="s">
        <v>792</v>
      </c>
      <c r="DM256" s="179">
        <v>7</v>
      </c>
      <c r="DN256" s="171" t="s">
        <v>961</v>
      </c>
    </row>
    <row r="257" spans="115:118" x14ac:dyDescent="0.25">
      <c r="DK257" s="177">
        <v>413</v>
      </c>
      <c r="DL257" s="178" t="s">
        <v>793</v>
      </c>
      <c r="DM257" s="179">
        <v>8</v>
      </c>
      <c r="DN257" s="171" t="s">
        <v>961</v>
      </c>
    </row>
    <row r="258" spans="115:118" x14ac:dyDescent="0.25">
      <c r="DK258" s="177">
        <v>420</v>
      </c>
      <c r="DL258" s="178" t="s">
        <v>794</v>
      </c>
      <c r="DM258" s="179">
        <v>4</v>
      </c>
      <c r="DN258" s="171" t="s">
        <v>960</v>
      </c>
    </row>
    <row r="259" spans="115:118" x14ac:dyDescent="0.25">
      <c r="DK259" s="177">
        <v>421</v>
      </c>
      <c r="DL259" s="178" t="s">
        <v>795</v>
      </c>
      <c r="DM259" s="179">
        <v>5</v>
      </c>
      <c r="DN259" s="171" t="s">
        <v>960</v>
      </c>
    </row>
    <row r="260" spans="115:118" x14ac:dyDescent="0.25">
      <c r="DK260" s="177">
        <v>422</v>
      </c>
      <c r="DL260" s="178" t="s">
        <v>796</v>
      </c>
      <c r="DM260" s="179">
        <v>6</v>
      </c>
      <c r="DN260" s="171" t="s">
        <v>960</v>
      </c>
    </row>
    <row r="261" spans="115:118" x14ac:dyDescent="0.25">
      <c r="DK261" s="177">
        <v>423</v>
      </c>
      <c r="DL261" s="178" t="s">
        <v>797</v>
      </c>
      <c r="DM261" s="179">
        <v>7</v>
      </c>
      <c r="DN261" s="171" t="s">
        <v>960</v>
      </c>
    </row>
    <row r="262" spans="115:118" x14ac:dyDescent="0.25">
      <c r="DK262" s="177">
        <v>424</v>
      </c>
      <c r="DL262" s="178" t="s">
        <v>798</v>
      </c>
      <c r="DM262" s="179">
        <v>8</v>
      </c>
      <c r="DN262" s="171" t="s">
        <v>960</v>
      </c>
    </row>
    <row r="263" spans="115:118" x14ac:dyDescent="0.25">
      <c r="DK263" s="177">
        <v>430</v>
      </c>
      <c r="DL263" s="178" t="s">
        <v>799</v>
      </c>
      <c r="DM263" s="179">
        <v>6</v>
      </c>
      <c r="DN263" s="171"/>
    </row>
    <row r="264" spans="115:118" x14ac:dyDescent="0.25">
      <c r="DK264" s="177">
        <v>431</v>
      </c>
      <c r="DL264" s="178" t="s">
        <v>800</v>
      </c>
      <c r="DM264" s="179">
        <v>7</v>
      </c>
      <c r="DN264" s="171"/>
    </row>
    <row r="265" spans="115:118" x14ac:dyDescent="0.25">
      <c r="DK265" s="177">
        <v>432</v>
      </c>
      <c r="DL265" s="178" t="s">
        <v>801</v>
      </c>
      <c r="DM265" s="179">
        <v>8</v>
      </c>
      <c r="DN265" s="171"/>
    </row>
    <row r="266" spans="115:118" x14ac:dyDescent="0.25">
      <c r="DK266" s="177">
        <v>433</v>
      </c>
      <c r="DL266" s="178" t="s">
        <v>802</v>
      </c>
      <c r="DM266" s="179">
        <v>9</v>
      </c>
      <c r="DN266" s="171"/>
    </row>
    <row r="267" spans="115:118" x14ac:dyDescent="0.25">
      <c r="DK267" s="177">
        <v>434</v>
      </c>
      <c r="DL267" s="178" t="s">
        <v>803</v>
      </c>
      <c r="DM267" s="179">
        <v>10</v>
      </c>
      <c r="DN267" s="171"/>
    </row>
    <row r="268" spans="115:118" x14ac:dyDescent="0.25">
      <c r="DK268" s="177">
        <v>441</v>
      </c>
      <c r="DL268" s="178" t="s">
        <v>804</v>
      </c>
      <c r="DM268" s="179">
        <v>7</v>
      </c>
      <c r="DN268" s="171" t="s">
        <v>962</v>
      </c>
    </row>
    <row r="269" spans="115:118" x14ac:dyDescent="0.25">
      <c r="DK269" s="177">
        <v>442</v>
      </c>
      <c r="DL269" s="178" t="s">
        <v>805</v>
      </c>
      <c r="DM269" s="179">
        <v>8</v>
      </c>
      <c r="DN269" s="171" t="s">
        <v>962</v>
      </c>
    </row>
    <row r="270" spans="115:118" x14ac:dyDescent="0.25">
      <c r="DK270" s="177">
        <v>443</v>
      </c>
      <c r="DL270" s="178" t="s">
        <v>806</v>
      </c>
      <c r="DM270" s="179">
        <v>9</v>
      </c>
      <c r="DN270" s="171" t="s">
        <v>962</v>
      </c>
    </row>
    <row r="271" spans="115:118" x14ac:dyDescent="0.25">
      <c r="DK271" s="177">
        <v>444</v>
      </c>
      <c r="DL271" s="178" t="s">
        <v>807</v>
      </c>
      <c r="DM271" s="179">
        <v>10</v>
      </c>
      <c r="DN271" s="171" t="s">
        <v>962</v>
      </c>
    </row>
    <row r="272" spans="115:118" x14ac:dyDescent="0.25">
      <c r="DK272" s="177">
        <v>451</v>
      </c>
      <c r="DL272" s="178" t="s">
        <v>808</v>
      </c>
      <c r="DM272" s="179">
        <v>7</v>
      </c>
      <c r="DN272" s="171"/>
    </row>
    <row r="273" spans="115:118" x14ac:dyDescent="0.25">
      <c r="DK273" s="177">
        <v>452</v>
      </c>
      <c r="DL273" s="178" t="s">
        <v>809</v>
      </c>
      <c r="DM273" s="179">
        <v>8</v>
      </c>
      <c r="DN273" s="171"/>
    </row>
    <row r="274" spans="115:118" x14ac:dyDescent="0.25">
      <c r="DK274" s="177">
        <v>453</v>
      </c>
      <c r="DL274" s="178" t="s">
        <v>810</v>
      </c>
      <c r="DM274" s="179">
        <v>9</v>
      </c>
      <c r="DN274" s="171"/>
    </row>
    <row r="275" spans="115:118" x14ac:dyDescent="0.25">
      <c r="DK275" s="177">
        <v>454</v>
      </c>
      <c r="DL275" s="178" t="s">
        <v>811</v>
      </c>
      <c r="DM275" s="179">
        <v>10</v>
      </c>
      <c r="DN275" s="171"/>
    </row>
    <row r="276" spans="115:118" x14ac:dyDescent="0.25">
      <c r="DK276" s="177">
        <v>460</v>
      </c>
      <c r="DL276" s="178" t="s">
        <v>812</v>
      </c>
      <c r="DM276" s="179">
        <v>6</v>
      </c>
      <c r="DN276" s="171"/>
    </row>
    <row r="277" spans="115:118" x14ac:dyDescent="0.25">
      <c r="DK277" s="177">
        <v>461</v>
      </c>
      <c r="DL277" s="178" t="s">
        <v>813</v>
      </c>
      <c r="DM277" s="179">
        <v>7</v>
      </c>
      <c r="DN277" s="171"/>
    </row>
    <row r="278" spans="115:118" x14ac:dyDescent="0.25">
      <c r="DK278" s="177">
        <v>462</v>
      </c>
      <c r="DL278" s="178" t="s">
        <v>814</v>
      </c>
      <c r="DM278" s="179">
        <v>8</v>
      </c>
      <c r="DN278" s="171"/>
    </row>
    <row r="279" spans="115:118" x14ac:dyDescent="0.25">
      <c r="DK279" s="177">
        <v>463</v>
      </c>
      <c r="DL279" s="178" t="s">
        <v>815</v>
      </c>
      <c r="DM279" s="179">
        <v>9</v>
      </c>
      <c r="DN279" s="171"/>
    </row>
    <row r="280" spans="115:118" x14ac:dyDescent="0.25">
      <c r="DK280" s="177">
        <v>464</v>
      </c>
      <c r="DL280" s="178" t="s">
        <v>816</v>
      </c>
      <c r="DM280" s="179">
        <v>10</v>
      </c>
      <c r="DN280" s="171"/>
    </row>
    <row r="281" spans="115:118" x14ac:dyDescent="0.25">
      <c r="DK281" s="177">
        <v>490</v>
      </c>
      <c r="DL281" s="178" t="s">
        <v>732</v>
      </c>
      <c r="DM281" s="179">
        <v>8</v>
      </c>
      <c r="DN281" s="171"/>
    </row>
    <row r="282" spans="115:118" x14ac:dyDescent="0.25">
      <c r="DK282" s="177">
        <v>491</v>
      </c>
      <c r="DL282" s="178" t="s">
        <v>733</v>
      </c>
      <c r="DM282" s="179">
        <v>9</v>
      </c>
      <c r="DN282" s="171"/>
    </row>
    <row r="283" spans="115:118" x14ac:dyDescent="0.25">
      <c r="DK283" s="177">
        <v>492</v>
      </c>
      <c r="DL283" s="178" t="s">
        <v>734</v>
      </c>
      <c r="DM283" s="179">
        <v>10</v>
      </c>
      <c r="DN283" s="171"/>
    </row>
    <row r="284" spans="115:118" x14ac:dyDescent="0.25">
      <c r="DK284" s="177">
        <v>493</v>
      </c>
      <c r="DL284" s="178" t="s">
        <v>817</v>
      </c>
      <c r="DM284" s="179">
        <v>11</v>
      </c>
      <c r="DN284" s="171"/>
    </row>
    <row r="285" spans="115:118" x14ac:dyDescent="0.25">
      <c r="DK285" s="177">
        <v>494</v>
      </c>
      <c r="DL285" s="178" t="s">
        <v>736</v>
      </c>
      <c r="DM285" s="179">
        <v>12</v>
      </c>
      <c r="DN285" s="171"/>
    </row>
    <row r="286" spans="115:118" x14ac:dyDescent="0.25">
      <c r="DK286" s="177">
        <v>501</v>
      </c>
      <c r="DL286" s="178" t="s">
        <v>818</v>
      </c>
      <c r="DM286" s="179">
        <v>1</v>
      </c>
      <c r="DN286" s="171"/>
    </row>
    <row r="287" spans="115:118" x14ac:dyDescent="0.25">
      <c r="DK287" s="177">
        <v>502</v>
      </c>
      <c r="DL287" s="178" t="s">
        <v>819</v>
      </c>
      <c r="DM287" s="179">
        <v>2</v>
      </c>
      <c r="DN287" s="171"/>
    </row>
    <row r="288" spans="115:118" x14ac:dyDescent="0.25">
      <c r="DK288" s="177">
        <v>504</v>
      </c>
      <c r="DL288" s="178" t="s">
        <v>821</v>
      </c>
      <c r="DM288" s="179">
        <v>4</v>
      </c>
      <c r="DN288" s="171"/>
    </row>
    <row r="289" spans="115:118" x14ac:dyDescent="0.25">
      <c r="DK289" s="177">
        <v>506</v>
      </c>
      <c r="DL289" s="178" t="s">
        <v>822</v>
      </c>
      <c r="DM289" s="179">
        <v>3</v>
      </c>
      <c r="DN289" s="171"/>
    </row>
    <row r="290" spans="115:118" x14ac:dyDescent="0.25">
      <c r="DK290" s="177">
        <v>507</v>
      </c>
      <c r="DL290" s="178" t="s">
        <v>823</v>
      </c>
      <c r="DM290" s="179">
        <v>4</v>
      </c>
      <c r="DN290" s="171"/>
    </row>
    <row r="291" spans="115:118" x14ac:dyDescent="0.25">
      <c r="DK291" s="177">
        <v>503</v>
      </c>
      <c r="DL291" s="178" t="s">
        <v>820</v>
      </c>
      <c r="DM291" s="179">
        <v>3</v>
      </c>
      <c r="DN291" s="171"/>
    </row>
    <row r="292" spans="115:118" x14ac:dyDescent="0.25">
      <c r="DK292" s="177">
        <v>508</v>
      </c>
      <c r="DL292" s="178" t="s">
        <v>824</v>
      </c>
      <c r="DM292" s="179">
        <v>5</v>
      </c>
      <c r="DN292" s="171"/>
    </row>
    <row r="293" spans="115:118" x14ac:dyDescent="0.25">
      <c r="DK293" s="177">
        <v>509</v>
      </c>
      <c r="DL293" s="178" t="s">
        <v>825</v>
      </c>
      <c r="DM293" s="179">
        <v>6</v>
      </c>
      <c r="DN293" s="171"/>
    </row>
    <row r="294" spans="115:118" x14ac:dyDescent="0.25">
      <c r="DK294" s="177">
        <v>511</v>
      </c>
      <c r="DL294" s="178" t="s">
        <v>826</v>
      </c>
      <c r="DM294" s="179">
        <v>4</v>
      </c>
      <c r="DN294" s="171"/>
    </row>
    <row r="295" spans="115:118" x14ac:dyDescent="0.25">
      <c r="DK295" s="177">
        <v>512</v>
      </c>
      <c r="DL295" s="178" t="s">
        <v>827</v>
      </c>
      <c r="DM295" s="179">
        <v>5</v>
      </c>
      <c r="DN295" s="171"/>
    </row>
    <row r="296" spans="115:118" x14ac:dyDescent="0.25">
      <c r="DK296" s="177">
        <v>513</v>
      </c>
      <c r="DL296" s="178" t="s">
        <v>828</v>
      </c>
      <c r="DM296" s="179">
        <v>6</v>
      </c>
      <c r="DN296" s="171"/>
    </row>
    <row r="297" spans="115:118" x14ac:dyDescent="0.25">
      <c r="DK297" s="177">
        <v>514</v>
      </c>
      <c r="DL297" s="178" t="s">
        <v>829</v>
      </c>
      <c r="DM297" s="179">
        <v>7</v>
      </c>
      <c r="DN297" s="171"/>
    </row>
    <row r="298" spans="115:118" x14ac:dyDescent="0.25">
      <c r="DK298" s="177">
        <v>516</v>
      </c>
      <c r="DL298" s="178" t="s">
        <v>830</v>
      </c>
      <c r="DM298" s="179">
        <v>4</v>
      </c>
      <c r="DN298" s="171"/>
    </row>
    <row r="299" spans="115:118" x14ac:dyDescent="0.25">
      <c r="DK299" s="177">
        <v>517</v>
      </c>
      <c r="DL299" s="178" t="s">
        <v>831</v>
      </c>
      <c r="DM299" s="179">
        <v>5</v>
      </c>
      <c r="DN299" s="171"/>
    </row>
    <row r="300" spans="115:118" x14ac:dyDescent="0.25">
      <c r="DK300" s="177">
        <v>518</v>
      </c>
      <c r="DL300" s="178" t="s">
        <v>832</v>
      </c>
      <c r="DM300" s="179">
        <v>6</v>
      </c>
      <c r="DN300" s="171"/>
    </row>
    <row r="301" spans="115:118" x14ac:dyDescent="0.25">
      <c r="DK301" s="177">
        <v>521</v>
      </c>
      <c r="DL301" s="178" t="s">
        <v>833</v>
      </c>
      <c r="DM301" s="179">
        <v>4</v>
      </c>
      <c r="DN301" s="171"/>
    </row>
    <row r="302" spans="115:118" x14ac:dyDescent="0.25">
      <c r="DK302" s="177">
        <v>522</v>
      </c>
      <c r="DL302" s="178" t="s">
        <v>834</v>
      </c>
      <c r="DM302" s="179">
        <v>5</v>
      </c>
      <c r="DN302" s="171"/>
    </row>
    <row r="303" spans="115:118" x14ac:dyDescent="0.25">
      <c r="DK303" s="177">
        <v>523</v>
      </c>
      <c r="DL303" s="178" t="s">
        <v>835</v>
      </c>
      <c r="DM303" s="179">
        <v>6</v>
      </c>
      <c r="DN303" s="171"/>
    </row>
    <row r="304" spans="115:118" x14ac:dyDescent="0.25">
      <c r="DK304" s="177">
        <v>524</v>
      </c>
      <c r="DL304" s="178" t="s">
        <v>836</v>
      </c>
      <c r="DM304" s="179">
        <v>7</v>
      </c>
      <c r="DN304" s="171"/>
    </row>
    <row r="305" spans="115:118" x14ac:dyDescent="0.25">
      <c r="DK305" s="177">
        <v>531</v>
      </c>
      <c r="DL305" s="178" t="s">
        <v>837</v>
      </c>
      <c r="DM305" s="179">
        <v>5</v>
      </c>
      <c r="DN305" s="171"/>
    </row>
    <row r="306" spans="115:118" x14ac:dyDescent="0.25">
      <c r="DK306" s="177">
        <v>532</v>
      </c>
      <c r="DL306" s="178" t="s">
        <v>838</v>
      </c>
      <c r="DM306" s="179">
        <v>6</v>
      </c>
      <c r="DN306" s="171"/>
    </row>
    <row r="307" spans="115:118" x14ac:dyDescent="0.25">
      <c r="DK307" s="177">
        <v>533</v>
      </c>
      <c r="DL307" s="178" t="s">
        <v>839</v>
      </c>
      <c r="DM307" s="179">
        <v>6</v>
      </c>
      <c r="DN307" s="171"/>
    </row>
    <row r="308" spans="115:118" x14ac:dyDescent="0.25">
      <c r="DK308" s="177">
        <v>534</v>
      </c>
      <c r="DL308" s="178" t="s">
        <v>840</v>
      </c>
      <c r="DM308" s="179">
        <v>7</v>
      </c>
      <c r="DN308" s="171"/>
    </row>
    <row r="309" spans="115:118" x14ac:dyDescent="0.25">
      <c r="DK309" s="177">
        <v>541</v>
      </c>
      <c r="DL309" s="178" t="s">
        <v>841</v>
      </c>
      <c r="DM309" s="179">
        <v>6</v>
      </c>
      <c r="DN309" s="171"/>
    </row>
    <row r="310" spans="115:118" x14ac:dyDescent="0.25">
      <c r="DK310" s="177">
        <v>542</v>
      </c>
      <c r="DL310" s="178" t="s">
        <v>842</v>
      </c>
      <c r="DM310" s="179">
        <v>7</v>
      </c>
      <c r="DN310" s="171" t="s">
        <v>967</v>
      </c>
    </row>
    <row r="311" spans="115:118" x14ac:dyDescent="0.25">
      <c r="DK311" s="177">
        <v>543</v>
      </c>
      <c r="DL311" s="178" t="s">
        <v>843</v>
      </c>
      <c r="DM311" s="179">
        <v>8</v>
      </c>
      <c r="DN311" s="171"/>
    </row>
    <row r="312" spans="115:118" x14ac:dyDescent="0.25">
      <c r="DK312" s="177">
        <v>544</v>
      </c>
      <c r="DL312" s="178" t="s">
        <v>844</v>
      </c>
      <c r="DM312" s="179">
        <v>9</v>
      </c>
      <c r="DN312" s="171"/>
    </row>
    <row r="313" spans="115:118" x14ac:dyDescent="0.25">
      <c r="DK313" s="177">
        <v>545</v>
      </c>
      <c r="DL313" s="178" t="s">
        <v>845</v>
      </c>
      <c r="DM313" s="179">
        <v>10</v>
      </c>
      <c r="DN313" s="171"/>
    </row>
    <row r="314" spans="115:118" x14ac:dyDescent="0.25">
      <c r="DK314" s="177">
        <v>550</v>
      </c>
      <c r="DL314" s="178" t="s">
        <v>846</v>
      </c>
      <c r="DM314" s="179">
        <v>7</v>
      </c>
      <c r="DN314" s="171"/>
    </row>
    <row r="315" spans="115:118" x14ac:dyDescent="0.25">
      <c r="DK315" s="177">
        <v>551</v>
      </c>
      <c r="DL315" s="178" t="s">
        <v>732</v>
      </c>
      <c r="DM315" s="179">
        <v>8</v>
      </c>
      <c r="DN315" s="171"/>
    </row>
    <row r="316" spans="115:118" x14ac:dyDescent="0.25">
      <c r="DK316" s="177">
        <v>552</v>
      </c>
      <c r="DL316" s="178" t="s">
        <v>733</v>
      </c>
      <c r="DM316" s="179">
        <v>9</v>
      </c>
      <c r="DN316" s="171"/>
    </row>
    <row r="317" spans="115:118" x14ac:dyDescent="0.25">
      <c r="DK317" s="177">
        <v>553</v>
      </c>
      <c r="DL317" s="178" t="s">
        <v>734</v>
      </c>
      <c r="DM317" s="179">
        <v>10</v>
      </c>
      <c r="DN317" s="171"/>
    </row>
    <row r="318" spans="115:118" x14ac:dyDescent="0.25">
      <c r="DK318" s="177">
        <v>554</v>
      </c>
      <c r="DL318" s="178" t="s">
        <v>817</v>
      </c>
      <c r="DM318" s="179">
        <v>11</v>
      </c>
      <c r="DN318" s="171"/>
    </row>
    <row r="319" spans="115:118" x14ac:dyDescent="0.25">
      <c r="DK319" s="177">
        <v>555</v>
      </c>
      <c r="DL319" s="180" t="s">
        <v>736</v>
      </c>
      <c r="DM319" s="179">
        <v>12</v>
      </c>
      <c r="DN319" s="171"/>
    </row>
    <row r="320" spans="115:118" x14ac:dyDescent="0.25">
      <c r="DK320" s="177">
        <v>561</v>
      </c>
      <c r="DL320" s="178" t="s">
        <v>847</v>
      </c>
      <c r="DM320" s="179">
        <v>3</v>
      </c>
      <c r="DN320" s="171"/>
    </row>
    <row r="321" spans="115:118" x14ac:dyDescent="0.25">
      <c r="DK321" s="177">
        <v>562</v>
      </c>
      <c r="DL321" s="178" t="s">
        <v>848</v>
      </c>
      <c r="DM321" s="179">
        <v>4</v>
      </c>
      <c r="DN321" s="171"/>
    </row>
    <row r="322" spans="115:118" x14ac:dyDescent="0.25">
      <c r="DK322" s="177">
        <v>563</v>
      </c>
      <c r="DL322" s="178" t="s">
        <v>849</v>
      </c>
      <c r="DM322" s="179">
        <v>5</v>
      </c>
      <c r="DN322" s="171"/>
    </row>
    <row r="323" spans="115:118" x14ac:dyDescent="0.25">
      <c r="DK323" s="177">
        <v>564</v>
      </c>
      <c r="DL323" s="178" t="s">
        <v>850</v>
      </c>
      <c r="DM323" s="179">
        <v>6</v>
      </c>
      <c r="DN323" s="171"/>
    </row>
    <row r="324" spans="115:118" x14ac:dyDescent="0.25">
      <c r="DK324" s="177">
        <v>565</v>
      </c>
      <c r="DL324" s="178" t="s">
        <v>851</v>
      </c>
      <c r="DM324" s="179">
        <v>7</v>
      </c>
      <c r="DN324" s="171"/>
    </row>
    <row r="325" spans="115:118" x14ac:dyDescent="0.25">
      <c r="DK325" s="177">
        <v>566</v>
      </c>
      <c r="DL325" s="178" t="s">
        <v>0</v>
      </c>
      <c r="DM325" s="179">
        <v>8</v>
      </c>
      <c r="DN325" s="171"/>
    </row>
    <row r="326" spans="115:118" x14ac:dyDescent="0.25">
      <c r="DK326" s="177">
        <v>571</v>
      </c>
      <c r="DL326" s="178" t="s">
        <v>1</v>
      </c>
      <c r="DM326" s="179">
        <v>3</v>
      </c>
      <c r="DN326" s="171"/>
    </row>
    <row r="327" spans="115:118" x14ac:dyDescent="0.25">
      <c r="DK327" s="177">
        <v>572</v>
      </c>
      <c r="DL327" s="178" t="s">
        <v>2</v>
      </c>
      <c r="DM327" s="179">
        <v>4</v>
      </c>
      <c r="DN327" s="171"/>
    </row>
    <row r="328" spans="115:118" x14ac:dyDescent="0.25">
      <c r="DK328" s="177">
        <v>573</v>
      </c>
      <c r="DL328" s="178" t="s">
        <v>3</v>
      </c>
      <c r="DM328" s="179">
        <v>5</v>
      </c>
      <c r="DN328" s="171"/>
    </row>
    <row r="329" spans="115:118" x14ac:dyDescent="0.25">
      <c r="DK329" s="177">
        <v>574</v>
      </c>
      <c r="DL329" s="178" t="s">
        <v>4</v>
      </c>
      <c r="DM329" s="179">
        <v>6</v>
      </c>
      <c r="DN329" s="171"/>
    </row>
    <row r="330" spans="115:118" x14ac:dyDescent="0.25">
      <c r="DK330" s="177">
        <v>575</v>
      </c>
      <c r="DL330" s="178" t="s">
        <v>5</v>
      </c>
      <c r="DM330" s="179">
        <v>7</v>
      </c>
      <c r="DN330" s="171"/>
    </row>
    <row r="331" spans="115:118" x14ac:dyDescent="0.25">
      <c r="DK331" s="177">
        <v>576</v>
      </c>
      <c r="DL331" s="178" t="s">
        <v>6</v>
      </c>
      <c r="DM331" s="179">
        <v>8</v>
      </c>
      <c r="DN331" s="171"/>
    </row>
    <row r="332" spans="115:118" x14ac:dyDescent="0.25">
      <c r="DK332" s="177">
        <v>577</v>
      </c>
      <c r="DL332" s="178" t="s">
        <v>7</v>
      </c>
      <c r="DM332" s="181"/>
      <c r="DN332" s="171"/>
    </row>
    <row r="333" spans="115:118" x14ac:dyDescent="0.25">
      <c r="DK333" s="177">
        <v>578</v>
      </c>
      <c r="DL333" s="178" t="s">
        <v>8</v>
      </c>
      <c r="DM333" s="179">
        <v>7</v>
      </c>
      <c r="DN333" s="171"/>
    </row>
    <row r="334" spans="115:118" x14ac:dyDescent="0.25">
      <c r="DK334" s="177">
        <v>580</v>
      </c>
      <c r="DL334" s="178" t="s">
        <v>9</v>
      </c>
      <c r="DM334" s="179">
        <v>2</v>
      </c>
      <c r="DN334" s="171"/>
    </row>
    <row r="335" spans="115:118" x14ac:dyDescent="0.25">
      <c r="DK335" s="177">
        <v>581</v>
      </c>
      <c r="DL335" s="178" t="s">
        <v>10</v>
      </c>
      <c r="DM335" s="179">
        <v>3</v>
      </c>
      <c r="DN335" s="171"/>
    </row>
    <row r="336" spans="115:118" x14ac:dyDescent="0.25">
      <c r="DK336" s="177">
        <v>582</v>
      </c>
      <c r="DL336" s="178" t="s">
        <v>11</v>
      </c>
      <c r="DM336" s="179">
        <v>4</v>
      </c>
      <c r="DN336" s="171"/>
    </row>
    <row r="337" spans="115:118" x14ac:dyDescent="0.25">
      <c r="DK337" s="177">
        <v>583</v>
      </c>
      <c r="DL337" s="178" t="s">
        <v>12</v>
      </c>
      <c r="DM337" s="179">
        <v>4</v>
      </c>
      <c r="DN337" s="171"/>
    </row>
    <row r="338" spans="115:118" x14ac:dyDescent="0.25">
      <c r="DK338" s="177">
        <v>584</v>
      </c>
      <c r="DL338" s="178" t="s">
        <v>13</v>
      </c>
      <c r="DM338" s="179">
        <v>5</v>
      </c>
      <c r="DN338" s="171"/>
    </row>
    <row r="339" spans="115:118" x14ac:dyDescent="0.25">
      <c r="DK339" s="177">
        <v>585</v>
      </c>
      <c r="DL339" s="178" t="s">
        <v>14</v>
      </c>
      <c r="DM339" s="179">
        <v>6</v>
      </c>
      <c r="DN339" s="171"/>
    </row>
    <row r="340" spans="115:118" x14ac:dyDescent="0.25">
      <c r="DK340" s="177">
        <v>586</v>
      </c>
      <c r="DL340" s="178" t="s">
        <v>15</v>
      </c>
      <c r="DM340" s="179">
        <v>7</v>
      </c>
      <c r="DN340" s="171"/>
    </row>
    <row r="341" spans="115:118" x14ac:dyDescent="0.25">
      <c r="DK341" s="177">
        <v>587</v>
      </c>
      <c r="DL341" s="178" t="s">
        <v>16</v>
      </c>
      <c r="DM341" s="179">
        <v>8</v>
      </c>
      <c r="DN341" s="171"/>
    </row>
    <row r="342" spans="115:118" x14ac:dyDescent="0.25">
      <c r="DK342" s="177">
        <v>590</v>
      </c>
      <c r="DL342" s="178" t="s">
        <v>846</v>
      </c>
      <c r="DM342" s="179">
        <v>7</v>
      </c>
      <c r="DN342" s="171"/>
    </row>
    <row r="343" spans="115:118" x14ac:dyDescent="0.25">
      <c r="DK343" s="177">
        <v>591</v>
      </c>
      <c r="DL343" s="178" t="s">
        <v>17</v>
      </c>
      <c r="DM343" s="179">
        <v>8</v>
      </c>
      <c r="DN343" s="171"/>
    </row>
    <row r="344" spans="115:118" x14ac:dyDescent="0.25">
      <c r="DK344" s="177">
        <v>592</v>
      </c>
      <c r="DL344" s="178" t="s">
        <v>18</v>
      </c>
      <c r="DM344" s="179">
        <v>9</v>
      </c>
      <c r="DN344" s="171"/>
    </row>
    <row r="345" spans="115:118" x14ac:dyDescent="0.25">
      <c r="DK345" s="177">
        <v>593</v>
      </c>
      <c r="DL345" s="178" t="s">
        <v>19</v>
      </c>
      <c r="DM345" s="179">
        <v>10</v>
      </c>
      <c r="DN345" s="171"/>
    </row>
    <row r="346" spans="115:118" x14ac:dyDescent="0.25">
      <c r="DK346" s="177">
        <v>594</v>
      </c>
      <c r="DL346" s="178" t="s">
        <v>20</v>
      </c>
      <c r="DM346" s="179">
        <v>11</v>
      </c>
      <c r="DN346" s="171"/>
    </row>
    <row r="347" spans="115:118" x14ac:dyDescent="0.25">
      <c r="DK347" s="177">
        <v>601</v>
      </c>
      <c r="DL347" s="178" t="s">
        <v>21</v>
      </c>
      <c r="DM347" s="179">
        <v>4</v>
      </c>
      <c r="DN347" s="171"/>
    </row>
    <row r="348" spans="115:118" x14ac:dyDescent="0.25">
      <c r="DK348" s="177">
        <v>602</v>
      </c>
      <c r="DL348" s="178" t="s">
        <v>22</v>
      </c>
      <c r="DM348" s="179">
        <v>5</v>
      </c>
      <c r="DN348" s="171"/>
    </row>
    <row r="349" spans="115:118" x14ac:dyDescent="0.25">
      <c r="DK349" s="177">
        <v>603</v>
      </c>
      <c r="DL349" s="178" t="s">
        <v>23</v>
      </c>
      <c r="DM349" s="179">
        <v>6</v>
      </c>
      <c r="DN349" s="171"/>
    </row>
    <row r="350" spans="115:118" x14ac:dyDescent="0.25">
      <c r="DK350" s="177">
        <v>604</v>
      </c>
      <c r="DL350" s="178" t="s">
        <v>24</v>
      </c>
      <c r="DM350" s="179">
        <v>7</v>
      </c>
      <c r="DN350" s="171"/>
    </row>
    <row r="351" spans="115:118" x14ac:dyDescent="0.25">
      <c r="DK351" s="177">
        <v>611</v>
      </c>
      <c r="DL351" s="178" t="s">
        <v>25</v>
      </c>
      <c r="DM351" s="179">
        <v>1</v>
      </c>
      <c r="DN351" s="171"/>
    </row>
    <row r="352" spans="115:118" x14ac:dyDescent="0.25">
      <c r="DK352" s="177">
        <v>612</v>
      </c>
      <c r="DL352" s="178" t="s">
        <v>26</v>
      </c>
      <c r="DM352" s="179">
        <v>2</v>
      </c>
      <c r="DN352" s="171"/>
    </row>
    <row r="353" spans="115:118" x14ac:dyDescent="0.25">
      <c r="DK353" s="177">
        <v>613</v>
      </c>
      <c r="DL353" s="178" t="s">
        <v>27</v>
      </c>
      <c r="DM353" s="179">
        <v>3</v>
      </c>
      <c r="DN353" s="171" t="s">
        <v>963</v>
      </c>
    </row>
    <row r="354" spans="115:118" x14ac:dyDescent="0.25">
      <c r="DK354" s="177">
        <v>614</v>
      </c>
      <c r="DL354" s="178" t="s">
        <v>28</v>
      </c>
      <c r="DM354" s="179">
        <v>4</v>
      </c>
      <c r="DN354" s="171" t="s">
        <v>963</v>
      </c>
    </row>
    <row r="355" spans="115:118" x14ac:dyDescent="0.25">
      <c r="DK355" s="177">
        <v>631</v>
      </c>
      <c r="DL355" s="178" t="s">
        <v>29</v>
      </c>
      <c r="DM355" s="179">
        <v>8</v>
      </c>
      <c r="DN355" s="171"/>
    </row>
    <row r="356" spans="115:118" x14ac:dyDescent="0.25">
      <c r="DK356" s="177">
        <v>632</v>
      </c>
      <c r="DL356" s="178" t="s">
        <v>30</v>
      </c>
      <c r="DM356" s="179">
        <v>9</v>
      </c>
      <c r="DN356" s="171"/>
    </row>
    <row r="357" spans="115:118" x14ac:dyDescent="0.25">
      <c r="DK357" s="177">
        <v>633</v>
      </c>
      <c r="DL357" s="178" t="s">
        <v>31</v>
      </c>
      <c r="DM357" s="179">
        <v>10</v>
      </c>
      <c r="DN357" s="171"/>
    </row>
    <row r="358" spans="115:118" x14ac:dyDescent="0.25">
      <c r="DK358" s="177">
        <v>634</v>
      </c>
      <c r="DL358" s="178" t="s">
        <v>32</v>
      </c>
      <c r="DM358" s="179">
        <v>11</v>
      </c>
      <c r="DN358" s="171"/>
    </row>
    <row r="359" spans="115:118" x14ac:dyDescent="0.25">
      <c r="DK359" s="177">
        <v>690</v>
      </c>
      <c r="DL359" s="178" t="s">
        <v>732</v>
      </c>
      <c r="DM359" s="179">
        <v>8</v>
      </c>
      <c r="DN359" s="171"/>
    </row>
    <row r="360" spans="115:118" x14ac:dyDescent="0.25">
      <c r="DK360" s="177">
        <v>691</v>
      </c>
      <c r="DL360" s="178" t="s">
        <v>733</v>
      </c>
      <c r="DM360" s="179">
        <v>9</v>
      </c>
      <c r="DN360" s="171"/>
    </row>
    <row r="361" spans="115:118" x14ac:dyDescent="0.25">
      <c r="DK361" s="177">
        <v>692</v>
      </c>
      <c r="DL361" s="178" t="s">
        <v>734</v>
      </c>
      <c r="DM361" s="179">
        <v>10</v>
      </c>
      <c r="DN361" s="171"/>
    </row>
    <row r="362" spans="115:118" x14ac:dyDescent="0.25">
      <c r="DK362" s="177">
        <v>693</v>
      </c>
      <c r="DL362" s="178" t="s">
        <v>817</v>
      </c>
      <c r="DM362" s="179">
        <v>11</v>
      </c>
      <c r="DN362" s="171"/>
    </row>
    <row r="363" spans="115:118" x14ac:dyDescent="0.25">
      <c r="DK363" s="177">
        <v>694</v>
      </c>
      <c r="DL363" s="178" t="s">
        <v>736</v>
      </c>
      <c r="DM363" s="179">
        <v>12</v>
      </c>
      <c r="DN363" s="171"/>
    </row>
    <row r="364" spans="115:118" x14ac:dyDescent="0.25">
      <c r="DK364" s="177">
        <v>706</v>
      </c>
      <c r="DL364" s="178" t="s">
        <v>33</v>
      </c>
      <c r="DM364" s="179">
        <v>4</v>
      </c>
      <c r="DN364" s="171"/>
    </row>
    <row r="365" spans="115:118" x14ac:dyDescent="0.25">
      <c r="DK365" s="177">
        <v>707</v>
      </c>
      <c r="DL365" s="178" t="s">
        <v>34</v>
      </c>
      <c r="DM365" s="179">
        <v>5</v>
      </c>
      <c r="DN365" s="171"/>
    </row>
    <row r="366" spans="115:118" x14ac:dyDescent="0.25">
      <c r="DK366" s="177">
        <v>708</v>
      </c>
      <c r="DL366" s="178" t="s">
        <v>35</v>
      </c>
      <c r="DM366" s="179">
        <v>6</v>
      </c>
      <c r="DN366" s="171"/>
    </row>
    <row r="367" spans="115:118" x14ac:dyDescent="0.25">
      <c r="DK367" s="177">
        <v>709</v>
      </c>
      <c r="DL367" s="178" t="s">
        <v>36</v>
      </c>
      <c r="DM367" s="179">
        <v>7</v>
      </c>
      <c r="DN367" s="171"/>
    </row>
    <row r="368" spans="115:118" x14ac:dyDescent="0.25">
      <c r="DK368" s="177">
        <v>710</v>
      </c>
      <c r="DL368" s="178" t="s">
        <v>37</v>
      </c>
      <c r="DM368" s="179">
        <v>6</v>
      </c>
      <c r="DN368" s="171"/>
    </row>
    <row r="369" spans="115:118" x14ac:dyDescent="0.25">
      <c r="DK369" s="177">
        <v>711</v>
      </c>
      <c r="DL369" s="178" t="s">
        <v>38</v>
      </c>
      <c r="DM369" s="179">
        <v>7</v>
      </c>
      <c r="DN369" s="171"/>
    </row>
    <row r="370" spans="115:118" x14ac:dyDescent="0.25">
      <c r="DK370" s="177">
        <v>712</v>
      </c>
      <c r="DL370" s="178" t="s">
        <v>39</v>
      </c>
      <c r="DM370" s="179">
        <v>8</v>
      </c>
      <c r="DN370" s="171"/>
    </row>
    <row r="371" spans="115:118" x14ac:dyDescent="0.25">
      <c r="DK371" s="177">
        <v>713</v>
      </c>
      <c r="DL371" s="178" t="s">
        <v>40</v>
      </c>
      <c r="DM371" s="179">
        <v>9</v>
      </c>
      <c r="DN371" s="171"/>
    </row>
    <row r="372" spans="115:118" x14ac:dyDescent="0.25">
      <c r="DK372" s="177">
        <v>714</v>
      </c>
      <c r="DL372" s="178" t="s">
        <v>41</v>
      </c>
      <c r="DM372" s="179">
        <v>10</v>
      </c>
      <c r="DN372" s="171"/>
    </row>
    <row r="373" spans="115:118" x14ac:dyDescent="0.25">
      <c r="DK373" s="177">
        <v>720</v>
      </c>
      <c r="DL373" s="178" t="s">
        <v>42</v>
      </c>
      <c r="DM373" s="179">
        <v>6</v>
      </c>
      <c r="DN373" s="171"/>
    </row>
    <row r="374" spans="115:118" x14ac:dyDescent="0.25">
      <c r="DK374" s="177">
        <v>721</v>
      </c>
      <c r="DL374" s="178" t="s">
        <v>43</v>
      </c>
      <c r="DM374" s="179">
        <v>7</v>
      </c>
      <c r="DN374" s="171"/>
    </row>
    <row r="375" spans="115:118" x14ac:dyDescent="0.25">
      <c r="DK375" s="177">
        <v>722</v>
      </c>
      <c r="DL375" s="178" t="s">
        <v>44</v>
      </c>
      <c r="DM375" s="179">
        <v>8</v>
      </c>
      <c r="DN375" s="171"/>
    </row>
    <row r="376" spans="115:118" x14ac:dyDescent="0.25">
      <c r="DK376" s="177">
        <v>723</v>
      </c>
      <c r="DL376" s="178" t="s">
        <v>45</v>
      </c>
      <c r="DM376" s="179">
        <v>9</v>
      </c>
      <c r="DN376" s="171"/>
    </row>
    <row r="377" spans="115:118" x14ac:dyDescent="0.25">
      <c r="DK377" s="177">
        <v>724</v>
      </c>
      <c r="DL377" s="178" t="s">
        <v>46</v>
      </c>
      <c r="DM377" s="179">
        <v>10</v>
      </c>
      <c r="DN377" s="171"/>
    </row>
    <row r="378" spans="115:118" x14ac:dyDescent="0.25">
      <c r="DK378" s="177">
        <v>731</v>
      </c>
      <c r="DL378" s="178" t="s">
        <v>47</v>
      </c>
      <c r="DM378" s="179">
        <v>4</v>
      </c>
      <c r="DN378" s="171" t="s">
        <v>964</v>
      </c>
    </row>
    <row r="379" spans="115:118" x14ac:dyDescent="0.25">
      <c r="DK379" s="177">
        <v>732</v>
      </c>
      <c r="DL379" s="178" t="s">
        <v>48</v>
      </c>
      <c r="DM379" s="179">
        <v>5</v>
      </c>
      <c r="DN379" s="171" t="s">
        <v>964</v>
      </c>
    </row>
    <row r="380" spans="115:118" x14ac:dyDescent="0.25">
      <c r="DK380" s="177">
        <v>733</v>
      </c>
      <c r="DL380" s="178" t="s">
        <v>49</v>
      </c>
      <c r="DM380" s="179">
        <v>6</v>
      </c>
      <c r="DN380" s="171" t="s">
        <v>964</v>
      </c>
    </row>
    <row r="381" spans="115:118" x14ac:dyDescent="0.25">
      <c r="DK381" s="177">
        <v>741</v>
      </c>
      <c r="DL381" s="178" t="s">
        <v>50</v>
      </c>
      <c r="DM381" s="179">
        <v>7</v>
      </c>
      <c r="DN381" s="171" t="s">
        <v>965</v>
      </c>
    </row>
    <row r="382" spans="115:118" x14ac:dyDescent="0.25">
      <c r="DK382" s="177">
        <v>742</v>
      </c>
      <c r="DL382" s="178" t="s">
        <v>51</v>
      </c>
      <c r="DM382" s="179">
        <v>8</v>
      </c>
      <c r="DN382" s="171" t="s">
        <v>966</v>
      </c>
    </row>
    <row r="383" spans="115:118" x14ac:dyDescent="0.25">
      <c r="DK383" s="177">
        <v>743</v>
      </c>
      <c r="DL383" s="178" t="s">
        <v>52</v>
      </c>
      <c r="DM383" s="179">
        <v>9</v>
      </c>
      <c r="DN383" s="171"/>
    </row>
    <row r="384" spans="115:118" x14ac:dyDescent="0.25">
      <c r="DK384" s="177">
        <v>750</v>
      </c>
      <c r="DL384" s="178" t="s">
        <v>732</v>
      </c>
      <c r="DM384" s="179">
        <v>9</v>
      </c>
      <c r="DN384" s="171" t="s">
        <v>951</v>
      </c>
    </row>
    <row r="385" spans="115:118" x14ac:dyDescent="0.25">
      <c r="DK385" s="177">
        <v>751</v>
      </c>
      <c r="DL385" s="178" t="s">
        <v>733</v>
      </c>
      <c r="DM385" s="179">
        <v>10</v>
      </c>
      <c r="DN385" s="171" t="s">
        <v>951</v>
      </c>
    </row>
    <row r="386" spans="115:118" x14ac:dyDescent="0.25">
      <c r="DK386" s="177">
        <v>752</v>
      </c>
      <c r="DL386" s="178" t="s">
        <v>734</v>
      </c>
      <c r="DM386" s="179">
        <v>11</v>
      </c>
      <c r="DN386" s="171" t="s">
        <v>951</v>
      </c>
    </row>
    <row r="387" spans="115:118" x14ac:dyDescent="0.25">
      <c r="DK387" s="177">
        <v>753</v>
      </c>
      <c r="DL387" s="178" t="s">
        <v>735</v>
      </c>
      <c r="DM387" s="179">
        <v>12</v>
      </c>
      <c r="DN387" s="171" t="s">
        <v>951</v>
      </c>
    </row>
    <row r="388" spans="115:118" x14ac:dyDescent="0.25">
      <c r="DK388" s="177">
        <v>760</v>
      </c>
      <c r="DL388" s="178" t="s">
        <v>53</v>
      </c>
      <c r="DM388" s="179">
        <v>6</v>
      </c>
      <c r="DN388" s="171"/>
    </row>
    <row r="389" spans="115:118" x14ac:dyDescent="0.25">
      <c r="DK389" s="177">
        <v>761</v>
      </c>
      <c r="DL389" s="178" t="s">
        <v>54</v>
      </c>
      <c r="DM389" s="179">
        <v>7</v>
      </c>
      <c r="DN389" s="171"/>
    </row>
    <row r="390" spans="115:118" x14ac:dyDescent="0.25">
      <c r="DK390" s="177">
        <v>762</v>
      </c>
      <c r="DL390" s="178" t="s">
        <v>55</v>
      </c>
      <c r="DM390" s="179">
        <v>8</v>
      </c>
      <c r="DN390" s="171"/>
    </row>
    <row r="391" spans="115:118" x14ac:dyDescent="0.25">
      <c r="DK391" s="177">
        <v>763</v>
      </c>
      <c r="DL391" s="178" t="s">
        <v>56</v>
      </c>
      <c r="DM391" s="179">
        <v>9</v>
      </c>
      <c r="DN391" s="171"/>
    </row>
    <row r="392" spans="115:118" x14ac:dyDescent="0.25">
      <c r="DK392" s="177">
        <v>764</v>
      </c>
      <c r="DL392" s="178" t="s">
        <v>57</v>
      </c>
      <c r="DM392" s="179">
        <v>10</v>
      </c>
      <c r="DN392" s="171"/>
    </row>
    <row r="393" spans="115:118" x14ac:dyDescent="0.25">
      <c r="DK393" s="177">
        <v>770</v>
      </c>
      <c r="DL393" s="178" t="s">
        <v>53</v>
      </c>
      <c r="DM393" s="179">
        <v>6</v>
      </c>
      <c r="DN393" s="171"/>
    </row>
    <row r="394" spans="115:118" x14ac:dyDescent="0.25">
      <c r="DK394" s="177">
        <v>771</v>
      </c>
      <c r="DL394" s="178" t="s">
        <v>54</v>
      </c>
      <c r="DM394" s="179">
        <v>7</v>
      </c>
      <c r="DN394" s="171" t="s">
        <v>951</v>
      </c>
    </row>
    <row r="395" spans="115:118" x14ac:dyDescent="0.25">
      <c r="DK395" s="177">
        <v>772</v>
      </c>
      <c r="DL395" s="178" t="s">
        <v>55</v>
      </c>
      <c r="DM395" s="179">
        <v>8</v>
      </c>
      <c r="DN395" s="171" t="s">
        <v>951</v>
      </c>
    </row>
    <row r="396" spans="115:118" x14ac:dyDescent="0.25">
      <c r="DK396" s="177">
        <v>773</v>
      </c>
      <c r="DL396" s="178" t="s">
        <v>56</v>
      </c>
      <c r="DM396" s="179">
        <v>9</v>
      </c>
      <c r="DN396" s="171" t="s">
        <v>951</v>
      </c>
    </row>
    <row r="397" spans="115:118" x14ac:dyDescent="0.25">
      <c r="DK397" s="177">
        <v>774</v>
      </c>
      <c r="DL397" s="178" t="s">
        <v>57</v>
      </c>
      <c r="DM397" s="179">
        <v>10</v>
      </c>
      <c r="DN397" s="171" t="s">
        <v>951</v>
      </c>
    </row>
    <row r="398" spans="115:118" x14ac:dyDescent="0.25">
      <c r="DK398" s="177">
        <v>780</v>
      </c>
      <c r="DL398" s="178" t="s">
        <v>53</v>
      </c>
      <c r="DM398" s="179">
        <v>6</v>
      </c>
      <c r="DN398" s="171"/>
    </row>
    <row r="399" spans="115:118" x14ac:dyDescent="0.25">
      <c r="DK399" s="177">
        <v>780</v>
      </c>
      <c r="DL399" s="178" t="s">
        <v>53</v>
      </c>
      <c r="DM399" s="179">
        <v>6</v>
      </c>
      <c r="DN399" s="171"/>
    </row>
    <row r="400" spans="115:118" x14ac:dyDescent="0.25">
      <c r="DK400" s="177">
        <v>781</v>
      </c>
      <c r="DL400" s="178" t="s">
        <v>54</v>
      </c>
      <c r="DM400" s="179">
        <v>7</v>
      </c>
      <c r="DN400" s="171" t="s">
        <v>952</v>
      </c>
    </row>
    <row r="401" spans="115:118" x14ac:dyDescent="0.25">
      <c r="DK401" s="177">
        <v>781</v>
      </c>
      <c r="DL401" s="178" t="s">
        <v>54</v>
      </c>
      <c r="DM401" s="179">
        <v>7</v>
      </c>
      <c r="DN401" s="171" t="s">
        <v>952</v>
      </c>
    </row>
    <row r="402" spans="115:118" x14ac:dyDescent="0.25">
      <c r="DK402" s="177">
        <v>782</v>
      </c>
      <c r="DL402" s="178" t="s">
        <v>55</v>
      </c>
      <c r="DM402" s="179">
        <v>8</v>
      </c>
      <c r="DN402" s="171" t="s">
        <v>952</v>
      </c>
    </row>
    <row r="403" spans="115:118" x14ac:dyDescent="0.25">
      <c r="DK403" s="177">
        <v>782</v>
      </c>
      <c r="DL403" s="178" t="s">
        <v>55</v>
      </c>
      <c r="DM403" s="179">
        <v>8</v>
      </c>
      <c r="DN403" s="171" t="s">
        <v>952</v>
      </c>
    </row>
    <row r="404" spans="115:118" x14ac:dyDescent="0.25">
      <c r="DK404" s="177">
        <v>783</v>
      </c>
      <c r="DL404" s="178" t="s">
        <v>56</v>
      </c>
      <c r="DM404" s="179">
        <v>9</v>
      </c>
      <c r="DN404" s="171" t="s">
        <v>952</v>
      </c>
    </row>
    <row r="405" spans="115:118" x14ac:dyDescent="0.25">
      <c r="DK405" s="177">
        <v>783</v>
      </c>
      <c r="DL405" s="178" t="s">
        <v>56</v>
      </c>
      <c r="DM405" s="179">
        <v>9</v>
      </c>
      <c r="DN405" s="171" t="s">
        <v>952</v>
      </c>
    </row>
    <row r="406" spans="115:118" x14ac:dyDescent="0.25">
      <c r="DK406" s="177">
        <v>784</v>
      </c>
      <c r="DL406" s="178" t="s">
        <v>57</v>
      </c>
      <c r="DM406" s="179">
        <v>10</v>
      </c>
      <c r="DN406" s="171" t="s">
        <v>952</v>
      </c>
    </row>
    <row r="407" spans="115:118" x14ac:dyDescent="0.25">
      <c r="DK407" s="177">
        <v>784</v>
      </c>
      <c r="DL407" s="178" t="s">
        <v>57</v>
      </c>
      <c r="DM407" s="179">
        <v>10</v>
      </c>
      <c r="DN407" s="171" t="s">
        <v>952</v>
      </c>
    </row>
    <row r="408" spans="115:118" x14ac:dyDescent="0.25">
      <c r="DK408" s="177">
        <v>811</v>
      </c>
      <c r="DL408" s="178" t="s">
        <v>58</v>
      </c>
      <c r="DM408" s="179">
        <v>4</v>
      </c>
      <c r="DN408" s="171"/>
    </row>
    <row r="409" spans="115:118" x14ac:dyDescent="0.25">
      <c r="DK409" s="177">
        <v>812</v>
      </c>
      <c r="DL409" s="178" t="s">
        <v>59</v>
      </c>
      <c r="DM409" s="179">
        <v>5</v>
      </c>
      <c r="DN409" s="171"/>
    </row>
    <row r="410" spans="115:118" x14ac:dyDescent="0.25">
      <c r="DK410" s="177">
        <v>813</v>
      </c>
      <c r="DL410" s="178" t="s">
        <v>60</v>
      </c>
      <c r="DM410" s="179">
        <v>6</v>
      </c>
      <c r="DN410" s="171"/>
    </row>
    <row r="411" spans="115:118" x14ac:dyDescent="0.25">
      <c r="DK411" s="177">
        <v>814</v>
      </c>
      <c r="DL411" s="178" t="s">
        <v>61</v>
      </c>
      <c r="DM411" s="179">
        <v>7</v>
      </c>
      <c r="DN411" s="171"/>
    </row>
    <row r="412" spans="115:118" x14ac:dyDescent="0.25">
      <c r="DK412" s="177">
        <v>821</v>
      </c>
      <c r="DL412" s="178" t="s">
        <v>62</v>
      </c>
      <c r="DM412" s="179">
        <v>7</v>
      </c>
      <c r="DN412" s="171"/>
    </row>
    <row r="413" spans="115:118" x14ac:dyDescent="0.25">
      <c r="DK413" s="177">
        <v>822</v>
      </c>
      <c r="DL413" s="178" t="s">
        <v>63</v>
      </c>
      <c r="DM413" s="179">
        <v>8</v>
      </c>
      <c r="DN413" s="171"/>
    </row>
    <row r="414" spans="115:118" x14ac:dyDescent="0.25">
      <c r="DK414" s="177">
        <v>823</v>
      </c>
      <c r="DL414" s="178" t="s">
        <v>64</v>
      </c>
      <c r="DM414" s="179">
        <v>9</v>
      </c>
      <c r="DN414" s="171"/>
    </row>
    <row r="415" spans="115:118" x14ac:dyDescent="0.25">
      <c r="DK415" s="177">
        <v>824</v>
      </c>
      <c r="DL415" s="178" t="s">
        <v>65</v>
      </c>
      <c r="DM415" s="179">
        <v>10</v>
      </c>
      <c r="DN415" s="171"/>
    </row>
    <row r="416" spans="115:118" x14ac:dyDescent="0.25">
      <c r="DK416" s="177">
        <v>850</v>
      </c>
      <c r="DL416" s="178" t="s">
        <v>732</v>
      </c>
      <c r="DM416" s="179">
        <v>8</v>
      </c>
      <c r="DN416" s="171"/>
    </row>
    <row r="417" spans="115:118" x14ac:dyDescent="0.25">
      <c r="DK417" s="177">
        <v>851</v>
      </c>
      <c r="DL417" s="178" t="s">
        <v>733</v>
      </c>
      <c r="DM417" s="179">
        <v>9</v>
      </c>
      <c r="DN417" s="171"/>
    </row>
    <row r="418" spans="115:118" x14ac:dyDescent="0.25">
      <c r="DK418" s="177">
        <v>852</v>
      </c>
      <c r="DL418" s="178" t="s">
        <v>734</v>
      </c>
      <c r="DM418" s="179">
        <v>10</v>
      </c>
      <c r="DN418" s="171"/>
    </row>
    <row r="419" spans="115:118" x14ac:dyDescent="0.25">
      <c r="DK419" s="177">
        <v>853</v>
      </c>
      <c r="DL419" s="178" t="s">
        <v>735</v>
      </c>
      <c r="DM419" s="179">
        <v>11</v>
      </c>
      <c r="DN419" s="171"/>
    </row>
    <row r="420" spans="115:118" x14ac:dyDescent="0.25">
      <c r="DK420" s="177">
        <v>951</v>
      </c>
      <c r="DL420" s="178" t="s">
        <v>66</v>
      </c>
      <c r="DM420" s="179">
        <v>6</v>
      </c>
      <c r="DN420" s="171"/>
    </row>
    <row r="421" spans="115:118" x14ac:dyDescent="0.25">
      <c r="DK421" s="177">
        <v>952</v>
      </c>
      <c r="DL421" s="178" t="s">
        <v>67</v>
      </c>
      <c r="DM421" s="179">
        <v>7</v>
      </c>
      <c r="DN421" s="171"/>
    </row>
    <row r="422" spans="115:118" x14ac:dyDescent="0.25">
      <c r="DK422" s="177">
        <v>953</v>
      </c>
      <c r="DL422" s="178" t="s">
        <v>68</v>
      </c>
      <c r="DM422" s="179">
        <v>8</v>
      </c>
      <c r="DN422" s="171"/>
    </row>
    <row r="423" spans="115:118" x14ac:dyDescent="0.25">
      <c r="DK423" s="177">
        <v>954</v>
      </c>
      <c r="DL423" s="178" t="s">
        <v>69</v>
      </c>
      <c r="DM423" s="179">
        <v>8</v>
      </c>
      <c r="DN423" s="171"/>
    </row>
    <row r="424" spans="115:118" x14ac:dyDescent="0.25">
      <c r="DK424" s="177">
        <v>955</v>
      </c>
      <c r="DL424" s="178" t="s">
        <v>70</v>
      </c>
      <c r="DM424" s="179">
        <v>9</v>
      </c>
      <c r="DN424" s="171"/>
    </row>
    <row r="425" spans="115:118" x14ac:dyDescent="0.25">
      <c r="DK425" s="177">
        <v>961</v>
      </c>
      <c r="DL425" s="178" t="s">
        <v>71</v>
      </c>
      <c r="DM425" s="179">
        <v>6</v>
      </c>
      <c r="DN425" s="171"/>
    </row>
    <row r="426" spans="115:118" x14ac:dyDescent="0.25">
      <c r="DK426" s="177">
        <v>962</v>
      </c>
      <c r="DL426" s="178" t="s">
        <v>72</v>
      </c>
      <c r="DM426" s="179">
        <v>7</v>
      </c>
      <c r="DN426" s="171"/>
    </row>
    <row r="427" spans="115:118" x14ac:dyDescent="0.25">
      <c r="DK427" s="177">
        <v>963</v>
      </c>
      <c r="DL427" s="178" t="s">
        <v>73</v>
      </c>
      <c r="DM427" s="179">
        <v>8</v>
      </c>
      <c r="DN427" s="171"/>
    </row>
    <row r="428" spans="115:118" x14ac:dyDescent="0.25">
      <c r="DK428" s="177">
        <v>971</v>
      </c>
      <c r="DL428" s="178" t="s">
        <v>74</v>
      </c>
      <c r="DM428" s="179">
        <v>6</v>
      </c>
      <c r="DN428" s="171"/>
    </row>
    <row r="429" spans="115:118" x14ac:dyDescent="0.25">
      <c r="DK429" s="182">
        <v>972</v>
      </c>
      <c r="DL429" s="183" t="s">
        <v>75</v>
      </c>
      <c r="DM429" s="184">
        <v>7</v>
      </c>
      <c r="DN429" s="172"/>
    </row>
  </sheetData>
  <autoFilter ref="A4:EJ151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1:DM171"/>
    <mergeCell ref="K3:K4"/>
    <mergeCell ref="L3:L4"/>
    <mergeCell ref="M3:M4"/>
    <mergeCell ref="N3:N4"/>
    <mergeCell ref="O3:O4"/>
  </mergeCells>
  <conditionalFormatting sqref="CY11 DB105:DB120 CY105 DB136:DB142 CY141:CY142 DB59 DB52:DB57 DB122:DB131 DB99 DB10:DB27 DB61:DB62 DB30:DB43 DB45:DB50 DB72:DB97">
    <cfRule type="cellIs" dxfId="226" priority="88" stopIfTrue="1" operator="notEqual">
      <formula>$DF10</formula>
    </cfRule>
  </conditionalFormatting>
  <conditionalFormatting sqref="CY106:CY120 CY10 CY59 CY52:CY57 CY122:CY131 CY49:CY50 CY13:CY27 CY61:CY62 CY29:CY43 CY45:CY47 CY72:CY99">
    <cfRule type="cellIs" dxfId="225" priority="89" stopIfTrue="1" operator="notEqual">
      <formula>$DB10</formula>
    </cfRule>
  </conditionalFormatting>
  <conditionalFormatting sqref="CY136:CY141">
    <cfRule type="cellIs" dxfId="224" priority="87" stopIfTrue="1" operator="notEqual">
      <formula>$DF136</formula>
    </cfRule>
  </conditionalFormatting>
  <conditionalFormatting sqref="DB100">
    <cfRule type="cellIs" dxfId="223" priority="85" stopIfTrue="1" operator="notEqual">
      <formula>$DF100</formula>
    </cfRule>
  </conditionalFormatting>
  <conditionalFormatting sqref="CY100">
    <cfRule type="cellIs" dxfId="222" priority="86" stopIfTrue="1" operator="notEqual">
      <formula>$DB100</formula>
    </cfRule>
  </conditionalFormatting>
  <conditionalFormatting sqref="DB101">
    <cfRule type="cellIs" dxfId="221" priority="83" stopIfTrue="1" operator="notEqual">
      <formula>$DF101</formula>
    </cfRule>
  </conditionalFormatting>
  <conditionalFormatting sqref="DB60">
    <cfRule type="cellIs" dxfId="220" priority="81" stopIfTrue="1" operator="notEqual">
      <formula>$DF60</formula>
    </cfRule>
  </conditionalFormatting>
  <conditionalFormatting sqref="CY101">
    <cfRule type="cellIs" dxfId="219" priority="84" stopIfTrue="1" operator="notEqual">
      <formula>$DB101</formula>
    </cfRule>
  </conditionalFormatting>
  <conditionalFormatting sqref="CY60">
    <cfRule type="cellIs" dxfId="218" priority="82" stopIfTrue="1" operator="notEqual">
      <formula>$DB60</formula>
    </cfRule>
  </conditionalFormatting>
  <conditionalFormatting sqref="DB65">
    <cfRule type="cellIs" dxfId="217" priority="79" stopIfTrue="1" operator="notEqual">
      <formula>$DF65</formula>
    </cfRule>
  </conditionalFormatting>
  <conditionalFormatting sqref="CY65">
    <cfRule type="cellIs" dxfId="216" priority="80" stopIfTrue="1" operator="notEqual">
      <formula>$DB65</formula>
    </cfRule>
  </conditionalFormatting>
  <conditionalFormatting sqref="DB66">
    <cfRule type="cellIs" dxfId="215" priority="77" stopIfTrue="1" operator="notEqual">
      <formula>$DF66</formula>
    </cfRule>
  </conditionalFormatting>
  <conditionalFormatting sqref="CY66">
    <cfRule type="cellIs" dxfId="214" priority="78" stopIfTrue="1" operator="notEqual">
      <formula>$DB66</formula>
    </cfRule>
  </conditionalFormatting>
  <conditionalFormatting sqref="CY48">
    <cfRule type="cellIs" dxfId="213" priority="76" stopIfTrue="1" operator="notEqual">
      <formula>$DB48</formula>
    </cfRule>
  </conditionalFormatting>
  <conditionalFormatting sqref="DB44">
    <cfRule type="cellIs" dxfId="212" priority="75" stopIfTrue="1" operator="notEqual">
      <formula>$DF44</formula>
    </cfRule>
  </conditionalFormatting>
  <conditionalFormatting sqref="CY44">
    <cfRule type="cellIs" dxfId="211" priority="74" stopIfTrue="1" operator="notEqual">
      <formula>$DB44</formula>
    </cfRule>
  </conditionalFormatting>
  <conditionalFormatting sqref="DB28">
    <cfRule type="cellIs" dxfId="210" priority="72" stopIfTrue="1" operator="notEqual">
      <formula>$DF28</formula>
    </cfRule>
  </conditionalFormatting>
  <conditionalFormatting sqref="CY28">
    <cfRule type="cellIs" dxfId="209" priority="73" stopIfTrue="1" operator="notEqual">
      <formula>$DB28</formula>
    </cfRule>
  </conditionalFormatting>
  <conditionalFormatting sqref="DB51">
    <cfRule type="cellIs" dxfId="208" priority="70" stopIfTrue="1" operator="notEqual">
      <formula>$DF51</formula>
    </cfRule>
  </conditionalFormatting>
  <conditionalFormatting sqref="CY51">
    <cfRule type="cellIs" dxfId="207" priority="71" stopIfTrue="1" operator="notEqual">
      <formula>$DB51</formula>
    </cfRule>
  </conditionalFormatting>
  <conditionalFormatting sqref="DB58">
    <cfRule type="cellIs" dxfId="206" priority="68" stopIfTrue="1" operator="notEqual">
      <formula>$DF58</formula>
    </cfRule>
  </conditionalFormatting>
  <conditionalFormatting sqref="CY58">
    <cfRule type="cellIs" dxfId="205" priority="69" stopIfTrue="1" operator="notEqual">
      <formula>$DB58</formula>
    </cfRule>
  </conditionalFormatting>
  <conditionalFormatting sqref="DB64">
    <cfRule type="cellIs" dxfId="204" priority="66" stopIfTrue="1" operator="notEqual">
      <formula>$DF64</formula>
    </cfRule>
  </conditionalFormatting>
  <conditionalFormatting sqref="CY64">
    <cfRule type="cellIs" dxfId="203" priority="67" stopIfTrue="1" operator="notEqual">
      <formula>$DB64</formula>
    </cfRule>
  </conditionalFormatting>
  <conditionalFormatting sqref="DB102">
    <cfRule type="cellIs" dxfId="202" priority="64" stopIfTrue="1" operator="notEqual">
      <formula>$DF102</formula>
    </cfRule>
  </conditionalFormatting>
  <conditionalFormatting sqref="CY102">
    <cfRule type="cellIs" dxfId="201" priority="65" stopIfTrue="1" operator="notEqual">
      <formula>$DB102</formula>
    </cfRule>
  </conditionalFormatting>
  <conditionalFormatting sqref="DB67">
    <cfRule type="cellIs" dxfId="200" priority="60" stopIfTrue="1" operator="notEqual">
      <formula>$DF67</formula>
    </cfRule>
  </conditionalFormatting>
  <conditionalFormatting sqref="CY67">
    <cfRule type="cellIs" dxfId="199" priority="61" stopIfTrue="1" operator="notEqual">
      <formula>$DB67</formula>
    </cfRule>
  </conditionalFormatting>
  <conditionalFormatting sqref="DB121">
    <cfRule type="cellIs" dxfId="198" priority="58" stopIfTrue="1" operator="notEqual">
      <formula>$DF121</formula>
    </cfRule>
  </conditionalFormatting>
  <conditionalFormatting sqref="CY121">
    <cfRule type="cellIs" dxfId="197" priority="59" stopIfTrue="1" operator="notEqual">
      <formula>$DB121</formula>
    </cfRule>
  </conditionalFormatting>
  <conditionalFormatting sqref="CV106:CV131 CV99:CV102 CV64:CV67 CV5:CV62 CV72:CV97">
    <cfRule type="expression" dxfId="196" priority="55" stopIfTrue="1">
      <formula>$CY5=""</formula>
    </cfRule>
    <cfRule type="cellIs" dxfId="195" priority="57" stopIfTrue="1" operator="notEqual">
      <formula>$CY5</formula>
    </cfRule>
  </conditionalFormatting>
  <conditionalFormatting sqref="CV136:CV142">
    <cfRule type="cellIs" dxfId="194" priority="56" stopIfTrue="1" operator="notEqual">
      <formula>$CY136</formula>
    </cfRule>
  </conditionalFormatting>
  <conditionalFormatting sqref="CY12">
    <cfRule type="cellIs" dxfId="193" priority="54" stopIfTrue="1" operator="notEqual">
      <formula>$DF12</formula>
    </cfRule>
  </conditionalFormatting>
  <conditionalFormatting sqref="CV98">
    <cfRule type="cellIs" dxfId="192" priority="53" stopIfTrue="1" operator="notEqual">
      <formula>$CY98</formula>
    </cfRule>
  </conditionalFormatting>
  <conditionalFormatting sqref="DB68">
    <cfRule type="cellIs" dxfId="191" priority="51" stopIfTrue="1" operator="notEqual">
      <formula>$DF68</formula>
    </cfRule>
  </conditionalFormatting>
  <conditionalFormatting sqref="CY68">
    <cfRule type="cellIs" dxfId="190" priority="52" stopIfTrue="1" operator="notEqual">
      <formula>$DB68</formula>
    </cfRule>
  </conditionalFormatting>
  <conditionalFormatting sqref="CV68">
    <cfRule type="expression" dxfId="189" priority="49" stopIfTrue="1">
      <formula>$CY68=""</formula>
    </cfRule>
    <cfRule type="cellIs" dxfId="188" priority="50" stopIfTrue="1" operator="notEqual">
      <formula>$CY68</formula>
    </cfRule>
  </conditionalFormatting>
  <conditionalFormatting sqref="CY139:CY140">
    <cfRule type="cellIs" dxfId="187" priority="48" stopIfTrue="1" operator="notEqual">
      <formula>$DF139</formula>
    </cfRule>
  </conditionalFormatting>
  <conditionalFormatting sqref="DB103">
    <cfRule type="cellIs" dxfId="186" priority="46" stopIfTrue="1" operator="notEqual">
      <formula>$DF103</formula>
    </cfRule>
  </conditionalFormatting>
  <conditionalFormatting sqref="CY103">
    <cfRule type="cellIs" dxfId="185" priority="47" stopIfTrue="1" operator="notEqual">
      <formula>$DB103</formula>
    </cfRule>
  </conditionalFormatting>
  <conditionalFormatting sqref="CV103">
    <cfRule type="expression" dxfId="184" priority="44" stopIfTrue="1">
      <formula>$CY103=""</formula>
    </cfRule>
    <cfRule type="cellIs" dxfId="183" priority="45" stopIfTrue="1" operator="notEqual">
      <formula>$CY103</formula>
    </cfRule>
  </conditionalFormatting>
  <conditionalFormatting sqref="CV105">
    <cfRule type="expression" dxfId="182" priority="42" stopIfTrue="1">
      <formula>$CY105=""</formula>
    </cfRule>
    <cfRule type="cellIs" dxfId="181" priority="43" stopIfTrue="1" operator="notEqual">
      <formula>$CY105</formula>
    </cfRule>
  </conditionalFormatting>
  <conditionalFormatting sqref="DB133:DB134">
    <cfRule type="cellIs" dxfId="180" priority="41" stopIfTrue="1" operator="notEqual">
      <formula>$DF133</formula>
    </cfRule>
  </conditionalFormatting>
  <conditionalFormatting sqref="CY133:CY134">
    <cfRule type="cellIs" dxfId="179" priority="40" stopIfTrue="1" operator="notEqual">
      <formula>$DF133</formula>
    </cfRule>
  </conditionalFormatting>
  <conditionalFormatting sqref="CV133:CV134">
    <cfRule type="cellIs" dxfId="178" priority="39" stopIfTrue="1" operator="notEqual">
      <formula>$CY133</formula>
    </cfRule>
  </conditionalFormatting>
  <conditionalFormatting sqref="DB135">
    <cfRule type="cellIs" dxfId="177" priority="38" stopIfTrue="1" operator="notEqual">
      <formula>$DF135</formula>
    </cfRule>
  </conditionalFormatting>
  <conditionalFormatting sqref="CY135">
    <cfRule type="cellIs" dxfId="176" priority="37" stopIfTrue="1" operator="notEqual">
      <formula>$DF135</formula>
    </cfRule>
  </conditionalFormatting>
  <conditionalFormatting sqref="CV135">
    <cfRule type="cellIs" dxfId="175" priority="36" stopIfTrue="1" operator="notEqual">
      <formula>$CY135</formula>
    </cfRule>
  </conditionalFormatting>
  <conditionalFormatting sqref="DB63">
    <cfRule type="cellIs" dxfId="174" priority="34" stopIfTrue="1" operator="notEqual">
      <formula>$DF63</formula>
    </cfRule>
  </conditionalFormatting>
  <conditionalFormatting sqref="CY63">
    <cfRule type="cellIs" dxfId="173" priority="35" stopIfTrue="1" operator="notEqual">
      <formula>$DB63</formula>
    </cfRule>
  </conditionalFormatting>
  <conditionalFormatting sqref="CV63">
    <cfRule type="expression" dxfId="172" priority="32" stopIfTrue="1">
      <formula>$CY63=""</formula>
    </cfRule>
    <cfRule type="cellIs" dxfId="171" priority="33" stopIfTrue="1" operator="notEqual">
      <formula>$CY63</formula>
    </cfRule>
  </conditionalFormatting>
  <conditionalFormatting sqref="DB69">
    <cfRule type="cellIs" dxfId="170" priority="30" stopIfTrue="1" operator="notEqual">
      <formula>$DF69</formula>
    </cfRule>
  </conditionalFormatting>
  <conditionalFormatting sqref="CY69">
    <cfRule type="cellIs" dxfId="169" priority="31" stopIfTrue="1" operator="notEqual">
      <formula>$DB69</formula>
    </cfRule>
  </conditionalFormatting>
  <conditionalFormatting sqref="CV69">
    <cfRule type="expression" dxfId="168" priority="28" stopIfTrue="1">
      <formula>$CY69=""</formula>
    </cfRule>
    <cfRule type="cellIs" dxfId="167" priority="29" stopIfTrue="1" operator="notEqual">
      <formula>$CY69</formula>
    </cfRule>
  </conditionalFormatting>
  <conditionalFormatting sqref="DB132">
    <cfRule type="cellIs" dxfId="166" priority="27" stopIfTrue="1" operator="notEqual">
      <formula>$DF132</formula>
    </cfRule>
  </conditionalFormatting>
  <conditionalFormatting sqref="CY132">
    <cfRule type="cellIs" dxfId="165" priority="26" stopIfTrue="1" operator="notEqual">
      <formula>$DF132</formula>
    </cfRule>
  </conditionalFormatting>
  <conditionalFormatting sqref="CV132">
    <cfRule type="cellIs" dxfId="164" priority="25" stopIfTrue="1" operator="notEqual">
      <formula>$CY132</formula>
    </cfRule>
  </conditionalFormatting>
  <conditionalFormatting sqref="DB104">
    <cfRule type="cellIs" dxfId="163" priority="15" stopIfTrue="1" operator="notEqual">
      <formula>$DF104</formula>
    </cfRule>
  </conditionalFormatting>
  <conditionalFormatting sqref="CY104">
    <cfRule type="cellIs" dxfId="162" priority="16" stopIfTrue="1" operator="notEqual">
      <formula>$DB104</formula>
    </cfRule>
  </conditionalFormatting>
  <conditionalFormatting sqref="CV104">
    <cfRule type="expression" dxfId="161" priority="13" stopIfTrue="1">
      <formula>$CY104=""</formula>
    </cfRule>
    <cfRule type="cellIs" dxfId="160" priority="14" stopIfTrue="1" operator="notEqual">
      <formula>$CY104</formula>
    </cfRule>
  </conditionalFormatting>
  <conditionalFormatting sqref="DB71">
    <cfRule type="cellIs" dxfId="159" priority="7" stopIfTrue="1" operator="notEqual">
      <formula>$DF71</formula>
    </cfRule>
  </conditionalFormatting>
  <conditionalFormatting sqref="CY71">
    <cfRule type="cellIs" dxfId="158" priority="8" stopIfTrue="1" operator="notEqual">
      <formula>$DB71</formula>
    </cfRule>
  </conditionalFormatting>
  <conditionalFormatting sqref="CV71">
    <cfRule type="expression" dxfId="157" priority="5" stopIfTrue="1">
      <formula>$CY71=""</formula>
    </cfRule>
    <cfRule type="cellIs" dxfId="156" priority="6" stopIfTrue="1" operator="notEqual">
      <formula>$CY71</formula>
    </cfRule>
  </conditionalFormatting>
  <conditionalFormatting sqref="DB70">
    <cfRule type="cellIs" dxfId="155" priority="3" stopIfTrue="1" operator="notEqual">
      <formula>$DF70</formula>
    </cfRule>
  </conditionalFormatting>
  <conditionalFormatting sqref="CY70">
    <cfRule type="cellIs" dxfId="154" priority="4" stopIfTrue="1" operator="notEqual">
      <formula>$DB70</formula>
    </cfRule>
  </conditionalFormatting>
  <conditionalFormatting sqref="CV70">
    <cfRule type="expression" dxfId="153" priority="1" stopIfTrue="1">
      <formula>$CY70=""</formula>
    </cfRule>
    <cfRule type="cellIs" dxfId="152" priority="2" stopIfTrue="1" operator="notEqual">
      <formula>$CY70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61.0 / Gültig ab: 01.01.15 / Seite &amp;P (&amp;N)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6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1110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37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6" si="2">+S5</f>
        <v>Giger Hans</v>
      </c>
      <c r="CR5" s="19">
        <f t="shared" ref="CR5:CR66" si="3">+Z5</f>
        <v>37</v>
      </c>
      <c r="CS5" s="19" t="str">
        <f t="shared" ref="CS5:CS6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22</v>
      </c>
      <c r="AA10" s="25" t="s">
        <v>1104</v>
      </c>
      <c r="AB10" s="21" t="s">
        <v>1038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22</v>
      </c>
      <c r="CS10" s="19" t="str">
        <f>+AB10</f>
        <v xml:space="preserve"> B/C 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45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45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1">
        <f t="shared" si="1"/>
        <v>40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40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5" si="14">VLOOKUP($DB12,Funktionsbezeichnungen,3,0)</f>
        <v>10</v>
      </c>
      <c r="DD12" s="83" t="str">
        <f t="shared" ref="DD12:DD25" si="15">VLOOKUP($DB12,Funktionsbezeichnungen,2,0)</f>
        <v>Senior Projektingenieur</v>
      </c>
      <c r="DE12" s="20"/>
      <c r="DF12" s="125">
        <v>773</v>
      </c>
      <c r="DG12" s="33">
        <f t="shared" ref="DG12:DG25" si="16">VLOOKUP($DF12,Funktionsbezeichnungen,3,0)</f>
        <v>9</v>
      </c>
      <c r="DH12" s="83" t="str">
        <f t="shared" ref="DH12:DH25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ht="27" x14ac:dyDescent="0.2">
      <c r="A13" s="53">
        <v>0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/>
      <c r="I13" s="56"/>
      <c r="J13" s="54"/>
      <c r="K13" s="56"/>
      <c r="L13" s="56"/>
      <c r="M13" s="56"/>
      <c r="N13" s="58"/>
      <c r="O13" s="52" t="s">
        <v>361</v>
      </c>
      <c r="P13" s="15" t="s">
        <v>439</v>
      </c>
      <c r="Q13" s="15">
        <v>9</v>
      </c>
      <c r="R13" s="16"/>
      <c r="S13" s="20" t="s">
        <v>115</v>
      </c>
      <c r="T13" s="21">
        <v>1959</v>
      </c>
      <c r="U13" s="28" t="s">
        <v>100</v>
      </c>
      <c r="V13" s="21">
        <v>1985</v>
      </c>
      <c r="W13" s="25"/>
      <c r="X13" s="21"/>
      <c r="Y13" s="28" t="s">
        <v>335</v>
      </c>
      <c r="Z13" s="118">
        <f t="shared" si="1"/>
        <v>29</v>
      </c>
      <c r="AA13" s="25" t="s">
        <v>946</v>
      </c>
      <c r="AB13" s="21" t="s">
        <v>95</v>
      </c>
      <c r="AC13" s="21"/>
      <c r="AE13" s="90" t="s">
        <v>373</v>
      </c>
      <c r="AF13" s="82"/>
      <c r="CP13" s="19" t="str">
        <f t="shared" si="2"/>
        <v>Gysin Daniel</v>
      </c>
      <c r="CR13" s="19">
        <f t="shared" si="3"/>
        <v>29</v>
      </c>
      <c r="CS13" s="19" t="str">
        <f t="shared" si="4"/>
        <v>B</v>
      </c>
      <c r="CT13" s="154">
        <v>5625</v>
      </c>
      <c r="CU13" s="126"/>
      <c r="CV13" s="125">
        <v>784</v>
      </c>
      <c r="CW13" s="33">
        <f t="shared" ref="CW13:CW24" si="18">VLOOKUP($CV13,Funktionsbezeichnungen,3,0)</f>
        <v>10</v>
      </c>
      <c r="CX13" s="83" t="str">
        <f t="shared" ref="CX13:CX24" si="19">VLOOKUP($CV13,Funktionsbezeichnungen,2,0)</f>
        <v>Senior Projektingenieur</v>
      </c>
      <c r="CY13" s="125">
        <v>784</v>
      </c>
      <c r="CZ13" s="33">
        <f t="shared" ref="CZ13:CZ25" si="20">VLOOKUP($CY13,Funktionsbezeichnungen,3,0)</f>
        <v>10</v>
      </c>
      <c r="DA13" s="83" t="str">
        <f t="shared" ref="DA13:DA25" si="21">VLOOKUP($CY13,Funktionsbezeichnungen,2,0)</f>
        <v>Senior Projektingenieur</v>
      </c>
      <c r="DB13" s="125">
        <v>784</v>
      </c>
      <c r="DC13" s="33">
        <f t="shared" si="14"/>
        <v>10</v>
      </c>
      <c r="DD13" s="83" t="str">
        <f t="shared" si="15"/>
        <v>Senior Projektingenieur</v>
      </c>
      <c r="DE13" s="20"/>
      <c r="DF13" s="33">
        <v>783</v>
      </c>
      <c r="DG13" s="33">
        <f t="shared" si="16"/>
        <v>9</v>
      </c>
      <c r="DH13" s="83" t="str">
        <f t="shared" si="17"/>
        <v>Projektingenieur 3</v>
      </c>
      <c r="DM13" s="19">
        <f t="shared" si="13"/>
        <v>5625</v>
      </c>
      <c r="DN13" s="153">
        <v>1</v>
      </c>
      <c r="DO13" s="19">
        <v>2</v>
      </c>
      <c r="DP13" s="19" t="s">
        <v>952</v>
      </c>
    </row>
    <row r="14" spans="1:140" s="19" customFormat="1" ht="27" x14ac:dyDescent="0.2">
      <c r="A14" s="53">
        <v>1</v>
      </c>
      <c r="B14" s="53"/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361</v>
      </c>
      <c r="P14" s="15" t="s">
        <v>440</v>
      </c>
      <c r="Q14" s="15">
        <v>10</v>
      </c>
      <c r="R14" s="16"/>
      <c r="S14" s="20" t="s">
        <v>119</v>
      </c>
      <c r="T14" s="21">
        <v>1960</v>
      </c>
      <c r="U14" s="28" t="s">
        <v>197</v>
      </c>
      <c r="V14" s="21">
        <v>1988</v>
      </c>
      <c r="W14" s="25"/>
      <c r="X14" s="21"/>
      <c r="Y14" s="28" t="s">
        <v>238</v>
      </c>
      <c r="Z14" s="118">
        <f t="shared" si="1"/>
        <v>26</v>
      </c>
      <c r="AA14" s="25" t="s">
        <v>661</v>
      </c>
      <c r="AB14" s="21" t="s">
        <v>95</v>
      </c>
      <c r="AC14" s="21"/>
      <c r="AE14" s="90" t="s">
        <v>418</v>
      </c>
      <c r="AF14" s="82"/>
      <c r="CP14" s="19" t="str">
        <f t="shared" si="2"/>
        <v>Riecke Heino</v>
      </c>
      <c r="CR14" s="19">
        <f t="shared" si="3"/>
        <v>26</v>
      </c>
      <c r="CS14" s="19" t="str">
        <f t="shared" si="4"/>
        <v>B</v>
      </c>
      <c r="CT14" s="154">
        <v>4168</v>
      </c>
      <c r="CU14" s="126"/>
      <c r="CV14" s="125">
        <v>774</v>
      </c>
      <c r="CW14" s="33">
        <f t="shared" si="18"/>
        <v>10</v>
      </c>
      <c r="CX14" s="83" t="str">
        <f t="shared" si="19"/>
        <v>Senior Projektingenieur</v>
      </c>
      <c r="CY14" s="125">
        <v>774</v>
      </c>
      <c r="CZ14" s="33">
        <f t="shared" si="20"/>
        <v>10</v>
      </c>
      <c r="DA14" s="83" t="str">
        <f t="shared" si="21"/>
        <v>Senior Projektingenieur</v>
      </c>
      <c r="DB14" s="125">
        <v>774</v>
      </c>
      <c r="DC14" s="33">
        <f t="shared" si="14"/>
        <v>10</v>
      </c>
      <c r="DD14" s="83" t="str">
        <f t="shared" si="15"/>
        <v>Senior Projektingenieur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4168</v>
      </c>
      <c r="DN14" s="153">
        <v>1</v>
      </c>
      <c r="DO14" s="19">
        <v>2</v>
      </c>
      <c r="DP14" s="19" t="s">
        <v>951</v>
      </c>
    </row>
    <row r="15" spans="1:140" s="19" customFormat="1" x14ac:dyDescent="0.2">
      <c r="A15" s="53">
        <v>0</v>
      </c>
      <c r="B15" s="53">
        <v>1</v>
      </c>
      <c r="C15" s="53">
        <f t="shared" si="0"/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360</v>
      </c>
      <c r="P15" s="15" t="s">
        <v>451</v>
      </c>
      <c r="Q15" s="15">
        <v>11</v>
      </c>
      <c r="R15" s="16"/>
      <c r="S15" s="20" t="s">
        <v>120</v>
      </c>
      <c r="T15" s="21">
        <v>1961</v>
      </c>
      <c r="U15" s="28" t="s">
        <v>197</v>
      </c>
      <c r="V15" s="21">
        <v>1988</v>
      </c>
      <c r="W15" s="25"/>
      <c r="X15" s="21"/>
      <c r="Y15" s="28" t="s">
        <v>91</v>
      </c>
      <c r="Z15" s="21">
        <f t="shared" si="1"/>
        <v>26</v>
      </c>
      <c r="AA15" s="25" t="s">
        <v>669</v>
      </c>
      <c r="AB15" s="21" t="s">
        <v>95</v>
      </c>
      <c r="AC15" s="21"/>
      <c r="AE15" s="90" t="s">
        <v>373</v>
      </c>
      <c r="AF15" s="82"/>
      <c r="CP15" s="19" t="str">
        <f t="shared" si="2"/>
        <v>Thomas Anette</v>
      </c>
      <c r="CR15" s="19">
        <f t="shared" si="3"/>
        <v>26</v>
      </c>
      <c r="CS15" s="19" t="str">
        <f t="shared" si="4"/>
        <v>B</v>
      </c>
      <c r="CT15" s="154">
        <v>4176</v>
      </c>
      <c r="CU15" s="126"/>
      <c r="CV15" s="125">
        <v>774</v>
      </c>
      <c r="CW15" s="33">
        <f t="shared" si="18"/>
        <v>10</v>
      </c>
      <c r="CX15" s="83" t="str">
        <f t="shared" si="19"/>
        <v>Senior Projektingenieur</v>
      </c>
      <c r="CY15" s="125">
        <v>774</v>
      </c>
      <c r="CZ15" s="33">
        <f t="shared" si="20"/>
        <v>10</v>
      </c>
      <c r="DA15" s="83" t="str">
        <f t="shared" si="21"/>
        <v>Senior Projektingenieur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4176</v>
      </c>
      <c r="DN15" s="153">
        <v>1</v>
      </c>
      <c r="DO15" s="19">
        <v>2</v>
      </c>
      <c r="DP15" s="19" t="s">
        <v>951</v>
      </c>
    </row>
    <row r="16" spans="1:140" s="19" customFormat="1" ht="27" x14ac:dyDescent="0.2">
      <c r="A16" s="53">
        <v>1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361</v>
      </c>
      <c r="P16" s="15" t="s">
        <v>467</v>
      </c>
      <c r="Q16" s="15">
        <v>12</v>
      </c>
      <c r="R16" s="16"/>
      <c r="S16" s="20" t="s">
        <v>124</v>
      </c>
      <c r="T16" s="21">
        <v>1971</v>
      </c>
      <c r="U16" s="28" t="s">
        <v>197</v>
      </c>
      <c r="V16" s="21">
        <v>1997</v>
      </c>
      <c r="W16" s="25" t="s">
        <v>324</v>
      </c>
      <c r="X16" s="21">
        <v>2007</v>
      </c>
      <c r="Y16" s="28" t="s">
        <v>317</v>
      </c>
      <c r="Z16" s="170">
        <f t="shared" si="1"/>
        <v>17</v>
      </c>
      <c r="AA16" s="25" t="s">
        <v>705</v>
      </c>
      <c r="AB16" s="21" t="s">
        <v>95</v>
      </c>
      <c r="AC16" s="21"/>
      <c r="AE16" s="90" t="s">
        <v>373</v>
      </c>
      <c r="AF16" s="82" t="s">
        <v>1083</v>
      </c>
      <c r="CP16" s="19" t="str">
        <f t="shared" si="2"/>
        <v>Brunkhorst Marc</v>
      </c>
      <c r="CR16" s="19">
        <f t="shared" si="3"/>
        <v>17</v>
      </c>
      <c r="CS16" s="19" t="str">
        <f t="shared" si="4"/>
        <v>B</v>
      </c>
      <c r="CT16" s="154">
        <v>7679</v>
      </c>
      <c r="CU16" s="126"/>
      <c r="CV16" s="125">
        <v>774</v>
      </c>
      <c r="CW16" s="33">
        <f t="shared" si="18"/>
        <v>10</v>
      </c>
      <c r="CX16" s="83" t="str">
        <f t="shared" si="19"/>
        <v>Senior Projektingenieur</v>
      </c>
      <c r="CY16" s="125">
        <v>773</v>
      </c>
      <c r="CZ16" s="33">
        <f t="shared" si="20"/>
        <v>9</v>
      </c>
      <c r="DA16" s="83" t="str">
        <f t="shared" si="21"/>
        <v>Projektingenieur 3</v>
      </c>
      <c r="DB16" s="125">
        <v>773</v>
      </c>
      <c r="DC16" s="33">
        <f t="shared" si="14"/>
        <v>9</v>
      </c>
      <c r="DD16" s="83" t="str">
        <f t="shared" si="15"/>
        <v>Projektingenieur 3</v>
      </c>
      <c r="DE16" s="20"/>
      <c r="DF16" s="33">
        <v>772</v>
      </c>
      <c r="DG16" s="33">
        <f t="shared" si="16"/>
        <v>8</v>
      </c>
      <c r="DH16" s="83" t="str">
        <f t="shared" si="17"/>
        <v>Projektingenieur 2</v>
      </c>
      <c r="DM16" s="19">
        <f t="shared" si="13"/>
        <v>7679</v>
      </c>
      <c r="DN16" s="153">
        <v>1</v>
      </c>
      <c r="DO16" s="19">
        <v>2</v>
      </c>
      <c r="DP16" s="19" t="s">
        <v>951</v>
      </c>
    </row>
    <row r="17" spans="1:120" s="19" customFormat="1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574</v>
      </c>
      <c r="Q17" s="15">
        <v>13</v>
      </c>
      <c r="R17" s="16"/>
      <c r="S17" s="20" t="s">
        <v>571</v>
      </c>
      <c r="T17" s="21">
        <v>1953</v>
      </c>
      <c r="U17" s="28" t="s">
        <v>572</v>
      </c>
      <c r="V17" s="21">
        <v>1978</v>
      </c>
      <c r="W17" s="25"/>
      <c r="X17" s="21"/>
      <c r="Y17" s="28" t="s">
        <v>573</v>
      </c>
      <c r="Z17" s="21">
        <f t="shared" si="1"/>
        <v>36</v>
      </c>
      <c r="AA17" s="25" t="s">
        <v>97</v>
      </c>
      <c r="AB17" s="21" t="s">
        <v>1038</v>
      </c>
      <c r="AC17" s="21"/>
      <c r="AE17" s="90" t="s">
        <v>373</v>
      </c>
      <c r="AF17" s="82"/>
      <c r="CP17" s="19" t="str">
        <f t="shared" si="2"/>
        <v>Bosshard Heinz</v>
      </c>
      <c r="CR17" s="19">
        <f t="shared" si="3"/>
        <v>36</v>
      </c>
      <c r="CS17" s="19" t="str">
        <f t="shared" si="4"/>
        <v xml:space="preserve"> B/C </v>
      </c>
      <c r="CT17" s="154">
        <v>3205</v>
      </c>
      <c r="CU17" s="126"/>
      <c r="CV17" s="125">
        <v>773</v>
      </c>
      <c r="CW17" s="33">
        <f t="shared" si="18"/>
        <v>9</v>
      </c>
      <c r="CX17" s="83" t="str">
        <f t="shared" si="19"/>
        <v>Projektingenieur 3</v>
      </c>
      <c r="CY17" s="125">
        <v>773</v>
      </c>
      <c r="CZ17" s="33">
        <f t="shared" si="20"/>
        <v>9</v>
      </c>
      <c r="DA17" s="83" t="str">
        <f t="shared" si="21"/>
        <v>Projektingenieur 3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772</v>
      </c>
      <c r="DG17" s="33">
        <f t="shared" si="16"/>
        <v>8</v>
      </c>
      <c r="DH17" s="83" t="str">
        <f t="shared" si="17"/>
        <v>Projektingenieur 2</v>
      </c>
      <c r="DM17" s="19">
        <f t="shared" si="13"/>
        <v>3205</v>
      </c>
      <c r="DN17" s="153">
        <v>1</v>
      </c>
      <c r="DO17" s="19">
        <v>2</v>
      </c>
      <c r="DP17" s="19" t="s">
        <v>951</v>
      </c>
    </row>
    <row r="18" spans="1:120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441</v>
      </c>
      <c r="Q18" s="15">
        <v>14</v>
      </c>
      <c r="R18" s="16"/>
      <c r="S18" s="20" t="s">
        <v>113</v>
      </c>
      <c r="T18" s="21">
        <v>1958</v>
      </c>
      <c r="U18" s="28" t="s">
        <v>195</v>
      </c>
      <c r="V18" s="21">
        <v>1981</v>
      </c>
      <c r="W18" s="25"/>
      <c r="X18" s="21"/>
      <c r="Y18" s="28" t="s">
        <v>222</v>
      </c>
      <c r="Z18" s="21">
        <f t="shared" si="1"/>
        <v>33</v>
      </c>
      <c r="AA18" s="25" t="s">
        <v>662</v>
      </c>
      <c r="AB18" s="21" t="s">
        <v>1038</v>
      </c>
      <c r="AC18" s="21"/>
      <c r="AE18" s="90" t="s">
        <v>402</v>
      </c>
      <c r="AF18" s="82"/>
      <c r="CP18" s="19" t="str">
        <f t="shared" si="2"/>
        <v>Schär Robert</v>
      </c>
      <c r="CR18" s="19">
        <f t="shared" si="3"/>
        <v>33</v>
      </c>
      <c r="CS18" s="19" t="str">
        <f t="shared" si="4"/>
        <v xml:space="preserve"> B/C </v>
      </c>
      <c r="CT18" s="154">
        <v>5557</v>
      </c>
      <c r="CU18" s="126"/>
      <c r="CV18" s="125">
        <v>773</v>
      </c>
      <c r="CW18" s="33">
        <f t="shared" si="18"/>
        <v>9</v>
      </c>
      <c r="CX18" s="83" t="str">
        <f t="shared" si="19"/>
        <v>Projektingenieur 3</v>
      </c>
      <c r="CY18" s="125">
        <v>773</v>
      </c>
      <c r="CZ18" s="33">
        <f t="shared" si="20"/>
        <v>9</v>
      </c>
      <c r="DA18" s="83" t="str">
        <f t="shared" si="21"/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773</v>
      </c>
      <c r="DG18" s="33">
        <f t="shared" si="16"/>
        <v>9</v>
      </c>
      <c r="DH18" s="83" t="str">
        <f t="shared" si="17"/>
        <v>Projektingenieur 3</v>
      </c>
      <c r="DM18" s="19">
        <f t="shared" si="13"/>
        <v>5557</v>
      </c>
      <c r="DN18" s="153">
        <v>2</v>
      </c>
      <c r="DO18" s="19">
        <v>3</v>
      </c>
      <c r="DP18" s="19" t="s">
        <v>951</v>
      </c>
    </row>
    <row r="19" spans="1:120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359</v>
      </c>
      <c r="P19" s="15" t="s">
        <v>449</v>
      </c>
      <c r="Q19" s="15">
        <v>15</v>
      </c>
      <c r="R19" s="16"/>
      <c r="S19" s="20" t="s">
        <v>114</v>
      </c>
      <c r="T19" s="21">
        <v>1957</v>
      </c>
      <c r="U19" s="28" t="s">
        <v>195</v>
      </c>
      <c r="V19" s="21">
        <v>1984</v>
      </c>
      <c r="W19" s="25"/>
      <c r="X19" s="21"/>
      <c r="Y19" s="28" t="s">
        <v>90</v>
      </c>
      <c r="Z19" s="21">
        <f t="shared" si="1"/>
        <v>30</v>
      </c>
      <c r="AA19" s="25" t="s">
        <v>663</v>
      </c>
      <c r="AB19" s="21" t="s">
        <v>1038</v>
      </c>
      <c r="AC19" s="21"/>
      <c r="AE19" s="90" t="s">
        <v>390</v>
      </c>
      <c r="AF19" s="82"/>
      <c r="CP19" s="19" t="str">
        <f t="shared" si="2"/>
        <v xml:space="preserve">Spieler Daniel </v>
      </c>
      <c r="CR19" s="19">
        <f t="shared" si="3"/>
        <v>30</v>
      </c>
      <c r="CS19" s="19" t="str">
        <f t="shared" si="4"/>
        <v xml:space="preserve"> B/C </v>
      </c>
      <c r="CT19" s="154">
        <v>4209</v>
      </c>
      <c r="CU19" s="126"/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 t="shared" si="20"/>
        <v>9</v>
      </c>
      <c r="DA19" s="83" t="str">
        <f t="shared" si="21"/>
        <v>Projektingenieur 3</v>
      </c>
      <c r="DB19" s="125">
        <v>773</v>
      </c>
      <c r="DC19" s="33">
        <f t="shared" si="14"/>
        <v>9</v>
      </c>
      <c r="DD19" s="83" t="str">
        <f t="shared" si="15"/>
        <v>Projektingenieur 3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4209</v>
      </c>
      <c r="DN19" s="153">
        <v>2</v>
      </c>
      <c r="DO19" s="19">
        <v>3</v>
      </c>
      <c r="DP19" s="19" t="s">
        <v>951</v>
      </c>
    </row>
    <row r="20" spans="1:120" s="19" customForma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27</v>
      </c>
      <c r="AA20" s="25" t="s">
        <v>664</v>
      </c>
      <c r="AB20" s="21" t="s">
        <v>1038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27</v>
      </c>
      <c r="CS20" s="19" t="str">
        <f t="shared" si="4"/>
        <v xml:space="preserve"> B/C </v>
      </c>
      <c r="CT20" s="154">
        <v>4187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4187</v>
      </c>
      <c r="DN20" s="153">
        <v>2</v>
      </c>
      <c r="DO20" s="19">
        <v>3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27</v>
      </c>
      <c r="AA21" s="25" t="s">
        <v>704</v>
      </c>
      <c r="AB21" s="21" t="s">
        <v>1038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27</v>
      </c>
      <c r="CS21" s="19" t="str">
        <f t="shared" si="4"/>
        <v xml:space="preserve"> B/C </v>
      </c>
      <c r="CT21" s="154">
        <v>4179</v>
      </c>
      <c r="CU21" s="126"/>
      <c r="CV21" s="125">
        <v>773</v>
      </c>
      <c r="CW21" s="33">
        <f t="shared" si="18"/>
        <v>9</v>
      </c>
      <c r="CX21" s="83" t="str">
        <f t="shared" si="19"/>
        <v>Projektingenieur 3</v>
      </c>
      <c r="CY21" s="125">
        <v>773</v>
      </c>
      <c r="CZ21" s="33">
        <f t="shared" si="20"/>
        <v>9</v>
      </c>
      <c r="DA21" s="83" t="str">
        <f t="shared" si="21"/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4179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8"/>
        <v>9</v>
      </c>
      <c r="CX22" s="83" t="str">
        <f t="shared" si="19"/>
        <v>Projektingenieur 3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4276</v>
      </c>
      <c r="DN22" s="153">
        <v>2</v>
      </c>
      <c r="DO22" s="19">
        <v>3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17</v>
      </c>
      <c r="CS23" s="19" t="str">
        <f t="shared" si="4"/>
        <v xml:space="preserve"> B/C </v>
      </c>
      <c r="CT23" s="154">
        <v>4254</v>
      </c>
      <c r="CU23" s="126"/>
      <c r="CV23" s="125">
        <v>773</v>
      </c>
      <c r="CW23" s="33">
        <f t="shared" si="18"/>
        <v>9</v>
      </c>
      <c r="CX23" s="83" t="str">
        <f t="shared" si="19"/>
        <v>Projektingenieur 3</v>
      </c>
      <c r="CY23" s="125">
        <v>773</v>
      </c>
      <c r="CZ23" s="33">
        <f t="shared" si="20"/>
        <v>9</v>
      </c>
      <c r="DA23" s="83" t="str">
        <f t="shared" si="21"/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17</v>
      </c>
      <c r="CS24" s="19" t="str">
        <f t="shared" si="4"/>
        <v xml:space="preserve"> B/C </v>
      </c>
      <c r="CT24" s="154">
        <v>4258</v>
      </c>
      <c r="CU24" s="126"/>
      <c r="CV24" s="125">
        <v>773</v>
      </c>
      <c r="CW24" s="33">
        <f t="shared" si="18"/>
        <v>9</v>
      </c>
      <c r="CX24" s="83" t="str">
        <f t="shared" si="19"/>
        <v>Projektingenieur 3</v>
      </c>
      <c r="CY24" s="125">
        <v>773</v>
      </c>
      <c r="CZ24" s="33">
        <f t="shared" si="20"/>
        <v>9</v>
      </c>
      <c r="DA24" s="83" t="str">
        <f t="shared" si="21"/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 t="shared" si="1"/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 t="shared" si="2"/>
        <v>Fuchs Christian</v>
      </c>
      <c r="CR25" s="19">
        <f t="shared" si="3"/>
        <v>16</v>
      </c>
      <c r="CS25" s="19" t="str">
        <f t="shared" si="4"/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 t="shared" si="20"/>
        <v>9</v>
      </c>
      <c r="DA25" s="83" t="str">
        <f t="shared" si="21"/>
        <v>Projektingenieur 3</v>
      </c>
      <c r="DB25" s="125">
        <v>773</v>
      </c>
      <c r="DC25" s="33">
        <f t="shared" si="14"/>
        <v>9</v>
      </c>
      <c r="DD25" s="83" t="str">
        <f t="shared" si="15"/>
        <v>Projektingenieur 3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4263</v>
      </c>
      <c r="DN25" s="153">
        <v>1</v>
      </c>
      <c r="DO25" s="19">
        <v>2</v>
      </c>
      <c r="DP25" s="19" t="s">
        <v>951</v>
      </c>
    </row>
    <row r="26" spans="1:120" s="19" customFormat="1" ht="15.75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1069</v>
      </c>
      <c r="V26" s="21">
        <v>1971</v>
      </c>
      <c r="W26" s="25"/>
      <c r="X26" s="21"/>
      <c r="Y26" s="28" t="s">
        <v>1020</v>
      </c>
      <c r="Z26" s="21">
        <f t="shared" si="1"/>
        <v>43</v>
      </c>
      <c r="AA26" s="25" t="s">
        <v>938</v>
      </c>
      <c r="AB26" s="21" t="s">
        <v>309</v>
      </c>
      <c r="AC26" s="21"/>
      <c r="AE26" s="193" t="s">
        <v>1078</v>
      </c>
      <c r="AF26" s="82"/>
      <c r="CP26" s="19" t="str">
        <f t="shared" si="2"/>
        <v>Yelman Mahir</v>
      </c>
      <c r="CR26" s="19">
        <f t="shared" si="3"/>
        <v>43</v>
      </c>
      <c r="CS26" s="153" t="str">
        <f t="shared" si="4"/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125" t="s">
        <v>711</v>
      </c>
      <c r="DC26" s="33"/>
      <c r="DD26" s="83"/>
      <c r="DE26" s="20"/>
      <c r="DF26" s="33" t="s">
        <v>711</v>
      </c>
      <c r="DG26" s="33" t="s">
        <v>711</v>
      </c>
      <c r="DH26" s="83"/>
      <c r="DM26" s="19">
        <f t="shared" si="13"/>
        <v>4162</v>
      </c>
      <c r="DN26" s="153">
        <v>2</v>
      </c>
      <c r="DO26" s="19">
        <v>3</v>
      </c>
      <c r="DP26" s="185" t="s">
        <v>951</v>
      </c>
    </row>
    <row r="27" spans="1:120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ref="CW27:CW55" si="22">VLOOKUP($CV27,Funktionsbezeichnungen,3,0)</f>
        <v>10</v>
      </c>
      <c r="CX27" s="83" t="str">
        <f t="shared" ref="CX27:CX55" si="23">VLOOKUP($CV27,Funktionsbezeichnungen,2,0)</f>
        <v>Vorgesetzter  -  2. Stufe</v>
      </c>
      <c r="CY27" s="125">
        <v>751</v>
      </c>
      <c r="CZ27" s="33">
        <f t="shared" ref="CZ27:CZ56" si="24">VLOOKUP($CY27,Funktionsbezeichnungen,3,0)</f>
        <v>10</v>
      </c>
      <c r="DA27" s="83" t="str">
        <f t="shared" ref="DA27:DA56" si="25">VLOOKUP($CY27,Funktionsbezeichnungen,2,0)</f>
        <v>Vorgesetzter  -  2. Stufe</v>
      </c>
      <c r="DB27" s="124">
        <v>751</v>
      </c>
      <c r="DC27" s="33">
        <f>VLOOKUP($DB27,Funktionsbezeichnungen,3,0)</f>
        <v>10</v>
      </c>
      <c r="DD27" s="83" t="str">
        <f>VLOOKUP($DB27,Funktionsbezeichnungen,2,0)</f>
        <v>Vorgesetzter  -  2. Stufe</v>
      </c>
      <c r="DE27" s="20"/>
      <c r="DF27" s="124">
        <v>751</v>
      </c>
      <c r="DG27" s="33">
        <f t="shared" ref="DG27:DG56" si="26">VLOOKUP($DF27,Funktionsbezeichnungen,3,0)</f>
        <v>10</v>
      </c>
      <c r="DH27" s="83" t="str">
        <f t="shared" ref="DH27:DH56" si="27">VLOOKUP($DF27,Funktionsbezeichnungen,2,0)</f>
        <v>Vorgesetzter  -  2. Stufe</v>
      </c>
      <c r="DM27" s="19">
        <f t="shared" si="13"/>
        <v>2143</v>
      </c>
      <c r="DN27" s="153">
        <v>2</v>
      </c>
      <c r="DO27" s="19">
        <v>3</v>
      </c>
      <c r="DP27" s="19" t="s">
        <v>951</v>
      </c>
    </row>
    <row r="28" spans="1:120" s="19" customFormat="1" ht="27" x14ac:dyDescent="0.2">
      <c r="A28" s="53">
        <v>0</v>
      </c>
      <c r="B28" s="53">
        <v>1</v>
      </c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1072</v>
      </c>
      <c r="V28" s="21">
        <v>1998</v>
      </c>
      <c r="W28" s="25"/>
      <c r="X28" s="21"/>
      <c r="Y28" s="28" t="s">
        <v>335</v>
      </c>
      <c r="Z28" s="21">
        <f t="shared" si="1"/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 t="shared" si="2"/>
        <v>Haas Gabi</v>
      </c>
      <c r="CR28" s="19">
        <f t="shared" si="3"/>
        <v>16</v>
      </c>
      <c r="CS28" s="19" t="str">
        <f t="shared" si="4"/>
        <v xml:space="preserve"> C/B 2)</v>
      </c>
      <c r="CT28" s="154">
        <v>4288</v>
      </c>
      <c r="CU28" s="126"/>
      <c r="CV28" s="125">
        <v>783</v>
      </c>
      <c r="CW28" s="33">
        <f t="shared" si="22"/>
        <v>9</v>
      </c>
      <c r="CX28" s="83" t="str">
        <f t="shared" si="23"/>
        <v>Projektingenieur 3</v>
      </c>
      <c r="CY28" s="125">
        <v>772</v>
      </c>
      <c r="CZ28" s="33">
        <f t="shared" si="24"/>
        <v>8</v>
      </c>
      <c r="DA28" s="83" t="str">
        <f t="shared" si="25"/>
        <v>Projektingenieur 2</v>
      </c>
      <c r="DB28" s="125">
        <v>772</v>
      </c>
      <c r="DC28" s="33">
        <f>VLOOKUP($DB28,Funktionsbezeichnungen,3,0)</f>
        <v>8</v>
      </c>
      <c r="DD28" s="83" t="str">
        <f>VLOOKUP($DB28,Funktionsbezeichnungen,2,0)</f>
        <v>Projektingenieur 2</v>
      </c>
      <c r="DE28" s="20"/>
      <c r="DF28" s="33">
        <v>772</v>
      </c>
      <c r="DG28" s="33">
        <f t="shared" si="26"/>
        <v>8</v>
      </c>
      <c r="DH28" s="83" t="str">
        <f t="shared" si="27"/>
        <v>Projektingenieur 2</v>
      </c>
      <c r="DM28" s="19">
        <f t="shared" si="13"/>
        <v>4288</v>
      </c>
      <c r="DN28" s="153">
        <v>2</v>
      </c>
      <c r="DO28" s="19">
        <v>3</v>
      </c>
      <c r="DP28" s="19" t="s">
        <v>951</v>
      </c>
    </row>
    <row r="29" spans="1:120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22"/>
        <v>8</v>
      </c>
      <c r="CX29" s="83" t="str">
        <f t="shared" si="23"/>
        <v>Projektingenieur 2</v>
      </c>
      <c r="CY29" s="125">
        <v>772</v>
      </c>
      <c r="CZ29" s="33">
        <f t="shared" si="24"/>
        <v>8</v>
      </c>
      <c r="DA29" s="83" t="str">
        <f t="shared" si="25"/>
        <v>Projektingenieur 2</v>
      </c>
      <c r="DB29" s="125">
        <v>772</v>
      </c>
      <c r="DC29" s="33">
        <f>VLOOKUP($DB29,Funktionsbezeichnungen,3,0)</f>
        <v>8</v>
      </c>
      <c r="DD29" s="83" t="str">
        <f>VLOOKUP($DB29,Funktionsbezeichnungen,2,0)</f>
        <v>Projektingenieur 2</v>
      </c>
      <c r="DE29" s="20"/>
      <c r="DF29" s="33">
        <v>772</v>
      </c>
      <c r="DG29" s="33">
        <f t="shared" si="26"/>
        <v>8</v>
      </c>
      <c r="DH29" s="83" t="str">
        <f t="shared" si="27"/>
        <v>Projektingenieur 2</v>
      </c>
      <c r="DM29" s="19">
        <f t="shared" si="13"/>
        <v>3160</v>
      </c>
      <c r="DN29" s="153">
        <v>2</v>
      </c>
      <c r="DO29" s="19">
        <v>3</v>
      </c>
      <c r="DP29" s="19" t="s">
        <v>951</v>
      </c>
    </row>
    <row r="30" spans="1:120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22"/>
        <v>8</v>
      </c>
      <c r="CX30" s="83" t="str">
        <f t="shared" si="23"/>
        <v>Projektingenieur 2</v>
      </c>
      <c r="CY30" s="125">
        <v>772</v>
      </c>
      <c r="CZ30" s="33">
        <f t="shared" si="24"/>
        <v>8</v>
      </c>
      <c r="DA30" s="83" t="str">
        <f t="shared" si="25"/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 t="shared" si="26"/>
        <v>8</v>
      </c>
      <c r="DH30" s="83" t="str">
        <f t="shared" si="27"/>
        <v>Projektingenieur 2</v>
      </c>
      <c r="DM30" s="19">
        <f t="shared" si="13"/>
        <v>4185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773</v>
      </c>
      <c r="CW31" s="33">
        <f t="shared" si="22"/>
        <v>9</v>
      </c>
      <c r="CX31" s="83" t="str">
        <f t="shared" si="23"/>
        <v>Projektingenieur 3</v>
      </c>
      <c r="CY31" s="125">
        <v>773</v>
      </c>
      <c r="CZ31" s="33">
        <f t="shared" si="24"/>
        <v>9</v>
      </c>
      <c r="DA31" s="83" t="str">
        <f t="shared" si="25"/>
        <v>Projektingenieur 3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4269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1070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 t="s">
        <v>1083</v>
      </c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/>
      <c r="DC32" s="33"/>
      <c r="DD32" s="83"/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3208</v>
      </c>
      <c r="DN32" s="153">
        <v>2</v>
      </c>
      <c r="DO32" s="19">
        <v>3</v>
      </c>
      <c r="DP32" s="19" t="s">
        <v>951</v>
      </c>
    </row>
    <row r="33" spans="1:120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22"/>
        <v>8</v>
      </c>
      <c r="CX33" s="83" t="str">
        <f t="shared" si="23"/>
        <v>Projektingenieur 2</v>
      </c>
      <c r="CY33" s="125">
        <v>772</v>
      </c>
      <c r="CZ33" s="33">
        <f t="shared" si="24"/>
        <v>8</v>
      </c>
      <c r="DA33" s="83" t="str">
        <f t="shared" si="25"/>
        <v>Projektingenieur 2</v>
      </c>
      <c r="DB33" s="125">
        <v>772</v>
      </c>
      <c r="DC33" s="33">
        <f t="shared" ref="DC33:DC56" si="28">VLOOKUP($DB33,Funktionsbezeichnungen,3,0)</f>
        <v>8</v>
      </c>
      <c r="DD33" s="83" t="str">
        <f t="shared" ref="DD33:DD56" si="29"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4246</v>
      </c>
      <c r="DN33" s="153">
        <v>1</v>
      </c>
      <c r="DO33" s="19">
        <v>2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>
        <v>772</v>
      </c>
      <c r="DC34" s="33">
        <f t="shared" si="28"/>
        <v>8</v>
      </c>
      <c r="DD34" s="83" t="str">
        <f t="shared" si="29"/>
        <v>Projektingenieur 2</v>
      </c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4291</v>
      </c>
      <c r="DN34" s="153">
        <v>1</v>
      </c>
      <c r="DO34" s="19">
        <v>2</v>
      </c>
      <c r="DP34" s="185" t="s">
        <v>968</v>
      </c>
    </row>
    <row r="35" spans="1:120" s="19" customFormat="1" ht="27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1065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22"/>
        <v>8</v>
      </c>
      <c r="CX35" s="83" t="str">
        <f t="shared" si="23"/>
        <v>Projektingenieur 2</v>
      </c>
      <c r="CY35" s="125">
        <v>782</v>
      </c>
      <c r="CZ35" s="33">
        <f t="shared" si="24"/>
        <v>8</v>
      </c>
      <c r="DA35" s="83" t="str">
        <f t="shared" si="25"/>
        <v>Projektingenieur 2</v>
      </c>
      <c r="DB35" s="125">
        <v>782</v>
      </c>
      <c r="DC35" s="33">
        <f t="shared" si="28"/>
        <v>8</v>
      </c>
      <c r="DD35" s="83" t="str">
        <f t="shared" si="29"/>
        <v>Projektingenieur 2</v>
      </c>
      <c r="DE35" s="20"/>
      <c r="DF35" s="33">
        <v>782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4277</v>
      </c>
      <c r="DN35" s="153">
        <v>3</v>
      </c>
      <c r="DO35" s="19">
        <v>2</v>
      </c>
      <c r="DP35" s="19" t="s">
        <v>952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1064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7696</v>
      </c>
      <c r="DN36" s="153">
        <v>2</v>
      </c>
      <c r="DO36" s="19">
        <v>3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640</v>
      </c>
      <c r="Q37" s="15">
        <v>33</v>
      </c>
      <c r="R37" s="42"/>
      <c r="S37" s="20" t="s">
        <v>641</v>
      </c>
      <c r="T37" s="21">
        <v>1971</v>
      </c>
      <c r="U37" s="28" t="s">
        <v>709</v>
      </c>
      <c r="V37" s="21">
        <v>2000</v>
      </c>
      <c r="W37" s="25"/>
      <c r="X37" s="21"/>
      <c r="Y37" s="28" t="s">
        <v>643</v>
      </c>
      <c r="Z37" s="21">
        <f t="shared" si="1"/>
        <v>14</v>
      </c>
      <c r="AA37" s="25" t="s">
        <v>97</v>
      </c>
      <c r="AB37" s="21" t="s">
        <v>105</v>
      </c>
      <c r="AC37" s="21"/>
      <c r="AE37" s="90" t="s">
        <v>373</v>
      </c>
      <c r="AF37" s="82"/>
      <c r="CP37" s="19" t="str">
        <f t="shared" si="2"/>
        <v>Albrecht Stefan</v>
      </c>
      <c r="CR37" s="19">
        <f t="shared" si="3"/>
        <v>14</v>
      </c>
      <c r="CS37" s="19" t="str">
        <f t="shared" si="4"/>
        <v>C</v>
      </c>
      <c r="CT37" s="154">
        <v>4900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4900</v>
      </c>
      <c r="DN37" s="153">
        <v>1</v>
      </c>
      <c r="DO37" s="19">
        <v>2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358</v>
      </c>
      <c r="P38" s="15" t="s">
        <v>602</v>
      </c>
      <c r="Q38" s="15">
        <v>34</v>
      </c>
      <c r="R38" s="42"/>
      <c r="S38" s="20" t="s">
        <v>599</v>
      </c>
      <c r="T38" s="21">
        <v>1977</v>
      </c>
      <c r="U38" s="28" t="s">
        <v>1111</v>
      </c>
      <c r="V38" s="21">
        <v>2000</v>
      </c>
      <c r="W38" s="25"/>
      <c r="X38" s="21"/>
      <c r="Y38" s="28" t="s">
        <v>601</v>
      </c>
      <c r="Z38" s="21">
        <f t="shared" si="1"/>
        <v>14</v>
      </c>
      <c r="AA38" s="25" t="s">
        <v>97</v>
      </c>
      <c r="AB38" s="21" t="s">
        <v>105</v>
      </c>
      <c r="AC38" s="21"/>
      <c r="AE38" s="90" t="s">
        <v>620</v>
      </c>
      <c r="AF38" s="82"/>
      <c r="CP38" s="19" t="str">
        <f t="shared" si="2"/>
        <v>Trouillet Jean-Georges</v>
      </c>
      <c r="CR38" s="19">
        <f t="shared" si="3"/>
        <v>14</v>
      </c>
      <c r="CS38" s="19" t="str">
        <f t="shared" si="4"/>
        <v>C</v>
      </c>
      <c r="CT38" s="154">
        <v>3206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3206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13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13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13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13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13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13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13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13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934</v>
      </c>
      <c r="Q43" s="15">
        <v>39</v>
      </c>
      <c r="R43" s="42"/>
      <c r="S43" s="20" t="s">
        <v>935</v>
      </c>
      <c r="T43" s="21">
        <v>1976</v>
      </c>
      <c r="U43" s="28" t="s">
        <v>936</v>
      </c>
      <c r="V43" s="21">
        <v>2004</v>
      </c>
      <c r="W43" s="25" t="s">
        <v>324</v>
      </c>
      <c r="X43" s="21">
        <v>2014</v>
      </c>
      <c r="Y43" s="28"/>
      <c r="Z43" s="118">
        <f t="shared" si="1"/>
        <v>10</v>
      </c>
      <c r="AA43" s="169" t="s">
        <v>937</v>
      </c>
      <c r="AB43" s="118" t="s">
        <v>105</v>
      </c>
      <c r="AC43" s="21"/>
      <c r="AE43" s="90" t="s">
        <v>373</v>
      </c>
      <c r="AF43" s="82" t="s">
        <v>1083</v>
      </c>
      <c r="CP43" s="19" t="str">
        <f t="shared" si="2"/>
        <v>Becksmann Thomas J.</v>
      </c>
      <c r="CR43" s="19">
        <f t="shared" si="3"/>
        <v>10</v>
      </c>
      <c r="CS43" s="19" t="str">
        <f t="shared" si="4"/>
        <v>C</v>
      </c>
      <c r="CT43" s="154">
        <v>3210</v>
      </c>
      <c r="CU43" s="126"/>
      <c r="CV43" s="125">
        <v>772</v>
      </c>
      <c r="CW43" s="33">
        <f t="shared" si="22"/>
        <v>8</v>
      </c>
      <c r="CX43" s="83" t="str">
        <f t="shared" si="23"/>
        <v>Projektingenieur 2</v>
      </c>
      <c r="CY43" s="125"/>
      <c r="CZ43" s="33"/>
      <c r="DA43" s="83"/>
      <c r="DB43" s="125"/>
      <c r="DC43" s="33"/>
      <c r="DD43" s="83"/>
      <c r="DE43" s="20"/>
      <c r="DF43" s="33"/>
      <c r="DG43" s="33"/>
      <c r="DH43" s="83"/>
      <c r="DM43" s="19">
        <f t="shared" si="13"/>
        <v>3210</v>
      </c>
      <c r="DN43" s="153">
        <v>2</v>
      </c>
      <c r="DO43" s="19">
        <v>3</v>
      </c>
      <c r="DP43" s="19" t="s">
        <v>951</v>
      </c>
    </row>
    <row r="44" spans="1:120" s="19" customFormat="1" ht="38.25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191" t="s">
        <v>1047</v>
      </c>
      <c r="X44" s="21">
        <v>2011</v>
      </c>
      <c r="Y44" s="28" t="s">
        <v>944</v>
      </c>
      <c r="Z44" s="118">
        <f t="shared" si="1"/>
        <v>15</v>
      </c>
      <c r="AA44" s="169" t="s">
        <v>565</v>
      </c>
      <c r="AB44" s="162" t="s">
        <v>1044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15</v>
      </c>
      <c r="CS44" s="19" t="str">
        <f t="shared" si="4"/>
        <v xml:space="preserve"> D/C 2)</v>
      </c>
      <c r="CT44" s="154">
        <v>4306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13"/>
        <v>4306</v>
      </c>
      <c r="DN44" s="153">
        <v>2</v>
      </c>
      <c r="DO44" s="19">
        <v>2</v>
      </c>
      <c r="DP44" s="19" t="s">
        <v>952</v>
      </c>
    </row>
    <row r="45" spans="1:120" s="19" customFormat="1" ht="15.75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 t="shared" si="1"/>
        <v>10</v>
      </c>
      <c r="AA45" s="25" t="s">
        <v>671</v>
      </c>
      <c r="AB45" s="162" t="s">
        <v>1044</v>
      </c>
      <c r="AC45" s="21"/>
      <c r="AE45" s="90" t="s">
        <v>373</v>
      </c>
      <c r="AF45" s="82"/>
      <c r="CP45" s="19" t="str">
        <f t="shared" si="2"/>
        <v>Hausammann Cédric</v>
      </c>
      <c r="CR45" s="19">
        <f t="shared" si="3"/>
        <v>10</v>
      </c>
      <c r="CS45" s="19" t="str">
        <f t="shared" si="4"/>
        <v xml:space="preserve"> D/C 2)</v>
      </c>
      <c r="CT45" s="154">
        <v>9648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>
        <v>772</v>
      </c>
      <c r="CZ45" s="33">
        <f t="shared" si="24"/>
        <v>8</v>
      </c>
      <c r="DA45" s="83" t="str">
        <f t="shared" si="25"/>
        <v>Projektingenieur 2</v>
      </c>
      <c r="DB45" s="125">
        <v>772</v>
      </c>
      <c r="DC45" s="33">
        <f t="shared" si="28"/>
        <v>8</v>
      </c>
      <c r="DD45" s="83" t="str">
        <f t="shared" si="29"/>
        <v>Projektingenieur 2</v>
      </c>
      <c r="DE45" s="20"/>
      <c r="DF45" s="33">
        <v>771</v>
      </c>
      <c r="DG45" s="33">
        <f t="shared" si="26"/>
        <v>7</v>
      </c>
      <c r="DH45" s="83" t="str">
        <f t="shared" si="27"/>
        <v>Projektingenieur 1</v>
      </c>
      <c r="DM45" s="19">
        <f t="shared" si="13"/>
        <v>9648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1058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 t="shared" si="1"/>
        <v>22</v>
      </c>
      <c r="AA46" s="169" t="s">
        <v>1080</v>
      </c>
      <c r="AB46" s="21" t="s">
        <v>121</v>
      </c>
      <c r="AC46" s="21"/>
      <c r="AE46" s="90" t="s">
        <v>373</v>
      </c>
      <c r="AF46" s="82"/>
      <c r="CP46" s="19" t="str">
        <f t="shared" si="2"/>
        <v>Niedermeyer Friederike</v>
      </c>
      <c r="CR46" s="19">
        <f t="shared" si="3"/>
        <v>22</v>
      </c>
      <c r="CS46" s="19" t="str">
        <f t="shared" si="4"/>
        <v>D</v>
      </c>
      <c r="CT46" s="154">
        <v>4307</v>
      </c>
      <c r="CU46" s="126"/>
      <c r="CV46" s="125">
        <v>782</v>
      </c>
      <c r="CW46" s="33">
        <f t="shared" si="22"/>
        <v>8</v>
      </c>
      <c r="CX46" s="83" t="str">
        <f t="shared" si="23"/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 t="shared" si="13"/>
        <v>4307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ref="C47:C110" si="30"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195" t="s">
        <v>361</v>
      </c>
      <c r="P47" s="194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10</v>
      </c>
      <c r="AA47" s="169" t="s">
        <v>565</v>
      </c>
      <c r="AB47" s="21" t="s">
        <v>121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10</v>
      </c>
      <c r="CS47" s="19" t="str">
        <f t="shared" si="4"/>
        <v>D</v>
      </c>
      <c r="CT47" s="154">
        <v>4345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4345</v>
      </c>
      <c r="DN47" s="153">
        <v>1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>
        <f t="shared" si="30"/>
        <v>0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360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9</v>
      </c>
      <c r="AA48" s="25" t="s">
        <v>685</v>
      </c>
      <c r="AB48" s="21" t="s">
        <v>121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9</v>
      </c>
      <c r="CS48" s="19" t="str">
        <f t="shared" si="4"/>
        <v>D</v>
      </c>
      <c r="CT48" s="154">
        <v>4353</v>
      </c>
      <c r="CU48" s="126"/>
      <c r="CV48" s="125">
        <v>772</v>
      </c>
      <c r="CW48" s="33">
        <f t="shared" si="22"/>
        <v>8</v>
      </c>
      <c r="CX48" s="83" t="str">
        <f t="shared" si="23"/>
        <v>Projektingenieur 2</v>
      </c>
      <c r="CY48" s="125">
        <v>772</v>
      </c>
      <c r="CZ48" s="33">
        <f t="shared" si="24"/>
        <v>8</v>
      </c>
      <c r="DA48" s="83" t="str">
        <f t="shared" si="25"/>
        <v>Projektingenieur 2</v>
      </c>
      <c r="DB48" s="125">
        <v>771</v>
      </c>
      <c r="DC48" s="33">
        <f t="shared" si="28"/>
        <v>7</v>
      </c>
      <c r="DD48" s="83" t="str">
        <f t="shared" si="29"/>
        <v>Projektingenieur 1</v>
      </c>
      <c r="DE48" s="20"/>
      <c r="DF48" s="33">
        <v>771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4353</v>
      </c>
      <c r="DN48" s="153">
        <v>2</v>
      </c>
      <c r="DO48" s="19">
        <v>3</v>
      </c>
      <c r="DP48" s="185" t="s">
        <v>968</v>
      </c>
    </row>
    <row r="49" spans="1:120" s="19" customFormat="1" x14ac:dyDescent="0.2">
      <c r="A49" s="53">
        <v>0</v>
      </c>
      <c r="B49" s="53"/>
      <c r="C49" s="53">
        <f t="shared" si="30"/>
        <v>0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473</v>
      </c>
      <c r="Q49" s="15">
        <v>45</v>
      </c>
      <c r="R49" s="42"/>
      <c r="S49" s="20" t="s">
        <v>284</v>
      </c>
      <c r="T49" s="21">
        <v>1980</v>
      </c>
      <c r="U49" s="28" t="s">
        <v>1063</v>
      </c>
      <c r="V49" s="21">
        <v>2006</v>
      </c>
      <c r="W49" s="25"/>
      <c r="X49" s="21"/>
      <c r="Y49" s="28"/>
      <c r="Z49" s="21">
        <f t="shared" si="1"/>
        <v>8</v>
      </c>
      <c r="AA49" s="25" t="s">
        <v>108</v>
      </c>
      <c r="AB49" s="21" t="s">
        <v>121</v>
      </c>
      <c r="AC49" s="21"/>
      <c r="AE49" s="90" t="s">
        <v>373</v>
      </c>
      <c r="AF49" s="82"/>
      <c r="CP49" s="19" t="str">
        <f t="shared" si="2"/>
        <v>Akdeniz Veysel</v>
      </c>
      <c r="CR49" s="153">
        <f t="shared" si="3"/>
        <v>8</v>
      </c>
      <c r="CS49" s="19" t="str">
        <f t="shared" si="4"/>
        <v>D</v>
      </c>
      <c r="CT49" s="154">
        <v>4293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772</v>
      </c>
      <c r="DC49" s="33">
        <f t="shared" si="28"/>
        <v>8</v>
      </c>
      <c r="DD49" s="83" t="str">
        <f t="shared" si="29"/>
        <v>Projektingenieur 2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4293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0"/>
        <v>0</v>
      </c>
      <c r="D50" s="55">
        <v>1</v>
      </c>
      <c r="E50" s="55"/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999</v>
      </c>
      <c r="Q50" s="15">
        <v>46</v>
      </c>
      <c r="R50" s="42"/>
      <c r="S50" s="20" t="s">
        <v>1000</v>
      </c>
      <c r="T50" s="21">
        <v>1979</v>
      </c>
      <c r="U50" s="28" t="s">
        <v>1059</v>
      </c>
      <c r="V50" s="21">
        <v>2007</v>
      </c>
      <c r="W50" s="25"/>
      <c r="X50" s="21"/>
      <c r="Y50" s="28"/>
      <c r="Z50" s="21">
        <f t="shared" si="1"/>
        <v>7</v>
      </c>
      <c r="AA50" s="25" t="s">
        <v>1081</v>
      </c>
      <c r="AB50" s="21" t="s">
        <v>121</v>
      </c>
      <c r="AC50" s="21"/>
      <c r="AE50" s="90" t="s">
        <v>373</v>
      </c>
      <c r="AF50" s="82"/>
      <c r="CP50" s="19" t="str">
        <f t="shared" si="2"/>
        <v>Hikel Harald</v>
      </c>
      <c r="CR50" s="153">
        <f t="shared" si="3"/>
        <v>7</v>
      </c>
      <c r="CS50" s="19" t="str">
        <f t="shared" si="4"/>
        <v>D</v>
      </c>
      <c r="CT50" s="154">
        <v>7707</v>
      </c>
      <c r="CU50" s="126"/>
      <c r="CV50" s="125">
        <v>782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13"/>
        <v>7707</v>
      </c>
      <c r="DN50" s="153">
        <v>2</v>
      </c>
      <c r="DO50" s="19">
        <v>1</v>
      </c>
      <c r="DP50" s="19" t="s">
        <v>952</v>
      </c>
    </row>
    <row r="51" spans="1:120" s="19" customFormat="1" x14ac:dyDescent="0.2">
      <c r="A51" s="53">
        <v>0</v>
      </c>
      <c r="B51" s="53"/>
      <c r="C51" s="53">
        <f>IF(Z51&gt;=10,1,0)</f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>$AD$3-V51</f>
        <v>7</v>
      </c>
      <c r="AA51" s="25" t="s">
        <v>1079</v>
      </c>
      <c r="AB51" s="21" t="s">
        <v>121</v>
      </c>
      <c r="AC51" s="21"/>
      <c r="AE51" s="90" t="s">
        <v>373</v>
      </c>
      <c r="AF51" s="82"/>
      <c r="CP51" s="19" t="str">
        <f>+S51</f>
        <v>Noordam Philipp</v>
      </c>
      <c r="CR51" s="153">
        <f>+Z51</f>
        <v>7</v>
      </c>
      <c r="CS51" s="19" t="str">
        <f>+AB51</f>
        <v>D</v>
      </c>
      <c r="CT51" s="154">
        <v>4312</v>
      </c>
      <c r="CU51" s="126"/>
      <c r="CV51" s="125">
        <v>772</v>
      </c>
      <c r="CW51" s="33">
        <f>VLOOKUP($CV51,Funktionsbezeichnungen,3,0)</f>
        <v>8</v>
      </c>
      <c r="CX51" s="83" t="str">
        <f>VLOOKUP($CV51,Funktionsbezeichnungen,2,0)</f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>+CT51</f>
        <v>4312</v>
      </c>
      <c r="DN51" s="153">
        <v>2</v>
      </c>
      <c r="DO51" s="19">
        <v>2</v>
      </c>
      <c r="DP51" s="19" t="s">
        <v>951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359</v>
      </c>
      <c r="P52" s="15" t="s">
        <v>586</v>
      </c>
      <c r="Q52" s="15">
        <v>48</v>
      </c>
      <c r="R52" s="42"/>
      <c r="S52" s="20" t="s">
        <v>587</v>
      </c>
      <c r="T52" s="21">
        <v>1981</v>
      </c>
      <c r="U52" s="28" t="s">
        <v>1076</v>
      </c>
      <c r="V52" s="21">
        <v>2008</v>
      </c>
      <c r="W52" s="25" t="s">
        <v>1060</v>
      </c>
      <c r="X52" s="21">
        <v>2009</v>
      </c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90" t="s">
        <v>375</v>
      </c>
      <c r="AF52" s="82"/>
      <c r="CP52" s="19" t="str">
        <f t="shared" si="2"/>
        <v>Fuhl Waldemar</v>
      </c>
      <c r="CR52" s="153">
        <f t="shared" si="3"/>
        <v>6</v>
      </c>
      <c r="CS52" s="19" t="str">
        <f t="shared" si="4"/>
        <v>D</v>
      </c>
      <c r="CT52" s="154">
        <v>4349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771</v>
      </c>
      <c r="DC52" s="33">
        <f t="shared" si="28"/>
        <v>7</v>
      </c>
      <c r="DD52" s="83" t="str">
        <f t="shared" si="29"/>
        <v>Projektingenieur 1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4349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567</v>
      </c>
      <c r="Q53" s="15">
        <v>49</v>
      </c>
      <c r="R53" s="42"/>
      <c r="S53" s="20" t="s">
        <v>213</v>
      </c>
      <c r="T53" s="21">
        <v>1985</v>
      </c>
      <c r="U53" s="28" t="s">
        <v>1062</v>
      </c>
      <c r="V53" s="21">
        <v>2008</v>
      </c>
      <c r="W53" s="25" t="s">
        <v>1071</v>
      </c>
      <c r="X53" s="21">
        <v>2013</v>
      </c>
      <c r="Y53" s="28" t="s">
        <v>1022</v>
      </c>
      <c r="Z53" s="118">
        <f t="shared" si="1"/>
        <v>6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Imesch Reto</v>
      </c>
      <c r="CR53" s="153">
        <f t="shared" si="3"/>
        <v>6</v>
      </c>
      <c r="CS53" s="19" t="str">
        <f t="shared" si="4"/>
        <v>D</v>
      </c>
      <c r="CT53" s="154">
        <v>9677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9677</v>
      </c>
      <c r="DN53" s="153">
        <v>2</v>
      </c>
      <c r="DO53" s="19">
        <v>3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1102</v>
      </c>
      <c r="AF54" s="82"/>
      <c r="CP54" s="19" t="str">
        <f t="shared" si="2"/>
        <v>Wieland Manuel</v>
      </c>
      <c r="CR54" s="153">
        <f t="shared" si="3"/>
        <v>6</v>
      </c>
      <c r="CS54" s="19" t="str">
        <f t="shared" si="4"/>
        <v>D</v>
      </c>
      <c r="CT54" s="154">
        <v>9698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771</v>
      </c>
      <c r="CZ54" s="33">
        <f t="shared" si="24"/>
        <v>7</v>
      </c>
      <c r="DA54" s="83" t="str">
        <f t="shared" si="25"/>
        <v>Projektingenieur 1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9698</v>
      </c>
      <c r="DN54" s="153">
        <v>2</v>
      </c>
      <c r="DO54" s="19">
        <v>2</v>
      </c>
      <c r="DP54" s="19" t="s">
        <v>951</v>
      </c>
    </row>
    <row r="55" spans="1:120" s="19" customFormat="1" ht="27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361</v>
      </c>
      <c r="P55" s="15" t="s">
        <v>1046</v>
      </c>
      <c r="Q55" s="15">
        <v>51</v>
      </c>
      <c r="R55" s="42"/>
      <c r="S55" s="20" t="s">
        <v>930</v>
      </c>
      <c r="T55" s="21">
        <v>1972</v>
      </c>
      <c r="U55" s="28" t="s">
        <v>1067</v>
      </c>
      <c r="V55" s="21">
        <v>2009</v>
      </c>
      <c r="W55" s="25" t="s">
        <v>1066</v>
      </c>
      <c r="X55" s="21">
        <v>2012</v>
      </c>
      <c r="Y55" s="28"/>
      <c r="Z55" s="118">
        <f t="shared" si="1"/>
        <v>5</v>
      </c>
      <c r="AA55" s="119" t="s">
        <v>931</v>
      </c>
      <c r="AB55" s="118" t="s">
        <v>121</v>
      </c>
      <c r="AC55" s="21"/>
      <c r="AE55" s="90" t="s">
        <v>373</v>
      </c>
      <c r="AF55" s="82"/>
      <c r="CP55" s="19" t="str">
        <f t="shared" si="2"/>
        <v>Baschong Clemens</v>
      </c>
      <c r="CR55" s="153">
        <f t="shared" si="3"/>
        <v>5</v>
      </c>
      <c r="CS55" s="19" t="str">
        <f t="shared" si="4"/>
        <v>D</v>
      </c>
      <c r="CT55" s="154">
        <v>4311</v>
      </c>
      <c r="CU55" s="126"/>
      <c r="CV55" s="125">
        <v>782</v>
      </c>
      <c r="CW55" s="33">
        <f t="shared" si="22"/>
        <v>8</v>
      </c>
      <c r="CX55" s="83" t="str">
        <f t="shared" si="23"/>
        <v>Projektingenieur 2</v>
      </c>
      <c r="CY55" s="125"/>
      <c r="CZ55" s="33"/>
      <c r="DA55" s="83"/>
      <c r="DB55" s="125"/>
      <c r="DC55" s="33"/>
      <c r="DD55" s="83"/>
      <c r="DE55" s="20"/>
      <c r="DF55" s="33"/>
      <c r="DG55" s="33"/>
      <c r="DH55" s="83"/>
      <c r="DM55" s="19">
        <f t="shared" si="13"/>
        <v>4311</v>
      </c>
      <c r="DN55" s="153">
        <v>2</v>
      </c>
      <c r="DO55" s="19">
        <v>2</v>
      </c>
      <c r="DP55" s="19" t="s">
        <v>952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528</v>
      </c>
      <c r="Q56" s="15">
        <v>52</v>
      </c>
      <c r="R56" s="42"/>
      <c r="S56" s="20" t="s">
        <v>529</v>
      </c>
      <c r="T56" s="21">
        <v>1984</v>
      </c>
      <c r="U56" s="28" t="s">
        <v>1062</v>
      </c>
      <c r="V56" s="21">
        <v>2009</v>
      </c>
      <c r="W56" s="25"/>
      <c r="X56" s="21"/>
      <c r="Y56" s="28"/>
      <c r="Z56" s="118">
        <f t="shared" si="1"/>
        <v>5</v>
      </c>
      <c r="AA56" s="25" t="s">
        <v>1079</v>
      </c>
      <c r="AB56" s="21" t="s">
        <v>121</v>
      </c>
      <c r="AC56" s="21"/>
      <c r="AE56" s="90" t="s">
        <v>373</v>
      </c>
      <c r="AF56" s="82"/>
      <c r="CP56" s="19" t="str">
        <f t="shared" si="2"/>
        <v>Jung Roman</v>
      </c>
      <c r="CR56" s="153">
        <f t="shared" si="3"/>
        <v>5</v>
      </c>
      <c r="CS56" s="19" t="str">
        <f t="shared" si="4"/>
        <v>D</v>
      </c>
      <c r="CT56" s="154">
        <v>8565</v>
      </c>
      <c r="CU56" s="126"/>
      <c r="CV56" s="125">
        <v>772</v>
      </c>
      <c r="CW56" s="33">
        <f t="shared" ref="CW56:CW89" si="31">VLOOKUP($CV56,Funktionsbezeichnungen,3,0)</f>
        <v>8</v>
      </c>
      <c r="CX56" s="83" t="str">
        <f t="shared" ref="CX56:CX89" si="32">VLOOKUP($CV56,Funktionsbezeichnungen,2,0)</f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8565</v>
      </c>
      <c r="DN56" s="153">
        <v>2</v>
      </c>
      <c r="DO56" s="19">
        <v>3</v>
      </c>
      <c r="DP56" s="19" t="s">
        <v>951</v>
      </c>
    </row>
    <row r="57" spans="1:120" s="19" customFormat="1" x14ac:dyDescent="0.2">
      <c r="A57" s="53">
        <v>0</v>
      </c>
      <c r="B57" s="53">
        <v>1</v>
      </c>
      <c r="C57" s="53">
        <f t="shared" si="30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1003</v>
      </c>
      <c r="Q57" s="15">
        <v>53</v>
      </c>
      <c r="R57" s="42"/>
      <c r="S57" s="20" t="s">
        <v>1004</v>
      </c>
      <c r="T57" s="21">
        <v>1984</v>
      </c>
      <c r="U57" s="28" t="s">
        <v>194</v>
      </c>
      <c r="V57" s="21">
        <v>2009</v>
      </c>
      <c r="W57" s="25"/>
      <c r="X57" s="21"/>
      <c r="Y57" s="28" t="s">
        <v>91</v>
      </c>
      <c r="Z57" s="21">
        <f t="shared" si="1"/>
        <v>5</v>
      </c>
      <c r="AA57" s="25" t="s">
        <v>269</v>
      </c>
      <c r="AB57" s="21" t="s">
        <v>121</v>
      </c>
      <c r="AC57" s="21"/>
      <c r="AE57" s="90" t="s">
        <v>375</v>
      </c>
      <c r="AF57" s="82"/>
      <c r="CP57" s="19" t="str">
        <f t="shared" si="2"/>
        <v>Vecchi Sandra</v>
      </c>
      <c r="CR57" s="153">
        <f t="shared" si="3"/>
        <v>5</v>
      </c>
      <c r="CS57" s="19" t="str">
        <f t="shared" si="4"/>
        <v>D</v>
      </c>
      <c r="CT57" s="154">
        <v>4906</v>
      </c>
      <c r="CU57" s="126"/>
      <c r="CV57" s="125">
        <v>772</v>
      </c>
      <c r="CW57" s="33">
        <f t="shared" si="31"/>
        <v>8</v>
      </c>
      <c r="CX57" s="83" t="str">
        <f t="shared" si="32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4906</v>
      </c>
      <c r="DN57" s="153">
        <v>2</v>
      </c>
      <c r="DO57" s="19">
        <v>1</v>
      </c>
      <c r="DP57" s="19" t="s">
        <v>951</v>
      </c>
    </row>
    <row r="58" spans="1:120" s="19" customFormat="1" x14ac:dyDescent="0.2">
      <c r="A58" s="53">
        <v>0</v>
      </c>
      <c r="B58" s="53"/>
      <c r="C58" s="53">
        <f>IF(Z58&gt;=10,1,0)</f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1062</v>
      </c>
      <c r="V58" s="21">
        <v>2009</v>
      </c>
      <c r="W58" s="25"/>
      <c r="X58" s="21"/>
      <c r="Y58" s="28"/>
      <c r="Z58" s="21">
        <f>$AD$3-V58</f>
        <v>5</v>
      </c>
      <c r="AA58" s="25" t="s">
        <v>1082</v>
      </c>
      <c r="AB58" s="21" t="s">
        <v>121</v>
      </c>
      <c r="AC58" s="21"/>
      <c r="AE58" s="90" t="s">
        <v>373</v>
      </c>
      <c r="AF58" s="82"/>
      <c r="CP58" s="19" t="str">
        <f>+S58</f>
        <v>Schoeffel Daniel</v>
      </c>
      <c r="CR58" s="153">
        <f>+Z58</f>
        <v>5</v>
      </c>
      <c r="CS58" s="19" t="str">
        <f>+AB58</f>
        <v>D</v>
      </c>
      <c r="CT58" s="154">
        <v>8569</v>
      </c>
      <c r="CU58" s="126"/>
      <c r="CV58" s="125">
        <v>772</v>
      </c>
      <c r="CW58" s="33">
        <f>VLOOKUP($CV58,Funktionsbezeichnungen,3,0)</f>
        <v>8</v>
      </c>
      <c r="CX58" s="83" t="str">
        <f>VLOOKUP($CV58,Funktionsbezeichnungen,2,0)</f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>+CT58</f>
        <v>8569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699</v>
      </c>
      <c r="Q59" s="15">
        <v>55</v>
      </c>
      <c r="R59" s="42"/>
      <c r="S59" s="20" t="s">
        <v>697</v>
      </c>
      <c r="T59" s="21">
        <v>1984</v>
      </c>
      <c r="U59" s="28" t="s">
        <v>1062</v>
      </c>
      <c r="V59" s="21">
        <v>2010</v>
      </c>
      <c r="W59" s="25"/>
      <c r="X59" s="21"/>
      <c r="Y59" s="28"/>
      <c r="Z59" s="21">
        <f t="shared" si="1"/>
        <v>4</v>
      </c>
      <c r="AA59" s="25" t="s">
        <v>698</v>
      </c>
      <c r="AB59" s="21" t="s">
        <v>121</v>
      </c>
      <c r="AC59" s="21"/>
      <c r="AE59" s="90" t="s">
        <v>375</v>
      </c>
      <c r="AF59" s="82"/>
      <c r="CP59" s="19" t="str">
        <f t="shared" si="2"/>
        <v>Indermitte Martin</v>
      </c>
      <c r="CR59" s="153">
        <f t="shared" si="3"/>
        <v>4</v>
      </c>
      <c r="CS59" s="153" t="str">
        <f t="shared" si="4"/>
        <v>D</v>
      </c>
      <c r="CT59" s="154">
        <v>4901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>
        <v>771</v>
      </c>
      <c r="CZ59" s="33">
        <f t="shared" ref="CZ59:CZ92" si="33">VLOOKUP($CY59,Funktionsbezeichnungen,3,0)</f>
        <v>7</v>
      </c>
      <c r="DA59" s="83" t="str">
        <f t="shared" ref="DA59:DA92" si="34">VLOOKUP($CY59,Funktionsbezeichnungen,2,0)</f>
        <v>Projektingenieur 1</v>
      </c>
      <c r="DB59" s="125">
        <v>770</v>
      </c>
      <c r="DC59" s="33">
        <f t="shared" ref="DC59:DC98" si="35">VLOOKUP($DB59,Funktionsbezeichnungen,3,0)</f>
        <v>6</v>
      </c>
      <c r="DD59" s="83" t="str">
        <f t="shared" ref="DD59:DD98" si="36">VLOOKUP($DB59,Funktionsbezeichnungen,2,0)</f>
        <v>Vorstufe Projektingenieur</v>
      </c>
      <c r="DE59" s="20"/>
      <c r="DF59" s="33">
        <v>771</v>
      </c>
      <c r="DG59" s="33">
        <f t="shared" ref="DG59:DG92" si="37">VLOOKUP($DF59,Funktionsbezeichnungen,3,0)</f>
        <v>7</v>
      </c>
      <c r="DH59" s="83" t="str">
        <f t="shared" ref="DH59:DH92" si="38">VLOOKUP($DF59,Funktionsbezeichnungen,2,0)</f>
        <v>Projektingenieur 1</v>
      </c>
      <c r="DM59" s="19">
        <f t="shared" si="13"/>
        <v>4901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635</v>
      </c>
      <c r="Q60" s="15">
        <v>56</v>
      </c>
      <c r="R60" s="42"/>
      <c r="S60" s="20" t="s">
        <v>636</v>
      </c>
      <c r="T60" s="21">
        <v>1986</v>
      </c>
      <c r="U60" s="28" t="s">
        <v>1062</v>
      </c>
      <c r="V60" s="21">
        <v>2010</v>
      </c>
      <c r="W60" s="25"/>
      <c r="X60" s="21"/>
      <c r="Y60" s="28"/>
      <c r="Z60" s="118">
        <f>$AD$3-V60</f>
        <v>4</v>
      </c>
      <c r="AA60" s="25" t="s">
        <v>269</v>
      </c>
      <c r="AB60" s="21" t="s">
        <v>121</v>
      </c>
      <c r="AC60" s="21"/>
      <c r="AE60" s="90" t="s">
        <v>375</v>
      </c>
      <c r="AF60" s="82"/>
      <c r="CP60" s="19" t="str">
        <f>+S60</f>
        <v>Bianchi Emmanuelle</v>
      </c>
      <c r="CR60" s="153">
        <f>+Z60</f>
        <v>4</v>
      </c>
      <c r="CS60" s="153" t="str">
        <f>+AB60</f>
        <v>D</v>
      </c>
      <c r="CT60" s="154">
        <v>7706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770</v>
      </c>
      <c r="DC60" s="33">
        <f>VLOOKUP($DB60,Funktionsbezeichnungen,3,0)</f>
        <v>6</v>
      </c>
      <c r="DD60" s="83" t="str">
        <f>VLOOKUP($DB60,Funktionsbezeichnungen,2,0)</f>
        <v>Vorstufe Projektingenieur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7706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1094</v>
      </c>
      <c r="Q61" s="15">
        <v>57</v>
      </c>
      <c r="R61" s="42"/>
      <c r="S61" s="20" t="s">
        <v>1095</v>
      </c>
      <c r="T61" s="21">
        <v>1985</v>
      </c>
      <c r="U61" s="28" t="s">
        <v>1062</v>
      </c>
      <c r="V61" s="21">
        <v>2011</v>
      </c>
      <c r="W61" s="25"/>
      <c r="X61" s="21"/>
      <c r="Y61" s="28"/>
      <c r="Z61" s="118">
        <f>$AD$3-V61</f>
        <v>3</v>
      </c>
      <c r="AA61" s="25" t="s">
        <v>698</v>
      </c>
      <c r="AB61" s="21" t="s">
        <v>121</v>
      </c>
      <c r="AC61" s="21"/>
      <c r="AE61" s="90" t="s">
        <v>375</v>
      </c>
      <c r="AF61" s="82"/>
      <c r="CP61" s="19" t="str">
        <f>+S61</f>
        <v>Brem Jakob</v>
      </c>
      <c r="CR61" s="153">
        <f>+Z61</f>
        <v>3</v>
      </c>
      <c r="CS61" s="153" t="str">
        <f>+AB61</f>
        <v>D</v>
      </c>
      <c r="CT61" s="154">
        <v>4356</v>
      </c>
      <c r="CU61" s="126"/>
      <c r="CV61" s="125">
        <v>771</v>
      </c>
      <c r="CW61" s="33">
        <f t="shared" si="31"/>
        <v>7</v>
      </c>
      <c r="CX61" s="83" t="str">
        <f t="shared" si="32"/>
        <v>Projektingenieur 1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>+CT61</f>
        <v>4356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1008</v>
      </c>
      <c r="Q62" s="15">
        <v>58</v>
      </c>
      <c r="R62" s="42"/>
      <c r="S62" s="20" t="s">
        <v>1009</v>
      </c>
      <c r="T62" s="21">
        <v>1987</v>
      </c>
      <c r="U62" s="28" t="s">
        <v>1062</v>
      </c>
      <c r="V62" s="21">
        <v>2011</v>
      </c>
      <c r="W62" s="25"/>
      <c r="X62" s="21"/>
      <c r="Y62" s="28"/>
      <c r="Z62" s="118">
        <f t="shared" si="1"/>
        <v>3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Bürgin Johannes</v>
      </c>
      <c r="CR62" s="153">
        <f t="shared" si="3"/>
        <v>3</v>
      </c>
      <c r="CS62" s="153" t="str">
        <f t="shared" si="4"/>
        <v>D</v>
      </c>
      <c r="CT62" s="154">
        <v>4907</v>
      </c>
      <c r="CU62" s="126"/>
      <c r="CV62" s="125">
        <v>771</v>
      </c>
      <c r="CW62" s="33">
        <f t="shared" si="31"/>
        <v>7</v>
      </c>
      <c r="CX62" s="83" t="str">
        <f t="shared" si="32"/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 t="shared" si="13"/>
        <v>4907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909</v>
      </c>
      <c r="Q63" s="15">
        <v>59</v>
      </c>
      <c r="R63" s="42"/>
      <c r="S63" s="20" t="s">
        <v>910</v>
      </c>
      <c r="T63" s="21">
        <v>1987</v>
      </c>
      <c r="U63" s="28" t="s">
        <v>1062</v>
      </c>
      <c r="V63" s="21">
        <v>2012</v>
      </c>
      <c r="W63" s="25"/>
      <c r="X63" s="21"/>
      <c r="Y63" s="28"/>
      <c r="Z63" s="118">
        <f t="shared" si="1"/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 t="shared" si="2"/>
        <v>Frei Lukas</v>
      </c>
      <c r="CR63" s="153">
        <f t="shared" si="3"/>
        <v>2</v>
      </c>
      <c r="CS63" s="153" t="str">
        <f t="shared" si="4"/>
        <v>D</v>
      </c>
      <c r="CT63" s="154">
        <v>4308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 t="shared" si="13"/>
        <v>4308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912</v>
      </c>
      <c r="Q64" s="15">
        <v>60</v>
      </c>
      <c r="R64" s="42"/>
      <c r="S64" s="20" t="s">
        <v>913</v>
      </c>
      <c r="T64" s="21">
        <v>1987</v>
      </c>
      <c r="U64" s="28" t="s">
        <v>1062</v>
      </c>
      <c r="V64" s="21">
        <v>2012</v>
      </c>
      <c r="W64" s="25"/>
      <c r="X64" s="21"/>
      <c r="Y64" s="28" t="s">
        <v>91</v>
      </c>
      <c r="Z64" s="118">
        <f t="shared" si="1"/>
        <v>2</v>
      </c>
      <c r="AA64" s="25" t="s">
        <v>108</v>
      </c>
      <c r="AB64" s="21" t="s">
        <v>121</v>
      </c>
      <c r="AC64" s="21"/>
      <c r="AE64" s="90" t="s">
        <v>375</v>
      </c>
      <c r="AF64" s="82"/>
      <c r="CP64" s="19" t="str">
        <f t="shared" si="2"/>
        <v>D'Arco Marcel</v>
      </c>
      <c r="CR64" s="153">
        <f t="shared" si="3"/>
        <v>2</v>
      </c>
      <c r="CS64" s="153" t="str">
        <f t="shared" si="4"/>
        <v>D</v>
      </c>
      <c r="CT64" s="154">
        <v>4310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4310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>
        <v>1</v>
      </c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914</v>
      </c>
      <c r="Q65" s="15">
        <v>61</v>
      </c>
      <c r="R65" s="42"/>
      <c r="S65" s="20" t="s">
        <v>915</v>
      </c>
      <c r="T65" s="21">
        <v>1989</v>
      </c>
      <c r="U65" s="28" t="s">
        <v>1062</v>
      </c>
      <c r="V65" s="21">
        <v>2012</v>
      </c>
      <c r="W65" s="25"/>
      <c r="X65" s="21"/>
      <c r="Y65" s="28" t="s">
        <v>91</v>
      </c>
      <c r="Z65" s="118">
        <f t="shared" si="1"/>
        <v>2</v>
      </c>
      <c r="AA65" s="25" t="s">
        <v>269</v>
      </c>
      <c r="AB65" s="21" t="s">
        <v>121</v>
      </c>
      <c r="AC65" s="21"/>
      <c r="AE65" s="90" t="s">
        <v>375</v>
      </c>
      <c r="AF65" s="82"/>
      <c r="CP65" s="19" t="str">
        <f t="shared" si="2"/>
        <v>Vögtli Jöelle</v>
      </c>
      <c r="CR65" s="153">
        <f t="shared" si="3"/>
        <v>2</v>
      </c>
      <c r="CS65" s="153" t="str">
        <f t="shared" si="4"/>
        <v>D</v>
      </c>
      <c r="CT65" s="154">
        <v>4309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4309</v>
      </c>
      <c r="DN65" s="153">
        <v>2</v>
      </c>
      <c r="DO65" s="19">
        <v>3</v>
      </c>
      <c r="DP65" s="19" t="s">
        <v>951</v>
      </c>
    </row>
    <row r="66" spans="1:120" s="19" customFormat="1" ht="27" x14ac:dyDescent="0.2">
      <c r="A66" s="53">
        <v>0</v>
      </c>
      <c r="B66" s="53">
        <v>1</v>
      </c>
      <c r="C66" s="53">
        <f t="shared" si="30"/>
        <v>1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1014</v>
      </c>
      <c r="Q66" s="15">
        <v>62</v>
      </c>
      <c r="R66" s="42"/>
      <c r="S66" s="20" t="s">
        <v>1015</v>
      </c>
      <c r="T66" s="21">
        <v>1980</v>
      </c>
      <c r="U66" s="28" t="s">
        <v>1050</v>
      </c>
      <c r="V66" s="21">
        <v>2002</v>
      </c>
      <c r="W66" s="28" t="s">
        <v>1062</v>
      </c>
      <c r="X66" s="21">
        <v>2013</v>
      </c>
      <c r="Y66" s="28"/>
      <c r="Z66" s="118">
        <f t="shared" si="1"/>
        <v>12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Hochuli Antonina</v>
      </c>
      <c r="CR66" s="153">
        <f t="shared" si="3"/>
        <v>12</v>
      </c>
      <c r="CS66" s="153" t="str">
        <f t="shared" si="4"/>
        <v>D</v>
      </c>
      <c r="CT66" s="154">
        <v>8579</v>
      </c>
      <c r="CU66" s="126"/>
      <c r="CV66" s="125">
        <v>770</v>
      </c>
      <c r="CW66" s="33">
        <f t="shared" si="31"/>
        <v>6</v>
      </c>
      <c r="CX66" s="83" t="str">
        <f t="shared" si="32"/>
        <v>Vorstufe Projektingenieur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8579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>
        <v>1</v>
      </c>
      <c r="C67" s="53">
        <f>IF(Z67&gt;=10,1,0)</f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1074</v>
      </c>
      <c r="Q67" s="15">
        <v>63</v>
      </c>
      <c r="R67" s="42"/>
      <c r="S67" s="20" t="s">
        <v>1075</v>
      </c>
      <c r="T67" s="21">
        <v>1987</v>
      </c>
      <c r="U67" s="28" t="s">
        <v>1076</v>
      </c>
      <c r="V67" s="21">
        <v>2013</v>
      </c>
      <c r="W67" s="25"/>
      <c r="X67" s="21"/>
      <c r="Y67" s="28"/>
      <c r="Z67" s="118">
        <f>$AD$3-V67</f>
        <v>1</v>
      </c>
      <c r="AA67" s="25" t="s">
        <v>698</v>
      </c>
      <c r="AB67" s="21" t="s">
        <v>121</v>
      </c>
      <c r="AC67" s="21"/>
      <c r="AE67" s="90" t="s">
        <v>375</v>
      </c>
      <c r="AF67" s="82"/>
      <c r="CP67" s="192" t="str">
        <f>+S67</f>
        <v>Meisch Raoul</v>
      </c>
      <c r="CR67" s="153">
        <f>+Z67</f>
        <v>1</v>
      </c>
      <c r="CS67" s="153" t="str">
        <f>+AB67</f>
        <v>D</v>
      </c>
      <c r="CT67" s="154">
        <v>4315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>+CT67</f>
        <v>4315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>
        <v>1</v>
      </c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1029</v>
      </c>
      <c r="Q68" s="15">
        <v>64</v>
      </c>
      <c r="R68" s="42"/>
      <c r="S68" s="20" t="s">
        <v>1030</v>
      </c>
      <c r="T68" s="21">
        <v>1989</v>
      </c>
      <c r="U68" s="28" t="s">
        <v>1062</v>
      </c>
      <c r="V68" s="21">
        <v>2013</v>
      </c>
      <c r="W68" s="25"/>
      <c r="X68" s="21"/>
      <c r="Y68" s="28"/>
      <c r="Z68" s="118">
        <f t="shared" ref="Z68:Z129" si="39">$AD$3-V68</f>
        <v>1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0">+S68</f>
        <v>Stöhr Jessica</v>
      </c>
      <c r="CR68" s="153">
        <f t="shared" ref="CR68:CR129" si="41">+Z68</f>
        <v>1</v>
      </c>
      <c r="CS68" s="153" t="str">
        <f t="shared" ref="CS68:CS129" si="42">+AB68</f>
        <v>D</v>
      </c>
      <c r="CT68" s="154">
        <v>4313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ref="DM68:DM130" si="43">+CT68</f>
        <v>4313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>
        <v>1</v>
      </c>
      <c r="E69" s="55"/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1105</v>
      </c>
      <c r="Q69" s="15">
        <v>65</v>
      </c>
      <c r="R69" s="42"/>
      <c r="S69" s="20" t="s">
        <v>1106</v>
      </c>
      <c r="T69" s="21">
        <v>1987</v>
      </c>
      <c r="U69" s="28" t="s">
        <v>1107</v>
      </c>
      <c r="V69" s="21">
        <v>2010</v>
      </c>
      <c r="W69" s="25" t="s">
        <v>1108</v>
      </c>
      <c r="X69" s="21">
        <v>2014</v>
      </c>
      <c r="Y69" s="28"/>
      <c r="Z69" s="118">
        <f t="shared" si="39"/>
        <v>4</v>
      </c>
      <c r="AA69" s="25" t="s">
        <v>1109</v>
      </c>
      <c r="AB69" s="21" t="s">
        <v>142</v>
      </c>
      <c r="AC69" s="21"/>
      <c r="AE69" s="90" t="s">
        <v>375</v>
      </c>
      <c r="AF69" s="82"/>
      <c r="CP69" s="192" t="str">
        <f t="shared" si="40"/>
        <v>Appelt Franziska</v>
      </c>
      <c r="CR69" s="153">
        <f t="shared" si="41"/>
        <v>4</v>
      </c>
      <c r="CS69" s="153" t="str">
        <f t="shared" si="42"/>
        <v>E</v>
      </c>
      <c r="CT69" s="154">
        <v>5640</v>
      </c>
      <c r="CU69" s="126"/>
      <c r="CV69" s="125">
        <v>781</v>
      </c>
      <c r="CW69" s="33">
        <f t="shared" si="31"/>
        <v>7</v>
      </c>
      <c r="CX69" s="83" t="str">
        <f t="shared" si="32"/>
        <v>Projektingenieur 1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43"/>
        <v>5640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si="30"/>
        <v>1</v>
      </c>
      <c r="D70" s="55"/>
      <c r="E70" s="55"/>
      <c r="F70" s="56"/>
      <c r="G70" s="54"/>
      <c r="H70" s="54"/>
      <c r="I70" s="56">
        <v>1</v>
      </c>
      <c r="J70" s="54"/>
      <c r="K70" s="56"/>
      <c r="L70" s="56"/>
      <c r="M70" s="56"/>
      <c r="N70" s="58"/>
      <c r="O70" s="52" t="s">
        <v>361</v>
      </c>
      <c r="P70" s="15" t="s">
        <v>476</v>
      </c>
      <c r="Q70" s="15">
        <v>66</v>
      </c>
      <c r="R70" s="164" t="s">
        <v>928</v>
      </c>
      <c r="S70" s="29" t="s">
        <v>127</v>
      </c>
      <c r="T70" s="21">
        <v>1956</v>
      </c>
      <c r="U70" s="28" t="s">
        <v>126</v>
      </c>
      <c r="V70" s="21">
        <v>1976</v>
      </c>
      <c r="W70" s="25"/>
      <c r="X70" s="21"/>
      <c r="Y70" s="28" t="s">
        <v>242</v>
      </c>
      <c r="Z70" s="21">
        <f t="shared" si="39"/>
        <v>38</v>
      </c>
      <c r="AA70" s="25" t="s">
        <v>686</v>
      </c>
      <c r="AB70" s="21" t="s">
        <v>1041</v>
      </c>
      <c r="AC70" s="21"/>
      <c r="AE70" s="90" t="s">
        <v>423</v>
      </c>
      <c r="AF70" s="82"/>
      <c r="CP70" s="19" t="str">
        <f t="shared" si="40"/>
        <v>Aebi Roger</v>
      </c>
      <c r="CR70" s="19">
        <f t="shared" si="41"/>
        <v>38</v>
      </c>
      <c r="CS70" s="19" t="str">
        <f t="shared" si="42"/>
        <v xml:space="preserve"> C/D </v>
      </c>
      <c r="CT70" s="154">
        <v>6622</v>
      </c>
      <c r="CU70" s="126"/>
      <c r="CV70" s="125">
        <v>772</v>
      </c>
      <c r="CW70" s="33">
        <f t="shared" si="31"/>
        <v>8</v>
      </c>
      <c r="CX70" s="83" t="str">
        <f t="shared" si="32"/>
        <v>Projektingenieur 2</v>
      </c>
      <c r="CY70" s="125">
        <v>772</v>
      </c>
      <c r="CZ70" s="33">
        <f t="shared" si="33"/>
        <v>8</v>
      </c>
      <c r="DA70" s="83" t="str">
        <f t="shared" si="34"/>
        <v>Projektingenieur 2</v>
      </c>
      <c r="DB70" s="125">
        <v>772</v>
      </c>
      <c r="DC70" s="33">
        <f t="shared" si="35"/>
        <v>8</v>
      </c>
      <c r="DD70" s="83" t="str">
        <f t="shared" si="36"/>
        <v>Projektingenieur 2</v>
      </c>
      <c r="DE70" s="20"/>
      <c r="DF70" s="33">
        <v>772</v>
      </c>
      <c r="DG70" s="33">
        <f t="shared" si="37"/>
        <v>8</v>
      </c>
      <c r="DH70" s="83" t="str">
        <f t="shared" si="38"/>
        <v>Projektingenieur 2</v>
      </c>
      <c r="DM70" s="19">
        <f t="shared" si="43"/>
        <v>6622</v>
      </c>
      <c r="DN70" s="153">
        <v>6</v>
      </c>
      <c r="DO70" s="19">
        <v>0</v>
      </c>
      <c r="DP70" s="185" t="s">
        <v>969</v>
      </c>
    </row>
    <row r="71" spans="1:120" s="19" customFormat="1" x14ac:dyDescent="0.2">
      <c r="A71" s="53">
        <v>0</v>
      </c>
      <c r="B71" s="53"/>
      <c r="C71" s="53">
        <f t="shared" si="30"/>
        <v>1</v>
      </c>
      <c r="D71" s="55"/>
      <c r="E71" s="55"/>
      <c r="F71" s="56"/>
      <c r="G71" s="54"/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358</v>
      </c>
      <c r="P71" s="15" t="s">
        <v>486</v>
      </c>
      <c r="Q71" s="15">
        <v>67</v>
      </c>
      <c r="R71" s="16"/>
      <c r="S71" s="20" t="s">
        <v>138</v>
      </c>
      <c r="T71" s="21">
        <v>1964</v>
      </c>
      <c r="U71" s="28" t="s">
        <v>126</v>
      </c>
      <c r="V71" s="21">
        <v>1985</v>
      </c>
      <c r="W71" s="25"/>
      <c r="X71" s="21"/>
      <c r="Y71" s="28" t="s">
        <v>203</v>
      </c>
      <c r="Z71" s="21">
        <f t="shared" si="39"/>
        <v>29</v>
      </c>
      <c r="AA71" s="25" t="s">
        <v>110</v>
      </c>
      <c r="AB71" s="21" t="s">
        <v>1041</v>
      </c>
      <c r="AC71" s="21"/>
      <c r="AE71" s="90" t="s">
        <v>376</v>
      </c>
      <c r="AF71" s="82"/>
      <c r="CP71" s="19" t="str">
        <f t="shared" si="40"/>
        <v>Oehen Beat</v>
      </c>
      <c r="CR71" s="19">
        <f t="shared" si="41"/>
        <v>29</v>
      </c>
      <c r="CS71" s="19" t="str">
        <f t="shared" si="42"/>
        <v xml:space="preserve"> C/D </v>
      </c>
      <c r="CT71" s="154">
        <v>7622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125">
        <v>772</v>
      </c>
      <c r="DG71" s="33">
        <f t="shared" si="37"/>
        <v>8</v>
      </c>
      <c r="DH71" s="83" t="str">
        <f t="shared" si="38"/>
        <v>Projektingenieur 2</v>
      </c>
      <c r="DM71" s="19">
        <f t="shared" si="43"/>
        <v>7622</v>
      </c>
      <c r="DN71" s="153">
        <v>6</v>
      </c>
      <c r="DO71" s="19">
        <v>0</v>
      </c>
      <c r="DP71" s="185" t="s">
        <v>968</v>
      </c>
    </row>
    <row r="72" spans="1:120" s="19" customFormat="1" ht="15.75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477</v>
      </c>
      <c r="Q72" s="15">
        <v>68</v>
      </c>
      <c r="R72" s="16"/>
      <c r="S72" s="20" t="s">
        <v>134</v>
      </c>
      <c r="T72" s="21">
        <v>1954</v>
      </c>
      <c r="U72" s="28" t="s">
        <v>126</v>
      </c>
      <c r="V72" s="21">
        <v>1974</v>
      </c>
      <c r="W72" s="25"/>
      <c r="X72" s="21"/>
      <c r="Y72" s="28" t="s">
        <v>135</v>
      </c>
      <c r="Z72" s="21">
        <f t="shared" si="39"/>
        <v>40</v>
      </c>
      <c r="AA72" s="25" t="s">
        <v>110</v>
      </c>
      <c r="AB72" s="21" t="s">
        <v>1040</v>
      </c>
      <c r="AC72" s="21"/>
      <c r="AE72" s="90" t="s">
        <v>404</v>
      </c>
      <c r="AF72" s="82"/>
      <c r="CP72" s="19" t="str">
        <f t="shared" si="40"/>
        <v>Imesch Robert</v>
      </c>
      <c r="CR72" s="19">
        <f t="shared" si="41"/>
        <v>40</v>
      </c>
      <c r="CS72" s="19" t="str">
        <f t="shared" si="42"/>
        <v xml:space="preserve"> D/C 2)</v>
      </c>
      <c r="CT72" s="154">
        <v>4249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33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4249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478</v>
      </c>
      <c r="Q73" s="15">
        <v>69</v>
      </c>
      <c r="R73" s="16"/>
      <c r="S73" s="20" t="s">
        <v>136</v>
      </c>
      <c r="T73" s="21">
        <v>1955</v>
      </c>
      <c r="U73" s="28" t="s">
        <v>126</v>
      </c>
      <c r="V73" s="21">
        <v>1975</v>
      </c>
      <c r="W73" s="25"/>
      <c r="X73" s="21"/>
      <c r="Y73" s="28" t="s">
        <v>135</v>
      </c>
      <c r="Z73" s="21">
        <f t="shared" si="39"/>
        <v>39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Flückiger Hans Peter</v>
      </c>
      <c r="CR73" s="19">
        <f t="shared" si="41"/>
        <v>39</v>
      </c>
      <c r="CS73" s="19" t="str">
        <f t="shared" si="42"/>
        <v xml:space="preserve"> D/C 2)</v>
      </c>
      <c r="CT73" s="154">
        <v>4250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4250</v>
      </c>
      <c r="DN73" s="153">
        <v>6</v>
      </c>
      <c r="DO73" s="19">
        <v>0</v>
      </c>
      <c r="DP73" s="185" t="s">
        <v>968</v>
      </c>
    </row>
    <row r="74" spans="1:120" s="19" customFormat="1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479</v>
      </c>
      <c r="Q74" s="15">
        <v>70</v>
      </c>
      <c r="R74" s="16"/>
      <c r="S74" s="20" t="s">
        <v>130</v>
      </c>
      <c r="T74" s="21">
        <v>1949</v>
      </c>
      <c r="U74" s="28" t="s">
        <v>126</v>
      </c>
      <c r="V74" s="21">
        <v>1969</v>
      </c>
      <c r="W74" s="25"/>
      <c r="X74" s="21"/>
      <c r="Y74" s="28"/>
      <c r="Z74" s="21">
        <f t="shared" si="39"/>
        <v>45</v>
      </c>
      <c r="AA74" s="25" t="s">
        <v>687</v>
      </c>
      <c r="AB74" s="21" t="s">
        <v>121</v>
      </c>
      <c r="AC74" s="21"/>
      <c r="AE74" s="193" t="s">
        <v>1077</v>
      </c>
      <c r="AF74" s="82"/>
      <c r="CP74" s="19" t="str">
        <f t="shared" si="40"/>
        <v>Ziegler Bruno</v>
      </c>
      <c r="CR74" s="19">
        <f t="shared" si="41"/>
        <v>45</v>
      </c>
      <c r="CS74" s="19" t="str">
        <f t="shared" si="42"/>
        <v>D</v>
      </c>
      <c r="CT74" s="154">
        <v>4147</v>
      </c>
      <c r="CU74" s="126"/>
      <c r="CV74" s="125">
        <v>742</v>
      </c>
      <c r="CW74" s="33">
        <f t="shared" si="31"/>
        <v>8</v>
      </c>
      <c r="CX74" s="83" t="str">
        <f t="shared" si="32"/>
        <v>Konstrukteur 5  / Fachplaner 5 / Gruppenchef 3</v>
      </c>
      <c r="CY74" s="125">
        <v>742</v>
      </c>
      <c r="CZ74" s="33">
        <f t="shared" si="33"/>
        <v>8</v>
      </c>
      <c r="DA74" s="83" t="str">
        <f t="shared" si="34"/>
        <v>Konstrukteur 5  / Fachplaner 5 / Gruppenchef 3</v>
      </c>
      <c r="DB74" s="125">
        <v>742</v>
      </c>
      <c r="DC74" s="33">
        <f t="shared" si="35"/>
        <v>8</v>
      </c>
      <c r="DD74" s="83" t="str">
        <f t="shared" si="36"/>
        <v>Konstrukteur 5  / Fachplaner 5 / Gruppenchef 3</v>
      </c>
      <c r="DE74" s="20"/>
      <c r="DF74" s="33">
        <v>742</v>
      </c>
      <c r="DG74" s="33">
        <f t="shared" si="37"/>
        <v>8</v>
      </c>
      <c r="DH74" s="83" t="str">
        <f t="shared" si="38"/>
        <v>Konstrukteur 5  / Fachplaner 5 / Gruppenchef 3</v>
      </c>
      <c r="DM74" s="19">
        <f t="shared" si="43"/>
        <v>4147</v>
      </c>
      <c r="DN74" s="153">
        <v>6</v>
      </c>
      <c r="DO74" s="19">
        <v>0</v>
      </c>
      <c r="DP74" s="19" t="s">
        <v>966</v>
      </c>
    </row>
    <row r="75" spans="1:120" s="19" customFormat="1" x14ac:dyDescent="0.2">
      <c r="A75" s="53">
        <v>0</v>
      </c>
      <c r="B75" s="53"/>
      <c r="C75" s="53">
        <f t="shared" si="3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358</v>
      </c>
      <c r="P75" s="15" t="s">
        <v>482</v>
      </c>
      <c r="Q75" s="15">
        <v>71</v>
      </c>
      <c r="R75" s="16"/>
      <c r="S75" s="20" t="s">
        <v>260</v>
      </c>
      <c r="T75" s="21">
        <v>1956</v>
      </c>
      <c r="U75" s="28" t="s">
        <v>126</v>
      </c>
      <c r="V75" s="21">
        <v>1973</v>
      </c>
      <c r="W75" s="25"/>
      <c r="X75" s="21"/>
      <c r="Y75" s="28"/>
      <c r="Z75" s="21">
        <f t="shared" si="39"/>
        <v>41</v>
      </c>
      <c r="AA75" s="25" t="s">
        <v>139</v>
      </c>
      <c r="AB75" s="21" t="s">
        <v>121</v>
      </c>
      <c r="AC75" s="21"/>
      <c r="AE75" s="90" t="s">
        <v>377</v>
      </c>
      <c r="AF75" s="82"/>
      <c r="CP75" s="19" t="str">
        <f t="shared" si="40"/>
        <v>Allemann  Bertrand</v>
      </c>
      <c r="CR75" s="19">
        <f t="shared" si="41"/>
        <v>41</v>
      </c>
      <c r="CS75" s="19" t="str">
        <f t="shared" si="42"/>
        <v>D</v>
      </c>
      <c r="CT75" s="154">
        <v>5631</v>
      </c>
      <c r="CU75" s="126"/>
      <c r="CV75" s="125">
        <v>741</v>
      </c>
      <c r="CW75" s="33">
        <f t="shared" si="31"/>
        <v>7</v>
      </c>
      <c r="CX75" s="83" t="str">
        <f t="shared" si="32"/>
        <v>Konstrukteur 4 / Fachplaner 4 / Gruppenchef 2</v>
      </c>
      <c r="CY75" s="125">
        <v>741</v>
      </c>
      <c r="CZ75" s="33">
        <f t="shared" si="33"/>
        <v>7</v>
      </c>
      <c r="DA75" s="83" t="str">
        <f t="shared" si="34"/>
        <v>Konstrukteur 4 / Fachplaner 4 / Gruppenchef 2</v>
      </c>
      <c r="DB75" s="125">
        <v>741</v>
      </c>
      <c r="DC75" s="33">
        <f t="shared" si="35"/>
        <v>7</v>
      </c>
      <c r="DD75" s="83" t="str">
        <f t="shared" si="36"/>
        <v>Konstrukteur 4 / Fachplaner 4 / Gruppenchef 2</v>
      </c>
      <c r="DE75" s="20"/>
      <c r="DF75" s="33">
        <v>742</v>
      </c>
      <c r="DG75" s="33">
        <f t="shared" si="37"/>
        <v>8</v>
      </c>
      <c r="DH75" s="83" t="str">
        <f t="shared" si="38"/>
        <v>Konstrukteur 5  / Fachplaner 5 / Gruppenchef 3</v>
      </c>
      <c r="DM75" s="19">
        <f t="shared" si="43"/>
        <v>5631</v>
      </c>
      <c r="DN75" s="153">
        <v>6</v>
      </c>
      <c r="DO75" s="19">
        <v>0</v>
      </c>
      <c r="DP75" s="19" t="s">
        <v>965</v>
      </c>
    </row>
    <row r="76" spans="1:120" s="19" customFormat="1" x14ac:dyDescent="0.2">
      <c r="A76" s="53">
        <v>0</v>
      </c>
      <c r="B76" s="53"/>
      <c r="C76" s="53">
        <f t="shared" si="30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360</v>
      </c>
      <c r="P76" s="15" t="s">
        <v>483</v>
      </c>
      <c r="Q76" s="15">
        <v>72</v>
      </c>
      <c r="R76" s="16"/>
      <c r="S76" s="20" t="s">
        <v>137</v>
      </c>
      <c r="T76" s="21">
        <v>1958</v>
      </c>
      <c r="U76" s="28" t="s">
        <v>126</v>
      </c>
      <c r="V76" s="21">
        <v>1977</v>
      </c>
      <c r="W76" s="25"/>
      <c r="X76" s="21"/>
      <c r="Y76" s="28"/>
      <c r="Z76" s="21">
        <f t="shared" si="39"/>
        <v>37</v>
      </c>
      <c r="AA76" s="25" t="s">
        <v>129</v>
      </c>
      <c r="AB76" s="21" t="s">
        <v>121</v>
      </c>
      <c r="AC76" s="21"/>
      <c r="AE76" s="90" t="s">
        <v>377</v>
      </c>
      <c r="AF76" s="82"/>
      <c r="CP76" s="19" t="str">
        <f t="shared" si="40"/>
        <v>Lenherr Paul</v>
      </c>
      <c r="CR76" s="19">
        <f t="shared" si="41"/>
        <v>37</v>
      </c>
      <c r="CS76" s="19" t="str">
        <f t="shared" si="42"/>
        <v>D</v>
      </c>
      <c r="CT76" s="154">
        <v>6628</v>
      </c>
      <c r="CU76" s="126"/>
      <c r="CV76" s="125">
        <v>741</v>
      </c>
      <c r="CW76" s="33">
        <f t="shared" si="31"/>
        <v>7</v>
      </c>
      <c r="CX76" s="83" t="str">
        <f t="shared" si="32"/>
        <v>Konstrukteur 4 / Fachplaner 4 / Gruppenchef 2</v>
      </c>
      <c r="CY76" s="125">
        <v>741</v>
      </c>
      <c r="CZ76" s="33">
        <f t="shared" si="33"/>
        <v>7</v>
      </c>
      <c r="DA76" s="83" t="str">
        <f t="shared" si="34"/>
        <v>Konstrukteur 4 / Fachplaner 4 / Gruppenchef 2</v>
      </c>
      <c r="DB76" s="125">
        <v>741</v>
      </c>
      <c r="DC76" s="33">
        <f t="shared" si="35"/>
        <v>7</v>
      </c>
      <c r="DD76" s="83" t="str">
        <f t="shared" si="36"/>
        <v>Konstrukteur 4 / Fachplaner 4 / Gruppenchef 2</v>
      </c>
      <c r="DE76" s="20"/>
      <c r="DF76" s="33">
        <v>742</v>
      </c>
      <c r="DG76" s="33">
        <f t="shared" si="37"/>
        <v>8</v>
      </c>
      <c r="DH76" s="83" t="str">
        <f t="shared" si="38"/>
        <v>Konstrukteur 5  / Fachplaner 5 / Gruppenchef 3</v>
      </c>
      <c r="DM76" s="19">
        <f t="shared" si="43"/>
        <v>6628</v>
      </c>
      <c r="DN76" s="153">
        <v>6</v>
      </c>
      <c r="DO76" s="19">
        <v>0</v>
      </c>
      <c r="DP76" s="19" t="s">
        <v>965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484</v>
      </c>
      <c r="Q77" s="15">
        <v>73</v>
      </c>
      <c r="R77" s="16"/>
      <c r="S77" s="20" t="s">
        <v>271</v>
      </c>
      <c r="T77" s="21">
        <v>1958</v>
      </c>
      <c r="U77" s="28" t="s">
        <v>126</v>
      </c>
      <c r="V77" s="21">
        <v>1978</v>
      </c>
      <c r="W77" s="25"/>
      <c r="X77" s="21"/>
      <c r="Y77" s="28"/>
      <c r="Z77" s="21">
        <f t="shared" si="39"/>
        <v>36</v>
      </c>
      <c r="AA77" s="25" t="s">
        <v>687</v>
      </c>
      <c r="AB77" s="21" t="s">
        <v>121</v>
      </c>
      <c r="AC77" s="21"/>
      <c r="AE77" s="90" t="s">
        <v>420</v>
      </c>
      <c r="AF77" s="82"/>
      <c r="CP77" s="19" t="str">
        <f t="shared" si="40"/>
        <v>von Schallen Urs</v>
      </c>
      <c r="CR77" s="19">
        <f t="shared" si="41"/>
        <v>36</v>
      </c>
      <c r="CS77" s="19" t="str">
        <f t="shared" si="42"/>
        <v>D</v>
      </c>
      <c r="CT77" s="154">
        <v>6659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6659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359</v>
      </c>
      <c r="P78" s="15" t="s">
        <v>632</v>
      </c>
      <c r="Q78" s="15">
        <v>74</v>
      </c>
      <c r="R78" s="16"/>
      <c r="S78" s="20" t="s">
        <v>633</v>
      </c>
      <c r="T78" s="21">
        <v>1958</v>
      </c>
      <c r="U78" s="28" t="s">
        <v>634</v>
      </c>
      <c r="V78" s="21">
        <v>1980</v>
      </c>
      <c r="W78" s="25"/>
      <c r="X78" s="21"/>
      <c r="Y78" s="28"/>
      <c r="Z78" s="21">
        <f t="shared" si="39"/>
        <v>34</v>
      </c>
      <c r="AA78" s="25" t="s">
        <v>107</v>
      </c>
      <c r="AB78" s="21" t="s">
        <v>121</v>
      </c>
      <c r="AC78" s="21"/>
      <c r="AE78" s="187" t="s">
        <v>1098</v>
      </c>
      <c r="AF78" s="82"/>
      <c r="CP78" s="19" t="str">
        <f t="shared" si="40"/>
        <v>Schneider Martin</v>
      </c>
      <c r="CR78" s="19">
        <f t="shared" si="41"/>
        <v>34</v>
      </c>
      <c r="CS78" s="19" t="str">
        <f t="shared" si="42"/>
        <v>D</v>
      </c>
      <c r="CT78" s="154">
        <v>4354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4354</v>
      </c>
      <c r="DN78" s="153">
        <v>6</v>
      </c>
      <c r="DO78" s="19">
        <v>0</v>
      </c>
      <c r="DP78" s="185" t="s">
        <v>970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359</v>
      </c>
      <c r="P79" s="15" t="s">
        <v>485</v>
      </c>
      <c r="Q79" s="15">
        <v>75</v>
      </c>
      <c r="R79" s="16"/>
      <c r="S79" s="20" t="s">
        <v>261</v>
      </c>
      <c r="T79" s="21">
        <v>1959</v>
      </c>
      <c r="U79" s="28" t="s">
        <v>126</v>
      </c>
      <c r="V79" s="21">
        <v>1981</v>
      </c>
      <c r="W79" s="25"/>
      <c r="X79" s="21"/>
      <c r="Y79" s="28" t="s">
        <v>941</v>
      </c>
      <c r="Z79" s="21">
        <f t="shared" si="39"/>
        <v>33</v>
      </c>
      <c r="AA79" s="25" t="s">
        <v>1052</v>
      </c>
      <c r="AB79" s="21" t="s">
        <v>121</v>
      </c>
      <c r="AC79" s="21"/>
      <c r="AE79" s="187" t="s">
        <v>1099</v>
      </c>
      <c r="AF79" s="82"/>
      <c r="CP79" s="19" t="str">
        <f t="shared" si="40"/>
        <v>Ortlieb Hans-Rudi</v>
      </c>
      <c r="CR79" s="19">
        <f t="shared" si="41"/>
        <v>33</v>
      </c>
      <c r="CS79" s="19" t="str">
        <f t="shared" si="42"/>
        <v>D</v>
      </c>
      <c r="CT79" s="154">
        <v>5630</v>
      </c>
      <c r="CU79" s="126"/>
      <c r="CV79" s="125">
        <v>771</v>
      </c>
      <c r="CW79" s="33">
        <f t="shared" si="31"/>
        <v>7</v>
      </c>
      <c r="CX79" s="83" t="str">
        <f t="shared" si="32"/>
        <v>Projektingenieur 1</v>
      </c>
      <c r="CY79" s="125">
        <v>771</v>
      </c>
      <c r="CZ79" s="33">
        <f t="shared" si="33"/>
        <v>7</v>
      </c>
      <c r="DA79" s="83" t="str">
        <f t="shared" si="34"/>
        <v>Projektingenieur 1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5630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>
        <v>1</v>
      </c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552</v>
      </c>
      <c r="Q80" s="15">
        <v>76</v>
      </c>
      <c r="R80" s="16"/>
      <c r="S80" s="20" t="s">
        <v>553</v>
      </c>
      <c r="T80" s="21">
        <v>1959</v>
      </c>
      <c r="U80" s="28" t="s">
        <v>239</v>
      </c>
      <c r="V80" s="21">
        <v>1983</v>
      </c>
      <c r="W80" s="25"/>
      <c r="X80" s="21"/>
      <c r="Y80" s="28" t="s">
        <v>555</v>
      </c>
      <c r="Z80" s="21">
        <f t="shared" si="39"/>
        <v>31</v>
      </c>
      <c r="AA80" s="25" t="s">
        <v>554</v>
      </c>
      <c r="AB80" s="21" t="s">
        <v>121</v>
      </c>
      <c r="AC80" s="21"/>
      <c r="AE80" s="90" t="s">
        <v>377</v>
      </c>
      <c r="AF80" s="82"/>
      <c r="CP80" s="19" t="str">
        <f t="shared" si="40"/>
        <v>Bollhalder Angelika</v>
      </c>
      <c r="CR80" s="19">
        <f t="shared" si="41"/>
        <v>31</v>
      </c>
      <c r="CS80" s="19" t="str">
        <f t="shared" si="42"/>
        <v>D</v>
      </c>
      <c r="CT80" s="154">
        <v>4344</v>
      </c>
      <c r="CU80" s="126"/>
      <c r="CV80" s="125">
        <v>741</v>
      </c>
      <c r="CW80" s="33">
        <f t="shared" si="31"/>
        <v>7</v>
      </c>
      <c r="CX80" s="83" t="str">
        <f t="shared" si="32"/>
        <v>Konstrukteur 4 / Fachplaner 4 / Gruppenchef 2</v>
      </c>
      <c r="CY80" s="125">
        <v>741</v>
      </c>
      <c r="CZ80" s="33">
        <f t="shared" si="33"/>
        <v>7</v>
      </c>
      <c r="DA80" s="83" t="str">
        <f t="shared" si="34"/>
        <v>Konstrukteur 4 / Fachplaner 4 / Gruppenchef 2</v>
      </c>
      <c r="DB80" s="125">
        <v>741</v>
      </c>
      <c r="DC80" s="33">
        <f t="shared" si="35"/>
        <v>7</v>
      </c>
      <c r="DD80" s="83" t="str">
        <f t="shared" si="36"/>
        <v>Konstrukteur 4 / Fachplaner 4 / Gruppenchef 2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4344</v>
      </c>
      <c r="DN80" s="153">
        <v>6</v>
      </c>
      <c r="DO80" s="19">
        <v>0</v>
      </c>
      <c r="DP80" s="19" t="s">
        <v>965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487</v>
      </c>
      <c r="Q81" s="15">
        <v>77</v>
      </c>
      <c r="R81" s="16"/>
      <c r="S81" s="20" t="s">
        <v>145</v>
      </c>
      <c r="T81" s="21">
        <v>1970</v>
      </c>
      <c r="U81" s="28" t="s">
        <v>126</v>
      </c>
      <c r="V81" s="21">
        <v>1988</v>
      </c>
      <c r="W81" s="25"/>
      <c r="X81" s="21"/>
      <c r="Y81" s="28"/>
      <c r="Z81" s="21">
        <f t="shared" si="39"/>
        <v>26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40"/>
        <v>Bucher Oliver</v>
      </c>
      <c r="CR81" s="19">
        <f t="shared" si="41"/>
        <v>26</v>
      </c>
      <c r="CS81" s="19" t="str">
        <f t="shared" si="42"/>
        <v>D</v>
      </c>
      <c r="CT81" s="154">
        <v>7641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125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7641</v>
      </c>
      <c r="DN81" s="153">
        <v>6</v>
      </c>
      <c r="DO81" s="19">
        <v>0</v>
      </c>
      <c r="DP81" s="19" t="s">
        <v>965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488</v>
      </c>
      <c r="Q82" s="15">
        <v>78</v>
      </c>
      <c r="R82" s="16"/>
      <c r="S82" s="20" t="s">
        <v>144</v>
      </c>
      <c r="T82" s="21">
        <v>1968</v>
      </c>
      <c r="U82" s="28" t="s">
        <v>126</v>
      </c>
      <c r="V82" s="21">
        <v>1989</v>
      </c>
      <c r="W82" s="25"/>
      <c r="X82" s="21"/>
      <c r="Y82" s="28" t="s">
        <v>940</v>
      </c>
      <c r="Z82" s="21">
        <f t="shared" si="39"/>
        <v>25</v>
      </c>
      <c r="AA82" s="25" t="s">
        <v>939</v>
      </c>
      <c r="AB82" s="21" t="s">
        <v>121</v>
      </c>
      <c r="AC82" s="21"/>
      <c r="AE82" s="90" t="s">
        <v>375</v>
      </c>
      <c r="AF82" s="82"/>
      <c r="CP82" s="19" t="str">
        <f t="shared" si="40"/>
        <v>Hagen Stefan</v>
      </c>
      <c r="CR82" s="19">
        <f t="shared" si="41"/>
        <v>25</v>
      </c>
      <c r="CS82" s="19" t="str">
        <f t="shared" si="42"/>
        <v>D</v>
      </c>
      <c r="CT82" s="154">
        <v>6741</v>
      </c>
      <c r="CU82" s="126"/>
      <c r="CV82" s="125">
        <v>741</v>
      </c>
      <c r="CW82" s="33">
        <f t="shared" si="31"/>
        <v>7</v>
      </c>
      <c r="CX82" s="83" t="str">
        <f t="shared" si="32"/>
        <v>Konstrukteur 4 / Fachplaner 4 / Gruppenchef 2</v>
      </c>
      <c r="CY82" s="125">
        <v>741</v>
      </c>
      <c r="CZ82" s="33">
        <f t="shared" si="33"/>
        <v>7</v>
      </c>
      <c r="DA82" s="83" t="str">
        <f t="shared" si="34"/>
        <v>Konstrukteur 4 / Fachplaner 4 / Gruppenchef 2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125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6741</v>
      </c>
      <c r="DN82" s="153">
        <v>6</v>
      </c>
      <c r="DO82" s="19">
        <v>0</v>
      </c>
      <c r="DP82" s="19" t="s">
        <v>965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359</v>
      </c>
      <c r="P83" s="15" t="s">
        <v>489</v>
      </c>
      <c r="Q83" s="15">
        <v>79</v>
      </c>
      <c r="R83" s="16"/>
      <c r="S83" s="20" t="s">
        <v>146</v>
      </c>
      <c r="T83" s="21">
        <v>1970</v>
      </c>
      <c r="U83" s="28" t="s">
        <v>126</v>
      </c>
      <c r="V83" s="21">
        <v>1991</v>
      </c>
      <c r="W83" s="25"/>
      <c r="X83" s="21"/>
      <c r="Y83" s="28"/>
      <c r="Z83" s="21">
        <f t="shared" si="39"/>
        <v>23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0"/>
        <v>Hardmeyer Christian</v>
      </c>
      <c r="CR83" s="19">
        <f t="shared" si="41"/>
        <v>23</v>
      </c>
      <c r="CS83" s="19" t="str">
        <f t="shared" si="42"/>
        <v>D</v>
      </c>
      <c r="CT83" s="154">
        <v>9618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125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9618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490</v>
      </c>
      <c r="Q84" s="15">
        <v>80</v>
      </c>
      <c r="R84" s="16"/>
      <c r="S84" s="20" t="s">
        <v>148</v>
      </c>
      <c r="T84" s="21">
        <v>1970</v>
      </c>
      <c r="U84" s="28" t="s">
        <v>126</v>
      </c>
      <c r="V84" s="21">
        <v>1992</v>
      </c>
      <c r="W84" s="25"/>
      <c r="X84" s="21"/>
      <c r="Y84" s="28"/>
      <c r="Z84" s="21">
        <f t="shared" si="39"/>
        <v>22</v>
      </c>
      <c r="AA84" s="25" t="s">
        <v>129</v>
      </c>
      <c r="AB84" s="21" t="s">
        <v>121</v>
      </c>
      <c r="AC84" s="21"/>
      <c r="AE84" s="90" t="s">
        <v>421</v>
      </c>
      <c r="AF84" s="82"/>
      <c r="CP84" s="19" t="str">
        <f t="shared" si="40"/>
        <v>Wira Stephane</v>
      </c>
      <c r="CR84" s="19">
        <f t="shared" si="41"/>
        <v>22</v>
      </c>
      <c r="CS84" s="19" t="str">
        <f t="shared" si="42"/>
        <v>D</v>
      </c>
      <c r="CT84" s="154">
        <v>9623</v>
      </c>
      <c r="CU84" s="126"/>
      <c r="CV84" s="125">
        <v>742</v>
      </c>
      <c r="CW84" s="33">
        <f t="shared" si="31"/>
        <v>8</v>
      </c>
      <c r="CX84" s="83" t="str">
        <f t="shared" si="32"/>
        <v>Konstrukteur 5  / Fachplaner 5 / Gruppenchef 3</v>
      </c>
      <c r="CY84" s="125">
        <v>742</v>
      </c>
      <c r="CZ84" s="33">
        <f t="shared" si="33"/>
        <v>8</v>
      </c>
      <c r="DA84" s="83" t="str">
        <f t="shared" si="34"/>
        <v>Konstrukteur 5  / Fachplaner 5 / Gruppenchef 3</v>
      </c>
      <c r="DB84" s="125">
        <v>742</v>
      </c>
      <c r="DC84" s="33">
        <f t="shared" si="35"/>
        <v>8</v>
      </c>
      <c r="DD84" s="83" t="str">
        <f t="shared" si="36"/>
        <v>Konstrukteur 5  / Fachplaner 5 / Gruppenchef 3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9623</v>
      </c>
      <c r="DN84" s="153">
        <v>6</v>
      </c>
      <c r="DO84" s="19">
        <v>0</v>
      </c>
      <c r="DP84" s="19" t="s">
        <v>975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568</v>
      </c>
      <c r="Q85" s="15">
        <v>81</v>
      </c>
      <c r="R85" s="16"/>
      <c r="S85" s="20" t="s">
        <v>569</v>
      </c>
      <c r="T85" s="21">
        <v>1973</v>
      </c>
      <c r="U85" s="28" t="s">
        <v>126</v>
      </c>
      <c r="V85" s="21">
        <v>1993</v>
      </c>
      <c r="W85" s="25"/>
      <c r="X85" s="21"/>
      <c r="Y85" s="28"/>
      <c r="Z85" s="21">
        <f t="shared" si="39"/>
        <v>21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0"/>
        <v>Heiniger Christoph</v>
      </c>
      <c r="CR85" s="19">
        <f t="shared" si="41"/>
        <v>21</v>
      </c>
      <c r="CS85" s="19" t="str">
        <f t="shared" si="42"/>
        <v>D</v>
      </c>
      <c r="CT85" s="154">
        <v>4346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4346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493</v>
      </c>
      <c r="Q86" s="15">
        <v>82</v>
      </c>
      <c r="R86" s="16"/>
      <c r="S86" s="20" t="s">
        <v>294</v>
      </c>
      <c r="T86" s="21">
        <v>1976</v>
      </c>
      <c r="U86" s="28" t="s">
        <v>126</v>
      </c>
      <c r="V86" s="21">
        <v>1998</v>
      </c>
      <c r="W86" s="25"/>
      <c r="X86" s="21"/>
      <c r="Y86" s="28"/>
      <c r="Z86" s="21">
        <f t="shared" si="39"/>
        <v>16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Humbel Sven</v>
      </c>
      <c r="CR86" s="19">
        <f t="shared" si="41"/>
        <v>16</v>
      </c>
      <c r="CS86" s="19" t="str">
        <f t="shared" si="42"/>
        <v>D</v>
      </c>
      <c r="CT86" s="154">
        <v>9654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9654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5"/>
      <c r="X87" s="21"/>
      <c r="Y87" s="25" t="s">
        <v>289</v>
      </c>
      <c r="Z87" s="21">
        <f t="shared" si="39"/>
        <v>13</v>
      </c>
      <c r="AA87" s="25" t="s">
        <v>110</v>
      </c>
      <c r="AB87" s="21" t="s">
        <v>121</v>
      </c>
      <c r="AC87" s="21"/>
      <c r="AE87" s="90" t="s">
        <v>376</v>
      </c>
      <c r="AF87" s="82"/>
      <c r="CP87" s="19" t="str">
        <f t="shared" si="40"/>
        <v>Thalmann Patric</v>
      </c>
      <c r="CR87" s="19">
        <f t="shared" si="41"/>
        <v>13</v>
      </c>
      <c r="CS87" s="19" t="str">
        <f t="shared" si="42"/>
        <v>D</v>
      </c>
      <c r="CT87" s="154">
        <v>9658</v>
      </c>
      <c r="CU87" s="126"/>
      <c r="CV87" s="125">
        <v>772</v>
      </c>
      <c r="CW87" s="33">
        <f t="shared" si="31"/>
        <v>8</v>
      </c>
      <c r="CX87" s="83" t="str">
        <f t="shared" si="32"/>
        <v>Projektingenieur 2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771</v>
      </c>
      <c r="DC87" s="33">
        <f t="shared" si="35"/>
        <v>7</v>
      </c>
      <c r="DD87" s="83" t="str">
        <f t="shared" si="36"/>
        <v>Projektingenieur 1</v>
      </c>
      <c r="DE87" s="20"/>
      <c r="DF87" s="125">
        <v>771</v>
      </c>
      <c r="DG87" s="33">
        <f t="shared" si="37"/>
        <v>7</v>
      </c>
      <c r="DH87" s="83" t="str">
        <f t="shared" si="38"/>
        <v>Projektingenieur 1</v>
      </c>
      <c r="DM87" s="19">
        <f t="shared" si="43"/>
        <v>9658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497</v>
      </c>
      <c r="Q88" s="15">
        <v>84</v>
      </c>
      <c r="R88" s="16"/>
      <c r="S88" s="20" t="s">
        <v>179</v>
      </c>
      <c r="T88" s="21">
        <v>1982</v>
      </c>
      <c r="U88" s="28" t="s">
        <v>235</v>
      </c>
      <c r="V88" s="21">
        <v>2002</v>
      </c>
      <c r="W88" s="25"/>
      <c r="X88" s="21"/>
      <c r="Y88" s="25"/>
      <c r="Z88" s="21">
        <f t="shared" si="39"/>
        <v>12</v>
      </c>
      <c r="AA88" s="25" t="s">
        <v>129</v>
      </c>
      <c r="AB88" s="21" t="s">
        <v>121</v>
      </c>
      <c r="AC88" s="21"/>
      <c r="AE88" s="187" t="s">
        <v>894</v>
      </c>
      <c r="AF88" s="82"/>
      <c r="CP88" s="19" t="str">
        <f t="shared" si="40"/>
        <v>Delmas Marc</v>
      </c>
      <c r="CR88" s="19">
        <f t="shared" si="41"/>
        <v>12</v>
      </c>
      <c r="CS88" s="19" t="str">
        <f t="shared" si="42"/>
        <v>D</v>
      </c>
      <c r="CT88" s="154">
        <v>9660</v>
      </c>
      <c r="CU88" s="126"/>
      <c r="CV88" s="125">
        <v>742</v>
      </c>
      <c r="CW88" s="33">
        <f t="shared" si="31"/>
        <v>8</v>
      </c>
      <c r="CX88" s="83" t="str">
        <f t="shared" si="32"/>
        <v>Konstrukteur 5  / Fachplaner 5 / Gruppenchef 3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733</v>
      </c>
      <c r="DC88" s="33">
        <f t="shared" si="35"/>
        <v>6</v>
      </c>
      <c r="DD88" s="83" t="str">
        <f t="shared" si="36"/>
        <v>Konstrukteur 3 / -planer 3 / Gruppenchef 1</v>
      </c>
      <c r="DE88" s="20"/>
      <c r="DF88" s="125">
        <v>733</v>
      </c>
      <c r="DG88" s="125">
        <f t="shared" si="37"/>
        <v>6</v>
      </c>
      <c r="DH88" s="83" t="str">
        <f t="shared" si="38"/>
        <v>Konstrukteur 3 / -planer 3 / Gruppenchef 1</v>
      </c>
      <c r="DM88" s="19">
        <f t="shared" si="43"/>
        <v>9660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 t="shared" si="39"/>
        <v>41</v>
      </c>
      <c r="AA89" s="25" t="s">
        <v>129</v>
      </c>
      <c r="AB89" s="21" t="s">
        <v>1042</v>
      </c>
      <c r="AC89" s="21"/>
      <c r="AE89" s="187" t="s">
        <v>377</v>
      </c>
      <c r="AF89" s="82"/>
      <c r="CP89" s="19" t="str">
        <f t="shared" si="40"/>
        <v>Wespiser Charles</v>
      </c>
      <c r="CR89" s="19">
        <f t="shared" si="41"/>
        <v>41</v>
      </c>
      <c r="CS89" s="19" t="str">
        <f t="shared" si="42"/>
        <v xml:space="preserve"> E/D </v>
      </c>
      <c r="CT89" s="154">
        <v>5545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741</v>
      </c>
      <c r="DG89" s="33">
        <f t="shared" si="37"/>
        <v>7</v>
      </c>
      <c r="DH89" s="83" t="str">
        <f t="shared" si="38"/>
        <v>Konstrukteur 4 / Fachplaner 4 / Gruppenchef 2</v>
      </c>
      <c r="DM89" s="19">
        <f t="shared" si="43"/>
        <v>5545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>
        <v>1</v>
      </c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492</v>
      </c>
      <c r="Q90" s="15">
        <v>86</v>
      </c>
      <c r="R90" s="16"/>
      <c r="S90" s="20" t="s">
        <v>143</v>
      </c>
      <c r="T90" s="21">
        <v>1968</v>
      </c>
      <c r="U90" s="28" t="s">
        <v>128</v>
      </c>
      <c r="V90" s="21">
        <v>1989</v>
      </c>
      <c r="W90" s="25"/>
      <c r="X90" s="21"/>
      <c r="Y90" s="28"/>
      <c r="Z90" s="21">
        <f t="shared" si="39"/>
        <v>25</v>
      </c>
      <c r="AA90" s="25" t="s">
        <v>710</v>
      </c>
      <c r="AB90" s="21" t="s">
        <v>1042</v>
      </c>
      <c r="AC90" s="21"/>
      <c r="AE90" s="187" t="s">
        <v>377</v>
      </c>
      <c r="AF90" s="82"/>
      <c r="CP90" s="19" t="str">
        <f t="shared" si="40"/>
        <v>Nicolosi Lucia</v>
      </c>
      <c r="CR90" s="19">
        <f t="shared" si="41"/>
        <v>25</v>
      </c>
      <c r="CS90" s="19" t="str">
        <f t="shared" si="42"/>
        <v xml:space="preserve"> E/D </v>
      </c>
      <c r="CT90" s="154">
        <v>7637</v>
      </c>
      <c r="CU90" s="126"/>
      <c r="CV90" s="125">
        <v>741</v>
      </c>
      <c r="CW90" s="33">
        <f t="shared" ref="CW90:CW121" si="44">VLOOKUP($CV90,Funktionsbezeichnungen,3,0)</f>
        <v>7</v>
      </c>
      <c r="CX90" s="83" t="str">
        <f t="shared" ref="CX90:CX121" si="45">VLOOKUP($CV90,Funktionsbezeichnungen,2,0)</f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741</v>
      </c>
      <c r="DG90" s="33">
        <f t="shared" si="37"/>
        <v>7</v>
      </c>
      <c r="DH90" s="83" t="str">
        <f t="shared" si="38"/>
        <v>Konstrukteur 4 / Fachplaner 4 / Gruppenchef 2</v>
      </c>
      <c r="DM90" s="19">
        <f t="shared" si="43"/>
        <v>7637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652</v>
      </c>
      <c r="Q91" s="15">
        <v>87</v>
      </c>
      <c r="R91" s="16"/>
      <c r="S91" s="20" t="s">
        <v>651</v>
      </c>
      <c r="T91" s="21">
        <v>1967</v>
      </c>
      <c r="U91" s="28" t="s">
        <v>653</v>
      </c>
      <c r="V91" s="21">
        <v>1988</v>
      </c>
      <c r="W91" s="25"/>
      <c r="X91" s="21"/>
      <c r="Y91" s="28"/>
      <c r="Z91" s="21">
        <f t="shared" si="39"/>
        <v>26</v>
      </c>
      <c r="AA91" s="25" t="s">
        <v>653</v>
      </c>
      <c r="AB91" s="21" t="s">
        <v>142</v>
      </c>
      <c r="AC91" s="21"/>
      <c r="AE91" s="187" t="s">
        <v>378</v>
      </c>
      <c r="AF91" s="82"/>
      <c r="CP91" s="19" t="str">
        <f t="shared" si="40"/>
        <v>Dettwiler Markus</v>
      </c>
      <c r="CR91" s="19">
        <f t="shared" si="41"/>
        <v>26</v>
      </c>
      <c r="CS91" s="19" t="str">
        <f t="shared" si="42"/>
        <v>E</v>
      </c>
      <c r="CT91" s="154">
        <v>5639</v>
      </c>
      <c r="CU91" s="126"/>
      <c r="CV91" s="125">
        <v>741</v>
      </c>
      <c r="CW91" s="33">
        <f t="shared" si="44"/>
        <v>7</v>
      </c>
      <c r="CX91" s="83" t="str">
        <f t="shared" si="45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5639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558</v>
      </c>
      <c r="Q92" s="15">
        <v>88</v>
      </c>
      <c r="R92" s="16"/>
      <c r="S92" s="20" t="s">
        <v>559</v>
      </c>
      <c r="T92" s="21">
        <v>1973</v>
      </c>
      <c r="U92" s="28" t="s">
        <v>560</v>
      </c>
      <c r="V92" s="21">
        <v>1994</v>
      </c>
      <c r="W92" s="25"/>
      <c r="X92" s="21"/>
      <c r="Y92" s="28"/>
      <c r="Z92" s="21">
        <f t="shared" si="39"/>
        <v>20</v>
      </c>
      <c r="AA92" s="25" t="s">
        <v>235</v>
      </c>
      <c r="AB92" s="21" t="s">
        <v>142</v>
      </c>
      <c r="AC92" s="21"/>
      <c r="AE92" s="187" t="s">
        <v>378</v>
      </c>
      <c r="AF92" s="82"/>
      <c r="CP92" s="19" t="str">
        <f t="shared" si="40"/>
        <v>Enderlen Francois</v>
      </c>
      <c r="CR92" s="19">
        <f t="shared" si="41"/>
        <v>20</v>
      </c>
      <c r="CS92" s="19" t="str">
        <f t="shared" si="42"/>
        <v>E</v>
      </c>
      <c r="CT92" s="154">
        <v>5636</v>
      </c>
      <c r="CU92" s="126"/>
      <c r="CV92" s="125">
        <v>741</v>
      </c>
      <c r="CW92" s="33">
        <f t="shared" si="44"/>
        <v>7</v>
      </c>
      <c r="CX92" s="83" t="str">
        <f t="shared" si="45"/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5636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 t="s">
        <v>530</v>
      </c>
      <c r="X93" s="21">
        <v>2013</v>
      </c>
      <c r="Y93" s="25"/>
      <c r="Z93" s="21">
        <f t="shared" si="39"/>
        <v>8</v>
      </c>
      <c r="AA93" s="25" t="s">
        <v>1073</v>
      </c>
      <c r="AB93" s="21" t="s">
        <v>142</v>
      </c>
      <c r="AC93" s="21"/>
      <c r="AE93" s="187" t="s">
        <v>376</v>
      </c>
      <c r="AF93" s="82"/>
      <c r="CP93" s="19" t="str">
        <f t="shared" si="40"/>
        <v>Zeltner Viktor</v>
      </c>
      <c r="CR93" s="19">
        <f t="shared" si="41"/>
        <v>8</v>
      </c>
      <c r="CS93" s="19" t="str">
        <f t="shared" si="42"/>
        <v>E</v>
      </c>
      <c r="CT93" s="154">
        <v>6765</v>
      </c>
      <c r="CU93" s="126"/>
      <c r="CV93" s="125">
        <v>771</v>
      </c>
      <c r="CW93" s="33">
        <f t="shared" si="44"/>
        <v>7</v>
      </c>
      <c r="CX93" s="83" t="str">
        <f t="shared" si="45"/>
        <v>Projektingenieur 1</v>
      </c>
      <c r="CY93" s="125">
        <v>733</v>
      </c>
      <c r="CZ93" s="33">
        <f t="shared" ref="CZ93:CZ118" si="46">VLOOKUP($CY93,Funktionsbezeichnungen,3,0)</f>
        <v>6</v>
      </c>
      <c r="DA93" s="83" t="str">
        <f t="shared" ref="DA93:DA118" si="47">VLOOKUP($CY93,Funktionsbezeichnungen,2,0)</f>
        <v>Konstrukteur 3 / -planer 3 / Gruppenchef 1</v>
      </c>
      <c r="DB93" s="125">
        <v>732</v>
      </c>
      <c r="DC93" s="33">
        <f t="shared" si="35"/>
        <v>5</v>
      </c>
      <c r="DD93" s="83" t="str">
        <f t="shared" si="36"/>
        <v>Konstrukteur 2 / -planer 2</v>
      </c>
      <c r="DE93" s="20"/>
      <c r="DF93" s="33">
        <v>732</v>
      </c>
      <c r="DG93" s="33">
        <f t="shared" ref="DG93:DG118" si="48">VLOOKUP($DF93,Funktionsbezeichnungen,3,0)</f>
        <v>5</v>
      </c>
      <c r="DH93" s="83" t="str">
        <f t="shared" ref="DH93:DH118" si="49">VLOOKUP($DF93,Funktionsbezeichnungen,2,0)</f>
        <v>Konstrukteur 2 / -planer 2</v>
      </c>
      <c r="DM93" s="19">
        <f t="shared" si="43"/>
        <v>6765</v>
      </c>
      <c r="DN93" s="153">
        <v>6</v>
      </c>
      <c r="DO93" s="19">
        <v>0</v>
      </c>
      <c r="DP93" s="19" t="s">
        <v>964</v>
      </c>
    </row>
    <row r="94" spans="1:120" s="19" customFormat="1" x14ac:dyDescent="0.2">
      <c r="A94" s="53">
        <v>0</v>
      </c>
      <c r="B94" s="53"/>
      <c r="C94" s="53">
        <f t="shared" si="30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39"/>
        <v>7</v>
      </c>
      <c r="AA94" s="25" t="s">
        <v>235</v>
      </c>
      <c r="AB94" s="21" t="s">
        <v>142</v>
      </c>
      <c r="AC94" s="21"/>
      <c r="AE94" s="187" t="s">
        <v>1101</v>
      </c>
      <c r="AF94" s="82"/>
      <c r="CP94" s="19" t="str">
        <f t="shared" si="40"/>
        <v>Will Cédric</v>
      </c>
      <c r="CR94" s="19">
        <f t="shared" si="41"/>
        <v>7</v>
      </c>
      <c r="CS94" s="19" t="str">
        <f t="shared" si="42"/>
        <v>E</v>
      </c>
      <c r="CT94" s="154">
        <v>9688</v>
      </c>
      <c r="CU94" s="126"/>
      <c r="CV94" s="125">
        <v>733</v>
      </c>
      <c r="CW94" s="33">
        <f t="shared" si="44"/>
        <v>6</v>
      </c>
      <c r="CX94" s="83" t="str">
        <f t="shared" si="45"/>
        <v>Konstrukteur 3 / -planer 3 / Gruppenchef 1</v>
      </c>
      <c r="CY94" s="125">
        <v>732</v>
      </c>
      <c r="CZ94" s="33">
        <f t="shared" si="46"/>
        <v>5</v>
      </c>
      <c r="DA94" s="83" t="str">
        <f t="shared" si="47"/>
        <v>Konstrukteur 2 / -planer 2</v>
      </c>
      <c r="DB94" s="125">
        <v>732</v>
      </c>
      <c r="DC94" s="33">
        <f t="shared" si="35"/>
        <v>5</v>
      </c>
      <c r="DD94" s="83" t="str">
        <f t="shared" si="36"/>
        <v>Konstrukteur 2 / -planer 2</v>
      </c>
      <c r="DE94" s="20"/>
      <c r="DF94" s="33">
        <v>732</v>
      </c>
      <c r="DG94" s="33">
        <f t="shared" si="48"/>
        <v>5</v>
      </c>
      <c r="DH94" s="83" t="str">
        <f t="shared" si="49"/>
        <v>Konstrukteur 2 / -planer 2</v>
      </c>
      <c r="DM94" s="19">
        <f t="shared" si="43"/>
        <v>9688</v>
      </c>
      <c r="DN94" s="153">
        <v>6</v>
      </c>
      <c r="DO94" s="19">
        <v>0</v>
      </c>
      <c r="DP94" s="19" t="s">
        <v>964</v>
      </c>
    </row>
    <row r="95" spans="1:120" s="19" customFormat="1" x14ac:dyDescent="0.2">
      <c r="A95" s="53">
        <v>0</v>
      </c>
      <c r="B95" s="53"/>
      <c r="C95" s="53">
        <f t="shared" si="30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39"/>
        <v>7</v>
      </c>
      <c r="AA95" s="25" t="s">
        <v>235</v>
      </c>
      <c r="AB95" s="21" t="s">
        <v>142</v>
      </c>
      <c r="AC95" s="21"/>
      <c r="AE95" s="90" t="s">
        <v>378</v>
      </c>
      <c r="AF95" s="82"/>
      <c r="CP95" s="19" t="str">
        <f t="shared" si="40"/>
        <v>Wernli Sebastian</v>
      </c>
      <c r="CR95" s="19">
        <f t="shared" si="41"/>
        <v>7</v>
      </c>
      <c r="CS95" s="19" t="str">
        <f t="shared" si="42"/>
        <v>E</v>
      </c>
      <c r="CT95" s="154">
        <v>9687</v>
      </c>
      <c r="CU95" s="126"/>
      <c r="CV95" s="125">
        <v>733</v>
      </c>
      <c r="CW95" s="33">
        <f t="shared" si="44"/>
        <v>6</v>
      </c>
      <c r="CX95" s="83" t="str">
        <f t="shared" si="45"/>
        <v>Konstrukteur 3 / -planer 3 / Gruppenchef 1</v>
      </c>
      <c r="CY95" s="125">
        <v>732</v>
      </c>
      <c r="CZ95" s="33">
        <f t="shared" si="46"/>
        <v>5</v>
      </c>
      <c r="DA95" s="83" t="str">
        <f t="shared" si="47"/>
        <v>Konstrukteur 2 / -planer 2</v>
      </c>
      <c r="DB95" s="125">
        <v>732</v>
      </c>
      <c r="DC95" s="33">
        <f t="shared" si="35"/>
        <v>5</v>
      </c>
      <c r="DD95" s="83" t="str">
        <f t="shared" si="36"/>
        <v>Konstrukteur 2 / -planer 2</v>
      </c>
      <c r="DE95" s="20"/>
      <c r="DF95" s="33">
        <v>732</v>
      </c>
      <c r="DG95" s="33">
        <f t="shared" si="48"/>
        <v>5</v>
      </c>
      <c r="DH95" s="83" t="str">
        <f t="shared" si="49"/>
        <v>Konstrukteur 2 / -planer 2</v>
      </c>
      <c r="DM95" s="19">
        <f t="shared" si="43"/>
        <v>9687</v>
      </c>
      <c r="DN95" s="153">
        <v>6</v>
      </c>
      <c r="DO95" s="19">
        <v>0</v>
      </c>
      <c r="DP95" s="19" t="s">
        <v>964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39"/>
        <v>6</v>
      </c>
      <c r="AA96" s="25" t="s">
        <v>235</v>
      </c>
      <c r="AB96" s="21" t="s">
        <v>142</v>
      </c>
      <c r="AC96" s="21"/>
      <c r="AE96" s="90" t="s">
        <v>378</v>
      </c>
      <c r="AF96" s="82"/>
      <c r="CP96" s="160" t="str">
        <f t="shared" si="40"/>
        <v>Breiter Michael</v>
      </c>
      <c r="CR96" s="19">
        <f t="shared" si="41"/>
        <v>6</v>
      </c>
      <c r="CS96" s="19" t="str">
        <f t="shared" si="42"/>
        <v>E</v>
      </c>
      <c r="CT96" s="154">
        <v>7702</v>
      </c>
      <c r="CU96" s="126"/>
      <c r="CV96" s="125">
        <v>733</v>
      </c>
      <c r="CW96" s="33">
        <f>VLOOKUP($CV96,Funktionsbezeichnungen,3,0)</f>
        <v>6</v>
      </c>
      <c r="CX96" s="83" t="str">
        <f>VLOOKUP($CV96,Funktionsbezeichnungen,2,0)</f>
        <v>Konstrukteur 3 / -planer 3 / Gruppenchef 1</v>
      </c>
      <c r="CY96" s="125">
        <v>732</v>
      </c>
      <c r="CZ96" s="33">
        <f>VLOOKUP($CY96,Funktionsbezeichnungen,3,0)</f>
        <v>5</v>
      </c>
      <c r="DA96" s="83" t="str">
        <f>VLOOKUP($CY96,Funktionsbezeichnungen,2,0)</f>
        <v>Konstrukteur 2 / -planer 2</v>
      </c>
      <c r="DB96" s="33">
        <v>732</v>
      </c>
      <c r="DC96" s="33">
        <f>VLOOKUP($DB96,Funktionsbezeichnungen,3,0)</f>
        <v>5</v>
      </c>
      <c r="DD96" s="83" t="str">
        <f>VLOOKUP($DB96,Funktionsbezeichnungen,2,0)</f>
        <v>Konstrukteur 2 / -planer 2</v>
      </c>
      <c r="DF96" s="33">
        <v>732</v>
      </c>
      <c r="DG96" s="33">
        <f t="shared" si="48"/>
        <v>5</v>
      </c>
      <c r="DH96" s="83" t="str">
        <f t="shared" si="49"/>
        <v>Konstrukteur 2 / -planer 2</v>
      </c>
      <c r="DM96" s="19">
        <f>+CT96</f>
        <v>7702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94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39"/>
        <v>5</v>
      </c>
      <c r="AA97" s="25" t="s">
        <v>141</v>
      </c>
      <c r="AB97" s="21" t="s">
        <v>147</v>
      </c>
      <c r="AC97" s="21"/>
      <c r="AE97" s="90" t="s">
        <v>378</v>
      </c>
      <c r="AF97" s="82"/>
      <c r="CP97" s="19" t="str">
        <f t="shared" si="40"/>
        <v>Charmillot Stéphane</v>
      </c>
      <c r="CR97" s="19">
        <f t="shared" si="41"/>
        <v>5</v>
      </c>
      <c r="CS97" s="19" t="str">
        <f t="shared" si="42"/>
        <v>F</v>
      </c>
      <c r="CT97" s="154">
        <v>9710</v>
      </c>
      <c r="CU97" s="126"/>
      <c r="CV97" s="125">
        <v>732</v>
      </c>
      <c r="CW97" s="33">
        <f t="shared" si="44"/>
        <v>5</v>
      </c>
      <c r="CX97" s="83" t="str">
        <f t="shared" si="45"/>
        <v>Konstrukteur 2 / -planer 2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731</v>
      </c>
      <c r="DC97" s="33">
        <f t="shared" si="35"/>
        <v>4</v>
      </c>
      <c r="DD97" s="83" t="str">
        <f t="shared" si="36"/>
        <v>Konstrukteur 1 / -planer 1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9710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39"/>
        <v>4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40"/>
        <v>Niederberger Benjamin</v>
      </c>
      <c r="CR98" s="19">
        <f t="shared" si="41"/>
        <v>4</v>
      </c>
      <c r="CS98" s="19" t="str">
        <f t="shared" si="42"/>
        <v>F</v>
      </c>
      <c r="CT98" s="154">
        <v>9701</v>
      </c>
      <c r="CU98" s="126"/>
      <c r="CV98" s="125">
        <v>732</v>
      </c>
      <c r="CW98" s="33">
        <f t="shared" si="44"/>
        <v>5</v>
      </c>
      <c r="CX98" s="83" t="str">
        <f t="shared" si="45"/>
        <v>Konstrukteur 2 / -planer 2</v>
      </c>
      <c r="CY98" s="125">
        <v>731</v>
      </c>
      <c r="CZ98" s="33">
        <f t="shared" si="46"/>
        <v>4</v>
      </c>
      <c r="DA98" s="83" t="str">
        <f t="shared" si="47"/>
        <v>Konstrukteur 1 / -planer 1</v>
      </c>
      <c r="DB98" s="125">
        <v>731</v>
      </c>
      <c r="DC98" s="33">
        <f t="shared" si="35"/>
        <v>4</v>
      </c>
      <c r="DD98" s="83" t="str">
        <f t="shared" si="36"/>
        <v>Konstrukteur 1 / -planer 1</v>
      </c>
      <c r="DE98" s="20"/>
      <c r="DF98" s="33">
        <v>731</v>
      </c>
      <c r="DG98" s="33">
        <f t="shared" si="48"/>
        <v>4</v>
      </c>
      <c r="DH98" s="83" t="str">
        <f t="shared" si="49"/>
        <v>Konstrukteur 1 / -planer 1</v>
      </c>
      <c r="DM98" s="19">
        <f t="shared" si="43"/>
        <v>9701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>
        <v>1</v>
      </c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358</v>
      </c>
      <c r="P99" s="15" t="s">
        <v>905</v>
      </c>
      <c r="Q99" s="15">
        <v>95</v>
      </c>
      <c r="R99" s="42"/>
      <c r="S99" s="27" t="s">
        <v>906</v>
      </c>
      <c r="T99" s="21">
        <v>1990</v>
      </c>
      <c r="U99" s="28" t="s">
        <v>239</v>
      </c>
      <c r="V99" s="21">
        <v>2012</v>
      </c>
      <c r="W99" s="25"/>
      <c r="X99" s="21"/>
      <c r="Y99" s="25"/>
      <c r="Z99" s="21">
        <f t="shared" si="39"/>
        <v>2</v>
      </c>
      <c r="AA99" s="25" t="s">
        <v>239</v>
      </c>
      <c r="AB99" s="162" t="s">
        <v>147</v>
      </c>
      <c r="AC99" s="21"/>
      <c r="AE99" s="90" t="s">
        <v>378</v>
      </c>
      <c r="AF99" s="82"/>
      <c r="CP99" s="19" t="str">
        <f t="shared" si="40"/>
        <v>Zymeri Shaha</v>
      </c>
      <c r="CR99" s="19">
        <f t="shared" si="41"/>
        <v>2</v>
      </c>
      <c r="CS99" s="19" t="str">
        <f t="shared" si="42"/>
        <v>F</v>
      </c>
      <c r="CT99" s="155">
        <v>9733</v>
      </c>
      <c r="CU99" s="156"/>
      <c r="CV99" s="125">
        <v>731</v>
      </c>
      <c r="CW99" s="33">
        <f t="shared" si="44"/>
        <v>4</v>
      </c>
      <c r="CX99" s="83" t="str">
        <f t="shared" si="45"/>
        <v>Konstrukteur 1 / -planer 1</v>
      </c>
      <c r="CY99" s="125"/>
      <c r="CZ99" s="33"/>
      <c r="DA99" s="83"/>
      <c r="DB99" s="125"/>
      <c r="DC99" s="33"/>
      <c r="DD99" s="83"/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9733</v>
      </c>
      <c r="DN99" s="153">
        <v>7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/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542</v>
      </c>
      <c r="Q100" s="15">
        <v>96</v>
      </c>
      <c r="R100" s="42"/>
      <c r="S100" s="27" t="s">
        <v>538</v>
      </c>
      <c r="T100" s="21">
        <v>1992</v>
      </c>
      <c r="U100" s="28" t="s">
        <v>235</v>
      </c>
      <c r="V100" s="21">
        <v>2012</v>
      </c>
      <c r="W100" s="25"/>
      <c r="X100" s="21"/>
      <c r="Y100" s="25"/>
      <c r="Z100" s="21">
        <f t="shared" si="39"/>
        <v>2</v>
      </c>
      <c r="AA100" s="25" t="s">
        <v>235</v>
      </c>
      <c r="AB100" s="162" t="s">
        <v>147</v>
      </c>
      <c r="AC100" s="21"/>
      <c r="AE100" s="90" t="s">
        <v>378</v>
      </c>
      <c r="AF100" s="82"/>
      <c r="CP100" s="19" t="str">
        <f t="shared" si="40"/>
        <v>Rüegsegger Stefan</v>
      </c>
      <c r="CR100" s="19">
        <f t="shared" si="41"/>
        <v>2</v>
      </c>
      <c r="CS100" s="19" t="str">
        <f t="shared" si="42"/>
        <v>F</v>
      </c>
      <c r="CT100" s="155">
        <v>9707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9707</v>
      </c>
      <c r="DN100" s="153">
        <v>6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359</v>
      </c>
      <c r="P101" s="15" t="s">
        <v>543</v>
      </c>
      <c r="Q101" s="15">
        <v>97</v>
      </c>
      <c r="R101" s="42"/>
      <c r="S101" s="27" t="s">
        <v>539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40"/>
        <v>Schwyn Timm</v>
      </c>
      <c r="CR101" s="19">
        <f t="shared" si="41"/>
        <v>2</v>
      </c>
      <c r="CS101" s="19" t="str">
        <f t="shared" si="42"/>
        <v>F</v>
      </c>
      <c r="CT101" s="155">
        <v>9706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9706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594</v>
      </c>
      <c r="Q102" s="15">
        <v>98</v>
      </c>
      <c r="R102" s="42"/>
      <c r="S102" s="27" t="s">
        <v>595</v>
      </c>
      <c r="T102" s="21">
        <v>1992</v>
      </c>
      <c r="U102" s="28" t="s">
        <v>235</v>
      </c>
      <c r="V102" s="21">
        <v>2013</v>
      </c>
      <c r="W102" s="25"/>
      <c r="X102" s="21"/>
      <c r="Y102" s="25"/>
      <c r="Z102" s="21">
        <f>$AD$3-V102</f>
        <v>1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Schär Cedric</v>
      </c>
      <c r="CR102" s="19">
        <f>+Z102</f>
        <v>1</v>
      </c>
      <c r="CS102" s="19" t="str">
        <f>+AB102</f>
        <v>G</v>
      </c>
      <c r="CT102" s="155">
        <v>9715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>+CT102</f>
        <v>9715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627</v>
      </c>
      <c r="Q103" s="15">
        <v>99</v>
      </c>
      <c r="R103" s="42"/>
      <c r="S103" s="27" t="s">
        <v>626</v>
      </c>
      <c r="T103" s="21">
        <v>1995</v>
      </c>
      <c r="U103" s="28" t="s">
        <v>235</v>
      </c>
      <c r="V103" s="21">
        <v>2014</v>
      </c>
      <c r="W103" s="25"/>
      <c r="X103" s="21"/>
      <c r="Y103" s="25"/>
      <c r="Z103" s="21">
        <f>$AD$3-V103</f>
        <v>0</v>
      </c>
      <c r="AA103" s="25" t="s">
        <v>174</v>
      </c>
      <c r="AB103" s="21" t="s">
        <v>149</v>
      </c>
      <c r="AC103" s="21"/>
      <c r="AE103" s="90" t="s">
        <v>378</v>
      </c>
      <c r="AF103" s="82"/>
      <c r="CP103" s="19" t="str">
        <f>+S103</f>
        <v>Leubin Marco</v>
      </c>
      <c r="CR103" s="19">
        <f>+Z103</f>
        <v>0</v>
      </c>
      <c r="CS103" s="19" t="str">
        <f>+AB103</f>
        <v>G</v>
      </c>
      <c r="CT103" s="154">
        <v>9726</v>
      </c>
      <c r="CU103" s="12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/>
      <c r="DG103" s="33"/>
      <c r="DH103" s="83"/>
      <c r="DM103" s="19">
        <f>+CT103</f>
        <v>9726</v>
      </c>
      <c r="DN103" s="153">
        <v>8</v>
      </c>
      <c r="DO103" s="19">
        <v>0</v>
      </c>
      <c r="DP103" s="185" t="s">
        <v>976</v>
      </c>
    </row>
    <row r="104" spans="1:120" s="19" customFormat="1" x14ac:dyDescent="0.2">
      <c r="A104" s="53">
        <v>0</v>
      </c>
      <c r="B104" s="53">
        <v>1</v>
      </c>
      <c r="C104" s="53">
        <f t="shared" si="30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39"/>
        <v>43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40"/>
        <v>Meister Christine</v>
      </c>
      <c r="CR104" s="19">
        <f t="shared" si="41"/>
        <v>43</v>
      </c>
      <c r="CS104" s="19" t="str">
        <f t="shared" si="42"/>
        <v>D</v>
      </c>
      <c r="CT104" s="154">
        <v>4245</v>
      </c>
      <c r="CU104" s="126"/>
      <c r="CV104" s="125">
        <v>134</v>
      </c>
      <c r="CW104" s="33">
        <f t="shared" si="44"/>
        <v>7</v>
      </c>
      <c r="CX104" s="83" t="str">
        <f t="shared" si="45"/>
        <v>Kaufmännischer Mitarbeiter 4 / Gruppenchef 2</v>
      </c>
      <c r="CY104" s="125">
        <v>134</v>
      </c>
      <c r="CZ104" s="33">
        <f t="shared" si="46"/>
        <v>7</v>
      </c>
      <c r="DA104" s="83" t="str">
        <f t="shared" si="47"/>
        <v>Kaufmännischer Mitarbeiter 4 / Gruppenchef 2</v>
      </c>
      <c r="DB104" s="125">
        <v>134</v>
      </c>
      <c r="DC104" s="33">
        <f t="shared" ref="DC104:DC118" si="50">VLOOKUP($DB104,Funktionsbezeichnungen,3,0)</f>
        <v>7</v>
      </c>
      <c r="DD104" s="83" t="str">
        <f t="shared" ref="DD104:DD118" si="51">VLOOKUP($DB104,Funktionsbezeichnungen,2,0)</f>
        <v>Kaufmännischer Mitarbeiter 4 / Gruppenchef 2</v>
      </c>
      <c r="DE104" s="20"/>
      <c r="DF104" s="125">
        <v>134</v>
      </c>
      <c r="DG104" s="33">
        <f t="shared" si="48"/>
        <v>7</v>
      </c>
      <c r="DH104" s="83" t="str">
        <f t="shared" si="49"/>
        <v>Kaufmännischer Mitarbeiter 4 / Gruppenchef 2</v>
      </c>
      <c r="DM104" s="19">
        <f t="shared" si="43"/>
        <v>4245</v>
      </c>
      <c r="DN104" s="153">
        <v>6</v>
      </c>
      <c r="DO104" s="19">
        <v>0</v>
      </c>
      <c r="DP104" s="19" t="s">
        <v>955</v>
      </c>
    </row>
    <row r="105" spans="1:120" s="19" customFormat="1" ht="27" x14ac:dyDescent="0.2">
      <c r="A105" s="53">
        <v>0</v>
      </c>
      <c r="B105" s="53">
        <v>1</v>
      </c>
      <c r="C105" s="53">
        <f t="shared" si="30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0" t="s">
        <v>207</v>
      </c>
      <c r="T105" s="17">
        <v>1954</v>
      </c>
      <c r="U105" s="169" t="s">
        <v>210</v>
      </c>
      <c r="V105" s="118">
        <v>1971</v>
      </c>
      <c r="W105" s="120"/>
      <c r="X105" s="118"/>
      <c r="Y105" s="169"/>
      <c r="Z105" s="118">
        <f t="shared" si="39"/>
        <v>43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40"/>
        <v>Derezynski Françoise</v>
      </c>
      <c r="CR105" s="19">
        <f t="shared" si="41"/>
        <v>43</v>
      </c>
      <c r="CS105" s="19" t="str">
        <f t="shared" si="42"/>
        <v>D</v>
      </c>
      <c r="CT105" s="154">
        <v>4266</v>
      </c>
      <c r="CU105" s="126"/>
      <c r="CV105" s="125">
        <v>134</v>
      </c>
      <c r="CW105" s="33">
        <f t="shared" si="44"/>
        <v>7</v>
      </c>
      <c r="CX105" s="83" t="str">
        <f t="shared" si="45"/>
        <v>Kaufmännischer Mitarbeiter 4 / Gruppenchef 2</v>
      </c>
      <c r="CY105" s="125">
        <v>134</v>
      </c>
      <c r="CZ105" s="33">
        <f t="shared" si="46"/>
        <v>7</v>
      </c>
      <c r="DA105" s="83" t="str">
        <f t="shared" si="47"/>
        <v>Kaufmännischer Mitarbeiter 4 / Gruppenchef 2</v>
      </c>
      <c r="DB105" s="125">
        <v>134</v>
      </c>
      <c r="DC105" s="33">
        <f t="shared" si="50"/>
        <v>7</v>
      </c>
      <c r="DD105" s="83" t="str">
        <f t="shared" si="51"/>
        <v>Kaufmännischer Mitarbeiter 4 / Gruppenchef 2</v>
      </c>
      <c r="DE105" s="20"/>
      <c r="DF105" s="125">
        <v>134</v>
      </c>
      <c r="DG105" s="33">
        <f t="shared" si="48"/>
        <v>7</v>
      </c>
      <c r="DH105" s="83" t="str">
        <f t="shared" si="49"/>
        <v>Kaufmännischer Mitarbeiter 4 / Gruppenchef 2</v>
      </c>
      <c r="DM105" s="19">
        <f t="shared" si="43"/>
        <v>4266</v>
      </c>
      <c r="DN105" s="153">
        <v>6</v>
      </c>
      <c r="DO105" s="19">
        <v>0</v>
      </c>
      <c r="DP105" s="19" t="s">
        <v>955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39"/>
        <v>37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40"/>
        <v>Szirt Madeleine</v>
      </c>
      <c r="CR106" s="19">
        <f t="shared" si="41"/>
        <v>37</v>
      </c>
      <c r="CS106" s="19" t="str">
        <f t="shared" si="42"/>
        <v>D</v>
      </c>
      <c r="CT106" s="154">
        <v>4216</v>
      </c>
      <c r="CU106" s="126"/>
      <c r="CV106" s="125">
        <v>162</v>
      </c>
      <c r="CW106" s="33">
        <f t="shared" si="44"/>
        <v>9</v>
      </c>
      <c r="CX106" s="83" t="str">
        <f t="shared" si="45"/>
        <v>Personal-Fachspezialist 2</v>
      </c>
      <c r="CY106" s="125">
        <v>162</v>
      </c>
      <c r="CZ106" s="33">
        <f t="shared" si="46"/>
        <v>9</v>
      </c>
      <c r="DA106" s="83" t="str">
        <f t="shared" si="47"/>
        <v>Personal-Fachspezialist 2</v>
      </c>
      <c r="DB106" s="125">
        <v>162</v>
      </c>
      <c r="DC106" s="33">
        <f t="shared" si="50"/>
        <v>9</v>
      </c>
      <c r="DD106" s="83" t="str">
        <f t="shared" si="51"/>
        <v>Personal-Fachspezialist 2</v>
      </c>
      <c r="DE106" s="20"/>
      <c r="DF106" s="125">
        <v>162</v>
      </c>
      <c r="DG106" s="33">
        <f t="shared" si="48"/>
        <v>9</v>
      </c>
      <c r="DH106" s="83" t="str">
        <f t="shared" si="49"/>
        <v>Personal-Fachspezialist 2</v>
      </c>
      <c r="DM106" s="19">
        <f t="shared" si="43"/>
        <v>4216</v>
      </c>
      <c r="DN106" s="153">
        <v>3</v>
      </c>
      <c r="DO106" s="19">
        <v>0</v>
      </c>
      <c r="DP106" s="185" t="s">
        <v>971</v>
      </c>
    </row>
    <row r="107" spans="1:120" s="19" customFormat="1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39"/>
        <v>32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40"/>
        <v>Peier Doris</v>
      </c>
      <c r="CR107" s="19">
        <f t="shared" si="41"/>
        <v>32</v>
      </c>
      <c r="CS107" s="19" t="str">
        <f t="shared" si="42"/>
        <v>D</v>
      </c>
      <c r="CT107" s="154">
        <v>5581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5581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39"/>
        <v>29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40"/>
        <v>Beuret Agnès</v>
      </c>
      <c r="CR108" s="19">
        <f t="shared" si="41"/>
        <v>29</v>
      </c>
      <c r="CS108" s="19" t="str">
        <f t="shared" si="42"/>
        <v>D</v>
      </c>
      <c r="CT108" s="154">
        <v>4352</v>
      </c>
      <c r="CU108" s="126"/>
      <c r="CV108" s="125">
        <v>134</v>
      </c>
      <c r="CW108" s="33">
        <f t="shared" si="44"/>
        <v>7</v>
      </c>
      <c r="CX108" s="83" t="str">
        <f t="shared" si="45"/>
        <v>Kaufmännischer Mitarbeiter 4 / Gruppenchef 2</v>
      </c>
      <c r="CY108" s="125">
        <v>134</v>
      </c>
      <c r="CZ108" s="33">
        <f t="shared" si="46"/>
        <v>7</v>
      </c>
      <c r="DA108" s="83" t="str">
        <f t="shared" si="47"/>
        <v>Kaufmännischer Mitarbeiter 4 / Gruppenchef 2</v>
      </c>
      <c r="DB108" s="125">
        <v>134</v>
      </c>
      <c r="DC108" s="33">
        <f t="shared" si="50"/>
        <v>7</v>
      </c>
      <c r="DD108" s="83" t="str">
        <f t="shared" si="51"/>
        <v>Kaufmännischer Mitarbeiter 4 / Gruppenchef 2</v>
      </c>
      <c r="DE108" s="20"/>
      <c r="DF108" s="125">
        <v>134</v>
      </c>
      <c r="DG108" s="33">
        <f t="shared" si="48"/>
        <v>7</v>
      </c>
      <c r="DH108" s="83" t="str">
        <f t="shared" si="49"/>
        <v>Kaufmännischer Mitarbeiter 4 / Gruppenchef 2</v>
      </c>
      <c r="DM108" s="19">
        <f t="shared" si="43"/>
        <v>4352</v>
      </c>
      <c r="DN108" s="153">
        <v>6</v>
      </c>
      <c r="DO108" s="19">
        <v>0</v>
      </c>
      <c r="DP108" s="19" t="s">
        <v>955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39"/>
        <v>24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Weider Noelle</v>
      </c>
      <c r="CR109" s="19">
        <f t="shared" si="41"/>
        <v>24</v>
      </c>
      <c r="CS109" s="19" t="str">
        <f t="shared" si="42"/>
        <v>D</v>
      </c>
      <c r="CT109" s="154">
        <v>5604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5604</v>
      </c>
      <c r="DN109" s="153">
        <v>6</v>
      </c>
      <c r="DO109" s="19">
        <v>0</v>
      </c>
      <c r="DP109" s="19" t="s">
        <v>955</v>
      </c>
    </row>
    <row r="110" spans="1:120" s="19" customFormat="1" ht="40.5" x14ac:dyDescent="0.2">
      <c r="A110" s="53">
        <v>0</v>
      </c>
      <c r="B110" s="53"/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0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8"/>
      <c r="Z110" s="118">
        <f t="shared" si="39"/>
        <v>12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40"/>
        <v>Kiefer Patrick</v>
      </c>
      <c r="CR110" s="19">
        <f t="shared" si="41"/>
        <v>12</v>
      </c>
      <c r="CS110" s="19" t="str">
        <f t="shared" si="42"/>
        <v>D</v>
      </c>
      <c r="CT110" s="154">
        <v>6753</v>
      </c>
      <c r="CU110" s="126"/>
      <c r="CV110" s="125">
        <v>223</v>
      </c>
      <c r="CW110" s="33">
        <f t="shared" si="44"/>
        <v>10</v>
      </c>
      <c r="CX110" s="83" t="str">
        <f t="shared" si="45"/>
        <v>Finanz-Fachspezialist / Controller 3</v>
      </c>
      <c r="CY110" s="125">
        <v>223</v>
      </c>
      <c r="CZ110" s="33">
        <f t="shared" si="46"/>
        <v>10</v>
      </c>
      <c r="DA110" s="83" t="str">
        <f t="shared" si="47"/>
        <v>Finanz-Fachspezialist / Controller 3</v>
      </c>
      <c r="DB110" s="125">
        <v>223</v>
      </c>
      <c r="DC110" s="33">
        <f t="shared" si="50"/>
        <v>10</v>
      </c>
      <c r="DD110" s="83" t="str">
        <f t="shared" si="51"/>
        <v>Finanz-Fachspezialist / Controller 3</v>
      </c>
      <c r="DE110" s="20"/>
      <c r="DF110" s="125">
        <v>223</v>
      </c>
      <c r="DG110" s="33">
        <f t="shared" si="48"/>
        <v>10</v>
      </c>
      <c r="DH110" s="83" t="str">
        <f t="shared" si="49"/>
        <v>Finanz-Fachspezialist / Controller 3</v>
      </c>
      <c r="DM110" s="19">
        <f t="shared" si="43"/>
        <v>6753</v>
      </c>
      <c r="DN110" s="153">
        <v>3</v>
      </c>
      <c r="DO110" s="19">
        <v>0</v>
      </c>
      <c r="DP110" s="185" t="s">
        <v>972</v>
      </c>
    </row>
    <row r="111" spans="1:120" s="19" customFormat="1" ht="27" x14ac:dyDescent="0.2">
      <c r="A111" s="53">
        <v>0</v>
      </c>
      <c r="B111" s="53"/>
      <c r="C111" s="53">
        <f t="shared" ref="C111:C135" si="52">IF(Z111&gt;=10,1,0)</f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0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8" t="s">
        <v>327</v>
      </c>
      <c r="Z111" s="118">
        <f t="shared" si="39"/>
        <v>12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40"/>
        <v>Fischer Michel</v>
      </c>
      <c r="CR111" s="19">
        <f t="shared" si="41"/>
        <v>12</v>
      </c>
      <c r="CS111" s="19" t="str">
        <f t="shared" si="42"/>
        <v>D</v>
      </c>
      <c r="CT111" s="154">
        <v>8655</v>
      </c>
      <c r="CU111" s="126"/>
      <c r="CV111" s="125">
        <v>542</v>
      </c>
      <c r="CW111" s="33">
        <f t="shared" si="44"/>
        <v>7</v>
      </c>
      <c r="CX111" s="83" t="str">
        <f t="shared" si="45"/>
        <v>Technischer Sachbearbeiter 2</v>
      </c>
      <c r="CY111" s="125">
        <v>542</v>
      </c>
      <c r="CZ111" s="33">
        <f t="shared" si="46"/>
        <v>7</v>
      </c>
      <c r="DA111" s="83" t="str">
        <f t="shared" si="47"/>
        <v>Technischer Sachbearbeiter 2</v>
      </c>
      <c r="DB111" s="125">
        <v>541</v>
      </c>
      <c r="DC111" s="33">
        <f t="shared" si="50"/>
        <v>6</v>
      </c>
      <c r="DD111" s="83" t="str">
        <f t="shared" si="51"/>
        <v>Technischer Sachbearbeiter 1</v>
      </c>
      <c r="DE111" s="20"/>
      <c r="DF111" s="125">
        <v>351</v>
      </c>
      <c r="DG111" s="33">
        <f t="shared" si="48"/>
        <v>7</v>
      </c>
      <c r="DH111" s="83" t="str">
        <f t="shared" si="49"/>
        <v>Marketing - / Product - Manager 1</v>
      </c>
      <c r="DM111" s="19">
        <f t="shared" si="43"/>
        <v>8655</v>
      </c>
      <c r="DN111" s="153">
        <v>6</v>
      </c>
      <c r="DO111" s="19">
        <v>0</v>
      </c>
      <c r="DP111" s="19" t="s">
        <v>967</v>
      </c>
    </row>
    <row r="112" spans="1:120" s="19" customFormat="1" x14ac:dyDescent="0.2">
      <c r="A112" s="53">
        <v>0</v>
      </c>
      <c r="B112" s="53">
        <v>1</v>
      </c>
      <c r="C112" s="53">
        <f t="shared" si="52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39"/>
        <v>38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40"/>
        <v>Willig Martine</v>
      </c>
      <c r="CR112" s="19">
        <f t="shared" si="41"/>
        <v>38</v>
      </c>
      <c r="CS112" s="19" t="str">
        <f t="shared" si="42"/>
        <v>E</v>
      </c>
      <c r="CT112" s="154">
        <v>5637</v>
      </c>
      <c r="CU112" s="126"/>
      <c r="CV112" s="125">
        <v>133</v>
      </c>
      <c r="CW112" s="33">
        <f t="shared" si="44"/>
        <v>6</v>
      </c>
      <c r="CX112" s="83" t="str">
        <f t="shared" si="45"/>
        <v>Kaufmännischer Mitarbeiter 3 / Gruppenchef 1</v>
      </c>
      <c r="CY112" s="125">
        <v>133</v>
      </c>
      <c r="CZ112" s="33">
        <f t="shared" si="46"/>
        <v>6</v>
      </c>
      <c r="DA112" s="83" t="str">
        <f t="shared" si="47"/>
        <v>Kaufmännischer Mitarbeiter 3 / Gruppenchef 1</v>
      </c>
      <c r="DB112" s="125">
        <v>133</v>
      </c>
      <c r="DC112" s="33">
        <f t="shared" si="50"/>
        <v>6</v>
      </c>
      <c r="DD112" s="83" t="str">
        <f t="shared" si="51"/>
        <v>Kaufmännischer Mitarbeiter 3 / Gruppenchef 1</v>
      </c>
      <c r="DE112" s="20"/>
      <c r="DF112" s="125">
        <v>133</v>
      </c>
      <c r="DG112" s="33">
        <f t="shared" si="48"/>
        <v>6</v>
      </c>
      <c r="DH112" s="83" t="str">
        <f t="shared" si="49"/>
        <v>Kaufmännischer Mitarbeiter 3 / Gruppenchef 1</v>
      </c>
      <c r="DM112" s="19">
        <f t="shared" si="43"/>
        <v>5637</v>
      </c>
      <c r="DN112" s="153">
        <v>6</v>
      </c>
      <c r="DO112" s="19">
        <v>0</v>
      </c>
      <c r="DP112" s="185" t="s">
        <v>973</v>
      </c>
    </row>
    <row r="113" spans="1:120" s="19" customFormat="1" x14ac:dyDescent="0.2">
      <c r="A113" s="53">
        <v>0</v>
      </c>
      <c r="B113" s="53">
        <v>1</v>
      </c>
      <c r="C113" s="53">
        <f t="shared" si="52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39"/>
        <v>37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40"/>
        <v>Meichtry Anna</v>
      </c>
      <c r="CR113" s="19">
        <f t="shared" si="41"/>
        <v>37</v>
      </c>
      <c r="CS113" s="19" t="str">
        <f t="shared" si="42"/>
        <v>E</v>
      </c>
      <c r="CT113" s="154">
        <v>5629</v>
      </c>
      <c r="CU113" s="126"/>
      <c r="CV113" s="125">
        <v>133</v>
      </c>
      <c r="CW113" s="33">
        <f t="shared" si="44"/>
        <v>6</v>
      </c>
      <c r="CX113" s="83" t="str">
        <f t="shared" si="45"/>
        <v>Kaufmännischer Mitarbeiter 3 / Gruppenchef 1</v>
      </c>
      <c r="CY113" s="125">
        <v>133</v>
      </c>
      <c r="CZ113" s="33">
        <f t="shared" si="46"/>
        <v>6</v>
      </c>
      <c r="DA113" s="83" t="str">
        <f t="shared" si="47"/>
        <v>Kaufmännischer Mitarbeiter 3 / Gruppenchef 1</v>
      </c>
      <c r="DB113" s="125">
        <v>133</v>
      </c>
      <c r="DC113" s="33">
        <f t="shared" si="50"/>
        <v>6</v>
      </c>
      <c r="DD113" s="83" t="str">
        <f t="shared" si="51"/>
        <v>Kaufmännischer Mitarbeiter 3 / Gruppenchef 1</v>
      </c>
      <c r="DE113" s="20"/>
      <c r="DF113" s="125">
        <v>133</v>
      </c>
      <c r="DG113" s="33">
        <f t="shared" si="48"/>
        <v>6</v>
      </c>
      <c r="DH113" s="83" t="str">
        <f t="shared" si="49"/>
        <v>Kaufmännischer Mitarbeiter 3 / Gruppenchef 1</v>
      </c>
      <c r="DM113" s="19">
        <f t="shared" si="43"/>
        <v>5629</v>
      </c>
      <c r="DN113" s="153">
        <v>6</v>
      </c>
      <c r="DO113" s="19">
        <v>0</v>
      </c>
      <c r="DP113" s="19" t="s">
        <v>955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1005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39"/>
        <v>27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40"/>
        <v>Meier Jacqueline</v>
      </c>
      <c r="CR114" s="19">
        <f t="shared" si="41"/>
        <v>27</v>
      </c>
      <c r="CS114" s="19" t="str">
        <f t="shared" si="42"/>
        <v>E</v>
      </c>
      <c r="CT114" s="154">
        <v>7700</v>
      </c>
      <c r="CU114" s="126"/>
      <c r="CV114" s="125">
        <v>212</v>
      </c>
      <c r="CW114" s="33">
        <f t="shared" si="44"/>
        <v>5</v>
      </c>
      <c r="CX114" s="83" t="str">
        <f t="shared" si="45"/>
        <v>Buchhalter 2</v>
      </c>
      <c r="CY114" s="125">
        <v>212</v>
      </c>
      <c r="CZ114" s="33">
        <f t="shared" si="46"/>
        <v>5</v>
      </c>
      <c r="DA114" s="83" t="str">
        <f t="shared" si="47"/>
        <v>Buchhalter 2</v>
      </c>
      <c r="DB114" s="125">
        <v>212</v>
      </c>
      <c r="DC114" s="33">
        <f t="shared" si="50"/>
        <v>5</v>
      </c>
      <c r="DD114" s="83" t="str">
        <f t="shared" si="51"/>
        <v>Buchhalter 2</v>
      </c>
      <c r="DE114" s="20"/>
      <c r="DF114" s="125">
        <v>212</v>
      </c>
      <c r="DG114" s="33">
        <f t="shared" si="48"/>
        <v>5</v>
      </c>
      <c r="DH114" s="83" t="str">
        <f t="shared" si="49"/>
        <v>Buchhalter 2</v>
      </c>
      <c r="DM114" s="19">
        <f t="shared" si="43"/>
        <v>7700</v>
      </c>
      <c r="DN114" s="153">
        <v>6</v>
      </c>
      <c r="DO114" s="19">
        <v>0</v>
      </c>
      <c r="DP114" s="19" t="s">
        <v>958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39"/>
        <v>9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40"/>
        <v>Oruk Makbule</v>
      </c>
      <c r="CR115" s="19">
        <f t="shared" si="41"/>
        <v>9</v>
      </c>
      <c r="CS115" s="19" t="str">
        <f t="shared" si="42"/>
        <v>E</v>
      </c>
      <c r="CT115" s="154">
        <v>6762</v>
      </c>
      <c r="CU115" s="126"/>
      <c r="CV115" s="125">
        <v>212</v>
      </c>
      <c r="CW115" s="33">
        <f t="shared" si="44"/>
        <v>5</v>
      </c>
      <c r="CX115" s="83" t="str">
        <f t="shared" si="45"/>
        <v>Buchhalter 2</v>
      </c>
      <c r="CY115" s="125">
        <v>212</v>
      </c>
      <c r="CZ115" s="33">
        <f t="shared" si="46"/>
        <v>5</v>
      </c>
      <c r="DA115" s="83" t="str">
        <f t="shared" si="47"/>
        <v>Buchhalter 2</v>
      </c>
      <c r="DB115" s="125">
        <v>212</v>
      </c>
      <c r="DC115" s="33">
        <f t="shared" si="50"/>
        <v>5</v>
      </c>
      <c r="DD115" s="83" t="str">
        <f t="shared" si="51"/>
        <v>Buchhalter 2</v>
      </c>
      <c r="DE115" s="20"/>
      <c r="DF115" s="125">
        <v>212</v>
      </c>
      <c r="DG115" s="33">
        <f t="shared" si="48"/>
        <v>5</v>
      </c>
      <c r="DH115" s="83" t="str">
        <f t="shared" si="49"/>
        <v>Buchhalter 2</v>
      </c>
      <c r="DM115" s="19">
        <f t="shared" si="43"/>
        <v>6762</v>
      </c>
      <c r="DN115" s="153">
        <v>6</v>
      </c>
      <c r="DO115" s="19">
        <v>0</v>
      </c>
      <c r="DP115" s="19" t="s">
        <v>958</v>
      </c>
    </row>
    <row r="116" spans="1:120" s="19" customFormat="1" x14ac:dyDescent="0.2">
      <c r="A116" s="53">
        <v>0</v>
      </c>
      <c r="B116" s="53"/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39"/>
        <v>35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40"/>
        <v>Steg Günther</v>
      </c>
      <c r="CR116" s="19">
        <f t="shared" si="41"/>
        <v>35</v>
      </c>
      <c r="CS116" s="19" t="str">
        <f t="shared" si="42"/>
        <v>C</v>
      </c>
      <c r="CT116" s="154">
        <v>4226</v>
      </c>
      <c r="CU116" s="126"/>
      <c r="CV116" s="125">
        <v>413</v>
      </c>
      <c r="CW116" s="33">
        <f t="shared" si="44"/>
        <v>8</v>
      </c>
      <c r="CX116" s="83" t="str">
        <f t="shared" si="45"/>
        <v>Senior System-Controller</v>
      </c>
      <c r="CY116" s="125">
        <v>413</v>
      </c>
      <c r="CZ116" s="33">
        <f t="shared" si="46"/>
        <v>8</v>
      </c>
      <c r="DA116" s="83" t="str">
        <f t="shared" si="47"/>
        <v>Senior System-Controller</v>
      </c>
      <c r="DB116" s="125">
        <v>413</v>
      </c>
      <c r="DC116" s="33">
        <f t="shared" si="50"/>
        <v>8</v>
      </c>
      <c r="DD116" s="83" t="str">
        <f t="shared" si="51"/>
        <v>Senior System-Controller</v>
      </c>
      <c r="DE116" s="20"/>
      <c r="DF116" s="125">
        <v>413</v>
      </c>
      <c r="DG116" s="33">
        <f t="shared" si="48"/>
        <v>8</v>
      </c>
      <c r="DH116" s="83" t="str">
        <f t="shared" si="49"/>
        <v>Senior System-Controller</v>
      </c>
      <c r="DM116" s="19">
        <f t="shared" si="43"/>
        <v>4226</v>
      </c>
      <c r="DN116" s="153">
        <v>6</v>
      </c>
      <c r="DO116" s="19">
        <v>0</v>
      </c>
      <c r="DP116" s="19" t="s">
        <v>961</v>
      </c>
    </row>
    <row r="117" spans="1:120" s="19" customFormat="1" ht="27" x14ac:dyDescent="0.2">
      <c r="A117" s="53">
        <v>0</v>
      </c>
      <c r="B117" s="53"/>
      <c r="C117" s="53">
        <f t="shared" si="52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0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8" t="s">
        <v>211</v>
      </c>
      <c r="Z117" s="118">
        <f t="shared" si="39"/>
        <v>22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40"/>
        <v>Grimm Stephan</v>
      </c>
      <c r="CR117" s="19">
        <f t="shared" si="41"/>
        <v>22</v>
      </c>
      <c r="CS117" s="19" t="str">
        <f t="shared" si="42"/>
        <v>C</v>
      </c>
      <c r="CT117" s="154">
        <v>3203</v>
      </c>
      <c r="CU117" s="126"/>
      <c r="CV117" s="125">
        <v>443</v>
      </c>
      <c r="CW117" s="33">
        <f t="shared" si="44"/>
        <v>9</v>
      </c>
      <c r="CX117" s="83" t="str">
        <f t="shared" si="45"/>
        <v>System-Spezialist 3</v>
      </c>
      <c r="CY117" s="125">
        <v>443</v>
      </c>
      <c r="CZ117" s="33">
        <f t="shared" si="46"/>
        <v>9</v>
      </c>
      <c r="DA117" s="83" t="str">
        <f t="shared" si="47"/>
        <v>System-Spezialist 3</v>
      </c>
      <c r="DB117" s="125">
        <v>443</v>
      </c>
      <c r="DC117" s="33">
        <f t="shared" si="50"/>
        <v>9</v>
      </c>
      <c r="DD117" s="83" t="str">
        <f t="shared" si="51"/>
        <v>System-Spezialist 3</v>
      </c>
      <c r="DE117" s="20"/>
      <c r="DF117" s="125">
        <v>413</v>
      </c>
      <c r="DG117" s="33">
        <f t="shared" si="48"/>
        <v>8</v>
      </c>
      <c r="DH117" s="83" t="str">
        <f t="shared" si="49"/>
        <v>Senior System-Controller</v>
      </c>
      <c r="DM117" s="19">
        <f t="shared" si="43"/>
        <v>3203</v>
      </c>
      <c r="DN117" s="153">
        <v>3</v>
      </c>
      <c r="DO117" s="19">
        <v>0</v>
      </c>
      <c r="DP117" s="19" t="s">
        <v>962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39"/>
        <v>15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40"/>
        <v>Hänni Alexander</v>
      </c>
      <c r="CR118" s="19">
        <f t="shared" si="41"/>
        <v>15</v>
      </c>
      <c r="CS118" s="19" t="str">
        <f t="shared" si="42"/>
        <v>D</v>
      </c>
      <c r="CT118" s="154">
        <v>6755</v>
      </c>
      <c r="CU118" s="126"/>
      <c r="CV118" s="125">
        <v>423</v>
      </c>
      <c r="CW118" s="33">
        <f t="shared" si="44"/>
        <v>7</v>
      </c>
      <c r="CX118" s="83" t="str">
        <f t="shared" si="45"/>
        <v>IC-Berater / -Techniker 3 / LAN-Supporter</v>
      </c>
      <c r="CY118" s="125">
        <v>423</v>
      </c>
      <c r="CZ118" s="33">
        <f t="shared" si="46"/>
        <v>7</v>
      </c>
      <c r="DA118" s="83" t="str">
        <f t="shared" si="47"/>
        <v>IC-Berater / -Techniker 3 / LAN-Supporter</v>
      </c>
      <c r="DB118" s="125">
        <v>422</v>
      </c>
      <c r="DC118" s="33">
        <f t="shared" si="50"/>
        <v>6</v>
      </c>
      <c r="DD118" s="83" t="str">
        <f t="shared" si="51"/>
        <v>IC-Berater / -Techniker 2 / LAN-Grundstufe</v>
      </c>
      <c r="DE118" s="20"/>
      <c r="DF118" s="125">
        <v>422</v>
      </c>
      <c r="DG118" s="33">
        <f t="shared" si="48"/>
        <v>6</v>
      </c>
      <c r="DH118" s="83" t="str">
        <f t="shared" si="49"/>
        <v>IC-Berater / -Techniker 2 / LAN-Grundstufe</v>
      </c>
      <c r="DM118" s="19">
        <f t="shared" si="43"/>
        <v>6755</v>
      </c>
      <c r="DN118" s="153">
        <v>6</v>
      </c>
      <c r="DO118" s="19">
        <v>0</v>
      </c>
      <c r="DP118" s="19" t="s">
        <v>960</v>
      </c>
    </row>
    <row r="119" spans="1:120" s="19" customFormat="1" x14ac:dyDescent="0.2">
      <c r="A119" s="53">
        <v>0</v>
      </c>
      <c r="B119" s="53"/>
      <c r="C119" s="53">
        <f t="shared" si="52"/>
        <v>0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1054</v>
      </c>
      <c r="Q119" s="15">
        <v>115</v>
      </c>
      <c r="R119" s="42"/>
      <c r="S119" s="27" t="s">
        <v>1055</v>
      </c>
      <c r="T119" s="21">
        <v>1985</v>
      </c>
      <c r="U119" s="28" t="s">
        <v>1056</v>
      </c>
      <c r="V119" s="21">
        <v>2007</v>
      </c>
      <c r="W119" s="25" t="s">
        <v>1057</v>
      </c>
      <c r="X119" s="21">
        <v>2015</v>
      </c>
      <c r="Y119" s="25" t="s">
        <v>316</v>
      </c>
      <c r="Z119" s="21">
        <f t="shared" si="39"/>
        <v>7</v>
      </c>
      <c r="AA119" s="25" t="s">
        <v>205</v>
      </c>
      <c r="AB119" s="21" t="s">
        <v>142</v>
      </c>
      <c r="AC119" s="21"/>
      <c r="AE119" s="90" t="s">
        <v>427</v>
      </c>
      <c r="AF119" s="82"/>
      <c r="CP119" s="19" t="str">
        <f t="shared" si="40"/>
        <v>Saliu Bekim</v>
      </c>
      <c r="CR119" s="19">
        <f t="shared" si="41"/>
        <v>7</v>
      </c>
      <c r="CS119" s="19" t="str">
        <f t="shared" si="42"/>
        <v>E</v>
      </c>
      <c r="CT119" s="154">
        <v>7708</v>
      </c>
      <c r="CU119" s="126"/>
      <c r="CV119" s="125">
        <v>422</v>
      </c>
      <c r="CW119" s="33">
        <f t="shared" si="44"/>
        <v>6</v>
      </c>
      <c r="CX119" s="83" t="str">
        <f t="shared" si="45"/>
        <v>IC-Berater / -Techniker 2 / LAN-Grundstufe</v>
      </c>
      <c r="CY119" s="125"/>
      <c r="CZ119" s="33"/>
      <c r="DA119" s="83"/>
      <c r="DB119" s="125"/>
      <c r="DC119" s="33"/>
      <c r="DD119" s="83"/>
      <c r="DE119" s="20"/>
      <c r="DF119" s="125"/>
      <c r="DG119" s="33"/>
      <c r="DH119" s="83"/>
      <c r="DM119" s="19">
        <f t="shared" si="43"/>
        <v>7708</v>
      </c>
      <c r="DN119" s="153">
        <v>6</v>
      </c>
      <c r="DO119" s="19">
        <v>0</v>
      </c>
      <c r="DP119" s="19" t="s">
        <v>960</v>
      </c>
    </row>
    <row r="120" spans="1:120" s="19" customFormat="1" x14ac:dyDescent="0.2">
      <c r="A120" s="53">
        <v>0</v>
      </c>
      <c r="B120" s="53">
        <v>1</v>
      </c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513</v>
      </c>
      <c r="Q120" s="15">
        <v>116</v>
      </c>
      <c r="R120" s="42" t="s">
        <v>344</v>
      </c>
      <c r="S120" s="27" t="s">
        <v>272</v>
      </c>
      <c r="T120" s="21">
        <v>1967</v>
      </c>
      <c r="U120" s="28" t="s">
        <v>274</v>
      </c>
      <c r="V120" s="21">
        <v>1986</v>
      </c>
      <c r="W120" s="25"/>
      <c r="X120" s="21"/>
      <c r="Y120" s="25"/>
      <c r="Z120" s="21">
        <f t="shared" si="39"/>
        <v>28</v>
      </c>
      <c r="AA120" s="25" t="s">
        <v>693</v>
      </c>
      <c r="AB120" s="21" t="s">
        <v>121</v>
      </c>
      <c r="AC120" s="21"/>
      <c r="AE120" s="90" t="s">
        <v>454</v>
      </c>
      <c r="AF120" s="82"/>
      <c r="CP120" s="19" t="str">
        <f t="shared" si="40"/>
        <v>Gerber Beatrice</v>
      </c>
      <c r="CR120" s="19">
        <f t="shared" si="41"/>
        <v>28</v>
      </c>
      <c r="CS120" s="19" t="str">
        <f t="shared" si="42"/>
        <v>D</v>
      </c>
      <c r="CT120" s="154">
        <v>4289</v>
      </c>
      <c r="CU120" s="126"/>
      <c r="CV120" s="125">
        <v>141</v>
      </c>
      <c r="CW120" s="33">
        <f t="shared" si="44"/>
        <v>8</v>
      </c>
      <c r="CX120" s="83" t="str">
        <f t="shared" si="45"/>
        <v>Kaufmännischer Fachspezialist 1</v>
      </c>
      <c r="CY120" s="125">
        <v>141</v>
      </c>
      <c r="CZ120" s="33">
        <f t="shared" ref="CZ120:CZ129" si="53">VLOOKUP($CY120,Funktionsbezeichnungen,3,0)</f>
        <v>8</v>
      </c>
      <c r="DA120" s="83" t="str">
        <f t="shared" ref="DA120:DA129" si="54">VLOOKUP($CY120,Funktionsbezeichnungen,2,0)</f>
        <v>Kaufmännischer Fachspezialist 1</v>
      </c>
      <c r="DB120" s="125">
        <v>141</v>
      </c>
      <c r="DC120" s="33">
        <f t="shared" ref="DC120:DC129" si="55">VLOOKUP($DB120,Funktionsbezeichnungen,3,0)</f>
        <v>8</v>
      </c>
      <c r="DD120" s="83" t="str">
        <f t="shared" ref="DD120:DD129" si="56">VLOOKUP($DB120,Funktionsbezeichnungen,2,0)</f>
        <v>Kaufmännischer Fachspezialist 1</v>
      </c>
      <c r="DE120" s="20"/>
      <c r="DF120" s="125">
        <v>141</v>
      </c>
      <c r="DG120" s="33">
        <f t="shared" ref="DG120:DG129" si="57">VLOOKUP($DF120,Funktionsbezeichnungen,3,0)</f>
        <v>8</v>
      </c>
      <c r="DH120" s="83" t="str">
        <f t="shared" ref="DH120:DH129" si="58">VLOOKUP($DF120,Funktionsbezeichnungen,2,0)</f>
        <v>Kaufmännischer Fachspezialist 1</v>
      </c>
      <c r="DM120" s="19">
        <f t="shared" si="43"/>
        <v>4289</v>
      </c>
      <c r="DN120" s="153">
        <v>6</v>
      </c>
      <c r="DO120" s="19">
        <v>0</v>
      </c>
      <c r="DP120" s="19" t="s">
        <v>956</v>
      </c>
    </row>
    <row r="121" spans="1:120" s="19" customFormat="1" x14ac:dyDescent="0.2">
      <c r="A121" s="53">
        <v>0</v>
      </c>
      <c r="B121" s="53">
        <v>1</v>
      </c>
      <c r="C121" s="53">
        <f t="shared" si="52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358</v>
      </c>
      <c r="P121" s="15" t="s">
        <v>514</v>
      </c>
      <c r="Q121" s="15">
        <v>117</v>
      </c>
      <c r="R121" s="42"/>
      <c r="S121" s="27" t="s">
        <v>230</v>
      </c>
      <c r="T121" s="21">
        <v>1965</v>
      </c>
      <c r="U121" s="28" t="s">
        <v>151</v>
      </c>
      <c r="V121" s="21">
        <v>1984</v>
      </c>
      <c r="W121" s="25"/>
      <c r="X121" s="21"/>
      <c r="Y121" s="25"/>
      <c r="Z121" s="21">
        <f t="shared" si="39"/>
        <v>30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40"/>
        <v>Eichenberger Sylvia</v>
      </c>
      <c r="CR121" s="19">
        <f t="shared" si="41"/>
        <v>30</v>
      </c>
      <c r="CS121" s="19" t="str">
        <f t="shared" si="42"/>
        <v>D</v>
      </c>
      <c r="CT121" s="154">
        <v>5626</v>
      </c>
      <c r="CU121" s="126"/>
      <c r="CV121" s="125">
        <v>134</v>
      </c>
      <c r="CW121" s="33">
        <f t="shared" si="44"/>
        <v>7</v>
      </c>
      <c r="CX121" s="83" t="str">
        <f t="shared" si="45"/>
        <v>Kaufmännischer Mitarbeiter 4 / Gruppenchef 2</v>
      </c>
      <c r="CY121" s="125">
        <v>134</v>
      </c>
      <c r="CZ121" s="33">
        <f t="shared" si="53"/>
        <v>7</v>
      </c>
      <c r="DA121" s="83" t="str">
        <f t="shared" si="54"/>
        <v>Kaufmännischer Mitarbeiter 4 / Gruppenchef 2</v>
      </c>
      <c r="DB121" s="125">
        <v>134</v>
      </c>
      <c r="DC121" s="33">
        <f t="shared" si="55"/>
        <v>7</v>
      </c>
      <c r="DD121" s="83" t="str">
        <f t="shared" si="56"/>
        <v>Kaufmännischer Mitarbeiter 4 / Gruppenchef 2</v>
      </c>
      <c r="DE121" s="20"/>
      <c r="DF121" s="125">
        <v>134</v>
      </c>
      <c r="DG121" s="33">
        <f t="shared" si="57"/>
        <v>7</v>
      </c>
      <c r="DH121" s="83" t="str">
        <f t="shared" si="58"/>
        <v>Kaufmännischer Mitarbeiter 4 / Gruppenchef 2</v>
      </c>
      <c r="DM121" s="19">
        <f t="shared" si="43"/>
        <v>5626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505</v>
      </c>
      <c r="Q122" s="15">
        <v>118</v>
      </c>
      <c r="R122" s="42"/>
      <c r="S122" s="27" t="s">
        <v>396</v>
      </c>
      <c r="T122" s="21">
        <v>1965</v>
      </c>
      <c r="U122" s="28" t="s">
        <v>397</v>
      </c>
      <c r="V122" s="21">
        <v>1985</v>
      </c>
      <c r="W122" s="25"/>
      <c r="X122" s="21"/>
      <c r="Y122" s="25"/>
      <c r="Z122" s="21">
        <f t="shared" si="39"/>
        <v>29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40"/>
        <v>Ehret-Kreutz Elke</v>
      </c>
      <c r="CR122" s="19">
        <f t="shared" si="41"/>
        <v>29</v>
      </c>
      <c r="CS122" s="19" t="str">
        <f t="shared" si="42"/>
        <v>D</v>
      </c>
      <c r="CT122" s="154">
        <v>5633</v>
      </c>
      <c r="CU122" s="126"/>
      <c r="CV122" s="125">
        <v>134</v>
      </c>
      <c r="CW122" s="33">
        <f t="shared" ref="CW122:CW129" si="59">VLOOKUP($CV122,Funktionsbezeichnungen,3,0)</f>
        <v>7</v>
      </c>
      <c r="CX122" s="83" t="str">
        <f t="shared" ref="CX122:CX129" si="60">VLOOKUP($CV122,Funktionsbezeichnungen,2,0)</f>
        <v>Kaufmännischer Mitarbeiter 4 / Gruppenchef 2</v>
      </c>
      <c r="CY122" s="125">
        <v>134</v>
      </c>
      <c r="CZ122" s="33">
        <f t="shared" si="53"/>
        <v>7</v>
      </c>
      <c r="DA122" s="83" t="str">
        <f t="shared" si="54"/>
        <v>Kaufmännischer Mitarbeiter 4 / Gruppenchef 2</v>
      </c>
      <c r="DB122" s="125">
        <v>134</v>
      </c>
      <c r="DC122" s="33">
        <f t="shared" si="55"/>
        <v>7</v>
      </c>
      <c r="DD122" s="83" t="str">
        <f t="shared" si="56"/>
        <v>Kaufmännischer Mitarbeiter 4 / Gruppenchef 2</v>
      </c>
      <c r="DE122" s="20"/>
      <c r="DF122" s="125">
        <v>134</v>
      </c>
      <c r="DG122" s="33">
        <f t="shared" si="57"/>
        <v>7</v>
      </c>
      <c r="DH122" s="83" t="str">
        <f t="shared" si="58"/>
        <v>Kaufmännischer Mitarbeiter 4 / Gruppenchef 2</v>
      </c>
      <c r="DM122" s="19">
        <f t="shared" si="43"/>
        <v>5633</v>
      </c>
      <c r="DN122" s="153">
        <v>6</v>
      </c>
      <c r="DO122" s="19">
        <v>0</v>
      </c>
      <c r="DP122" s="19" t="s">
        <v>955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579</v>
      </c>
      <c r="Q123" s="15">
        <v>119</v>
      </c>
      <c r="R123" s="42"/>
      <c r="S123" s="27" t="s">
        <v>580</v>
      </c>
      <c r="T123" s="21">
        <v>1965</v>
      </c>
      <c r="U123" s="28" t="s">
        <v>581</v>
      </c>
      <c r="V123" s="21">
        <v>1985</v>
      </c>
      <c r="W123" s="28" t="s">
        <v>1051</v>
      </c>
      <c r="X123" s="21">
        <v>2014</v>
      </c>
      <c r="Y123" s="25"/>
      <c r="Z123" s="21">
        <f t="shared" si="39"/>
        <v>29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40"/>
        <v>Boschung Brigitte</v>
      </c>
      <c r="CR123" s="19">
        <f t="shared" si="41"/>
        <v>29</v>
      </c>
      <c r="CS123" s="19" t="str">
        <f t="shared" si="42"/>
        <v>E</v>
      </c>
      <c r="CT123" s="154">
        <v>7703</v>
      </c>
      <c r="CU123" s="126"/>
      <c r="CV123" s="125">
        <v>112</v>
      </c>
      <c r="CW123" s="33">
        <f t="shared" si="59"/>
        <v>5</v>
      </c>
      <c r="CX123" s="83" t="str">
        <f t="shared" si="60"/>
        <v>Réceptionist / Telefonist / Service-Disponent 2</v>
      </c>
      <c r="CY123" s="125">
        <v>112</v>
      </c>
      <c r="CZ123" s="33">
        <f t="shared" si="53"/>
        <v>5</v>
      </c>
      <c r="DA123" s="83" t="str">
        <f t="shared" si="54"/>
        <v>Réceptionist / Telefonist / Service-Disponent 2</v>
      </c>
      <c r="DB123" s="125">
        <v>112</v>
      </c>
      <c r="DC123" s="33">
        <f t="shared" si="55"/>
        <v>5</v>
      </c>
      <c r="DD123" s="83" t="str">
        <f t="shared" si="56"/>
        <v>Réceptionist / Telefonist / Service-Disponent 2</v>
      </c>
      <c r="DE123" s="20"/>
      <c r="DF123" s="125">
        <v>112</v>
      </c>
      <c r="DG123" s="33">
        <f t="shared" si="57"/>
        <v>5</v>
      </c>
      <c r="DH123" s="83" t="str">
        <f t="shared" si="58"/>
        <v>Réceptionist / Telefonist / Service-Disponent 2</v>
      </c>
      <c r="DM123" s="19">
        <f t="shared" si="43"/>
        <v>7703</v>
      </c>
      <c r="DN123" s="153">
        <v>6</v>
      </c>
      <c r="DO123" s="19">
        <v>0</v>
      </c>
      <c r="DP123" s="19" t="s">
        <v>953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884</v>
      </c>
      <c r="Q124" s="15">
        <v>120</v>
      </c>
      <c r="R124" s="42"/>
      <c r="S124" s="27" t="s">
        <v>883</v>
      </c>
      <c r="T124" s="21">
        <v>1970</v>
      </c>
      <c r="U124" s="28" t="s">
        <v>264</v>
      </c>
      <c r="V124" s="21">
        <v>1987</v>
      </c>
      <c r="W124" s="25"/>
      <c r="X124" s="21"/>
      <c r="Y124" s="25"/>
      <c r="Z124" s="21">
        <f t="shared" si="39"/>
        <v>27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40"/>
        <v>Wirtz Christine</v>
      </c>
      <c r="CR124" s="19">
        <f t="shared" si="41"/>
        <v>27</v>
      </c>
      <c r="CS124" s="19" t="str">
        <f t="shared" si="42"/>
        <v>E</v>
      </c>
      <c r="CT124" s="154">
        <v>5627</v>
      </c>
      <c r="CU124" s="126"/>
      <c r="CV124" s="125">
        <v>112</v>
      </c>
      <c r="CW124" s="33">
        <f t="shared" si="59"/>
        <v>5</v>
      </c>
      <c r="CX124" s="83" t="str">
        <f t="shared" si="60"/>
        <v>Réceptionist / Telefonist / Service-Disponent 2</v>
      </c>
      <c r="CY124" s="125">
        <v>112</v>
      </c>
      <c r="CZ124" s="33">
        <f t="shared" si="53"/>
        <v>5</v>
      </c>
      <c r="DA124" s="83" t="str">
        <f t="shared" si="54"/>
        <v>Réceptionist / Telefonist / Service-Disponent 2</v>
      </c>
      <c r="DB124" s="125">
        <v>112</v>
      </c>
      <c r="DC124" s="33">
        <f t="shared" si="55"/>
        <v>5</v>
      </c>
      <c r="DD124" s="83" t="str">
        <f t="shared" si="56"/>
        <v>Réceptionist / Telefonist / Service-Disponent 2</v>
      </c>
      <c r="DE124" s="20"/>
      <c r="DF124" s="125">
        <v>112</v>
      </c>
      <c r="DG124" s="33">
        <f t="shared" si="57"/>
        <v>5</v>
      </c>
      <c r="DH124" s="83" t="str">
        <f t="shared" si="58"/>
        <v>Réceptionist / Telefonist / Service-Disponent 2</v>
      </c>
      <c r="DM124" s="19">
        <f t="shared" si="43"/>
        <v>5627</v>
      </c>
      <c r="DN124" s="153">
        <v>6</v>
      </c>
      <c r="DO124" s="19">
        <v>0</v>
      </c>
      <c r="DP124" s="19" t="s">
        <v>953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515</v>
      </c>
      <c r="Q125" s="15">
        <v>121</v>
      </c>
      <c r="R125" s="42"/>
      <c r="S125" s="27" t="s">
        <v>163</v>
      </c>
      <c r="T125" s="21">
        <v>1956</v>
      </c>
      <c r="U125" s="28"/>
      <c r="V125" s="21">
        <v>1989</v>
      </c>
      <c r="W125" s="25"/>
      <c r="X125" s="21"/>
      <c r="Y125" s="25"/>
      <c r="Z125" s="21">
        <f t="shared" si="39"/>
        <v>25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40"/>
        <v>Körkel Agnes</v>
      </c>
      <c r="CR125" s="19">
        <f t="shared" si="41"/>
        <v>25</v>
      </c>
      <c r="CS125" s="19" t="str">
        <f t="shared" si="42"/>
        <v>E</v>
      </c>
      <c r="CT125" s="154">
        <v>5605</v>
      </c>
      <c r="CU125" s="126"/>
      <c r="CV125" s="125">
        <v>132</v>
      </c>
      <c r="CW125" s="33">
        <f t="shared" si="59"/>
        <v>5</v>
      </c>
      <c r="CX125" s="83" t="str">
        <f t="shared" si="60"/>
        <v>Kaufmännischer Mitarbeiter 2</v>
      </c>
      <c r="CY125" s="125">
        <v>132</v>
      </c>
      <c r="CZ125" s="33">
        <f t="shared" si="53"/>
        <v>5</v>
      </c>
      <c r="DA125" s="83" t="str">
        <f t="shared" si="54"/>
        <v>Kaufmännischer Mitarbeiter 2</v>
      </c>
      <c r="DB125" s="125">
        <v>132</v>
      </c>
      <c r="DC125" s="33">
        <f t="shared" si="55"/>
        <v>5</v>
      </c>
      <c r="DD125" s="83" t="str">
        <f t="shared" si="56"/>
        <v>Kaufmännischer Mitarbeiter 2</v>
      </c>
      <c r="DE125" s="20"/>
      <c r="DF125" s="125">
        <v>132</v>
      </c>
      <c r="DG125" s="33">
        <f t="shared" si="57"/>
        <v>5</v>
      </c>
      <c r="DH125" s="83" t="str">
        <f t="shared" si="58"/>
        <v>Kaufmännischer Mitarbeiter 2</v>
      </c>
      <c r="DM125" s="19">
        <f t="shared" si="43"/>
        <v>5605</v>
      </c>
      <c r="DN125" s="153">
        <v>7</v>
      </c>
      <c r="DO125" s="19">
        <v>0</v>
      </c>
      <c r="DP125" s="19" t="s">
        <v>955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361</v>
      </c>
      <c r="P126" s="15" t="s">
        <v>518</v>
      </c>
      <c r="Q126" s="15">
        <v>122</v>
      </c>
      <c r="R126" s="42"/>
      <c r="S126" s="27" t="s">
        <v>257</v>
      </c>
      <c r="T126" s="21">
        <v>1953</v>
      </c>
      <c r="U126" s="28" t="s">
        <v>256</v>
      </c>
      <c r="V126" s="21">
        <v>2004</v>
      </c>
      <c r="W126" s="25"/>
      <c r="X126" s="21"/>
      <c r="Y126" s="25"/>
      <c r="Z126" s="21">
        <f t="shared" si="39"/>
        <v>10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40"/>
        <v>Kalt Susanne</v>
      </c>
      <c r="CR126" s="19">
        <f t="shared" si="41"/>
        <v>10</v>
      </c>
      <c r="CS126" s="19" t="str">
        <f t="shared" si="42"/>
        <v>E</v>
      </c>
      <c r="CT126" s="154">
        <v>6758</v>
      </c>
      <c r="CU126" s="126"/>
      <c r="CV126" s="125">
        <v>133</v>
      </c>
      <c r="CW126" s="33">
        <f t="shared" si="59"/>
        <v>6</v>
      </c>
      <c r="CX126" s="83" t="str">
        <f t="shared" si="60"/>
        <v>Kaufmännischer Mitarbeiter 3 / Gruppenchef 1</v>
      </c>
      <c r="CY126" s="125">
        <v>133</v>
      </c>
      <c r="CZ126" s="33">
        <f t="shared" si="53"/>
        <v>6</v>
      </c>
      <c r="DA126" s="83" t="str">
        <f t="shared" si="54"/>
        <v>Kaufmännischer Mitarbeiter 3 / Gruppenchef 1</v>
      </c>
      <c r="DB126" s="125">
        <v>133</v>
      </c>
      <c r="DC126" s="33">
        <f t="shared" si="55"/>
        <v>6</v>
      </c>
      <c r="DD126" s="83" t="str">
        <f t="shared" si="56"/>
        <v>Kaufmännischer Mitarbeiter 3 / Gruppenchef 1</v>
      </c>
      <c r="DE126" s="20"/>
      <c r="DF126" s="125">
        <v>133</v>
      </c>
      <c r="DG126" s="33">
        <f t="shared" si="57"/>
        <v>6</v>
      </c>
      <c r="DH126" s="83" t="str">
        <f t="shared" si="58"/>
        <v>Kaufmännischer Mitarbeiter 3 / Gruppenchef 1</v>
      </c>
      <c r="DM126" s="19">
        <f t="shared" si="43"/>
        <v>6758</v>
      </c>
      <c r="DN126" s="153">
        <v>6</v>
      </c>
      <c r="DO126" s="19">
        <v>0</v>
      </c>
      <c r="DP126" s="19" t="s">
        <v>955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521</v>
      </c>
      <c r="Q127" s="15">
        <v>123</v>
      </c>
      <c r="R127" s="42" t="s">
        <v>345</v>
      </c>
      <c r="S127" s="27" t="s">
        <v>170</v>
      </c>
      <c r="T127" s="21">
        <v>1961</v>
      </c>
      <c r="U127" s="28" t="s">
        <v>169</v>
      </c>
      <c r="V127" s="21">
        <v>1980</v>
      </c>
      <c r="W127" s="25"/>
      <c r="X127" s="21"/>
      <c r="Y127" s="25"/>
      <c r="Z127" s="21">
        <f t="shared" si="39"/>
        <v>34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40"/>
        <v>Eilers Brigitte</v>
      </c>
      <c r="CR127" s="19">
        <f t="shared" si="41"/>
        <v>34</v>
      </c>
      <c r="CS127" s="19" t="str">
        <f t="shared" si="42"/>
        <v>E</v>
      </c>
      <c r="CT127" s="154">
        <v>6740</v>
      </c>
      <c r="CU127" s="126"/>
      <c r="CV127" s="125">
        <v>133</v>
      </c>
      <c r="CW127" s="33">
        <f t="shared" si="59"/>
        <v>6</v>
      </c>
      <c r="CX127" s="83" t="str">
        <f t="shared" si="60"/>
        <v>Kaufmännischer Mitarbeiter 3 / Gruppenchef 1</v>
      </c>
      <c r="CY127" s="125">
        <v>133</v>
      </c>
      <c r="CZ127" s="33">
        <f t="shared" si="53"/>
        <v>6</v>
      </c>
      <c r="DA127" s="83" t="str">
        <f t="shared" si="54"/>
        <v>Kaufmännischer Mitarbeiter 3 / Gruppenchef 1</v>
      </c>
      <c r="DB127" s="125">
        <v>133</v>
      </c>
      <c r="DC127" s="33">
        <f t="shared" si="55"/>
        <v>6</v>
      </c>
      <c r="DD127" s="83" t="str">
        <f t="shared" si="56"/>
        <v>Kaufmännischer Mitarbeiter 3 / Gruppenchef 1</v>
      </c>
      <c r="DE127" s="20"/>
      <c r="DF127" s="125">
        <v>133</v>
      </c>
      <c r="DG127" s="33">
        <f t="shared" si="57"/>
        <v>6</v>
      </c>
      <c r="DH127" s="83" t="str">
        <f t="shared" si="58"/>
        <v>Kaufmännischer Mitarbeiter 3 / Gruppenchef 1</v>
      </c>
      <c r="DM127" s="19">
        <f t="shared" si="43"/>
        <v>6740</v>
      </c>
      <c r="DN127" s="153">
        <v>6</v>
      </c>
      <c r="DO127" s="19">
        <v>0</v>
      </c>
      <c r="DP127" s="185" t="s">
        <v>977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519</v>
      </c>
      <c r="Q128" s="15">
        <v>124</v>
      </c>
      <c r="R128" s="42"/>
      <c r="S128" s="27" t="s">
        <v>911</v>
      </c>
      <c r="T128" s="21">
        <v>1969</v>
      </c>
      <c r="U128" s="28" t="s">
        <v>245</v>
      </c>
      <c r="V128" s="21">
        <v>1988</v>
      </c>
      <c r="W128" s="25"/>
      <c r="X128" s="21"/>
      <c r="Y128" s="25"/>
      <c r="Z128" s="21">
        <f t="shared" si="39"/>
        <v>26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40"/>
        <v>Barth Sandra</v>
      </c>
      <c r="CR128" s="19">
        <f t="shared" si="41"/>
        <v>26</v>
      </c>
      <c r="CS128" s="19" t="str">
        <f t="shared" si="42"/>
        <v>E</v>
      </c>
      <c r="CT128" s="154">
        <v>7701</v>
      </c>
      <c r="CU128" s="126"/>
      <c r="CV128" s="125">
        <v>132</v>
      </c>
      <c r="CW128" s="33">
        <f t="shared" si="59"/>
        <v>5</v>
      </c>
      <c r="CX128" s="83" t="str">
        <f t="shared" si="60"/>
        <v>Kaufmännischer Mitarbeiter 2</v>
      </c>
      <c r="CY128" s="125">
        <v>132</v>
      </c>
      <c r="CZ128" s="33">
        <f t="shared" si="53"/>
        <v>5</v>
      </c>
      <c r="DA128" s="83" t="str">
        <f t="shared" si="54"/>
        <v>Kaufmännischer Mitarbeiter 2</v>
      </c>
      <c r="DB128" s="125">
        <v>132</v>
      </c>
      <c r="DC128" s="33">
        <f t="shared" si="55"/>
        <v>5</v>
      </c>
      <c r="DD128" s="83" t="str">
        <f t="shared" si="56"/>
        <v>Kaufmännischer Mitarbeiter 2</v>
      </c>
      <c r="DE128" s="20"/>
      <c r="DF128" s="125">
        <v>132</v>
      </c>
      <c r="DG128" s="33">
        <f t="shared" si="57"/>
        <v>5</v>
      </c>
      <c r="DH128" s="83" t="str">
        <f t="shared" si="58"/>
        <v>Kaufmännischer Mitarbeiter 2</v>
      </c>
      <c r="DM128" s="19">
        <f t="shared" si="43"/>
        <v>7701</v>
      </c>
      <c r="DN128" s="153">
        <v>7</v>
      </c>
      <c r="DO128" s="19">
        <v>0</v>
      </c>
      <c r="DP128" s="185" t="s">
        <v>977</v>
      </c>
    </row>
    <row r="129" spans="1:139" s="19" customFormat="1" x14ac:dyDescent="0.2">
      <c r="A129" s="53">
        <v>0</v>
      </c>
      <c r="B129" s="53"/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359</v>
      </c>
      <c r="P129" s="15" t="s">
        <v>522</v>
      </c>
      <c r="Q129" s="15">
        <v>125</v>
      </c>
      <c r="R129" s="161"/>
      <c r="S129" s="27" t="s">
        <v>171</v>
      </c>
      <c r="T129" s="21">
        <v>1960</v>
      </c>
      <c r="U129" s="28"/>
      <c r="V129" s="21">
        <v>1984</v>
      </c>
      <c r="W129" s="25"/>
      <c r="X129" s="21"/>
      <c r="Y129" s="25"/>
      <c r="Z129" s="21">
        <f t="shared" si="39"/>
        <v>30</v>
      </c>
      <c r="AA129" s="25" t="s">
        <v>172</v>
      </c>
      <c r="AB129" s="21" t="s">
        <v>147</v>
      </c>
      <c r="AC129" s="21"/>
      <c r="AE129" s="90" t="s">
        <v>430</v>
      </c>
      <c r="AF129" s="82"/>
      <c r="CP129" s="19" t="str">
        <f t="shared" si="40"/>
        <v>Schurrer Gabriel</v>
      </c>
      <c r="CR129" s="19">
        <f t="shared" si="41"/>
        <v>30</v>
      </c>
      <c r="CS129" s="19" t="str">
        <f t="shared" si="42"/>
        <v>F</v>
      </c>
      <c r="CT129" s="154">
        <v>7654</v>
      </c>
      <c r="CU129" s="126"/>
      <c r="CV129" s="125">
        <v>614</v>
      </c>
      <c r="CW129" s="33">
        <f t="shared" si="59"/>
        <v>4</v>
      </c>
      <c r="CX129" s="83" t="str">
        <f t="shared" si="60"/>
        <v>Laborassistenz 2</v>
      </c>
      <c r="CY129" s="125">
        <v>614</v>
      </c>
      <c r="CZ129" s="33">
        <f t="shared" si="53"/>
        <v>4</v>
      </c>
      <c r="DA129" s="83" t="str">
        <f t="shared" si="54"/>
        <v>Laborassistenz 2</v>
      </c>
      <c r="DB129" s="125">
        <v>614</v>
      </c>
      <c r="DC129" s="33">
        <f t="shared" si="55"/>
        <v>4</v>
      </c>
      <c r="DD129" s="83" t="str">
        <f t="shared" si="56"/>
        <v>Laborassistenz 2</v>
      </c>
      <c r="DE129" s="20"/>
      <c r="DF129" s="125">
        <v>614</v>
      </c>
      <c r="DG129" s="33">
        <f t="shared" si="57"/>
        <v>4</v>
      </c>
      <c r="DH129" s="83" t="str">
        <f t="shared" si="58"/>
        <v>Laborassistenz 2</v>
      </c>
      <c r="DM129" s="19">
        <f t="shared" si="43"/>
        <v>7654</v>
      </c>
      <c r="DN129" s="153">
        <v>7</v>
      </c>
      <c r="DO129" s="19">
        <v>0</v>
      </c>
      <c r="DP129" s="19" t="s">
        <v>963</v>
      </c>
    </row>
    <row r="130" spans="1:139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360</v>
      </c>
      <c r="P130" s="15" t="s">
        <v>1093</v>
      </c>
      <c r="Q130" s="15">
        <v>126</v>
      </c>
      <c r="R130" s="161" t="s">
        <v>365</v>
      </c>
      <c r="S130" s="27" t="s">
        <v>882</v>
      </c>
      <c r="T130" s="21">
        <v>1995</v>
      </c>
      <c r="U130" s="28" t="s">
        <v>628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CP130" s="19" t="str">
        <f t="shared" si="40"/>
        <v>Räuftlin Thomas</v>
      </c>
      <c r="CT130" s="154">
        <v>9729</v>
      </c>
      <c r="CU130" s="126"/>
      <c r="CV130" s="125"/>
      <c r="CW130" s="33"/>
      <c r="CX130" s="83"/>
      <c r="CY130" s="125"/>
      <c r="CZ130" s="33"/>
      <c r="DA130" s="83"/>
      <c r="DB130" s="125"/>
      <c r="DC130" s="33"/>
      <c r="DD130" s="83"/>
      <c r="DE130" s="20"/>
      <c r="DF130" s="33"/>
      <c r="DG130" s="33"/>
      <c r="DH130" s="83"/>
      <c r="DM130" s="19">
        <f t="shared" si="43"/>
        <v>9729</v>
      </c>
      <c r="DN130" s="153">
        <v>8</v>
      </c>
      <c r="DO130" s="19">
        <v>0</v>
      </c>
      <c r="DP130" s="185" t="s">
        <v>976</v>
      </c>
    </row>
    <row r="131" spans="1:139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904</v>
      </c>
      <c r="Q131" s="15">
        <v>127</v>
      </c>
      <c r="R131" s="42"/>
      <c r="S131" s="27" t="s">
        <v>863</v>
      </c>
      <c r="T131" s="21">
        <v>1992</v>
      </c>
      <c r="U131" s="28" t="s">
        <v>628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P131" s="19" t="str">
        <f t="shared" si="40"/>
        <v>Denzler Benjamin</v>
      </c>
      <c r="CT131" s="154">
        <v>9730</v>
      </c>
      <c r="CU131" s="126"/>
      <c r="CV131" s="125"/>
      <c r="CW131" s="33"/>
      <c r="CX131" s="83"/>
      <c r="CY131" s="125"/>
      <c r="CZ131" s="33"/>
      <c r="DA131" s="83"/>
      <c r="DB131" s="125"/>
      <c r="DC131" s="33"/>
      <c r="DD131" s="83"/>
      <c r="DE131" s="20"/>
      <c r="DF131" s="33"/>
      <c r="DG131" s="33"/>
      <c r="DH131" s="83"/>
      <c r="DM131" s="19">
        <f>+CT131</f>
        <v>9730</v>
      </c>
      <c r="DN131" s="153">
        <v>8</v>
      </c>
      <c r="DO131" s="19">
        <v>0</v>
      </c>
      <c r="DP131" s="185" t="s">
        <v>976</v>
      </c>
    </row>
    <row r="132" spans="1:139" x14ac:dyDescent="0.25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903</v>
      </c>
      <c r="Q132" s="15">
        <v>128</v>
      </c>
      <c r="R132" s="42"/>
      <c r="S132" s="27" t="s">
        <v>900</v>
      </c>
      <c r="T132" s="21">
        <v>1996</v>
      </c>
      <c r="U132" s="28" t="s">
        <v>628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D132" s="19"/>
      <c r="AE132" s="90" t="s">
        <v>381</v>
      </c>
      <c r="AF132" s="82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 t="str">
        <f t="shared" ref="CP132:CP139" si="61">+S132</f>
        <v>Boschung Jan</v>
      </c>
      <c r="CQ132" s="19"/>
      <c r="CT132" s="154">
        <v>9740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</row>
    <row r="133" spans="1:139" s="19" customFormat="1" x14ac:dyDescent="0.2">
      <c r="A133" s="53">
        <v>0</v>
      </c>
      <c r="B133" s="53"/>
      <c r="C133" s="53">
        <f>IF(Z133&gt;=10,1,0)</f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361</v>
      </c>
      <c r="P133" s="15" t="s">
        <v>902</v>
      </c>
      <c r="Q133" s="15">
        <v>129</v>
      </c>
      <c r="R133" s="42"/>
      <c r="S133" s="27" t="s">
        <v>899</v>
      </c>
      <c r="T133" s="21">
        <v>1995</v>
      </c>
      <c r="U133" s="28" t="s">
        <v>628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61"/>
        <v>Schmidlin Julian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ref="DM133:DM139" si="62">+CT133</f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>IF(Z134&gt;=10,1,0)</f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901</v>
      </c>
      <c r="Q134" s="15">
        <v>130</v>
      </c>
      <c r="R134" s="42"/>
      <c r="S134" s="27" t="s">
        <v>898</v>
      </c>
      <c r="T134" s="21">
        <v>1996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61"/>
        <v>Oswald Leroy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 t="shared" si="62"/>
        <v>9730</v>
      </c>
      <c r="DN134" s="153">
        <v>8</v>
      </c>
      <c r="DO134" s="19">
        <v>0</v>
      </c>
      <c r="DP134" s="185" t="s">
        <v>976</v>
      </c>
    </row>
    <row r="135" spans="1:139" s="19" customFormat="1" x14ac:dyDescent="0.2">
      <c r="A135" s="53">
        <v>0</v>
      </c>
      <c r="B135" s="53"/>
      <c r="C135" s="53">
        <f t="shared" si="52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1012</v>
      </c>
      <c r="Q135" s="15">
        <v>131</v>
      </c>
      <c r="R135" s="42"/>
      <c r="S135" s="27" t="s">
        <v>1085</v>
      </c>
      <c r="T135" s="21">
        <v>1997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CP135" s="19" t="str">
        <f t="shared" si="61"/>
        <v>Stucki Tizian</v>
      </c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  <c r="DM135" s="19">
        <f t="shared" si="62"/>
        <v>9740</v>
      </c>
      <c r="DN135" s="153">
        <v>8</v>
      </c>
      <c r="DO135" s="19">
        <v>0</v>
      </c>
      <c r="DP135" s="185" t="s">
        <v>976</v>
      </c>
    </row>
    <row r="136" spans="1:139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359</v>
      </c>
      <c r="P136" s="15" t="s">
        <v>1013</v>
      </c>
      <c r="Q136" s="15">
        <v>132</v>
      </c>
      <c r="R136" s="42"/>
      <c r="S136" s="27" t="s">
        <v>1086</v>
      </c>
      <c r="T136" s="21">
        <v>1998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CP136" s="19" t="str">
        <f t="shared" si="61"/>
        <v>Kipfer Cedric</v>
      </c>
      <c r="CT136" s="154">
        <v>9739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si="62"/>
        <v>9739</v>
      </c>
      <c r="DN136" s="153">
        <v>8</v>
      </c>
      <c r="DO136" s="19">
        <v>0</v>
      </c>
      <c r="DP136" s="185" t="s">
        <v>976</v>
      </c>
      <c r="EI136"/>
    </row>
    <row r="137" spans="1:139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1087</v>
      </c>
      <c r="Q137" s="15">
        <v>133</v>
      </c>
      <c r="R137" s="42"/>
      <c r="S137" s="27" t="s">
        <v>1088</v>
      </c>
      <c r="T137" s="21">
        <v>1997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61"/>
        <v>Berger Noah</v>
      </c>
      <c r="CT137" s="154">
        <v>9750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2"/>
        <v>9750</v>
      </c>
      <c r="DN137" s="153">
        <v>8</v>
      </c>
      <c r="DO137" s="19">
        <v>0</v>
      </c>
      <c r="DP137" s="185" t="s">
        <v>976</v>
      </c>
      <c r="EI137"/>
    </row>
    <row r="138" spans="1:139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1091</v>
      </c>
      <c r="Q138" s="15">
        <v>134</v>
      </c>
      <c r="R138" s="42"/>
      <c r="S138" s="27" t="s">
        <v>1089</v>
      </c>
      <c r="T138" s="21">
        <v>1998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1"/>
        <v>Pertoldi Noeh</v>
      </c>
      <c r="CT138" s="154">
        <v>9751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2"/>
        <v>9751</v>
      </c>
      <c r="DN138" s="153">
        <v>8</v>
      </c>
      <c r="DO138" s="19">
        <v>0</v>
      </c>
      <c r="DP138" s="185" t="s">
        <v>976</v>
      </c>
      <c r="EI138"/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1092</v>
      </c>
      <c r="Q139" s="15">
        <v>135</v>
      </c>
      <c r="R139" s="42"/>
      <c r="S139" s="27" t="s">
        <v>1090</v>
      </c>
      <c r="T139" s="21">
        <v>1998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1"/>
        <v>Thahiri Florian</v>
      </c>
      <c r="CT139" s="154">
        <v>9752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2"/>
        <v>9752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5">
      <c r="A140" s="66"/>
      <c r="B140" s="66"/>
      <c r="C140" s="66"/>
      <c r="D140" s="66"/>
      <c r="E140" s="66"/>
      <c r="F140" s="60"/>
      <c r="G140" s="60"/>
      <c r="H140" s="60"/>
      <c r="I140" s="60"/>
      <c r="J140" s="60"/>
      <c r="K140" s="60"/>
      <c r="L140" s="60"/>
      <c r="M140" s="60"/>
      <c r="N140" s="60"/>
      <c r="O140" s="67"/>
      <c r="P140" s="68"/>
      <c r="Q140" s="68"/>
      <c r="R140" s="44"/>
      <c r="S140" s="30" t="s">
        <v>183</v>
      </c>
      <c r="T140" s="31">
        <f>+Q139</f>
        <v>135</v>
      </c>
      <c r="U140" s="65" t="s">
        <v>700</v>
      </c>
      <c r="V140" s="32"/>
      <c r="W140" s="34"/>
      <c r="X140" s="32"/>
      <c r="Y140" s="40"/>
      <c r="Z140" s="33"/>
      <c r="AA140" s="34"/>
      <c r="AB140" s="33"/>
      <c r="AC140" s="35"/>
      <c r="AE140" s="84"/>
      <c r="AF140" s="83"/>
      <c r="CT140" s="126"/>
      <c r="CU140" s="126"/>
      <c r="CV140" s="141"/>
      <c r="CW140" s="141"/>
      <c r="CX140" s="126"/>
      <c r="CY140" s="141"/>
      <c r="CZ140" s="141"/>
      <c r="DA140" s="126"/>
      <c r="DB140" s="141"/>
      <c r="DC140" s="141"/>
      <c r="DD140" s="126"/>
      <c r="DE140" s="126"/>
      <c r="DF140" s="138"/>
      <c r="DG140" s="138"/>
      <c r="EI140"/>
    </row>
    <row r="141" spans="1:139" customFormat="1" x14ac:dyDescent="0.25">
      <c r="A141" s="48">
        <f t="shared" ref="A141:N141" si="63">SUM(A5:A139)</f>
        <v>9</v>
      </c>
      <c r="B141" s="48">
        <f t="shared" si="63"/>
        <v>36</v>
      </c>
      <c r="C141" s="48">
        <f t="shared" si="63"/>
        <v>90</v>
      </c>
      <c r="D141" s="48">
        <f t="shared" si="63"/>
        <v>27</v>
      </c>
      <c r="E141" s="48">
        <f t="shared" si="63"/>
        <v>37</v>
      </c>
      <c r="F141" s="48">
        <f t="shared" si="63"/>
        <v>1</v>
      </c>
      <c r="G141" s="48">
        <f t="shared" si="63"/>
        <v>2</v>
      </c>
      <c r="H141" s="48">
        <f t="shared" si="63"/>
        <v>31</v>
      </c>
      <c r="I141" s="48">
        <f t="shared" si="63"/>
        <v>34</v>
      </c>
      <c r="J141" s="48">
        <f t="shared" si="63"/>
        <v>12</v>
      </c>
      <c r="K141" s="48">
        <f t="shared" si="63"/>
        <v>10</v>
      </c>
      <c r="L141" s="48">
        <f t="shared" si="63"/>
        <v>20</v>
      </c>
      <c r="M141" s="48">
        <f t="shared" si="63"/>
        <v>6</v>
      </c>
      <c r="N141" s="48">
        <f t="shared" si="63"/>
        <v>0</v>
      </c>
      <c r="O141" s="64">
        <f>SUM(D141+E141+F141+I141+K141+L141+M141)</f>
        <v>135</v>
      </c>
      <c r="P141" s="12"/>
      <c r="Q141" s="12" t="s">
        <v>224</v>
      </c>
      <c r="R141" s="45" t="s">
        <v>342</v>
      </c>
      <c r="S141" s="11" t="s">
        <v>88</v>
      </c>
      <c r="T141" s="13"/>
      <c r="U141" s="37"/>
      <c r="V141" s="13"/>
      <c r="W141" s="123"/>
      <c r="X141" s="13"/>
      <c r="Y141" s="37"/>
      <c r="Z141" s="13"/>
      <c r="AA141" s="14" t="s">
        <v>1036</v>
      </c>
      <c r="AB141" s="13"/>
      <c r="AC141" s="13"/>
      <c r="AD141" s="11"/>
      <c r="AE141" s="87" t="s">
        <v>382</v>
      </c>
      <c r="AF141" s="88" t="s">
        <v>385</v>
      </c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5"/>
      <c r="CV141" s="49"/>
      <c r="CW141" s="49"/>
      <c r="CX141" s="11"/>
      <c r="CY141" s="49"/>
      <c r="CZ141" s="49"/>
      <c r="DA141" s="11"/>
      <c r="DB141" s="49"/>
      <c r="DC141" s="49"/>
      <c r="DD141" s="11"/>
      <c r="DE141" s="115"/>
      <c r="DF141" s="13"/>
      <c r="DG141" s="13"/>
      <c r="DH141" s="11"/>
      <c r="DK141" s="11"/>
      <c r="DL141" s="11"/>
      <c r="DM141" s="11"/>
      <c r="DT141" s="19"/>
    </row>
    <row r="142" spans="1:139" customFormat="1" x14ac:dyDescent="0.25">
      <c r="A142" s="11">
        <f t="shared" ref="A142:N142" si="64">SUBTOTAL(9,A5:A139)</f>
        <v>9</v>
      </c>
      <c r="B142" s="11">
        <f t="shared" si="64"/>
        <v>36</v>
      </c>
      <c r="C142" s="11">
        <f t="shared" si="64"/>
        <v>90</v>
      </c>
      <c r="D142" s="11">
        <f t="shared" si="64"/>
        <v>27</v>
      </c>
      <c r="E142" s="11">
        <f t="shared" si="64"/>
        <v>37</v>
      </c>
      <c r="F142" s="11">
        <f t="shared" si="64"/>
        <v>1</v>
      </c>
      <c r="G142" s="11">
        <f t="shared" si="64"/>
        <v>2</v>
      </c>
      <c r="H142" s="11">
        <f t="shared" si="64"/>
        <v>31</v>
      </c>
      <c r="I142" s="11">
        <f t="shared" si="64"/>
        <v>34</v>
      </c>
      <c r="J142" s="11">
        <f t="shared" si="64"/>
        <v>12</v>
      </c>
      <c r="K142" s="11">
        <f t="shared" si="64"/>
        <v>10</v>
      </c>
      <c r="L142" s="11">
        <f t="shared" si="64"/>
        <v>20</v>
      </c>
      <c r="M142" s="11">
        <f t="shared" si="64"/>
        <v>6</v>
      </c>
      <c r="N142" s="11">
        <f t="shared" si="64"/>
        <v>0</v>
      </c>
      <c r="O142" s="64">
        <f>SUM(D142+E142+F142+I142+K142+L142+M142)</f>
        <v>135</v>
      </c>
      <c r="P142" s="12"/>
      <c r="Q142" s="12" t="s">
        <v>224</v>
      </c>
      <c r="R142" s="45" t="s">
        <v>370</v>
      </c>
      <c r="S142" s="11" t="s">
        <v>371</v>
      </c>
      <c r="T142" s="13"/>
      <c r="U142" s="37"/>
      <c r="V142" s="13"/>
      <c r="W142" s="123"/>
      <c r="X142" s="13"/>
      <c r="Y142" s="37"/>
      <c r="Z142" s="13" t="s">
        <v>185</v>
      </c>
      <c r="AA142" s="14" t="s">
        <v>886</v>
      </c>
      <c r="AB142" s="13"/>
      <c r="AC142" s="13"/>
      <c r="AD142" s="11"/>
      <c r="AE142" s="87" t="s">
        <v>373</v>
      </c>
      <c r="AF142" s="88" t="s">
        <v>97</v>
      </c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5"/>
      <c r="CV142" s="49"/>
      <c r="CW142" s="49"/>
      <c r="CX142" s="11"/>
      <c r="CY142" s="49"/>
      <c r="CZ142" s="49"/>
      <c r="DA142" s="11"/>
      <c r="DB142" s="49"/>
      <c r="DC142" s="49"/>
      <c r="DD142" s="11"/>
      <c r="DE142" s="115"/>
      <c r="DF142" s="13"/>
      <c r="DG142" s="13"/>
      <c r="DH142" s="11"/>
      <c r="DK142" s="11"/>
      <c r="DL142" s="11"/>
      <c r="DM142" s="11"/>
      <c r="DN142" s="45" t="s">
        <v>980</v>
      </c>
      <c r="DT142" s="19"/>
    </row>
    <row r="143" spans="1:139" customFormat="1" x14ac:dyDescent="0.25">
      <c r="A143" s="11"/>
      <c r="B143" s="11"/>
      <c r="C143" s="11"/>
      <c r="D143" s="49"/>
      <c r="E143" s="49"/>
      <c r="F143" s="50"/>
      <c r="G143" s="51"/>
      <c r="H143" s="51"/>
      <c r="I143" s="50"/>
      <c r="J143" s="51"/>
      <c r="K143" s="50"/>
      <c r="L143" s="50"/>
      <c r="M143" s="50"/>
      <c r="N143" s="50"/>
      <c r="O143" s="48"/>
      <c r="P143" s="12"/>
      <c r="Q143" s="12"/>
      <c r="R143" s="45" t="s">
        <v>369</v>
      </c>
      <c r="S143" s="11" t="s">
        <v>150</v>
      </c>
      <c r="T143" s="13"/>
      <c r="U143" s="37"/>
      <c r="V143" s="13"/>
      <c r="W143" s="123"/>
      <c r="X143" s="13"/>
      <c r="Y143" s="37"/>
      <c r="Z143" s="13" t="s">
        <v>186</v>
      </c>
      <c r="AA143" s="14" t="s">
        <v>187</v>
      </c>
      <c r="AB143" s="13"/>
      <c r="AC143" s="13"/>
      <c r="AD143" s="11"/>
      <c r="AE143" s="87" t="s">
        <v>375</v>
      </c>
      <c r="AF143" s="88" t="s">
        <v>386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49"/>
      <c r="DC143" s="49"/>
      <c r="DD143" s="11"/>
      <c r="DE143" s="115"/>
      <c r="DF143" s="13"/>
      <c r="DG143" s="13"/>
      <c r="DH143" s="11"/>
      <c r="DK143" s="11"/>
      <c r="DL143" s="11"/>
      <c r="DM143" s="11"/>
      <c r="DN143" s="11" t="s">
        <v>986</v>
      </c>
      <c r="DT143" s="19"/>
      <c r="EI143" s="11"/>
    </row>
    <row r="144" spans="1:139" customFormat="1" x14ac:dyDescent="0.25">
      <c r="A144" s="11"/>
      <c r="B144" s="11"/>
      <c r="C144" s="11"/>
      <c r="D144" s="49"/>
      <c r="E144" s="49"/>
      <c r="F144" s="50"/>
      <c r="G144" s="51"/>
      <c r="H144" s="51"/>
      <c r="I144" s="50"/>
      <c r="J144" s="11"/>
      <c r="K144" s="50"/>
      <c r="L144" s="50"/>
      <c r="M144" s="50"/>
      <c r="N144" s="50"/>
      <c r="O144" s="48"/>
      <c r="P144" s="69" t="s">
        <v>366</v>
      </c>
      <c r="Q144" s="69" t="s">
        <v>366</v>
      </c>
      <c r="R144" s="45" t="s">
        <v>341</v>
      </c>
      <c r="S144" s="11" t="s">
        <v>158</v>
      </c>
      <c r="T144" s="13"/>
      <c r="U144" s="37"/>
      <c r="V144" s="13"/>
      <c r="W144" s="123"/>
      <c r="X144" s="13"/>
      <c r="Y144" s="37"/>
      <c r="Z144" s="13" t="s">
        <v>189</v>
      </c>
      <c r="AA144" s="14" t="s">
        <v>888</v>
      </c>
      <c r="AB144" s="13"/>
      <c r="AC144" s="13"/>
      <c r="AD144" s="11"/>
      <c r="AE144" s="87" t="s">
        <v>376</v>
      </c>
      <c r="AF144" s="88" t="s">
        <v>110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N144" s="11" t="s">
        <v>987</v>
      </c>
      <c r="DT144" s="19"/>
      <c r="EI144" s="11"/>
    </row>
    <row r="145" spans="1:139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11"/>
      <c r="K145" s="50"/>
      <c r="L145" s="50"/>
      <c r="M145" s="50"/>
      <c r="N145" s="50"/>
      <c r="O145" s="48"/>
      <c r="P145" s="12"/>
      <c r="Q145" s="12"/>
      <c r="R145" s="45" t="s">
        <v>368</v>
      </c>
      <c r="S145" s="11" t="s">
        <v>161</v>
      </c>
      <c r="T145" s="13"/>
      <c r="U145" s="37"/>
      <c r="V145" s="13"/>
      <c r="W145" s="123"/>
      <c r="X145" s="13"/>
      <c r="Y145" s="37"/>
      <c r="Z145" s="13" t="s">
        <v>876</v>
      </c>
      <c r="AA145" s="14" t="s">
        <v>877</v>
      </c>
      <c r="AB145" s="13"/>
      <c r="AC145" s="13"/>
      <c r="AD145" s="11"/>
      <c r="AE145" s="87" t="s">
        <v>379</v>
      </c>
      <c r="AF145" s="88" t="s">
        <v>387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11" t="s">
        <v>988</v>
      </c>
      <c r="DT145" s="19"/>
      <c r="EI145" s="11"/>
    </row>
    <row r="146" spans="1:139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  <c r="DN146" s="11" t="s">
        <v>981</v>
      </c>
      <c r="DT146" s="19"/>
    </row>
    <row r="147" spans="1:139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  <c r="DN147" s="11" t="s">
        <v>982</v>
      </c>
      <c r="DT147" s="19"/>
    </row>
    <row r="148" spans="1:139" x14ac:dyDescent="0.25">
      <c r="AE148" s="91" t="s">
        <v>365</v>
      </c>
      <c r="AF148" s="89" t="s">
        <v>249</v>
      </c>
      <c r="DN148" s="11" t="s">
        <v>989</v>
      </c>
      <c r="DT148" s="19"/>
    </row>
    <row r="149" spans="1:139" x14ac:dyDescent="0.25">
      <c r="AE149" s="80"/>
      <c r="DN149" s="11" t="s">
        <v>990</v>
      </c>
    </row>
    <row r="150" spans="1:139" x14ac:dyDescent="0.25">
      <c r="AE150" s="80" t="s">
        <v>408</v>
      </c>
      <c r="DN150" s="11" t="s">
        <v>991</v>
      </c>
    </row>
    <row r="151" spans="1:139" x14ac:dyDescent="0.25">
      <c r="O151" s="109"/>
      <c r="P151" s="110"/>
      <c r="Q151" s="111"/>
      <c r="R151" s="112"/>
      <c r="S151" s="113"/>
      <c r="AE151" s="80" t="s">
        <v>410</v>
      </c>
      <c r="DN151" s="11" t="s">
        <v>983</v>
      </c>
    </row>
    <row r="152" spans="1:139" x14ac:dyDescent="0.25">
      <c r="O152" s="109"/>
      <c r="P152" s="110"/>
      <c r="Q152" s="111"/>
      <c r="R152" s="112"/>
      <c r="S152" s="113"/>
      <c r="AE152" s="80" t="s">
        <v>409</v>
      </c>
      <c r="DN152" s="11" t="s">
        <v>984</v>
      </c>
    </row>
    <row r="153" spans="1:139" x14ac:dyDescent="0.25">
      <c r="O153" s="109"/>
      <c r="P153" s="110"/>
      <c r="Q153" s="111"/>
      <c r="R153" s="112"/>
      <c r="S153" s="113"/>
      <c r="AE153" s="80"/>
      <c r="DN153" s="11" t="s">
        <v>992</v>
      </c>
    </row>
    <row r="154" spans="1:139" x14ac:dyDescent="0.25">
      <c r="O154" s="114"/>
      <c r="P154" s="111"/>
      <c r="Q154" s="111"/>
      <c r="R154" s="112"/>
      <c r="S154" s="115"/>
      <c r="AE154" s="80" t="s">
        <v>411</v>
      </c>
      <c r="DN154" s="11" t="s">
        <v>985</v>
      </c>
    </row>
    <row r="155" spans="1:139" x14ac:dyDescent="0.25">
      <c r="AE155" s="80" t="s">
        <v>413</v>
      </c>
    </row>
    <row r="156" spans="1:139" x14ac:dyDescent="0.25">
      <c r="AE156" s="80" t="s">
        <v>412</v>
      </c>
      <c r="DO156" s="45" t="s">
        <v>993</v>
      </c>
    </row>
    <row r="157" spans="1:139" x14ac:dyDescent="0.25">
      <c r="AE157" s="80"/>
      <c r="DO157" s="11" t="s">
        <v>994</v>
      </c>
    </row>
    <row r="158" spans="1:139" x14ac:dyDescent="0.25">
      <c r="AE158" s="80"/>
      <c r="DO158" s="11" t="s">
        <v>995</v>
      </c>
    </row>
    <row r="159" spans="1:139" x14ac:dyDescent="0.25">
      <c r="AE159" s="80"/>
      <c r="DO159" s="11" t="s">
        <v>996</v>
      </c>
    </row>
    <row r="160" spans="1:139" x14ac:dyDescent="0.25">
      <c r="AE160" s="80"/>
      <c r="DO160" s="11" t="s">
        <v>997</v>
      </c>
    </row>
    <row r="161" spans="31:122" x14ac:dyDescent="0.25">
      <c r="AE161" s="80"/>
    </row>
    <row r="162" spans="31:122" x14ac:dyDescent="0.25">
      <c r="AE162" s="80"/>
    </row>
    <row r="163" spans="31:122" x14ac:dyDescent="0.25">
      <c r="AE163" s="80"/>
    </row>
    <row r="164" spans="31:122" x14ac:dyDescent="0.25">
      <c r="AE164" s="80"/>
    </row>
    <row r="165" spans="31:122" x14ac:dyDescent="0.25">
      <c r="AE165" s="80"/>
      <c r="DR165" s="11" t="s">
        <v>998</v>
      </c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K168" s="889" t="s">
        <v>78</v>
      </c>
      <c r="DL168" s="890"/>
      <c r="DM168" s="891"/>
      <c r="DN168" s="173" t="s">
        <v>950</v>
      </c>
    </row>
    <row r="169" spans="31:122" x14ac:dyDescent="0.25">
      <c r="AE169" s="80"/>
      <c r="DK169" s="174" t="s">
        <v>76</v>
      </c>
      <c r="DL169" s="175" t="s">
        <v>77</v>
      </c>
      <c r="DM169" s="176" t="s">
        <v>701</v>
      </c>
      <c r="DN169" s="171"/>
    </row>
    <row r="170" spans="31:122" x14ac:dyDescent="0.25">
      <c r="AE170" s="80"/>
      <c r="DK170" s="177">
        <v>101</v>
      </c>
      <c r="DL170" s="178" t="s">
        <v>712</v>
      </c>
      <c r="DM170" s="179">
        <v>2</v>
      </c>
      <c r="DN170" s="171"/>
    </row>
    <row r="171" spans="31:122" x14ac:dyDescent="0.25">
      <c r="AE171" s="80"/>
      <c r="DK171" s="177">
        <v>102</v>
      </c>
      <c r="DL171" s="178" t="s">
        <v>713</v>
      </c>
      <c r="DM171" s="179">
        <v>3</v>
      </c>
      <c r="DN171" s="171"/>
    </row>
    <row r="172" spans="31:122" x14ac:dyDescent="0.25">
      <c r="AE172" s="80"/>
      <c r="DK172" s="177">
        <v>103</v>
      </c>
      <c r="DL172" s="178" t="s">
        <v>714</v>
      </c>
      <c r="DM172" s="179">
        <v>4</v>
      </c>
      <c r="DN172" s="171"/>
    </row>
    <row r="173" spans="31:122" x14ac:dyDescent="0.25">
      <c r="AE173" s="80"/>
      <c r="DK173" s="177">
        <v>104</v>
      </c>
      <c r="DL173" s="178" t="s">
        <v>715</v>
      </c>
      <c r="DM173" s="179">
        <v>5</v>
      </c>
      <c r="DN173" s="171"/>
    </row>
    <row r="174" spans="31:122" x14ac:dyDescent="0.25">
      <c r="AE174" s="80"/>
      <c r="DK174" s="177">
        <v>111</v>
      </c>
      <c r="DL174" s="178" t="s">
        <v>716</v>
      </c>
      <c r="DM174" s="179">
        <v>4</v>
      </c>
      <c r="DN174" s="171" t="s">
        <v>953</v>
      </c>
    </row>
    <row r="175" spans="31:122" x14ac:dyDescent="0.25">
      <c r="AE175" s="80"/>
      <c r="DK175" s="177">
        <v>112</v>
      </c>
      <c r="DL175" s="178" t="s">
        <v>717</v>
      </c>
      <c r="DM175" s="179">
        <v>5</v>
      </c>
      <c r="DN175" s="171" t="s">
        <v>953</v>
      </c>
    </row>
    <row r="176" spans="31:122" x14ac:dyDescent="0.25">
      <c r="AE176" s="80"/>
      <c r="DK176" s="177">
        <v>121</v>
      </c>
      <c r="DL176" s="178" t="s">
        <v>718</v>
      </c>
      <c r="DM176" s="179">
        <v>4</v>
      </c>
      <c r="DN176" s="171" t="s">
        <v>954</v>
      </c>
    </row>
    <row r="177" spans="31:118" x14ac:dyDescent="0.25">
      <c r="AE177" s="80"/>
      <c r="DK177" s="177">
        <v>122</v>
      </c>
      <c r="DL177" s="178" t="s">
        <v>719</v>
      </c>
      <c r="DM177" s="179">
        <v>5</v>
      </c>
      <c r="DN177" s="171" t="s">
        <v>954</v>
      </c>
    </row>
    <row r="178" spans="31:118" x14ac:dyDescent="0.25">
      <c r="DK178" s="177">
        <v>123</v>
      </c>
      <c r="DL178" s="178" t="s">
        <v>720</v>
      </c>
      <c r="DM178" s="179">
        <v>6</v>
      </c>
      <c r="DN178" s="171" t="s">
        <v>954</v>
      </c>
    </row>
    <row r="179" spans="31:118" x14ac:dyDescent="0.25">
      <c r="DK179" s="177">
        <v>124</v>
      </c>
      <c r="DL179" s="178" t="s">
        <v>721</v>
      </c>
      <c r="DM179" s="179">
        <v>7</v>
      </c>
      <c r="DN179" s="171" t="s">
        <v>954</v>
      </c>
    </row>
    <row r="180" spans="31:118" x14ac:dyDescent="0.25">
      <c r="DK180" s="177">
        <v>131</v>
      </c>
      <c r="DL180" s="178" t="s">
        <v>722</v>
      </c>
      <c r="DM180" s="179">
        <v>4</v>
      </c>
      <c r="DN180" s="171" t="s">
        <v>955</v>
      </c>
    </row>
    <row r="181" spans="31:118" x14ac:dyDescent="0.25">
      <c r="DK181" s="177">
        <v>132</v>
      </c>
      <c r="DL181" s="178" t="s">
        <v>723</v>
      </c>
      <c r="DM181" s="179">
        <v>5</v>
      </c>
      <c r="DN181" s="171" t="s">
        <v>955</v>
      </c>
    </row>
    <row r="182" spans="31:118" x14ac:dyDescent="0.25">
      <c r="DK182" s="177">
        <v>133</v>
      </c>
      <c r="DL182" s="178" t="s">
        <v>724</v>
      </c>
      <c r="DM182" s="179">
        <v>6</v>
      </c>
      <c r="DN182" s="171" t="s">
        <v>955</v>
      </c>
    </row>
    <row r="183" spans="31:118" x14ac:dyDescent="0.25">
      <c r="DK183" s="177">
        <v>134</v>
      </c>
      <c r="DL183" s="178" t="s">
        <v>725</v>
      </c>
      <c r="DM183" s="179">
        <v>7</v>
      </c>
      <c r="DN183" s="171" t="s">
        <v>955</v>
      </c>
    </row>
    <row r="184" spans="31:118" x14ac:dyDescent="0.25">
      <c r="DK184" s="177">
        <v>138</v>
      </c>
      <c r="DL184" s="178" t="s">
        <v>726</v>
      </c>
      <c r="DM184" s="179">
        <v>6</v>
      </c>
      <c r="DN184" s="171"/>
    </row>
    <row r="185" spans="31:118" x14ac:dyDescent="0.25">
      <c r="DK185" s="177">
        <v>139</v>
      </c>
      <c r="DL185" s="178" t="s">
        <v>727</v>
      </c>
      <c r="DM185" s="179">
        <v>7</v>
      </c>
      <c r="DN185" s="171"/>
    </row>
    <row r="186" spans="31:118" x14ac:dyDescent="0.25">
      <c r="DK186" s="177">
        <v>141</v>
      </c>
      <c r="DL186" s="178" t="s">
        <v>728</v>
      </c>
      <c r="DM186" s="179">
        <v>8</v>
      </c>
      <c r="DN186" s="171" t="s">
        <v>956</v>
      </c>
    </row>
    <row r="187" spans="31:118" x14ac:dyDescent="0.25">
      <c r="DK187" s="177">
        <v>142</v>
      </c>
      <c r="DL187" s="178" t="s">
        <v>729</v>
      </c>
      <c r="DM187" s="179">
        <v>9</v>
      </c>
      <c r="DN187" s="171" t="s">
        <v>956</v>
      </c>
    </row>
    <row r="188" spans="31:118" x14ac:dyDescent="0.25">
      <c r="DK188" s="177">
        <v>143</v>
      </c>
      <c r="DL188" s="178" t="s">
        <v>730</v>
      </c>
      <c r="DM188" s="179">
        <v>10</v>
      </c>
      <c r="DN188" s="171" t="s">
        <v>956</v>
      </c>
    </row>
    <row r="189" spans="31:118" x14ac:dyDescent="0.25">
      <c r="DK189" s="177">
        <v>144</v>
      </c>
      <c r="DL189" s="178" t="s">
        <v>731</v>
      </c>
      <c r="DM189" s="179">
        <v>11</v>
      </c>
      <c r="DN189" s="171" t="s">
        <v>956</v>
      </c>
    </row>
    <row r="190" spans="31:118" x14ac:dyDescent="0.25">
      <c r="DK190" s="177">
        <v>150</v>
      </c>
      <c r="DL190" s="178" t="s">
        <v>732</v>
      </c>
      <c r="DM190" s="179">
        <v>8</v>
      </c>
      <c r="DN190" s="171"/>
    </row>
    <row r="191" spans="31:118" x14ac:dyDescent="0.25">
      <c r="DK191" s="177">
        <v>151</v>
      </c>
      <c r="DL191" s="178" t="s">
        <v>733</v>
      </c>
      <c r="DM191" s="179">
        <v>9</v>
      </c>
      <c r="DN191" s="171"/>
    </row>
    <row r="192" spans="31:118" x14ac:dyDescent="0.25">
      <c r="DK192" s="177">
        <v>152</v>
      </c>
      <c r="DL192" s="178" t="s">
        <v>734</v>
      </c>
      <c r="DM192" s="179">
        <v>10</v>
      </c>
      <c r="DN192" s="171"/>
    </row>
    <row r="193" spans="115:118" x14ac:dyDescent="0.25">
      <c r="DK193" s="177">
        <v>153</v>
      </c>
      <c r="DL193" s="178" t="s">
        <v>735</v>
      </c>
      <c r="DM193" s="179">
        <v>11</v>
      </c>
      <c r="DN193" s="171"/>
    </row>
    <row r="194" spans="115:118" x14ac:dyDescent="0.25">
      <c r="DK194" s="177">
        <v>154</v>
      </c>
      <c r="DL194" s="178" t="s">
        <v>736</v>
      </c>
      <c r="DM194" s="179">
        <v>12</v>
      </c>
      <c r="DN194" s="171"/>
    </row>
    <row r="195" spans="115:118" x14ac:dyDescent="0.25">
      <c r="DK195" s="177">
        <v>161</v>
      </c>
      <c r="DL195" s="178" t="s">
        <v>737</v>
      </c>
      <c r="DM195" s="179">
        <v>8</v>
      </c>
      <c r="DN195" s="171" t="s">
        <v>957</v>
      </c>
    </row>
    <row r="196" spans="115:118" x14ac:dyDescent="0.25">
      <c r="DK196" s="177">
        <v>162</v>
      </c>
      <c r="DL196" s="178" t="s">
        <v>738</v>
      </c>
      <c r="DM196" s="179">
        <v>9</v>
      </c>
      <c r="DN196" s="171" t="s">
        <v>957</v>
      </c>
    </row>
    <row r="197" spans="115:118" x14ac:dyDescent="0.25">
      <c r="DK197" s="177">
        <v>163</v>
      </c>
      <c r="DL197" s="178" t="s">
        <v>739</v>
      </c>
      <c r="DM197" s="179">
        <v>10</v>
      </c>
      <c r="DN197" s="171"/>
    </row>
    <row r="198" spans="115:118" x14ac:dyDescent="0.25">
      <c r="DK198" s="177">
        <v>164</v>
      </c>
      <c r="DL198" s="178" t="s">
        <v>740</v>
      </c>
      <c r="DM198" s="179">
        <v>11</v>
      </c>
      <c r="DN198" s="171"/>
    </row>
    <row r="199" spans="115:118" x14ac:dyDescent="0.25">
      <c r="DK199" s="177">
        <v>171</v>
      </c>
      <c r="DL199" s="178" t="s">
        <v>741</v>
      </c>
      <c r="DM199" s="179">
        <v>9</v>
      </c>
      <c r="DN199" s="171"/>
    </row>
    <row r="200" spans="115:118" x14ac:dyDescent="0.25">
      <c r="DK200" s="177">
        <v>172</v>
      </c>
      <c r="DL200" s="178" t="s">
        <v>742</v>
      </c>
      <c r="DM200" s="179">
        <v>10</v>
      </c>
      <c r="DN200" s="171"/>
    </row>
    <row r="201" spans="115:118" x14ac:dyDescent="0.25">
      <c r="DK201" s="177">
        <v>173</v>
      </c>
      <c r="DL201" s="178" t="s">
        <v>743</v>
      </c>
      <c r="DM201" s="179">
        <v>11</v>
      </c>
      <c r="DN201" s="171"/>
    </row>
    <row r="202" spans="115:118" x14ac:dyDescent="0.25">
      <c r="DK202" s="177">
        <v>174</v>
      </c>
      <c r="DL202" s="178" t="s">
        <v>744</v>
      </c>
      <c r="DM202" s="179">
        <v>12</v>
      </c>
      <c r="DN202" s="171"/>
    </row>
    <row r="203" spans="115:118" x14ac:dyDescent="0.25">
      <c r="DK203" s="177">
        <v>181</v>
      </c>
      <c r="DL203" s="178" t="s">
        <v>745</v>
      </c>
      <c r="DM203" s="179">
        <v>10</v>
      </c>
      <c r="DN203" s="171"/>
    </row>
    <row r="204" spans="115:118" x14ac:dyDescent="0.25">
      <c r="DK204" s="177">
        <v>183</v>
      </c>
      <c r="DL204" s="178" t="s">
        <v>746</v>
      </c>
      <c r="DM204" s="179">
        <v>12</v>
      </c>
      <c r="DN204" s="171"/>
    </row>
    <row r="205" spans="115:118" x14ac:dyDescent="0.25">
      <c r="DK205" s="177">
        <v>191</v>
      </c>
      <c r="DL205" s="178" t="s">
        <v>747</v>
      </c>
      <c r="DM205" s="179">
        <v>7</v>
      </c>
      <c r="DN205" s="171"/>
    </row>
    <row r="206" spans="115:118" x14ac:dyDescent="0.25">
      <c r="DK206" s="177">
        <v>192</v>
      </c>
      <c r="DL206" s="178" t="s">
        <v>748</v>
      </c>
      <c r="DM206" s="179">
        <v>8</v>
      </c>
      <c r="DN206" s="171"/>
    </row>
    <row r="207" spans="115:118" x14ac:dyDescent="0.25">
      <c r="DK207" s="177">
        <v>193</v>
      </c>
      <c r="DL207" s="178" t="s">
        <v>749</v>
      </c>
      <c r="DM207" s="179">
        <v>9</v>
      </c>
      <c r="DN207" s="171"/>
    </row>
    <row r="208" spans="115:118" x14ac:dyDescent="0.25">
      <c r="DK208" s="177">
        <v>201</v>
      </c>
      <c r="DL208" s="178" t="s">
        <v>750</v>
      </c>
      <c r="DM208" s="179">
        <v>2</v>
      </c>
      <c r="DN208" s="171"/>
    </row>
    <row r="209" spans="115:118" x14ac:dyDescent="0.25">
      <c r="DK209" s="177">
        <v>202</v>
      </c>
      <c r="DL209" s="178" t="s">
        <v>751</v>
      </c>
      <c r="DM209" s="179">
        <v>3</v>
      </c>
      <c r="DN209" s="171"/>
    </row>
    <row r="210" spans="115:118" x14ac:dyDescent="0.25">
      <c r="DK210" s="177">
        <v>211</v>
      </c>
      <c r="DL210" s="178" t="s">
        <v>752</v>
      </c>
      <c r="DM210" s="179">
        <v>4</v>
      </c>
      <c r="DN210" s="171" t="s">
        <v>958</v>
      </c>
    </row>
    <row r="211" spans="115:118" x14ac:dyDescent="0.25">
      <c r="DK211" s="177">
        <v>212</v>
      </c>
      <c r="DL211" s="178" t="s">
        <v>753</v>
      </c>
      <c r="DM211" s="179">
        <v>5</v>
      </c>
      <c r="DN211" s="171" t="s">
        <v>958</v>
      </c>
    </row>
    <row r="212" spans="115:118" x14ac:dyDescent="0.25">
      <c r="DK212" s="177">
        <v>213</v>
      </c>
      <c r="DL212" s="178" t="s">
        <v>754</v>
      </c>
      <c r="DM212" s="179">
        <v>6</v>
      </c>
      <c r="DN212" s="171" t="s">
        <v>958</v>
      </c>
    </row>
    <row r="213" spans="115:118" x14ac:dyDescent="0.25">
      <c r="DK213" s="177">
        <v>214</v>
      </c>
      <c r="DL213" s="178" t="s">
        <v>755</v>
      </c>
      <c r="DM213" s="179">
        <v>7</v>
      </c>
      <c r="DN213" s="171" t="s">
        <v>958</v>
      </c>
    </row>
    <row r="214" spans="115:118" x14ac:dyDescent="0.25">
      <c r="DK214" s="177">
        <v>221</v>
      </c>
      <c r="DL214" s="178" t="s">
        <v>756</v>
      </c>
      <c r="DM214" s="179">
        <v>8</v>
      </c>
      <c r="DN214" s="171" t="s">
        <v>959</v>
      </c>
    </row>
    <row r="215" spans="115:118" x14ac:dyDescent="0.25">
      <c r="DK215" s="177">
        <v>222</v>
      </c>
      <c r="DL215" s="178" t="s">
        <v>757</v>
      </c>
      <c r="DM215" s="179">
        <v>9</v>
      </c>
      <c r="DN215" s="171" t="s">
        <v>959</v>
      </c>
    </row>
    <row r="216" spans="115:118" x14ac:dyDescent="0.25">
      <c r="DK216" s="177">
        <v>223</v>
      </c>
      <c r="DL216" s="178" t="s">
        <v>758</v>
      </c>
      <c r="DM216" s="179">
        <v>10</v>
      </c>
      <c r="DN216" s="171" t="s">
        <v>959</v>
      </c>
    </row>
    <row r="217" spans="115:118" x14ac:dyDescent="0.25">
      <c r="DK217" s="177">
        <v>224</v>
      </c>
      <c r="DL217" s="178" t="s">
        <v>759</v>
      </c>
      <c r="DM217" s="179">
        <v>11</v>
      </c>
      <c r="DN217" s="171" t="s">
        <v>959</v>
      </c>
    </row>
    <row r="218" spans="115:118" x14ac:dyDescent="0.25">
      <c r="DK218" s="177">
        <v>241</v>
      </c>
      <c r="DL218" s="178" t="s">
        <v>760</v>
      </c>
      <c r="DM218" s="179">
        <v>8</v>
      </c>
      <c r="DN218" s="171"/>
    </row>
    <row r="219" spans="115:118" x14ac:dyDescent="0.25">
      <c r="DK219" s="177">
        <v>242</v>
      </c>
      <c r="DL219" s="178" t="s">
        <v>761</v>
      </c>
      <c r="DM219" s="179">
        <v>9</v>
      </c>
      <c r="DN219" s="171"/>
    </row>
    <row r="220" spans="115:118" x14ac:dyDescent="0.25">
      <c r="DK220" s="177">
        <v>243</v>
      </c>
      <c r="DL220" s="178" t="s">
        <v>762</v>
      </c>
      <c r="DM220" s="179">
        <v>10</v>
      </c>
      <c r="DN220" s="171"/>
    </row>
    <row r="221" spans="115:118" x14ac:dyDescent="0.25">
      <c r="DK221" s="177">
        <v>244</v>
      </c>
      <c r="DL221" s="178" t="s">
        <v>763</v>
      </c>
      <c r="DM221" s="179">
        <v>11</v>
      </c>
      <c r="DN221" s="171"/>
    </row>
    <row r="222" spans="115:118" x14ac:dyDescent="0.25">
      <c r="DK222" s="177">
        <v>250</v>
      </c>
      <c r="DL222" s="178" t="s">
        <v>764</v>
      </c>
      <c r="DM222" s="179">
        <v>8</v>
      </c>
      <c r="DN222" s="171"/>
    </row>
    <row r="223" spans="115:118" x14ac:dyDescent="0.25">
      <c r="DK223" s="177">
        <v>251</v>
      </c>
      <c r="DL223" s="178" t="s">
        <v>765</v>
      </c>
      <c r="DM223" s="179">
        <v>9</v>
      </c>
      <c r="DN223" s="171"/>
    </row>
    <row r="224" spans="115:118" x14ac:dyDescent="0.25">
      <c r="DK224" s="177">
        <v>252</v>
      </c>
      <c r="DL224" s="178" t="s">
        <v>766</v>
      </c>
      <c r="DM224" s="179">
        <v>10</v>
      </c>
      <c r="DN224" s="171"/>
    </row>
    <row r="225" spans="115:118" x14ac:dyDescent="0.25">
      <c r="DK225" s="177">
        <v>253</v>
      </c>
      <c r="DL225" s="178" t="s">
        <v>767</v>
      </c>
      <c r="DM225" s="179">
        <v>11</v>
      </c>
      <c r="DN225" s="171"/>
    </row>
    <row r="226" spans="115:118" x14ac:dyDescent="0.25">
      <c r="DK226" s="177">
        <v>254</v>
      </c>
      <c r="DL226" s="178" t="s">
        <v>768</v>
      </c>
      <c r="DM226" s="179">
        <v>12</v>
      </c>
      <c r="DN226" s="171"/>
    </row>
    <row r="227" spans="115:118" x14ac:dyDescent="0.25">
      <c r="DK227" s="177">
        <v>351</v>
      </c>
      <c r="DL227" s="178" t="s">
        <v>769</v>
      </c>
      <c r="DM227" s="179">
        <v>7</v>
      </c>
      <c r="DN227" s="171"/>
    </row>
    <row r="228" spans="115:118" x14ac:dyDescent="0.25">
      <c r="DK228" s="177">
        <v>352</v>
      </c>
      <c r="DL228" s="178" t="s">
        <v>770</v>
      </c>
      <c r="DM228" s="179">
        <v>8</v>
      </c>
      <c r="DN228" s="171"/>
    </row>
    <row r="229" spans="115:118" x14ac:dyDescent="0.25">
      <c r="DK229" s="177">
        <v>353</v>
      </c>
      <c r="DL229" s="178" t="s">
        <v>771</v>
      </c>
      <c r="DM229" s="179">
        <v>9</v>
      </c>
      <c r="DN229" s="171"/>
    </row>
    <row r="230" spans="115:118" x14ac:dyDescent="0.25">
      <c r="DK230" s="177">
        <v>354</v>
      </c>
      <c r="DL230" s="178" t="s">
        <v>772</v>
      </c>
      <c r="DM230" s="179">
        <v>10</v>
      </c>
      <c r="DN230" s="171"/>
    </row>
    <row r="231" spans="115:118" x14ac:dyDescent="0.25">
      <c r="DK231" s="177">
        <v>355</v>
      </c>
      <c r="DL231" s="178" t="s">
        <v>773</v>
      </c>
      <c r="DM231" s="179">
        <v>11</v>
      </c>
      <c r="DN231" s="171"/>
    </row>
    <row r="232" spans="115:118" x14ac:dyDescent="0.25">
      <c r="DK232" s="177">
        <v>356</v>
      </c>
      <c r="DL232" s="178" t="s">
        <v>774</v>
      </c>
      <c r="DM232" s="179">
        <v>12</v>
      </c>
      <c r="DN232" s="171"/>
    </row>
    <row r="233" spans="115:118" x14ac:dyDescent="0.25">
      <c r="DK233" s="177">
        <v>361</v>
      </c>
      <c r="DL233" s="178" t="s">
        <v>775</v>
      </c>
      <c r="DM233" s="179">
        <v>6</v>
      </c>
      <c r="DN233" s="171"/>
    </row>
    <row r="234" spans="115:118" x14ac:dyDescent="0.25">
      <c r="DK234" s="177">
        <v>362</v>
      </c>
      <c r="DL234" s="178" t="s">
        <v>776</v>
      </c>
      <c r="DM234" s="179">
        <v>7</v>
      </c>
      <c r="DN234" s="171"/>
    </row>
    <row r="235" spans="115:118" x14ac:dyDescent="0.25">
      <c r="DK235" s="177">
        <v>363</v>
      </c>
      <c r="DL235" s="178" t="s">
        <v>777</v>
      </c>
      <c r="DM235" s="179">
        <v>8</v>
      </c>
      <c r="DN235" s="171"/>
    </row>
    <row r="236" spans="115:118" x14ac:dyDescent="0.25">
      <c r="DK236" s="177">
        <v>364</v>
      </c>
      <c r="DL236" s="178" t="s">
        <v>778</v>
      </c>
      <c r="DM236" s="179">
        <v>9</v>
      </c>
      <c r="DN236" s="171"/>
    </row>
    <row r="237" spans="115:118" x14ac:dyDescent="0.25">
      <c r="DK237" s="177">
        <v>366</v>
      </c>
      <c r="DL237" s="178" t="s">
        <v>779</v>
      </c>
      <c r="DM237" s="179">
        <v>8</v>
      </c>
      <c r="DN237" s="171"/>
    </row>
    <row r="238" spans="115:118" x14ac:dyDescent="0.25">
      <c r="DK238" s="177">
        <v>367</v>
      </c>
      <c r="DL238" s="178" t="s">
        <v>780</v>
      </c>
      <c r="DM238" s="179">
        <v>9</v>
      </c>
      <c r="DN238" s="171"/>
    </row>
    <row r="239" spans="115:118" x14ac:dyDescent="0.25">
      <c r="DK239" s="177">
        <v>368</v>
      </c>
      <c r="DL239" s="178" t="s">
        <v>781</v>
      </c>
      <c r="DM239" s="179">
        <v>10</v>
      </c>
      <c r="DN239" s="171"/>
    </row>
    <row r="240" spans="115:118" x14ac:dyDescent="0.25">
      <c r="DK240" s="177">
        <v>371</v>
      </c>
      <c r="DL240" s="178" t="s">
        <v>782</v>
      </c>
      <c r="DM240" s="179">
        <v>7</v>
      </c>
      <c r="DN240" s="171"/>
    </row>
    <row r="241" spans="115:118" x14ac:dyDescent="0.25">
      <c r="DK241" s="177">
        <v>372</v>
      </c>
      <c r="DL241" s="178" t="s">
        <v>783</v>
      </c>
      <c r="DM241" s="179">
        <v>8</v>
      </c>
      <c r="DN241" s="171"/>
    </row>
    <row r="242" spans="115:118" x14ac:dyDescent="0.25">
      <c r="DK242" s="177">
        <v>373</v>
      </c>
      <c r="DL242" s="178" t="s">
        <v>784</v>
      </c>
      <c r="DM242" s="179">
        <v>9</v>
      </c>
      <c r="DN242" s="171"/>
    </row>
    <row r="243" spans="115:118" x14ac:dyDescent="0.25">
      <c r="DK243" s="177">
        <v>374</v>
      </c>
      <c r="DL243" s="178" t="s">
        <v>785</v>
      </c>
      <c r="DM243" s="179">
        <v>10</v>
      </c>
      <c r="DN243" s="171"/>
    </row>
    <row r="244" spans="115:118" x14ac:dyDescent="0.25">
      <c r="DK244" s="177">
        <v>375</v>
      </c>
      <c r="DL244" s="178" t="s">
        <v>786</v>
      </c>
      <c r="DM244" s="179">
        <v>11</v>
      </c>
      <c r="DN244" s="171"/>
    </row>
    <row r="245" spans="115:118" x14ac:dyDescent="0.25">
      <c r="DK245" s="177">
        <v>376</v>
      </c>
      <c r="DL245" s="178" t="s">
        <v>787</v>
      </c>
      <c r="DM245" s="179">
        <v>8</v>
      </c>
      <c r="DN245" s="171"/>
    </row>
    <row r="246" spans="115:118" x14ac:dyDescent="0.25">
      <c r="DK246" s="177">
        <v>377</v>
      </c>
      <c r="DL246" s="178" t="s">
        <v>788</v>
      </c>
      <c r="DM246" s="179">
        <v>9</v>
      </c>
      <c r="DN246" s="171"/>
    </row>
    <row r="247" spans="115:118" x14ac:dyDescent="0.25">
      <c r="DK247" s="177">
        <v>378</v>
      </c>
      <c r="DL247" s="178" t="s">
        <v>789</v>
      </c>
      <c r="DM247" s="179">
        <v>11</v>
      </c>
      <c r="DN247" s="171"/>
    </row>
    <row r="248" spans="115:118" x14ac:dyDescent="0.25">
      <c r="DK248" s="177">
        <v>381</v>
      </c>
      <c r="DL248" s="178" t="s">
        <v>732</v>
      </c>
      <c r="DM248" s="179">
        <v>10</v>
      </c>
      <c r="DN248" s="171"/>
    </row>
    <row r="249" spans="115:118" x14ac:dyDescent="0.25">
      <c r="DK249" s="177">
        <v>382</v>
      </c>
      <c r="DL249" s="178" t="s">
        <v>733</v>
      </c>
      <c r="DM249" s="179">
        <v>11</v>
      </c>
      <c r="DN249" s="171"/>
    </row>
    <row r="250" spans="115:118" x14ac:dyDescent="0.25">
      <c r="DK250" s="177">
        <v>383</v>
      </c>
      <c r="DL250" s="178" t="s">
        <v>734</v>
      </c>
      <c r="DM250" s="179">
        <v>12</v>
      </c>
      <c r="DN250" s="171"/>
    </row>
    <row r="251" spans="115:118" x14ac:dyDescent="0.25">
      <c r="DK251" s="177">
        <v>410</v>
      </c>
      <c r="DL251" s="178" t="s">
        <v>790</v>
      </c>
      <c r="DM251" s="179">
        <v>5</v>
      </c>
      <c r="DN251" s="171"/>
    </row>
    <row r="252" spans="115:118" x14ac:dyDescent="0.25">
      <c r="DK252" s="177">
        <v>411</v>
      </c>
      <c r="DL252" s="178" t="s">
        <v>791</v>
      </c>
      <c r="DM252" s="179">
        <v>6</v>
      </c>
      <c r="DN252" s="171" t="s">
        <v>961</v>
      </c>
    </row>
    <row r="253" spans="115:118" x14ac:dyDescent="0.25">
      <c r="DK253" s="177">
        <v>412</v>
      </c>
      <c r="DL253" s="178" t="s">
        <v>792</v>
      </c>
      <c r="DM253" s="179">
        <v>7</v>
      </c>
      <c r="DN253" s="171" t="s">
        <v>961</v>
      </c>
    </row>
    <row r="254" spans="115:118" x14ac:dyDescent="0.25">
      <c r="DK254" s="177">
        <v>413</v>
      </c>
      <c r="DL254" s="178" t="s">
        <v>793</v>
      </c>
      <c r="DM254" s="179">
        <v>8</v>
      </c>
      <c r="DN254" s="171" t="s">
        <v>961</v>
      </c>
    </row>
    <row r="255" spans="115:118" x14ac:dyDescent="0.25">
      <c r="DK255" s="177">
        <v>420</v>
      </c>
      <c r="DL255" s="178" t="s">
        <v>794</v>
      </c>
      <c r="DM255" s="179">
        <v>4</v>
      </c>
      <c r="DN255" s="171" t="s">
        <v>960</v>
      </c>
    </row>
    <row r="256" spans="115:118" x14ac:dyDescent="0.25">
      <c r="DK256" s="177">
        <v>421</v>
      </c>
      <c r="DL256" s="178" t="s">
        <v>795</v>
      </c>
      <c r="DM256" s="179">
        <v>5</v>
      </c>
      <c r="DN256" s="171" t="s">
        <v>960</v>
      </c>
    </row>
    <row r="257" spans="115:118" x14ac:dyDescent="0.25">
      <c r="DK257" s="177">
        <v>422</v>
      </c>
      <c r="DL257" s="178" t="s">
        <v>796</v>
      </c>
      <c r="DM257" s="179">
        <v>6</v>
      </c>
      <c r="DN257" s="171" t="s">
        <v>960</v>
      </c>
    </row>
    <row r="258" spans="115:118" x14ac:dyDescent="0.25">
      <c r="DK258" s="177">
        <v>423</v>
      </c>
      <c r="DL258" s="178" t="s">
        <v>797</v>
      </c>
      <c r="DM258" s="179">
        <v>7</v>
      </c>
      <c r="DN258" s="171" t="s">
        <v>960</v>
      </c>
    </row>
    <row r="259" spans="115:118" x14ac:dyDescent="0.25">
      <c r="DK259" s="177">
        <v>424</v>
      </c>
      <c r="DL259" s="178" t="s">
        <v>798</v>
      </c>
      <c r="DM259" s="179">
        <v>8</v>
      </c>
      <c r="DN259" s="171" t="s">
        <v>960</v>
      </c>
    </row>
    <row r="260" spans="115:118" x14ac:dyDescent="0.25">
      <c r="DK260" s="177">
        <v>430</v>
      </c>
      <c r="DL260" s="178" t="s">
        <v>799</v>
      </c>
      <c r="DM260" s="179">
        <v>6</v>
      </c>
      <c r="DN260" s="171"/>
    </row>
    <row r="261" spans="115:118" x14ac:dyDescent="0.25">
      <c r="DK261" s="177">
        <v>431</v>
      </c>
      <c r="DL261" s="178" t="s">
        <v>800</v>
      </c>
      <c r="DM261" s="179">
        <v>7</v>
      </c>
      <c r="DN261" s="171"/>
    </row>
    <row r="262" spans="115:118" x14ac:dyDescent="0.25">
      <c r="DK262" s="177">
        <v>432</v>
      </c>
      <c r="DL262" s="178" t="s">
        <v>801</v>
      </c>
      <c r="DM262" s="179">
        <v>8</v>
      </c>
      <c r="DN262" s="171"/>
    </row>
    <row r="263" spans="115:118" x14ac:dyDescent="0.25">
      <c r="DK263" s="177">
        <v>433</v>
      </c>
      <c r="DL263" s="178" t="s">
        <v>802</v>
      </c>
      <c r="DM263" s="179">
        <v>9</v>
      </c>
      <c r="DN263" s="171"/>
    </row>
    <row r="264" spans="115:118" x14ac:dyDescent="0.25">
      <c r="DK264" s="177">
        <v>434</v>
      </c>
      <c r="DL264" s="178" t="s">
        <v>803</v>
      </c>
      <c r="DM264" s="179">
        <v>10</v>
      </c>
      <c r="DN264" s="171"/>
    </row>
    <row r="265" spans="115:118" x14ac:dyDescent="0.25">
      <c r="DK265" s="177">
        <v>441</v>
      </c>
      <c r="DL265" s="178" t="s">
        <v>804</v>
      </c>
      <c r="DM265" s="179">
        <v>7</v>
      </c>
      <c r="DN265" s="171" t="s">
        <v>962</v>
      </c>
    </row>
    <row r="266" spans="115:118" x14ac:dyDescent="0.25">
      <c r="DK266" s="177">
        <v>442</v>
      </c>
      <c r="DL266" s="178" t="s">
        <v>805</v>
      </c>
      <c r="DM266" s="179">
        <v>8</v>
      </c>
      <c r="DN266" s="171" t="s">
        <v>962</v>
      </c>
    </row>
    <row r="267" spans="115:118" x14ac:dyDescent="0.25">
      <c r="DK267" s="177">
        <v>443</v>
      </c>
      <c r="DL267" s="178" t="s">
        <v>806</v>
      </c>
      <c r="DM267" s="179">
        <v>9</v>
      </c>
      <c r="DN267" s="171" t="s">
        <v>962</v>
      </c>
    </row>
    <row r="268" spans="115:118" x14ac:dyDescent="0.25">
      <c r="DK268" s="177">
        <v>444</v>
      </c>
      <c r="DL268" s="178" t="s">
        <v>807</v>
      </c>
      <c r="DM268" s="179">
        <v>10</v>
      </c>
      <c r="DN268" s="171" t="s">
        <v>962</v>
      </c>
    </row>
    <row r="269" spans="115:118" x14ac:dyDescent="0.25">
      <c r="DK269" s="177">
        <v>451</v>
      </c>
      <c r="DL269" s="178" t="s">
        <v>808</v>
      </c>
      <c r="DM269" s="179">
        <v>7</v>
      </c>
      <c r="DN269" s="171"/>
    </row>
    <row r="270" spans="115:118" x14ac:dyDescent="0.25">
      <c r="DK270" s="177">
        <v>452</v>
      </c>
      <c r="DL270" s="178" t="s">
        <v>809</v>
      </c>
      <c r="DM270" s="179">
        <v>8</v>
      </c>
      <c r="DN270" s="171"/>
    </row>
    <row r="271" spans="115:118" x14ac:dyDescent="0.25">
      <c r="DK271" s="177">
        <v>453</v>
      </c>
      <c r="DL271" s="178" t="s">
        <v>810</v>
      </c>
      <c r="DM271" s="179">
        <v>9</v>
      </c>
      <c r="DN271" s="171"/>
    </row>
    <row r="272" spans="115:118" x14ac:dyDescent="0.25">
      <c r="DK272" s="177">
        <v>454</v>
      </c>
      <c r="DL272" s="178" t="s">
        <v>811</v>
      </c>
      <c r="DM272" s="179">
        <v>10</v>
      </c>
      <c r="DN272" s="171"/>
    </row>
    <row r="273" spans="115:118" x14ac:dyDescent="0.25">
      <c r="DK273" s="177">
        <v>460</v>
      </c>
      <c r="DL273" s="178" t="s">
        <v>812</v>
      </c>
      <c r="DM273" s="179">
        <v>6</v>
      </c>
      <c r="DN273" s="171"/>
    </row>
    <row r="274" spans="115:118" x14ac:dyDescent="0.25">
      <c r="DK274" s="177">
        <v>461</v>
      </c>
      <c r="DL274" s="178" t="s">
        <v>813</v>
      </c>
      <c r="DM274" s="179">
        <v>7</v>
      </c>
      <c r="DN274" s="171"/>
    </row>
    <row r="275" spans="115:118" x14ac:dyDescent="0.25">
      <c r="DK275" s="177">
        <v>462</v>
      </c>
      <c r="DL275" s="178" t="s">
        <v>814</v>
      </c>
      <c r="DM275" s="179">
        <v>8</v>
      </c>
      <c r="DN275" s="171"/>
    </row>
    <row r="276" spans="115:118" x14ac:dyDescent="0.25">
      <c r="DK276" s="177">
        <v>463</v>
      </c>
      <c r="DL276" s="178" t="s">
        <v>815</v>
      </c>
      <c r="DM276" s="179">
        <v>9</v>
      </c>
      <c r="DN276" s="171"/>
    </row>
    <row r="277" spans="115:118" x14ac:dyDescent="0.25">
      <c r="DK277" s="177">
        <v>464</v>
      </c>
      <c r="DL277" s="178" t="s">
        <v>816</v>
      </c>
      <c r="DM277" s="179">
        <v>10</v>
      </c>
      <c r="DN277" s="171"/>
    </row>
    <row r="278" spans="115:118" x14ac:dyDescent="0.25">
      <c r="DK278" s="177">
        <v>490</v>
      </c>
      <c r="DL278" s="178" t="s">
        <v>732</v>
      </c>
      <c r="DM278" s="179">
        <v>8</v>
      </c>
      <c r="DN278" s="171"/>
    </row>
    <row r="279" spans="115:118" x14ac:dyDescent="0.25">
      <c r="DK279" s="177">
        <v>491</v>
      </c>
      <c r="DL279" s="178" t="s">
        <v>733</v>
      </c>
      <c r="DM279" s="179">
        <v>9</v>
      </c>
      <c r="DN279" s="171"/>
    </row>
    <row r="280" spans="115:118" x14ac:dyDescent="0.25">
      <c r="DK280" s="177">
        <v>492</v>
      </c>
      <c r="DL280" s="178" t="s">
        <v>734</v>
      </c>
      <c r="DM280" s="179">
        <v>10</v>
      </c>
      <c r="DN280" s="171"/>
    </row>
    <row r="281" spans="115:118" x14ac:dyDescent="0.25">
      <c r="DK281" s="177">
        <v>493</v>
      </c>
      <c r="DL281" s="178" t="s">
        <v>817</v>
      </c>
      <c r="DM281" s="179">
        <v>11</v>
      </c>
      <c r="DN281" s="171"/>
    </row>
    <row r="282" spans="115:118" x14ac:dyDescent="0.25">
      <c r="DK282" s="177">
        <v>494</v>
      </c>
      <c r="DL282" s="178" t="s">
        <v>736</v>
      </c>
      <c r="DM282" s="179">
        <v>12</v>
      </c>
      <c r="DN282" s="171"/>
    </row>
    <row r="283" spans="115:118" x14ac:dyDescent="0.25">
      <c r="DK283" s="177">
        <v>501</v>
      </c>
      <c r="DL283" s="178" t="s">
        <v>818</v>
      </c>
      <c r="DM283" s="179">
        <v>1</v>
      </c>
      <c r="DN283" s="171"/>
    </row>
    <row r="284" spans="115:118" x14ac:dyDescent="0.25">
      <c r="DK284" s="177">
        <v>502</v>
      </c>
      <c r="DL284" s="178" t="s">
        <v>819</v>
      </c>
      <c r="DM284" s="179">
        <v>2</v>
      </c>
      <c r="DN284" s="171"/>
    </row>
    <row r="285" spans="115:118" x14ac:dyDescent="0.25">
      <c r="DK285" s="177">
        <v>504</v>
      </c>
      <c r="DL285" s="178" t="s">
        <v>821</v>
      </c>
      <c r="DM285" s="179">
        <v>4</v>
      </c>
      <c r="DN285" s="171"/>
    </row>
    <row r="286" spans="115:118" x14ac:dyDescent="0.25">
      <c r="DK286" s="177">
        <v>506</v>
      </c>
      <c r="DL286" s="178" t="s">
        <v>822</v>
      </c>
      <c r="DM286" s="179">
        <v>3</v>
      </c>
      <c r="DN286" s="171"/>
    </row>
    <row r="287" spans="115:118" x14ac:dyDescent="0.25">
      <c r="DK287" s="177">
        <v>507</v>
      </c>
      <c r="DL287" s="178" t="s">
        <v>823</v>
      </c>
      <c r="DM287" s="179">
        <v>4</v>
      </c>
      <c r="DN287" s="171"/>
    </row>
    <row r="288" spans="115:118" x14ac:dyDescent="0.25">
      <c r="DK288" s="177">
        <v>503</v>
      </c>
      <c r="DL288" s="178" t="s">
        <v>820</v>
      </c>
      <c r="DM288" s="179">
        <v>3</v>
      </c>
      <c r="DN288" s="171"/>
    </row>
    <row r="289" spans="115:118" x14ac:dyDescent="0.25">
      <c r="DK289" s="177">
        <v>508</v>
      </c>
      <c r="DL289" s="178" t="s">
        <v>824</v>
      </c>
      <c r="DM289" s="179">
        <v>5</v>
      </c>
      <c r="DN289" s="171"/>
    </row>
    <row r="290" spans="115:118" x14ac:dyDescent="0.25">
      <c r="DK290" s="177">
        <v>509</v>
      </c>
      <c r="DL290" s="178" t="s">
        <v>825</v>
      </c>
      <c r="DM290" s="179">
        <v>6</v>
      </c>
      <c r="DN290" s="171"/>
    </row>
    <row r="291" spans="115:118" x14ac:dyDescent="0.25">
      <c r="DK291" s="177">
        <v>511</v>
      </c>
      <c r="DL291" s="178" t="s">
        <v>826</v>
      </c>
      <c r="DM291" s="179">
        <v>4</v>
      </c>
      <c r="DN291" s="171"/>
    </row>
    <row r="292" spans="115:118" x14ac:dyDescent="0.25">
      <c r="DK292" s="177">
        <v>512</v>
      </c>
      <c r="DL292" s="178" t="s">
        <v>827</v>
      </c>
      <c r="DM292" s="179">
        <v>5</v>
      </c>
      <c r="DN292" s="171"/>
    </row>
    <row r="293" spans="115:118" x14ac:dyDescent="0.25">
      <c r="DK293" s="177">
        <v>513</v>
      </c>
      <c r="DL293" s="178" t="s">
        <v>828</v>
      </c>
      <c r="DM293" s="179">
        <v>6</v>
      </c>
      <c r="DN293" s="171"/>
    </row>
    <row r="294" spans="115:118" x14ac:dyDescent="0.25">
      <c r="DK294" s="177">
        <v>514</v>
      </c>
      <c r="DL294" s="178" t="s">
        <v>829</v>
      </c>
      <c r="DM294" s="179">
        <v>7</v>
      </c>
      <c r="DN294" s="171"/>
    </row>
    <row r="295" spans="115:118" x14ac:dyDescent="0.25">
      <c r="DK295" s="177">
        <v>516</v>
      </c>
      <c r="DL295" s="178" t="s">
        <v>830</v>
      </c>
      <c r="DM295" s="179">
        <v>4</v>
      </c>
      <c r="DN295" s="171"/>
    </row>
    <row r="296" spans="115:118" x14ac:dyDescent="0.25">
      <c r="DK296" s="177">
        <v>517</v>
      </c>
      <c r="DL296" s="178" t="s">
        <v>831</v>
      </c>
      <c r="DM296" s="179">
        <v>5</v>
      </c>
      <c r="DN296" s="171"/>
    </row>
    <row r="297" spans="115:118" x14ac:dyDescent="0.25">
      <c r="DK297" s="177">
        <v>518</v>
      </c>
      <c r="DL297" s="178" t="s">
        <v>832</v>
      </c>
      <c r="DM297" s="179">
        <v>6</v>
      </c>
      <c r="DN297" s="171"/>
    </row>
    <row r="298" spans="115:118" x14ac:dyDescent="0.25">
      <c r="DK298" s="177">
        <v>521</v>
      </c>
      <c r="DL298" s="178" t="s">
        <v>833</v>
      </c>
      <c r="DM298" s="179">
        <v>4</v>
      </c>
      <c r="DN298" s="171"/>
    </row>
    <row r="299" spans="115:118" x14ac:dyDescent="0.25">
      <c r="DK299" s="177">
        <v>522</v>
      </c>
      <c r="DL299" s="178" t="s">
        <v>834</v>
      </c>
      <c r="DM299" s="179">
        <v>5</v>
      </c>
      <c r="DN299" s="171"/>
    </row>
    <row r="300" spans="115:118" x14ac:dyDescent="0.25">
      <c r="DK300" s="177">
        <v>523</v>
      </c>
      <c r="DL300" s="178" t="s">
        <v>835</v>
      </c>
      <c r="DM300" s="179">
        <v>6</v>
      </c>
      <c r="DN300" s="171"/>
    </row>
    <row r="301" spans="115:118" x14ac:dyDescent="0.25">
      <c r="DK301" s="177">
        <v>524</v>
      </c>
      <c r="DL301" s="178" t="s">
        <v>836</v>
      </c>
      <c r="DM301" s="179">
        <v>7</v>
      </c>
      <c r="DN301" s="171"/>
    </row>
    <row r="302" spans="115:118" x14ac:dyDescent="0.25">
      <c r="DK302" s="177">
        <v>531</v>
      </c>
      <c r="DL302" s="178" t="s">
        <v>837</v>
      </c>
      <c r="DM302" s="179">
        <v>5</v>
      </c>
      <c r="DN302" s="171"/>
    </row>
    <row r="303" spans="115:118" x14ac:dyDescent="0.25">
      <c r="DK303" s="177">
        <v>532</v>
      </c>
      <c r="DL303" s="178" t="s">
        <v>838</v>
      </c>
      <c r="DM303" s="179">
        <v>6</v>
      </c>
      <c r="DN303" s="171"/>
    </row>
    <row r="304" spans="115:118" x14ac:dyDescent="0.25">
      <c r="DK304" s="177">
        <v>533</v>
      </c>
      <c r="DL304" s="178" t="s">
        <v>839</v>
      </c>
      <c r="DM304" s="179">
        <v>6</v>
      </c>
      <c r="DN304" s="171"/>
    </row>
    <row r="305" spans="115:118" x14ac:dyDescent="0.25">
      <c r="DK305" s="177">
        <v>534</v>
      </c>
      <c r="DL305" s="178" t="s">
        <v>840</v>
      </c>
      <c r="DM305" s="179">
        <v>7</v>
      </c>
      <c r="DN305" s="171"/>
    </row>
    <row r="306" spans="115:118" x14ac:dyDescent="0.25">
      <c r="DK306" s="177">
        <v>541</v>
      </c>
      <c r="DL306" s="178" t="s">
        <v>841</v>
      </c>
      <c r="DM306" s="179">
        <v>6</v>
      </c>
      <c r="DN306" s="171"/>
    </row>
    <row r="307" spans="115:118" x14ac:dyDescent="0.25">
      <c r="DK307" s="177">
        <v>542</v>
      </c>
      <c r="DL307" s="178" t="s">
        <v>842</v>
      </c>
      <c r="DM307" s="179">
        <v>7</v>
      </c>
      <c r="DN307" s="171" t="s">
        <v>967</v>
      </c>
    </row>
    <row r="308" spans="115:118" x14ac:dyDescent="0.25">
      <c r="DK308" s="177">
        <v>543</v>
      </c>
      <c r="DL308" s="178" t="s">
        <v>843</v>
      </c>
      <c r="DM308" s="179">
        <v>8</v>
      </c>
      <c r="DN308" s="171"/>
    </row>
    <row r="309" spans="115:118" x14ac:dyDescent="0.25">
      <c r="DK309" s="177">
        <v>544</v>
      </c>
      <c r="DL309" s="178" t="s">
        <v>844</v>
      </c>
      <c r="DM309" s="179">
        <v>9</v>
      </c>
      <c r="DN309" s="171"/>
    </row>
    <row r="310" spans="115:118" x14ac:dyDescent="0.25">
      <c r="DK310" s="177">
        <v>545</v>
      </c>
      <c r="DL310" s="178" t="s">
        <v>845</v>
      </c>
      <c r="DM310" s="179">
        <v>10</v>
      </c>
      <c r="DN310" s="171"/>
    </row>
    <row r="311" spans="115:118" x14ac:dyDescent="0.25">
      <c r="DK311" s="177">
        <v>550</v>
      </c>
      <c r="DL311" s="178" t="s">
        <v>846</v>
      </c>
      <c r="DM311" s="179">
        <v>7</v>
      </c>
      <c r="DN311" s="171"/>
    </row>
    <row r="312" spans="115:118" x14ac:dyDescent="0.25">
      <c r="DK312" s="177">
        <v>551</v>
      </c>
      <c r="DL312" s="178" t="s">
        <v>732</v>
      </c>
      <c r="DM312" s="179">
        <v>8</v>
      </c>
      <c r="DN312" s="171"/>
    </row>
    <row r="313" spans="115:118" x14ac:dyDescent="0.25">
      <c r="DK313" s="177">
        <v>552</v>
      </c>
      <c r="DL313" s="178" t="s">
        <v>733</v>
      </c>
      <c r="DM313" s="179">
        <v>9</v>
      </c>
      <c r="DN313" s="171"/>
    </row>
    <row r="314" spans="115:118" x14ac:dyDescent="0.25">
      <c r="DK314" s="177">
        <v>553</v>
      </c>
      <c r="DL314" s="178" t="s">
        <v>734</v>
      </c>
      <c r="DM314" s="179">
        <v>10</v>
      </c>
      <c r="DN314" s="171"/>
    </row>
    <row r="315" spans="115:118" x14ac:dyDescent="0.25">
      <c r="DK315" s="177">
        <v>554</v>
      </c>
      <c r="DL315" s="178" t="s">
        <v>817</v>
      </c>
      <c r="DM315" s="179">
        <v>11</v>
      </c>
      <c r="DN315" s="171"/>
    </row>
    <row r="316" spans="115:118" x14ac:dyDescent="0.25">
      <c r="DK316" s="177">
        <v>555</v>
      </c>
      <c r="DL316" s="180" t="s">
        <v>736</v>
      </c>
      <c r="DM316" s="179">
        <v>12</v>
      </c>
      <c r="DN316" s="171"/>
    </row>
    <row r="317" spans="115:118" x14ac:dyDescent="0.25">
      <c r="DK317" s="177">
        <v>561</v>
      </c>
      <c r="DL317" s="178" t="s">
        <v>847</v>
      </c>
      <c r="DM317" s="179">
        <v>3</v>
      </c>
      <c r="DN317" s="171"/>
    </row>
    <row r="318" spans="115:118" x14ac:dyDescent="0.25">
      <c r="DK318" s="177">
        <v>562</v>
      </c>
      <c r="DL318" s="178" t="s">
        <v>848</v>
      </c>
      <c r="DM318" s="179">
        <v>4</v>
      </c>
      <c r="DN318" s="171"/>
    </row>
    <row r="319" spans="115:118" x14ac:dyDescent="0.25">
      <c r="DK319" s="177">
        <v>563</v>
      </c>
      <c r="DL319" s="178" t="s">
        <v>849</v>
      </c>
      <c r="DM319" s="179">
        <v>5</v>
      </c>
      <c r="DN319" s="171"/>
    </row>
    <row r="320" spans="115:118" x14ac:dyDescent="0.25">
      <c r="DK320" s="177">
        <v>564</v>
      </c>
      <c r="DL320" s="178" t="s">
        <v>850</v>
      </c>
      <c r="DM320" s="179">
        <v>6</v>
      </c>
      <c r="DN320" s="171"/>
    </row>
    <row r="321" spans="115:118" x14ac:dyDescent="0.25">
      <c r="DK321" s="177">
        <v>565</v>
      </c>
      <c r="DL321" s="178" t="s">
        <v>851</v>
      </c>
      <c r="DM321" s="179">
        <v>7</v>
      </c>
      <c r="DN321" s="171"/>
    </row>
    <row r="322" spans="115:118" x14ac:dyDescent="0.25">
      <c r="DK322" s="177">
        <v>566</v>
      </c>
      <c r="DL322" s="178" t="s">
        <v>0</v>
      </c>
      <c r="DM322" s="179">
        <v>8</v>
      </c>
      <c r="DN322" s="171"/>
    </row>
    <row r="323" spans="115:118" x14ac:dyDescent="0.25">
      <c r="DK323" s="177">
        <v>571</v>
      </c>
      <c r="DL323" s="178" t="s">
        <v>1</v>
      </c>
      <c r="DM323" s="179">
        <v>3</v>
      </c>
      <c r="DN323" s="171"/>
    </row>
    <row r="324" spans="115:118" x14ac:dyDescent="0.25">
      <c r="DK324" s="177">
        <v>572</v>
      </c>
      <c r="DL324" s="178" t="s">
        <v>2</v>
      </c>
      <c r="DM324" s="179">
        <v>4</v>
      </c>
      <c r="DN324" s="171"/>
    </row>
    <row r="325" spans="115:118" x14ac:dyDescent="0.25">
      <c r="DK325" s="177">
        <v>573</v>
      </c>
      <c r="DL325" s="178" t="s">
        <v>3</v>
      </c>
      <c r="DM325" s="179">
        <v>5</v>
      </c>
      <c r="DN325" s="171"/>
    </row>
    <row r="326" spans="115:118" x14ac:dyDescent="0.25">
      <c r="DK326" s="177">
        <v>574</v>
      </c>
      <c r="DL326" s="178" t="s">
        <v>4</v>
      </c>
      <c r="DM326" s="179">
        <v>6</v>
      </c>
      <c r="DN326" s="171"/>
    </row>
    <row r="327" spans="115:118" x14ac:dyDescent="0.25">
      <c r="DK327" s="177">
        <v>575</v>
      </c>
      <c r="DL327" s="178" t="s">
        <v>5</v>
      </c>
      <c r="DM327" s="179">
        <v>7</v>
      </c>
      <c r="DN327" s="171"/>
    </row>
    <row r="328" spans="115:118" x14ac:dyDescent="0.25">
      <c r="DK328" s="177">
        <v>576</v>
      </c>
      <c r="DL328" s="178" t="s">
        <v>6</v>
      </c>
      <c r="DM328" s="179">
        <v>8</v>
      </c>
      <c r="DN328" s="171"/>
    </row>
    <row r="329" spans="115:118" x14ac:dyDescent="0.25">
      <c r="DK329" s="177">
        <v>577</v>
      </c>
      <c r="DL329" s="178" t="s">
        <v>7</v>
      </c>
      <c r="DM329" s="181"/>
      <c r="DN329" s="171"/>
    </row>
    <row r="330" spans="115:118" x14ac:dyDescent="0.25">
      <c r="DK330" s="177">
        <v>578</v>
      </c>
      <c r="DL330" s="178" t="s">
        <v>8</v>
      </c>
      <c r="DM330" s="179">
        <v>7</v>
      </c>
      <c r="DN330" s="171"/>
    </row>
    <row r="331" spans="115:118" x14ac:dyDescent="0.25">
      <c r="DK331" s="177">
        <v>580</v>
      </c>
      <c r="DL331" s="178" t="s">
        <v>9</v>
      </c>
      <c r="DM331" s="179">
        <v>2</v>
      </c>
      <c r="DN331" s="171"/>
    </row>
    <row r="332" spans="115:118" x14ac:dyDescent="0.25">
      <c r="DK332" s="177">
        <v>581</v>
      </c>
      <c r="DL332" s="178" t="s">
        <v>10</v>
      </c>
      <c r="DM332" s="179">
        <v>3</v>
      </c>
      <c r="DN332" s="171"/>
    </row>
    <row r="333" spans="115:118" x14ac:dyDescent="0.25">
      <c r="DK333" s="177">
        <v>582</v>
      </c>
      <c r="DL333" s="178" t="s">
        <v>11</v>
      </c>
      <c r="DM333" s="179">
        <v>4</v>
      </c>
      <c r="DN333" s="171"/>
    </row>
    <row r="334" spans="115:118" x14ac:dyDescent="0.25">
      <c r="DK334" s="177">
        <v>583</v>
      </c>
      <c r="DL334" s="178" t="s">
        <v>12</v>
      </c>
      <c r="DM334" s="179">
        <v>4</v>
      </c>
      <c r="DN334" s="171"/>
    </row>
    <row r="335" spans="115:118" x14ac:dyDescent="0.25">
      <c r="DK335" s="177">
        <v>584</v>
      </c>
      <c r="DL335" s="178" t="s">
        <v>13</v>
      </c>
      <c r="DM335" s="179">
        <v>5</v>
      </c>
      <c r="DN335" s="171"/>
    </row>
    <row r="336" spans="115:118" x14ac:dyDescent="0.25">
      <c r="DK336" s="177">
        <v>585</v>
      </c>
      <c r="DL336" s="178" t="s">
        <v>14</v>
      </c>
      <c r="DM336" s="179">
        <v>6</v>
      </c>
      <c r="DN336" s="171"/>
    </row>
    <row r="337" spans="115:118" x14ac:dyDescent="0.25">
      <c r="DK337" s="177">
        <v>586</v>
      </c>
      <c r="DL337" s="178" t="s">
        <v>15</v>
      </c>
      <c r="DM337" s="179">
        <v>7</v>
      </c>
      <c r="DN337" s="171"/>
    </row>
    <row r="338" spans="115:118" x14ac:dyDescent="0.25">
      <c r="DK338" s="177">
        <v>587</v>
      </c>
      <c r="DL338" s="178" t="s">
        <v>16</v>
      </c>
      <c r="DM338" s="179">
        <v>8</v>
      </c>
      <c r="DN338" s="171"/>
    </row>
    <row r="339" spans="115:118" x14ac:dyDescent="0.25">
      <c r="DK339" s="177">
        <v>590</v>
      </c>
      <c r="DL339" s="178" t="s">
        <v>846</v>
      </c>
      <c r="DM339" s="179">
        <v>7</v>
      </c>
      <c r="DN339" s="171"/>
    </row>
    <row r="340" spans="115:118" x14ac:dyDescent="0.25">
      <c r="DK340" s="177">
        <v>591</v>
      </c>
      <c r="DL340" s="178" t="s">
        <v>17</v>
      </c>
      <c r="DM340" s="179">
        <v>8</v>
      </c>
      <c r="DN340" s="171"/>
    </row>
    <row r="341" spans="115:118" x14ac:dyDescent="0.25">
      <c r="DK341" s="177">
        <v>592</v>
      </c>
      <c r="DL341" s="178" t="s">
        <v>18</v>
      </c>
      <c r="DM341" s="179">
        <v>9</v>
      </c>
      <c r="DN341" s="171"/>
    </row>
    <row r="342" spans="115:118" x14ac:dyDescent="0.25">
      <c r="DK342" s="177">
        <v>593</v>
      </c>
      <c r="DL342" s="178" t="s">
        <v>19</v>
      </c>
      <c r="DM342" s="179">
        <v>10</v>
      </c>
      <c r="DN342" s="171"/>
    </row>
    <row r="343" spans="115:118" x14ac:dyDescent="0.25">
      <c r="DK343" s="177">
        <v>594</v>
      </c>
      <c r="DL343" s="178" t="s">
        <v>20</v>
      </c>
      <c r="DM343" s="179">
        <v>11</v>
      </c>
      <c r="DN343" s="171"/>
    </row>
    <row r="344" spans="115:118" x14ac:dyDescent="0.25">
      <c r="DK344" s="177">
        <v>601</v>
      </c>
      <c r="DL344" s="178" t="s">
        <v>21</v>
      </c>
      <c r="DM344" s="179">
        <v>4</v>
      </c>
      <c r="DN344" s="171"/>
    </row>
    <row r="345" spans="115:118" x14ac:dyDescent="0.25">
      <c r="DK345" s="177">
        <v>602</v>
      </c>
      <c r="DL345" s="178" t="s">
        <v>22</v>
      </c>
      <c r="DM345" s="179">
        <v>5</v>
      </c>
      <c r="DN345" s="171"/>
    </row>
    <row r="346" spans="115:118" x14ac:dyDescent="0.25">
      <c r="DK346" s="177">
        <v>603</v>
      </c>
      <c r="DL346" s="178" t="s">
        <v>23</v>
      </c>
      <c r="DM346" s="179">
        <v>6</v>
      </c>
      <c r="DN346" s="171"/>
    </row>
    <row r="347" spans="115:118" x14ac:dyDescent="0.25">
      <c r="DK347" s="177">
        <v>604</v>
      </c>
      <c r="DL347" s="178" t="s">
        <v>24</v>
      </c>
      <c r="DM347" s="179">
        <v>7</v>
      </c>
      <c r="DN347" s="171"/>
    </row>
    <row r="348" spans="115:118" x14ac:dyDescent="0.25">
      <c r="DK348" s="177">
        <v>611</v>
      </c>
      <c r="DL348" s="178" t="s">
        <v>25</v>
      </c>
      <c r="DM348" s="179">
        <v>1</v>
      </c>
      <c r="DN348" s="171"/>
    </row>
    <row r="349" spans="115:118" x14ac:dyDescent="0.25">
      <c r="DK349" s="177">
        <v>612</v>
      </c>
      <c r="DL349" s="178" t="s">
        <v>26</v>
      </c>
      <c r="DM349" s="179">
        <v>2</v>
      </c>
      <c r="DN349" s="171"/>
    </row>
    <row r="350" spans="115:118" x14ac:dyDescent="0.25">
      <c r="DK350" s="177">
        <v>613</v>
      </c>
      <c r="DL350" s="178" t="s">
        <v>27</v>
      </c>
      <c r="DM350" s="179">
        <v>3</v>
      </c>
      <c r="DN350" s="171" t="s">
        <v>963</v>
      </c>
    </row>
    <row r="351" spans="115:118" x14ac:dyDescent="0.25">
      <c r="DK351" s="177">
        <v>614</v>
      </c>
      <c r="DL351" s="178" t="s">
        <v>28</v>
      </c>
      <c r="DM351" s="179">
        <v>4</v>
      </c>
      <c r="DN351" s="171" t="s">
        <v>963</v>
      </c>
    </row>
    <row r="352" spans="115:118" x14ac:dyDescent="0.25">
      <c r="DK352" s="177">
        <v>631</v>
      </c>
      <c r="DL352" s="178" t="s">
        <v>29</v>
      </c>
      <c r="DM352" s="179">
        <v>8</v>
      </c>
      <c r="DN352" s="171"/>
    </row>
    <row r="353" spans="115:118" x14ac:dyDescent="0.25">
      <c r="DK353" s="177">
        <v>632</v>
      </c>
      <c r="DL353" s="178" t="s">
        <v>30</v>
      </c>
      <c r="DM353" s="179">
        <v>9</v>
      </c>
      <c r="DN353" s="171"/>
    </row>
    <row r="354" spans="115:118" x14ac:dyDescent="0.25">
      <c r="DK354" s="177">
        <v>633</v>
      </c>
      <c r="DL354" s="178" t="s">
        <v>31</v>
      </c>
      <c r="DM354" s="179">
        <v>10</v>
      </c>
      <c r="DN354" s="171"/>
    </row>
    <row r="355" spans="115:118" x14ac:dyDescent="0.25">
      <c r="DK355" s="177">
        <v>634</v>
      </c>
      <c r="DL355" s="178" t="s">
        <v>32</v>
      </c>
      <c r="DM355" s="179">
        <v>11</v>
      </c>
      <c r="DN355" s="171"/>
    </row>
    <row r="356" spans="115:118" x14ac:dyDescent="0.25">
      <c r="DK356" s="177">
        <v>690</v>
      </c>
      <c r="DL356" s="178" t="s">
        <v>732</v>
      </c>
      <c r="DM356" s="179">
        <v>8</v>
      </c>
      <c r="DN356" s="171"/>
    </row>
    <row r="357" spans="115:118" x14ac:dyDescent="0.25">
      <c r="DK357" s="177">
        <v>691</v>
      </c>
      <c r="DL357" s="178" t="s">
        <v>733</v>
      </c>
      <c r="DM357" s="179">
        <v>9</v>
      </c>
      <c r="DN357" s="171"/>
    </row>
    <row r="358" spans="115:118" x14ac:dyDescent="0.25">
      <c r="DK358" s="177">
        <v>692</v>
      </c>
      <c r="DL358" s="178" t="s">
        <v>734</v>
      </c>
      <c r="DM358" s="179">
        <v>10</v>
      </c>
      <c r="DN358" s="171"/>
    </row>
    <row r="359" spans="115:118" x14ac:dyDescent="0.25">
      <c r="DK359" s="177">
        <v>693</v>
      </c>
      <c r="DL359" s="178" t="s">
        <v>817</v>
      </c>
      <c r="DM359" s="179">
        <v>11</v>
      </c>
      <c r="DN359" s="171"/>
    </row>
    <row r="360" spans="115:118" x14ac:dyDescent="0.25">
      <c r="DK360" s="177">
        <v>694</v>
      </c>
      <c r="DL360" s="178" t="s">
        <v>736</v>
      </c>
      <c r="DM360" s="179">
        <v>12</v>
      </c>
      <c r="DN360" s="171"/>
    </row>
    <row r="361" spans="115:118" x14ac:dyDescent="0.25">
      <c r="DK361" s="177">
        <v>706</v>
      </c>
      <c r="DL361" s="178" t="s">
        <v>33</v>
      </c>
      <c r="DM361" s="179">
        <v>4</v>
      </c>
      <c r="DN361" s="171"/>
    </row>
    <row r="362" spans="115:118" x14ac:dyDescent="0.25">
      <c r="DK362" s="177">
        <v>707</v>
      </c>
      <c r="DL362" s="178" t="s">
        <v>34</v>
      </c>
      <c r="DM362" s="179">
        <v>5</v>
      </c>
      <c r="DN362" s="171"/>
    </row>
    <row r="363" spans="115:118" x14ac:dyDescent="0.25">
      <c r="DK363" s="177">
        <v>708</v>
      </c>
      <c r="DL363" s="178" t="s">
        <v>35</v>
      </c>
      <c r="DM363" s="179">
        <v>6</v>
      </c>
      <c r="DN363" s="171"/>
    </row>
    <row r="364" spans="115:118" x14ac:dyDescent="0.25">
      <c r="DK364" s="177">
        <v>709</v>
      </c>
      <c r="DL364" s="178" t="s">
        <v>36</v>
      </c>
      <c r="DM364" s="179">
        <v>7</v>
      </c>
      <c r="DN364" s="171"/>
    </row>
    <row r="365" spans="115:118" x14ac:dyDescent="0.25">
      <c r="DK365" s="177">
        <v>710</v>
      </c>
      <c r="DL365" s="178" t="s">
        <v>37</v>
      </c>
      <c r="DM365" s="179">
        <v>6</v>
      </c>
      <c r="DN365" s="171"/>
    </row>
    <row r="366" spans="115:118" x14ac:dyDescent="0.25">
      <c r="DK366" s="177">
        <v>711</v>
      </c>
      <c r="DL366" s="178" t="s">
        <v>38</v>
      </c>
      <c r="DM366" s="179">
        <v>7</v>
      </c>
      <c r="DN366" s="171"/>
    </row>
    <row r="367" spans="115:118" x14ac:dyDescent="0.25">
      <c r="DK367" s="177">
        <v>712</v>
      </c>
      <c r="DL367" s="178" t="s">
        <v>39</v>
      </c>
      <c r="DM367" s="179">
        <v>8</v>
      </c>
      <c r="DN367" s="171"/>
    </row>
    <row r="368" spans="115:118" x14ac:dyDescent="0.25">
      <c r="DK368" s="177">
        <v>713</v>
      </c>
      <c r="DL368" s="178" t="s">
        <v>40</v>
      </c>
      <c r="DM368" s="179">
        <v>9</v>
      </c>
      <c r="DN368" s="171"/>
    </row>
    <row r="369" spans="115:118" x14ac:dyDescent="0.25">
      <c r="DK369" s="177">
        <v>714</v>
      </c>
      <c r="DL369" s="178" t="s">
        <v>41</v>
      </c>
      <c r="DM369" s="179">
        <v>10</v>
      </c>
      <c r="DN369" s="171"/>
    </row>
    <row r="370" spans="115:118" x14ac:dyDescent="0.25">
      <c r="DK370" s="177">
        <v>720</v>
      </c>
      <c r="DL370" s="178" t="s">
        <v>42</v>
      </c>
      <c r="DM370" s="179">
        <v>6</v>
      </c>
      <c r="DN370" s="171"/>
    </row>
    <row r="371" spans="115:118" x14ac:dyDescent="0.25">
      <c r="DK371" s="177">
        <v>721</v>
      </c>
      <c r="DL371" s="178" t="s">
        <v>43</v>
      </c>
      <c r="DM371" s="179">
        <v>7</v>
      </c>
      <c r="DN371" s="171"/>
    </row>
    <row r="372" spans="115:118" x14ac:dyDescent="0.25">
      <c r="DK372" s="177">
        <v>722</v>
      </c>
      <c r="DL372" s="178" t="s">
        <v>44</v>
      </c>
      <c r="DM372" s="179">
        <v>8</v>
      </c>
      <c r="DN372" s="171"/>
    </row>
    <row r="373" spans="115:118" x14ac:dyDescent="0.25">
      <c r="DK373" s="177">
        <v>723</v>
      </c>
      <c r="DL373" s="178" t="s">
        <v>45</v>
      </c>
      <c r="DM373" s="179">
        <v>9</v>
      </c>
      <c r="DN373" s="171"/>
    </row>
    <row r="374" spans="115:118" x14ac:dyDescent="0.25">
      <c r="DK374" s="177">
        <v>724</v>
      </c>
      <c r="DL374" s="178" t="s">
        <v>46</v>
      </c>
      <c r="DM374" s="179">
        <v>10</v>
      </c>
      <c r="DN374" s="171"/>
    </row>
    <row r="375" spans="115:118" x14ac:dyDescent="0.25">
      <c r="DK375" s="177">
        <v>731</v>
      </c>
      <c r="DL375" s="178" t="s">
        <v>47</v>
      </c>
      <c r="DM375" s="179">
        <v>4</v>
      </c>
      <c r="DN375" s="171" t="s">
        <v>964</v>
      </c>
    </row>
    <row r="376" spans="115:118" x14ac:dyDescent="0.25">
      <c r="DK376" s="177">
        <v>732</v>
      </c>
      <c r="DL376" s="178" t="s">
        <v>48</v>
      </c>
      <c r="DM376" s="179">
        <v>5</v>
      </c>
      <c r="DN376" s="171" t="s">
        <v>964</v>
      </c>
    </row>
    <row r="377" spans="115:118" x14ac:dyDescent="0.25">
      <c r="DK377" s="177">
        <v>733</v>
      </c>
      <c r="DL377" s="178" t="s">
        <v>49</v>
      </c>
      <c r="DM377" s="179">
        <v>6</v>
      </c>
      <c r="DN377" s="171" t="s">
        <v>964</v>
      </c>
    </row>
    <row r="378" spans="115:118" x14ac:dyDescent="0.25">
      <c r="DK378" s="177">
        <v>741</v>
      </c>
      <c r="DL378" s="178" t="s">
        <v>50</v>
      </c>
      <c r="DM378" s="179">
        <v>7</v>
      </c>
      <c r="DN378" s="171" t="s">
        <v>965</v>
      </c>
    </row>
    <row r="379" spans="115:118" x14ac:dyDescent="0.25">
      <c r="DK379" s="177">
        <v>742</v>
      </c>
      <c r="DL379" s="178" t="s">
        <v>51</v>
      </c>
      <c r="DM379" s="179">
        <v>8</v>
      </c>
      <c r="DN379" s="171" t="s">
        <v>966</v>
      </c>
    </row>
    <row r="380" spans="115:118" x14ac:dyDescent="0.25">
      <c r="DK380" s="177">
        <v>743</v>
      </c>
      <c r="DL380" s="178" t="s">
        <v>52</v>
      </c>
      <c r="DM380" s="179">
        <v>9</v>
      </c>
      <c r="DN380" s="171"/>
    </row>
    <row r="381" spans="115:118" x14ac:dyDescent="0.25">
      <c r="DK381" s="177">
        <v>750</v>
      </c>
      <c r="DL381" s="178" t="s">
        <v>732</v>
      </c>
      <c r="DM381" s="179">
        <v>9</v>
      </c>
      <c r="DN381" s="171" t="s">
        <v>951</v>
      </c>
    </row>
    <row r="382" spans="115:118" x14ac:dyDescent="0.25">
      <c r="DK382" s="177">
        <v>751</v>
      </c>
      <c r="DL382" s="178" t="s">
        <v>733</v>
      </c>
      <c r="DM382" s="179">
        <v>10</v>
      </c>
      <c r="DN382" s="171" t="s">
        <v>951</v>
      </c>
    </row>
    <row r="383" spans="115:118" x14ac:dyDescent="0.25">
      <c r="DK383" s="177">
        <v>752</v>
      </c>
      <c r="DL383" s="178" t="s">
        <v>734</v>
      </c>
      <c r="DM383" s="179">
        <v>11</v>
      </c>
      <c r="DN383" s="171" t="s">
        <v>951</v>
      </c>
    </row>
    <row r="384" spans="115:118" x14ac:dyDescent="0.25">
      <c r="DK384" s="177">
        <v>753</v>
      </c>
      <c r="DL384" s="178" t="s">
        <v>735</v>
      </c>
      <c r="DM384" s="179">
        <v>12</v>
      </c>
      <c r="DN384" s="171" t="s">
        <v>951</v>
      </c>
    </row>
    <row r="385" spans="115:118" x14ac:dyDescent="0.25">
      <c r="DK385" s="177">
        <v>760</v>
      </c>
      <c r="DL385" s="178" t="s">
        <v>53</v>
      </c>
      <c r="DM385" s="179">
        <v>6</v>
      </c>
      <c r="DN385" s="171"/>
    </row>
    <row r="386" spans="115:118" x14ac:dyDescent="0.25">
      <c r="DK386" s="177">
        <v>761</v>
      </c>
      <c r="DL386" s="178" t="s">
        <v>54</v>
      </c>
      <c r="DM386" s="179">
        <v>7</v>
      </c>
      <c r="DN386" s="171"/>
    </row>
    <row r="387" spans="115:118" x14ac:dyDescent="0.25">
      <c r="DK387" s="177">
        <v>762</v>
      </c>
      <c r="DL387" s="178" t="s">
        <v>55</v>
      </c>
      <c r="DM387" s="179">
        <v>8</v>
      </c>
      <c r="DN387" s="171"/>
    </row>
    <row r="388" spans="115:118" x14ac:dyDescent="0.25">
      <c r="DK388" s="177">
        <v>763</v>
      </c>
      <c r="DL388" s="178" t="s">
        <v>56</v>
      </c>
      <c r="DM388" s="179">
        <v>9</v>
      </c>
      <c r="DN388" s="171"/>
    </row>
    <row r="389" spans="115:118" x14ac:dyDescent="0.25">
      <c r="DK389" s="177">
        <v>764</v>
      </c>
      <c r="DL389" s="178" t="s">
        <v>57</v>
      </c>
      <c r="DM389" s="179">
        <v>10</v>
      </c>
      <c r="DN389" s="171"/>
    </row>
    <row r="390" spans="115:118" x14ac:dyDescent="0.25">
      <c r="DK390" s="177">
        <v>770</v>
      </c>
      <c r="DL390" s="178" t="s">
        <v>53</v>
      </c>
      <c r="DM390" s="179">
        <v>6</v>
      </c>
      <c r="DN390" s="171"/>
    </row>
    <row r="391" spans="115:118" x14ac:dyDescent="0.25">
      <c r="DK391" s="177">
        <v>771</v>
      </c>
      <c r="DL391" s="178" t="s">
        <v>54</v>
      </c>
      <c r="DM391" s="179">
        <v>7</v>
      </c>
      <c r="DN391" s="171" t="s">
        <v>951</v>
      </c>
    </row>
    <row r="392" spans="115:118" x14ac:dyDescent="0.25">
      <c r="DK392" s="177">
        <v>772</v>
      </c>
      <c r="DL392" s="178" t="s">
        <v>55</v>
      </c>
      <c r="DM392" s="179">
        <v>8</v>
      </c>
      <c r="DN392" s="171" t="s">
        <v>951</v>
      </c>
    </row>
    <row r="393" spans="115:118" x14ac:dyDescent="0.25">
      <c r="DK393" s="177">
        <v>773</v>
      </c>
      <c r="DL393" s="178" t="s">
        <v>56</v>
      </c>
      <c r="DM393" s="179">
        <v>9</v>
      </c>
      <c r="DN393" s="171" t="s">
        <v>951</v>
      </c>
    </row>
    <row r="394" spans="115:118" x14ac:dyDescent="0.25">
      <c r="DK394" s="177">
        <v>774</v>
      </c>
      <c r="DL394" s="178" t="s">
        <v>57</v>
      </c>
      <c r="DM394" s="179">
        <v>10</v>
      </c>
      <c r="DN394" s="171" t="s">
        <v>951</v>
      </c>
    </row>
    <row r="395" spans="115:118" x14ac:dyDescent="0.25">
      <c r="DK395" s="177">
        <v>780</v>
      </c>
      <c r="DL395" s="178" t="s">
        <v>53</v>
      </c>
      <c r="DM395" s="179">
        <v>6</v>
      </c>
      <c r="DN395" s="171"/>
    </row>
    <row r="396" spans="115:118" x14ac:dyDescent="0.25">
      <c r="DK396" s="177">
        <v>780</v>
      </c>
      <c r="DL396" s="178" t="s">
        <v>53</v>
      </c>
      <c r="DM396" s="179">
        <v>6</v>
      </c>
      <c r="DN396" s="171"/>
    </row>
    <row r="397" spans="115:118" x14ac:dyDescent="0.25">
      <c r="DK397" s="177">
        <v>781</v>
      </c>
      <c r="DL397" s="178" t="s">
        <v>54</v>
      </c>
      <c r="DM397" s="179">
        <v>7</v>
      </c>
      <c r="DN397" s="171" t="s">
        <v>952</v>
      </c>
    </row>
    <row r="398" spans="115:118" x14ac:dyDescent="0.25">
      <c r="DK398" s="177">
        <v>781</v>
      </c>
      <c r="DL398" s="178" t="s">
        <v>54</v>
      </c>
      <c r="DM398" s="179">
        <v>7</v>
      </c>
      <c r="DN398" s="171" t="s">
        <v>952</v>
      </c>
    </row>
    <row r="399" spans="115:118" x14ac:dyDescent="0.25">
      <c r="DK399" s="177">
        <v>782</v>
      </c>
      <c r="DL399" s="178" t="s">
        <v>55</v>
      </c>
      <c r="DM399" s="179">
        <v>8</v>
      </c>
      <c r="DN399" s="171" t="s">
        <v>952</v>
      </c>
    </row>
    <row r="400" spans="115:118" x14ac:dyDescent="0.25">
      <c r="DK400" s="177">
        <v>782</v>
      </c>
      <c r="DL400" s="178" t="s">
        <v>55</v>
      </c>
      <c r="DM400" s="179">
        <v>8</v>
      </c>
      <c r="DN400" s="171" t="s">
        <v>952</v>
      </c>
    </row>
    <row r="401" spans="115:118" x14ac:dyDescent="0.25">
      <c r="DK401" s="177">
        <v>783</v>
      </c>
      <c r="DL401" s="178" t="s">
        <v>56</v>
      </c>
      <c r="DM401" s="179">
        <v>9</v>
      </c>
      <c r="DN401" s="171" t="s">
        <v>952</v>
      </c>
    </row>
    <row r="402" spans="115:118" x14ac:dyDescent="0.25">
      <c r="DK402" s="177">
        <v>783</v>
      </c>
      <c r="DL402" s="178" t="s">
        <v>56</v>
      </c>
      <c r="DM402" s="179">
        <v>9</v>
      </c>
      <c r="DN402" s="171" t="s">
        <v>952</v>
      </c>
    </row>
    <row r="403" spans="115:118" x14ac:dyDescent="0.25">
      <c r="DK403" s="177">
        <v>784</v>
      </c>
      <c r="DL403" s="178" t="s">
        <v>57</v>
      </c>
      <c r="DM403" s="179">
        <v>10</v>
      </c>
      <c r="DN403" s="171" t="s">
        <v>952</v>
      </c>
    </row>
    <row r="404" spans="115:118" x14ac:dyDescent="0.25">
      <c r="DK404" s="177">
        <v>784</v>
      </c>
      <c r="DL404" s="178" t="s">
        <v>57</v>
      </c>
      <c r="DM404" s="179">
        <v>10</v>
      </c>
      <c r="DN404" s="171" t="s">
        <v>952</v>
      </c>
    </row>
    <row r="405" spans="115:118" x14ac:dyDescent="0.25">
      <c r="DK405" s="177">
        <v>811</v>
      </c>
      <c r="DL405" s="178" t="s">
        <v>58</v>
      </c>
      <c r="DM405" s="179">
        <v>4</v>
      </c>
      <c r="DN405" s="171"/>
    </row>
    <row r="406" spans="115:118" x14ac:dyDescent="0.25">
      <c r="DK406" s="177">
        <v>812</v>
      </c>
      <c r="DL406" s="178" t="s">
        <v>59</v>
      </c>
      <c r="DM406" s="179">
        <v>5</v>
      </c>
      <c r="DN406" s="171"/>
    </row>
    <row r="407" spans="115:118" x14ac:dyDescent="0.25">
      <c r="DK407" s="177">
        <v>813</v>
      </c>
      <c r="DL407" s="178" t="s">
        <v>60</v>
      </c>
      <c r="DM407" s="179">
        <v>6</v>
      </c>
      <c r="DN407" s="171"/>
    </row>
    <row r="408" spans="115:118" x14ac:dyDescent="0.25">
      <c r="DK408" s="177">
        <v>814</v>
      </c>
      <c r="DL408" s="178" t="s">
        <v>61</v>
      </c>
      <c r="DM408" s="179">
        <v>7</v>
      </c>
      <c r="DN408" s="171"/>
    </row>
    <row r="409" spans="115:118" x14ac:dyDescent="0.25">
      <c r="DK409" s="177">
        <v>821</v>
      </c>
      <c r="DL409" s="178" t="s">
        <v>62</v>
      </c>
      <c r="DM409" s="179">
        <v>7</v>
      </c>
      <c r="DN409" s="171"/>
    </row>
    <row r="410" spans="115:118" x14ac:dyDescent="0.25">
      <c r="DK410" s="177">
        <v>822</v>
      </c>
      <c r="DL410" s="178" t="s">
        <v>63</v>
      </c>
      <c r="DM410" s="179">
        <v>8</v>
      </c>
      <c r="DN410" s="171"/>
    </row>
    <row r="411" spans="115:118" x14ac:dyDescent="0.25">
      <c r="DK411" s="177">
        <v>823</v>
      </c>
      <c r="DL411" s="178" t="s">
        <v>64</v>
      </c>
      <c r="DM411" s="179">
        <v>9</v>
      </c>
      <c r="DN411" s="171"/>
    </row>
    <row r="412" spans="115:118" x14ac:dyDescent="0.25">
      <c r="DK412" s="177">
        <v>824</v>
      </c>
      <c r="DL412" s="178" t="s">
        <v>65</v>
      </c>
      <c r="DM412" s="179">
        <v>10</v>
      </c>
      <c r="DN412" s="171"/>
    </row>
    <row r="413" spans="115:118" x14ac:dyDescent="0.25">
      <c r="DK413" s="177">
        <v>850</v>
      </c>
      <c r="DL413" s="178" t="s">
        <v>732</v>
      </c>
      <c r="DM413" s="179">
        <v>8</v>
      </c>
      <c r="DN413" s="171"/>
    </row>
    <row r="414" spans="115:118" x14ac:dyDescent="0.25">
      <c r="DK414" s="177">
        <v>851</v>
      </c>
      <c r="DL414" s="178" t="s">
        <v>733</v>
      </c>
      <c r="DM414" s="179">
        <v>9</v>
      </c>
      <c r="DN414" s="171"/>
    </row>
    <row r="415" spans="115:118" x14ac:dyDescent="0.25">
      <c r="DK415" s="177">
        <v>852</v>
      </c>
      <c r="DL415" s="178" t="s">
        <v>734</v>
      </c>
      <c r="DM415" s="179">
        <v>10</v>
      </c>
      <c r="DN415" s="171"/>
    </row>
    <row r="416" spans="115:118" x14ac:dyDescent="0.25">
      <c r="DK416" s="177">
        <v>853</v>
      </c>
      <c r="DL416" s="178" t="s">
        <v>735</v>
      </c>
      <c r="DM416" s="179">
        <v>11</v>
      </c>
      <c r="DN416" s="171"/>
    </row>
    <row r="417" spans="115:118" x14ac:dyDescent="0.25">
      <c r="DK417" s="177">
        <v>951</v>
      </c>
      <c r="DL417" s="178" t="s">
        <v>66</v>
      </c>
      <c r="DM417" s="179">
        <v>6</v>
      </c>
      <c r="DN417" s="171"/>
    </row>
    <row r="418" spans="115:118" x14ac:dyDescent="0.25">
      <c r="DK418" s="177">
        <v>952</v>
      </c>
      <c r="DL418" s="178" t="s">
        <v>67</v>
      </c>
      <c r="DM418" s="179">
        <v>7</v>
      </c>
      <c r="DN418" s="171"/>
    </row>
    <row r="419" spans="115:118" x14ac:dyDescent="0.25">
      <c r="DK419" s="177">
        <v>953</v>
      </c>
      <c r="DL419" s="178" t="s">
        <v>68</v>
      </c>
      <c r="DM419" s="179">
        <v>8</v>
      </c>
      <c r="DN419" s="171"/>
    </row>
    <row r="420" spans="115:118" x14ac:dyDescent="0.25">
      <c r="DK420" s="177">
        <v>954</v>
      </c>
      <c r="DL420" s="178" t="s">
        <v>69</v>
      </c>
      <c r="DM420" s="179">
        <v>8</v>
      </c>
      <c r="DN420" s="171"/>
    </row>
    <row r="421" spans="115:118" x14ac:dyDescent="0.25">
      <c r="DK421" s="177">
        <v>955</v>
      </c>
      <c r="DL421" s="178" t="s">
        <v>70</v>
      </c>
      <c r="DM421" s="179">
        <v>9</v>
      </c>
      <c r="DN421" s="171"/>
    </row>
    <row r="422" spans="115:118" x14ac:dyDescent="0.25">
      <c r="DK422" s="177">
        <v>961</v>
      </c>
      <c r="DL422" s="178" t="s">
        <v>71</v>
      </c>
      <c r="DM422" s="179">
        <v>6</v>
      </c>
      <c r="DN422" s="171"/>
    </row>
    <row r="423" spans="115:118" x14ac:dyDescent="0.25">
      <c r="DK423" s="177">
        <v>962</v>
      </c>
      <c r="DL423" s="178" t="s">
        <v>72</v>
      </c>
      <c r="DM423" s="179">
        <v>7</v>
      </c>
      <c r="DN423" s="171"/>
    </row>
    <row r="424" spans="115:118" x14ac:dyDescent="0.25">
      <c r="DK424" s="177">
        <v>963</v>
      </c>
      <c r="DL424" s="178" t="s">
        <v>73</v>
      </c>
      <c r="DM424" s="179">
        <v>8</v>
      </c>
      <c r="DN424" s="171"/>
    </row>
    <row r="425" spans="115:118" x14ac:dyDescent="0.25">
      <c r="DK425" s="177">
        <v>971</v>
      </c>
      <c r="DL425" s="178" t="s">
        <v>74</v>
      </c>
      <c r="DM425" s="179">
        <v>6</v>
      </c>
      <c r="DN425" s="171"/>
    </row>
    <row r="426" spans="115:118" x14ac:dyDescent="0.25">
      <c r="DK426" s="182">
        <v>972</v>
      </c>
      <c r="DL426" s="183" t="s">
        <v>75</v>
      </c>
      <c r="DM426" s="184">
        <v>7</v>
      </c>
      <c r="DN426" s="172"/>
    </row>
  </sheetData>
  <autoFilter ref="A4:EJ148"/>
  <mergeCells count="18">
    <mergeCell ref="DK168:DM168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Y11 DB69:DB95 DB97:DB98 DB44:DB49 DB28:DB42 DB10:DB25 DB103:DB118 CY103 DB133:DB139 CY138:CY139 DB60 DB58 DB51:DB56 DB120:DB129">
    <cfRule type="cellIs" dxfId="151" priority="65" stopIfTrue="1" operator="notEqual">
      <formula>$DF10</formula>
    </cfRule>
  </conditionalFormatting>
  <conditionalFormatting sqref="CY44:CY45 CY104:CY118 CY69:CY98 CY47:CY49 CY27:CY42 CY13:CY25 CY10 CY60 CY58 CY51:CY56 CY120:CY129">
    <cfRule type="cellIs" dxfId="150" priority="66" stopIfTrue="1" operator="notEqual">
      <formula>$DB10</formula>
    </cfRule>
  </conditionalFormatting>
  <conditionalFormatting sqref="CY133:CY138">
    <cfRule type="cellIs" dxfId="149" priority="64" stopIfTrue="1" operator="notEqual">
      <formula>$DF133</formula>
    </cfRule>
  </conditionalFormatting>
  <conditionalFormatting sqref="DB99">
    <cfRule type="cellIs" dxfId="148" priority="62" stopIfTrue="1" operator="notEqual">
      <formula>$DF99</formula>
    </cfRule>
  </conditionalFormatting>
  <conditionalFormatting sqref="CY99">
    <cfRule type="cellIs" dxfId="147" priority="63" stopIfTrue="1" operator="notEqual">
      <formula>$DB99</formula>
    </cfRule>
  </conditionalFormatting>
  <conditionalFormatting sqref="DB100">
    <cfRule type="cellIs" dxfId="146" priority="60" stopIfTrue="1" operator="notEqual">
      <formula>$DF100</formula>
    </cfRule>
  </conditionalFormatting>
  <conditionalFormatting sqref="DB59">
    <cfRule type="cellIs" dxfId="145" priority="58" stopIfTrue="1" operator="notEqual">
      <formula>$DF59</formula>
    </cfRule>
  </conditionalFormatting>
  <conditionalFormatting sqref="CY100">
    <cfRule type="cellIs" dxfId="144" priority="61" stopIfTrue="1" operator="notEqual">
      <formula>$DB100</formula>
    </cfRule>
  </conditionalFormatting>
  <conditionalFormatting sqref="CY59">
    <cfRule type="cellIs" dxfId="143" priority="59" stopIfTrue="1" operator="notEqual">
      <formula>$DB59</formula>
    </cfRule>
  </conditionalFormatting>
  <conditionalFormatting sqref="DB63">
    <cfRule type="cellIs" dxfId="142" priority="56" stopIfTrue="1" operator="notEqual">
      <formula>$DF63</formula>
    </cfRule>
  </conditionalFormatting>
  <conditionalFormatting sqref="CY63">
    <cfRule type="cellIs" dxfId="141" priority="57" stopIfTrue="1" operator="notEqual">
      <formula>$DB63</formula>
    </cfRule>
  </conditionalFormatting>
  <conditionalFormatting sqref="DB64">
    <cfRule type="cellIs" dxfId="140" priority="54" stopIfTrue="1" operator="notEqual">
      <formula>$DF64</formula>
    </cfRule>
  </conditionalFormatting>
  <conditionalFormatting sqref="CY64">
    <cfRule type="cellIs" dxfId="139" priority="55" stopIfTrue="1" operator="notEqual">
      <formula>$DB64</formula>
    </cfRule>
  </conditionalFormatting>
  <conditionalFormatting sqref="CY46">
    <cfRule type="cellIs" dxfId="138" priority="53" stopIfTrue="1" operator="notEqual">
      <formula>$DB46</formula>
    </cfRule>
  </conditionalFormatting>
  <conditionalFormatting sqref="DB43">
    <cfRule type="cellIs" dxfId="137" priority="52" stopIfTrue="1" operator="notEqual">
      <formula>$DF43</formula>
    </cfRule>
  </conditionalFormatting>
  <conditionalFormatting sqref="CY43">
    <cfRule type="cellIs" dxfId="136" priority="51" stopIfTrue="1" operator="notEqual">
      <formula>$DB43</formula>
    </cfRule>
  </conditionalFormatting>
  <conditionalFormatting sqref="DB26">
    <cfRule type="cellIs" dxfId="135" priority="49" stopIfTrue="1" operator="notEqual">
      <formula>$DF26</formula>
    </cfRule>
  </conditionalFormatting>
  <conditionalFormatting sqref="CY26">
    <cfRule type="cellIs" dxfId="134" priority="50" stopIfTrue="1" operator="notEqual">
      <formula>$DB26</formula>
    </cfRule>
  </conditionalFormatting>
  <conditionalFormatting sqref="DB50">
    <cfRule type="cellIs" dxfId="133" priority="47" stopIfTrue="1" operator="notEqual">
      <formula>$DF50</formula>
    </cfRule>
  </conditionalFormatting>
  <conditionalFormatting sqref="CY50">
    <cfRule type="cellIs" dxfId="132" priority="48" stopIfTrue="1" operator="notEqual">
      <formula>$DB50</formula>
    </cfRule>
  </conditionalFormatting>
  <conditionalFormatting sqref="DB57">
    <cfRule type="cellIs" dxfId="131" priority="45" stopIfTrue="1" operator="notEqual">
      <formula>$DF57</formula>
    </cfRule>
  </conditionalFormatting>
  <conditionalFormatting sqref="CY57">
    <cfRule type="cellIs" dxfId="130" priority="46" stopIfTrue="1" operator="notEqual">
      <formula>$DB57</formula>
    </cfRule>
  </conditionalFormatting>
  <conditionalFormatting sqref="DB62">
    <cfRule type="cellIs" dxfId="129" priority="43" stopIfTrue="1" operator="notEqual">
      <formula>$DF62</formula>
    </cfRule>
  </conditionalFormatting>
  <conditionalFormatting sqref="CY62">
    <cfRule type="cellIs" dxfId="128" priority="44" stopIfTrue="1" operator="notEqual">
      <formula>$DB62</formula>
    </cfRule>
  </conditionalFormatting>
  <conditionalFormatting sqref="DB101">
    <cfRule type="cellIs" dxfId="127" priority="41" stopIfTrue="1" operator="notEqual">
      <formula>$DF101</formula>
    </cfRule>
  </conditionalFormatting>
  <conditionalFormatting sqref="CY101">
    <cfRule type="cellIs" dxfId="126" priority="42" stopIfTrue="1" operator="notEqual">
      <formula>$DB101</formula>
    </cfRule>
  </conditionalFormatting>
  <conditionalFormatting sqref="DB65">
    <cfRule type="cellIs" dxfId="125" priority="39" stopIfTrue="1" operator="notEqual">
      <formula>$DF65</formula>
    </cfRule>
  </conditionalFormatting>
  <conditionalFormatting sqref="CY65">
    <cfRule type="cellIs" dxfId="124" priority="40" stopIfTrue="1" operator="notEqual">
      <formula>$DB65</formula>
    </cfRule>
  </conditionalFormatting>
  <conditionalFormatting sqref="DB66">
    <cfRule type="cellIs" dxfId="123" priority="37" stopIfTrue="1" operator="notEqual">
      <formula>$DF66</formula>
    </cfRule>
  </conditionalFormatting>
  <conditionalFormatting sqref="CY66">
    <cfRule type="cellIs" dxfId="122" priority="38" stopIfTrue="1" operator="notEqual">
      <formula>$DB66</formula>
    </cfRule>
  </conditionalFormatting>
  <conditionalFormatting sqref="DB119">
    <cfRule type="cellIs" dxfId="121" priority="35" stopIfTrue="1" operator="notEqual">
      <formula>$DF119</formula>
    </cfRule>
  </conditionalFormatting>
  <conditionalFormatting sqref="CY119">
    <cfRule type="cellIs" dxfId="120" priority="36" stopIfTrue="1" operator="notEqual">
      <formula>$DB119</formula>
    </cfRule>
  </conditionalFormatting>
  <conditionalFormatting sqref="CV69:CV95 CV62:CV66 CV5:CV60 CV97:CV101 CV104:CV129">
    <cfRule type="expression" dxfId="119" priority="32" stopIfTrue="1">
      <formula>$CY5=""</formula>
    </cfRule>
    <cfRule type="cellIs" dxfId="118" priority="34" stopIfTrue="1" operator="notEqual">
      <formula>$CY5</formula>
    </cfRule>
  </conditionalFormatting>
  <conditionalFormatting sqref="CV133:CV139">
    <cfRule type="cellIs" dxfId="117" priority="33" stopIfTrue="1" operator="notEqual">
      <formula>$CY133</formula>
    </cfRule>
  </conditionalFormatting>
  <conditionalFormatting sqref="CY12">
    <cfRule type="cellIs" dxfId="116" priority="31" stopIfTrue="1" operator="notEqual">
      <formula>$DF12</formula>
    </cfRule>
  </conditionalFormatting>
  <conditionalFormatting sqref="CV96">
    <cfRule type="cellIs" dxfId="115" priority="30" stopIfTrue="1" operator="notEqual">
      <formula>$CY96</formula>
    </cfRule>
  </conditionalFormatting>
  <conditionalFormatting sqref="DB67">
    <cfRule type="cellIs" dxfId="114" priority="28" stopIfTrue="1" operator="notEqual">
      <formula>$DF67</formula>
    </cfRule>
  </conditionalFormatting>
  <conditionalFormatting sqref="CY67">
    <cfRule type="cellIs" dxfId="113" priority="29" stopIfTrue="1" operator="notEqual">
      <formula>$DB67</formula>
    </cfRule>
  </conditionalFormatting>
  <conditionalFormatting sqref="CV67">
    <cfRule type="expression" dxfId="112" priority="26" stopIfTrue="1">
      <formula>$CY67=""</formula>
    </cfRule>
    <cfRule type="cellIs" dxfId="111" priority="27" stopIfTrue="1" operator="notEqual">
      <formula>$CY67</formula>
    </cfRule>
  </conditionalFormatting>
  <conditionalFormatting sqref="CY136:CY137">
    <cfRule type="cellIs" dxfId="110" priority="21" stopIfTrue="1" operator="notEqual">
      <formula>$DF136</formula>
    </cfRule>
  </conditionalFormatting>
  <conditionalFormatting sqref="DB102">
    <cfRule type="cellIs" dxfId="109" priority="19" stopIfTrue="1" operator="notEqual">
      <formula>$DF102</formula>
    </cfRule>
  </conditionalFormatting>
  <conditionalFormatting sqref="CY102">
    <cfRule type="cellIs" dxfId="108" priority="20" stopIfTrue="1" operator="notEqual">
      <formula>$DB102</formula>
    </cfRule>
  </conditionalFormatting>
  <conditionalFormatting sqref="CV102">
    <cfRule type="expression" dxfId="107" priority="17" stopIfTrue="1">
      <formula>$CY102=""</formula>
    </cfRule>
    <cfRule type="cellIs" dxfId="106" priority="18" stopIfTrue="1" operator="notEqual">
      <formula>$CY102</formula>
    </cfRule>
  </conditionalFormatting>
  <conditionalFormatting sqref="CV103">
    <cfRule type="expression" dxfId="105" priority="15" stopIfTrue="1">
      <formula>$CY103=""</formula>
    </cfRule>
    <cfRule type="cellIs" dxfId="104" priority="16" stopIfTrue="1" operator="notEqual">
      <formula>$CY103</formula>
    </cfRule>
  </conditionalFormatting>
  <conditionalFormatting sqref="DB130:DB131">
    <cfRule type="cellIs" dxfId="103" priority="14" stopIfTrue="1" operator="notEqual">
      <formula>$DF130</formula>
    </cfRule>
  </conditionalFormatting>
  <conditionalFormatting sqref="CY130:CY131">
    <cfRule type="cellIs" dxfId="102" priority="13" stopIfTrue="1" operator="notEqual">
      <formula>$DF130</formula>
    </cfRule>
  </conditionalFormatting>
  <conditionalFormatting sqref="CV130:CV131">
    <cfRule type="cellIs" dxfId="101" priority="12" stopIfTrue="1" operator="notEqual">
      <formula>$CY130</formula>
    </cfRule>
  </conditionalFormatting>
  <conditionalFormatting sqref="DB132">
    <cfRule type="cellIs" dxfId="100" priority="11" stopIfTrue="1" operator="notEqual">
      <formula>$DF132</formula>
    </cfRule>
  </conditionalFormatting>
  <conditionalFormatting sqref="CY132">
    <cfRule type="cellIs" dxfId="99" priority="10" stopIfTrue="1" operator="notEqual">
      <formula>$DF132</formula>
    </cfRule>
  </conditionalFormatting>
  <conditionalFormatting sqref="CV132">
    <cfRule type="cellIs" dxfId="98" priority="9" stopIfTrue="1" operator="notEqual">
      <formula>$CY132</formula>
    </cfRule>
  </conditionalFormatting>
  <conditionalFormatting sqref="DB61">
    <cfRule type="cellIs" dxfId="97" priority="7" stopIfTrue="1" operator="notEqual">
      <formula>$DF61</formula>
    </cfRule>
  </conditionalFormatting>
  <conditionalFormatting sqref="CY61">
    <cfRule type="cellIs" dxfId="96" priority="8" stopIfTrue="1" operator="notEqual">
      <formula>$DB61</formula>
    </cfRule>
  </conditionalFormatting>
  <conditionalFormatting sqref="CV61">
    <cfRule type="expression" dxfId="95" priority="5" stopIfTrue="1">
      <formula>$CY61=""</formula>
    </cfRule>
    <cfRule type="cellIs" dxfId="94" priority="6" stopIfTrue="1" operator="notEqual">
      <formula>$CY61</formula>
    </cfRule>
  </conditionalFormatting>
  <conditionalFormatting sqref="DB68">
    <cfRule type="cellIs" dxfId="93" priority="3" stopIfTrue="1" operator="notEqual">
      <formula>$DF68</formula>
    </cfRule>
  </conditionalFormatting>
  <conditionalFormatting sqref="CY68">
    <cfRule type="cellIs" dxfId="92" priority="4" stopIfTrue="1" operator="notEqual">
      <formula>$DB68</formula>
    </cfRule>
  </conditionalFormatting>
  <conditionalFormatting sqref="CV68">
    <cfRule type="expression" dxfId="91" priority="1" stopIfTrue="1">
      <formula>$CY68=""</formula>
    </cfRule>
    <cfRule type="cellIs" dxfId="90" priority="2" stopIfTrue="1" operator="notEqual">
      <formula>$CY68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60.0 / Gültig ab: 01.12.14 / Seite &amp;P (&amp;N)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8"/>
  <sheetViews>
    <sheetView topLeftCell="J124" zoomScaleNormal="100" zoomScaleSheetLayoutView="75" workbookViewId="0">
      <selection activeCell="AE131" sqref="AE13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1033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37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37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45</v>
      </c>
      <c r="AA10" s="25" t="s">
        <v>659</v>
      </c>
      <c r="AB10" s="21" t="s">
        <v>1037</v>
      </c>
      <c r="AC10" s="21"/>
      <c r="AE10" s="157"/>
      <c r="AF10" s="82"/>
      <c r="CP10" s="19" t="str">
        <f t="shared" si="2"/>
        <v>Kalak Josef</v>
      </c>
      <c r="CR10" s="19">
        <f t="shared" si="3"/>
        <v>45</v>
      </c>
      <c r="CS10" s="19" t="str">
        <f t="shared" si="4"/>
        <v>B/A 1)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40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40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6">VLOOKUP($CY11,Funktionsbezeichnungen,3,0)</f>
        <v>10</v>
      </c>
      <c r="DA11" s="83" t="str">
        <f t="shared" ref="DA11:DA31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29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29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26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26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26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26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27" x14ac:dyDescent="0.2">
      <c r="A15" s="53">
        <v>1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361</v>
      </c>
      <c r="P15" s="15" t="s">
        <v>467</v>
      </c>
      <c r="Q15" s="15">
        <v>11</v>
      </c>
      <c r="R15" s="16"/>
      <c r="S15" s="20" t="s">
        <v>124</v>
      </c>
      <c r="T15" s="21">
        <v>1971</v>
      </c>
      <c r="U15" s="28" t="s">
        <v>197</v>
      </c>
      <c r="V15" s="21">
        <v>1997</v>
      </c>
      <c r="W15" s="25" t="s">
        <v>324</v>
      </c>
      <c r="X15" s="21">
        <v>2007</v>
      </c>
      <c r="Y15" s="28" t="s">
        <v>317</v>
      </c>
      <c r="Z15" s="170">
        <f>$AD$3-V15</f>
        <v>17</v>
      </c>
      <c r="AA15" s="25" t="s">
        <v>705</v>
      </c>
      <c r="AB15" s="21" t="s">
        <v>95</v>
      </c>
      <c r="AC15" s="21"/>
      <c r="AE15" s="90" t="s">
        <v>373</v>
      </c>
      <c r="AF15" s="82"/>
      <c r="CP15" s="19" t="str">
        <f>+S15</f>
        <v>Brunkhorst Marc</v>
      </c>
      <c r="CR15" s="19">
        <f>+Z15</f>
        <v>17</v>
      </c>
      <c r="CS15" s="19" t="str">
        <f>+AB15</f>
        <v>B</v>
      </c>
      <c r="CT15" s="154">
        <v>7679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>+CT15</f>
        <v>7679</v>
      </c>
      <c r="DK15" s="153">
        <v>1</v>
      </c>
      <c r="DL15" s="19">
        <v>2</v>
      </c>
      <c r="DM15" s="19" t="s">
        <v>951</v>
      </c>
    </row>
    <row r="16" spans="1:137" s="19" customFormat="1" x14ac:dyDescent="0.2">
      <c r="A16" s="53">
        <v>0</v>
      </c>
      <c r="B16" s="53"/>
      <c r="C16" s="53">
        <f>IF(Z16&gt;=10,1,0)</f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574</v>
      </c>
      <c r="Q16" s="15">
        <v>12</v>
      </c>
      <c r="R16" s="16"/>
      <c r="S16" s="20" t="s">
        <v>571</v>
      </c>
      <c r="T16" s="21">
        <v>1953</v>
      </c>
      <c r="U16" s="28" t="s">
        <v>572</v>
      </c>
      <c r="V16" s="21">
        <v>1978</v>
      </c>
      <c r="W16" s="25"/>
      <c r="X16" s="21"/>
      <c r="Y16" s="28" t="s">
        <v>573</v>
      </c>
      <c r="Z16" s="21">
        <f>$AD$3-V16</f>
        <v>36</v>
      </c>
      <c r="AA16" s="25" t="s">
        <v>97</v>
      </c>
      <c r="AB16" s="21" t="s">
        <v>1038</v>
      </c>
      <c r="AC16" s="21"/>
      <c r="AE16" s="90" t="s">
        <v>373</v>
      </c>
      <c r="AF16" s="82"/>
      <c r="CP16" s="19" t="str">
        <f>+S16</f>
        <v>Bosshard Heinz</v>
      </c>
      <c r="CR16" s="19">
        <f>+Z16</f>
        <v>36</v>
      </c>
      <c r="CS16" s="19" t="str">
        <f>+AB16</f>
        <v xml:space="preserve"> B/C </v>
      </c>
      <c r="CT16" s="154">
        <v>3205</v>
      </c>
      <c r="CU16" s="126"/>
      <c r="CV16" s="125">
        <v>773</v>
      </c>
      <c r="CW16" s="33">
        <f>VLOOKUP($CV16,Funktionsbezeichnungen,3,0)</f>
        <v>9</v>
      </c>
      <c r="CX16" s="83" t="str">
        <f>VLOOKUP($CV16,Funktionsbezeichnungen,2,0)</f>
        <v>Projektingenieur 3</v>
      </c>
      <c r="CY16" s="125">
        <v>773</v>
      </c>
      <c r="CZ16" s="33">
        <f>VLOOKUP($CY16,Funktionsbezeichnungen,3,0)</f>
        <v>9</v>
      </c>
      <c r="DA16" s="83" t="str">
        <f>VLOOKUP($CY16,Funktionsbezeichnungen,2,0)</f>
        <v>Projektingenieur 3</v>
      </c>
      <c r="DB16" s="20"/>
      <c r="DC16" s="33">
        <v>772</v>
      </c>
      <c r="DD16" s="33">
        <f>VLOOKUP($DC16,Funktionsbezeichnungen,3,0)</f>
        <v>8</v>
      </c>
      <c r="DE16" s="83" t="str">
        <f>VLOOKUP($DC16,Funktionsbezeichnungen,2,0)</f>
        <v>Projektingenieur 2</v>
      </c>
      <c r="DJ16" s="19">
        <f t="shared" si="5"/>
        <v>3205</v>
      </c>
      <c r="DK16" s="153">
        <v>1</v>
      </c>
      <c r="DL16" s="19">
        <v>2</v>
      </c>
      <c r="DM16" s="19" t="s">
        <v>951</v>
      </c>
    </row>
    <row r="17" spans="1:117" s="19" customForma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441</v>
      </c>
      <c r="Q17" s="15">
        <v>13</v>
      </c>
      <c r="R17" s="16"/>
      <c r="S17" s="20" t="s">
        <v>113</v>
      </c>
      <c r="T17" s="21">
        <v>1958</v>
      </c>
      <c r="U17" s="28" t="s">
        <v>195</v>
      </c>
      <c r="V17" s="21">
        <v>1981</v>
      </c>
      <c r="W17" s="25"/>
      <c r="X17" s="21"/>
      <c r="Y17" s="28" t="s">
        <v>222</v>
      </c>
      <c r="Z17" s="21">
        <f t="shared" si="1"/>
        <v>33</v>
      </c>
      <c r="AA17" s="25" t="s">
        <v>662</v>
      </c>
      <c r="AB17" s="21" t="s">
        <v>1038</v>
      </c>
      <c r="AC17" s="21"/>
      <c r="AE17" s="90" t="s">
        <v>373</v>
      </c>
      <c r="AF17" s="82"/>
      <c r="CP17" s="19" t="str">
        <f t="shared" si="2"/>
        <v>Schär Robert</v>
      </c>
      <c r="CR17" s="19">
        <f t="shared" si="3"/>
        <v>33</v>
      </c>
      <c r="CS17" s="19" t="str">
        <f t="shared" si="4"/>
        <v xml:space="preserve"> B/C </v>
      </c>
      <c r="CT17" s="154">
        <v>5557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5557</v>
      </c>
      <c r="DK17" s="153">
        <v>2</v>
      </c>
      <c r="DL17" s="19">
        <v>3</v>
      </c>
      <c r="DM17" s="19" t="s">
        <v>951</v>
      </c>
    </row>
    <row r="18" spans="1:117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359</v>
      </c>
      <c r="P18" s="15" t="s">
        <v>449</v>
      </c>
      <c r="Q18" s="15">
        <v>14</v>
      </c>
      <c r="R18" s="16"/>
      <c r="S18" s="20" t="s">
        <v>114</v>
      </c>
      <c r="T18" s="21">
        <v>1957</v>
      </c>
      <c r="U18" s="28" t="s">
        <v>195</v>
      </c>
      <c r="V18" s="21">
        <v>1984</v>
      </c>
      <c r="W18" s="25"/>
      <c r="X18" s="21"/>
      <c r="Y18" s="28" t="s">
        <v>90</v>
      </c>
      <c r="Z18" s="21">
        <f t="shared" si="1"/>
        <v>30</v>
      </c>
      <c r="AA18" s="25" t="s">
        <v>663</v>
      </c>
      <c r="AB18" s="21" t="s">
        <v>1038</v>
      </c>
      <c r="AC18" s="21"/>
      <c r="AE18" s="90" t="s">
        <v>390</v>
      </c>
      <c r="AF18" s="82"/>
      <c r="CP18" s="19" t="str">
        <f t="shared" si="2"/>
        <v xml:space="preserve">Spieler Daniel </v>
      </c>
      <c r="CR18" s="19">
        <f t="shared" si="3"/>
        <v>30</v>
      </c>
      <c r="CS18" s="19" t="str">
        <f t="shared" si="4"/>
        <v xml:space="preserve"> B/C </v>
      </c>
      <c r="CT18" s="154">
        <v>4209</v>
      </c>
      <c r="CU18" s="126"/>
      <c r="CV18" s="125">
        <v>773</v>
      </c>
      <c r="CW18" s="33">
        <f t="shared" si="10"/>
        <v>9</v>
      </c>
      <c r="CX18" s="83" t="str">
        <f t="shared" si="11"/>
        <v>Projektingenieur 3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4209</v>
      </c>
      <c r="DK18" s="153">
        <v>2</v>
      </c>
      <c r="DL18" s="19">
        <v>3</v>
      </c>
      <c r="DM18" s="19" t="s">
        <v>951</v>
      </c>
    </row>
    <row r="19" spans="1:117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358</v>
      </c>
      <c r="P19" s="15" t="s">
        <v>442</v>
      </c>
      <c r="Q19" s="15">
        <v>15</v>
      </c>
      <c r="R19" s="16"/>
      <c r="S19" s="20" t="s">
        <v>116</v>
      </c>
      <c r="T19" s="21">
        <v>1962</v>
      </c>
      <c r="U19" s="28" t="s">
        <v>198</v>
      </c>
      <c r="V19" s="21">
        <v>1987</v>
      </c>
      <c r="W19" s="25"/>
      <c r="X19" s="21"/>
      <c r="Y19" s="28" t="s">
        <v>222</v>
      </c>
      <c r="Z19" s="21">
        <f t="shared" si="1"/>
        <v>27</v>
      </c>
      <c r="AA19" s="25" t="s">
        <v>664</v>
      </c>
      <c r="AB19" s="21" t="s">
        <v>1038</v>
      </c>
      <c r="AC19" s="21"/>
      <c r="AE19" s="90" t="s">
        <v>373</v>
      </c>
      <c r="AF19" s="82"/>
      <c r="CP19" s="19" t="str">
        <f t="shared" si="2"/>
        <v>Wecke Jürgen</v>
      </c>
      <c r="CR19" s="19">
        <f t="shared" si="3"/>
        <v>27</v>
      </c>
      <c r="CS19" s="19" t="str">
        <f t="shared" si="4"/>
        <v xml:space="preserve"> B/C </v>
      </c>
      <c r="CT19" s="154">
        <v>4187</v>
      </c>
      <c r="CU19" s="126"/>
      <c r="CV19" s="125">
        <v>774</v>
      </c>
      <c r="CW19" s="33">
        <f t="shared" si="10"/>
        <v>10</v>
      </c>
      <c r="CX19" s="83" t="str">
        <f t="shared" si="11"/>
        <v>Senior Projektingenieur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773</v>
      </c>
      <c r="DD19" s="33">
        <f t="shared" si="8"/>
        <v>9</v>
      </c>
      <c r="DE19" s="83" t="str">
        <f t="shared" si="9"/>
        <v>Projektingenieur 3</v>
      </c>
      <c r="DJ19" s="19">
        <f t="shared" si="5"/>
        <v>4187</v>
      </c>
      <c r="DK19" s="153">
        <v>2</v>
      </c>
      <c r="DL19" s="19">
        <v>3</v>
      </c>
      <c r="DM19" s="19" t="s">
        <v>951</v>
      </c>
    </row>
    <row r="20" spans="1:117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118">
        <f t="shared" si="1"/>
        <v>27</v>
      </c>
      <c r="AA20" s="25" t="s">
        <v>704</v>
      </c>
      <c r="AB20" s="21" t="s">
        <v>1038</v>
      </c>
      <c r="AC20" s="21"/>
      <c r="AE20" s="90" t="s">
        <v>373</v>
      </c>
      <c r="AF20" s="82"/>
      <c r="CP20" s="19" t="str">
        <f t="shared" si="2"/>
        <v>Bäumle Michael</v>
      </c>
      <c r="CR20" s="19">
        <f t="shared" si="3"/>
        <v>27</v>
      </c>
      <c r="CS20" s="19" t="str">
        <f t="shared" si="4"/>
        <v xml:space="preserve"> B/C </v>
      </c>
      <c r="CT20" s="154">
        <v>4179</v>
      </c>
      <c r="CU20" s="126"/>
      <c r="CV20" s="125">
        <v>773</v>
      </c>
      <c r="CW20" s="33">
        <f t="shared" si="10"/>
        <v>9</v>
      </c>
      <c r="CX20" s="83" t="str">
        <f t="shared" si="11"/>
        <v>Projektingenieur 3</v>
      </c>
      <c r="CY20" s="125">
        <v>773</v>
      </c>
      <c r="CZ20" s="33">
        <f t="shared" si="6"/>
        <v>9</v>
      </c>
      <c r="DA20" s="83" t="str">
        <f t="shared" si="7"/>
        <v>Projektingenieur 3</v>
      </c>
      <c r="DB20" s="20"/>
      <c r="DC20" s="33">
        <v>772</v>
      </c>
      <c r="DD20" s="33">
        <f t="shared" si="8"/>
        <v>8</v>
      </c>
      <c r="DE20" s="83" t="str">
        <f t="shared" si="9"/>
        <v>Projektingenieur 2</v>
      </c>
      <c r="DJ20" s="19">
        <f t="shared" si="5"/>
        <v>4179</v>
      </c>
      <c r="DK20" s="153">
        <v>2</v>
      </c>
      <c r="DL20" s="19">
        <v>3</v>
      </c>
      <c r="DM20" s="19" t="s">
        <v>951</v>
      </c>
    </row>
    <row r="21" spans="1:117" s="19" customFormat="1" x14ac:dyDescent="0.2">
      <c r="A21" s="53">
        <v>0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443</v>
      </c>
      <c r="Q21" s="15">
        <v>17</v>
      </c>
      <c r="R21" s="42"/>
      <c r="S21" s="20" t="s">
        <v>253</v>
      </c>
      <c r="T21" s="21">
        <v>1967</v>
      </c>
      <c r="U21" s="28" t="s">
        <v>194</v>
      </c>
      <c r="V21" s="21">
        <v>1992</v>
      </c>
      <c r="W21" s="25" t="s">
        <v>314</v>
      </c>
      <c r="X21" s="21">
        <v>1999</v>
      </c>
      <c r="Y21" s="28" t="s">
        <v>315</v>
      </c>
      <c r="Z21" s="21">
        <f t="shared" si="1"/>
        <v>22</v>
      </c>
      <c r="AA21" s="25" t="s">
        <v>665</v>
      </c>
      <c r="AB21" s="21" t="s">
        <v>1038</v>
      </c>
      <c r="AC21" s="21"/>
      <c r="AE21" s="90" t="s">
        <v>619</v>
      </c>
      <c r="AF21" s="82"/>
      <c r="CP21" s="19" t="str">
        <f t="shared" si="2"/>
        <v>Suter Thomas</v>
      </c>
      <c r="CR21" s="19">
        <f t="shared" si="3"/>
        <v>22</v>
      </c>
      <c r="CS21" s="19" t="str">
        <f t="shared" si="4"/>
        <v xml:space="preserve"> B/C </v>
      </c>
      <c r="CT21" s="154">
        <v>3201</v>
      </c>
      <c r="CU21" s="126"/>
      <c r="CV21" s="125">
        <v>774</v>
      </c>
      <c r="CW21" s="33">
        <f t="shared" si="10"/>
        <v>10</v>
      </c>
      <c r="CX21" s="83" t="str">
        <f t="shared" si="11"/>
        <v>Senior Projektingenieur</v>
      </c>
      <c r="CY21" s="125">
        <v>774</v>
      </c>
      <c r="CZ21" s="33">
        <f t="shared" si="6"/>
        <v>10</v>
      </c>
      <c r="DA21" s="83" t="str">
        <f t="shared" si="7"/>
        <v>Senior Projektingenieur</v>
      </c>
      <c r="DB21" s="20"/>
      <c r="DC21" s="33">
        <v>773</v>
      </c>
      <c r="DD21" s="33">
        <f t="shared" si="8"/>
        <v>9</v>
      </c>
      <c r="DE21" s="83" t="str">
        <f t="shared" si="9"/>
        <v>Projektingenieur 3</v>
      </c>
      <c r="DJ21" s="19">
        <f t="shared" si="5"/>
        <v>3201</v>
      </c>
      <c r="DK21" s="153">
        <v>1</v>
      </c>
      <c r="DL21" s="19">
        <v>2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0"/>
        <v>9</v>
      </c>
      <c r="CX22" s="83" t="str">
        <f t="shared" si="11"/>
        <v>Projektingenieur 3</v>
      </c>
      <c r="CY22" s="125">
        <v>773</v>
      </c>
      <c r="CZ22" s="33">
        <f t="shared" si="6"/>
        <v>9</v>
      </c>
      <c r="DA22" s="83" t="str">
        <f t="shared" si="7"/>
        <v>Projektingenieur 3</v>
      </c>
      <c r="DB22" s="20"/>
      <c r="DC22" s="33">
        <v>772</v>
      </c>
      <c r="DD22" s="33">
        <f t="shared" si="8"/>
        <v>8</v>
      </c>
      <c r="DE22" s="83" t="str">
        <f t="shared" si="9"/>
        <v>Projektingenieur 2</v>
      </c>
      <c r="DJ22" s="19">
        <f t="shared" si="5"/>
        <v>4276</v>
      </c>
      <c r="DK22" s="153">
        <v>2</v>
      </c>
      <c r="DL22" s="19">
        <v>3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17</v>
      </c>
      <c r="CS23" s="19" t="str">
        <f>+AB23</f>
        <v xml:space="preserve"> B/C 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4254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17</v>
      </c>
      <c r="CS24" s="19" t="str">
        <f>+AB24</f>
        <v xml:space="preserve"> B/C 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4258</v>
      </c>
      <c r="DK24" s="153">
        <v>1</v>
      </c>
      <c r="DL24" s="19">
        <v>2</v>
      </c>
      <c r="DM24" s="19" t="s">
        <v>951</v>
      </c>
    </row>
    <row r="25" spans="1:117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>$AD$3-V25</f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>+S25</f>
        <v>Fuchs Christian</v>
      </c>
      <c r="CR25" s="19">
        <f>+Z25</f>
        <v>16</v>
      </c>
      <c r="CS25" s="19" t="str">
        <f>+AB25</f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20"/>
      <c r="DC25" s="33">
        <v>772</v>
      </c>
      <c r="DD25" s="33">
        <f>VLOOKUP($DC25,Funktionsbezeichnungen,3,0)</f>
        <v>8</v>
      </c>
      <c r="DE25" s="83" t="str">
        <f>VLOOKUP($DC25,Funktionsbezeichnungen,2,0)</f>
        <v>Projektingenieur 2</v>
      </c>
      <c r="DJ25" s="19">
        <f t="shared" si="5"/>
        <v>4263</v>
      </c>
      <c r="DK25" s="153">
        <v>1</v>
      </c>
      <c r="DL25" s="19">
        <v>2</v>
      </c>
      <c r="DM25" s="19" t="s">
        <v>951</v>
      </c>
    </row>
    <row r="26" spans="1:117" s="19" customFormat="1" ht="15.75" x14ac:dyDescent="0.2">
      <c r="A26" s="53">
        <v>0</v>
      </c>
      <c r="B26" s="53"/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198</v>
      </c>
      <c r="V26" s="21">
        <v>1971</v>
      </c>
      <c r="W26" s="25"/>
      <c r="X26" s="21"/>
      <c r="Y26" s="28" t="s">
        <v>1020</v>
      </c>
      <c r="Z26" s="21">
        <f>$AD$3-V26</f>
        <v>43</v>
      </c>
      <c r="AA26" s="25" t="s">
        <v>938</v>
      </c>
      <c r="AB26" s="21" t="s">
        <v>309</v>
      </c>
      <c r="AC26" s="21"/>
      <c r="AE26" s="157"/>
      <c r="AF26" s="82"/>
      <c r="CP26" s="19" t="str">
        <f>+S26</f>
        <v>Yelman Mahir</v>
      </c>
      <c r="CR26" s="19">
        <f>+Z26</f>
        <v>43</v>
      </c>
      <c r="CS26" s="152" t="str">
        <f>+AB26</f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20"/>
      <c r="DC26" s="33" t="s">
        <v>711</v>
      </c>
      <c r="DD26" s="33" t="s">
        <v>711</v>
      </c>
      <c r="DE26" s="83"/>
      <c r="DJ26" s="19">
        <f t="shared" si="5"/>
        <v>4162</v>
      </c>
      <c r="DK26" s="153">
        <v>2</v>
      </c>
      <c r="DL26" s="19">
        <v>3</v>
      </c>
      <c r="DM26" s="185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ht="15.75" x14ac:dyDescent="0.2">
      <c r="A28" s="53">
        <v>0</v>
      </c>
      <c r="B28" s="53">
        <v>1</v>
      </c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945</v>
      </c>
      <c r="V28" s="21">
        <v>1998</v>
      </c>
      <c r="W28" s="25"/>
      <c r="X28" s="21"/>
      <c r="Y28" s="28" t="s">
        <v>335</v>
      </c>
      <c r="Z28" s="21">
        <f>$AD$3-V28</f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>+S28</f>
        <v>Haas Gabi</v>
      </c>
      <c r="CR28" s="19">
        <f>+Z28</f>
        <v>16</v>
      </c>
      <c r="CS28" s="19" t="str">
        <f>+AB28</f>
        <v xml:space="preserve"> C/B 2)</v>
      </c>
      <c r="CT28" s="154">
        <v>4288</v>
      </c>
      <c r="CU28" s="126"/>
      <c r="CV28" s="125">
        <v>772</v>
      </c>
      <c r="CW28" s="33">
        <f>VLOOKUP($CV28,Funktionsbezeichnungen,3,0)</f>
        <v>8</v>
      </c>
      <c r="CX28" s="83" t="str">
        <f>VLOOKUP($CV28,Funktionsbezeichnungen,2,0)</f>
        <v>Projektingenieur 2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20"/>
      <c r="DC28" s="33">
        <v>772</v>
      </c>
      <c r="DD28" s="33">
        <f>VLOOKUP($DC28,Funktionsbezeichnungen,3,0)</f>
        <v>8</v>
      </c>
      <c r="DE28" s="83" t="str">
        <f>VLOOKUP($DC28,Funktionsbezeichnungen,2,0)</f>
        <v>Projektingenieur 2</v>
      </c>
      <c r="DJ28" s="19">
        <f>+CT28</f>
        <v>4288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3160</v>
      </c>
      <c r="DK29" s="153">
        <v>2</v>
      </c>
      <c r="DL29" s="19">
        <v>3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4185</v>
      </c>
      <c r="DK30" s="153">
        <v>1</v>
      </c>
      <c r="DL30" s="19">
        <v>2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>
        <v>772</v>
      </c>
      <c r="CZ31" s="33">
        <f t="shared" si="6"/>
        <v>8</v>
      </c>
      <c r="DA31" s="83" t="str">
        <f t="shared" si="7"/>
        <v>Projektingenieur 2</v>
      </c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4269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/>
      <c r="CZ32" s="33"/>
      <c r="DA32" s="83"/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3208</v>
      </c>
      <c r="DK32" s="153">
        <v>2</v>
      </c>
      <c r="DL32" s="19">
        <v>3</v>
      </c>
      <c r="DM32" s="19" t="s">
        <v>951</v>
      </c>
    </row>
    <row r="33" spans="1:117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ref="CZ33:CZ45" si="12">VLOOKUP($CY33,Funktionsbezeichnungen,3,0)</f>
        <v>8</v>
      </c>
      <c r="DA33" s="83" t="str">
        <f t="shared" ref="DA33:DA45" si="13">VLOOKUP($CY33,Funktionsbezeichnungen,2,0)</f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4246</v>
      </c>
      <c r="DK33" s="153">
        <v>1</v>
      </c>
      <c r="DL33" s="19">
        <v>2</v>
      </c>
      <c r="DM33" s="19" t="s">
        <v>951</v>
      </c>
    </row>
    <row r="34" spans="1:117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10"/>
        <v>8</v>
      </c>
      <c r="CX34" s="83" t="str">
        <f t="shared" si="11"/>
        <v>Projektingenieur 2</v>
      </c>
      <c r="CY34" s="125">
        <v>772</v>
      </c>
      <c r="CZ34" s="33">
        <f t="shared" si="12"/>
        <v>8</v>
      </c>
      <c r="DA34" s="83" t="str">
        <f t="shared" si="13"/>
        <v>Projektingenieur 2</v>
      </c>
      <c r="DB34" s="20"/>
      <c r="DC34" s="33">
        <v>772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4291</v>
      </c>
      <c r="DK34" s="153">
        <v>1</v>
      </c>
      <c r="DL34" s="19">
        <v>2</v>
      </c>
      <c r="DM34" s="185" t="s">
        <v>968</v>
      </c>
    </row>
    <row r="35" spans="1:117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10"/>
        <v>8</v>
      </c>
      <c r="CX35" s="83" t="str">
        <f t="shared" si="11"/>
        <v>Projektingenieur 2</v>
      </c>
      <c r="CY35" s="125">
        <v>782</v>
      </c>
      <c r="CZ35" s="33">
        <f t="shared" si="12"/>
        <v>8</v>
      </c>
      <c r="DA35" s="83" t="str">
        <f t="shared" si="13"/>
        <v>Projektingenieur 2</v>
      </c>
      <c r="DB35" s="20"/>
      <c r="DC35" s="33">
        <v>782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4277</v>
      </c>
      <c r="DK35" s="153">
        <v>3</v>
      </c>
      <c r="DL35" s="19">
        <v>2</v>
      </c>
      <c r="DM35" s="19" t="s">
        <v>952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15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15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15</v>
      </c>
      <c r="AA38" s="25" t="s">
        <v>269</v>
      </c>
      <c r="AB38" s="118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15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14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14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14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14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13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13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13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13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13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13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13</v>
      </c>
      <c r="AA44" s="169" t="s">
        <v>682</v>
      </c>
      <c r="AB44" s="118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13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10</v>
      </c>
      <c r="AA45" s="169" t="s">
        <v>937</v>
      </c>
      <c r="AB45" s="118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10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0" t="s">
        <v>866</v>
      </c>
      <c r="T46" s="21">
        <v>1969</v>
      </c>
      <c r="U46" s="28" t="s">
        <v>943</v>
      </c>
      <c r="V46" s="21">
        <v>1999</v>
      </c>
      <c r="W46" s="25" t="s">
        <v>1025</v>
      </c>
      <c r="X46" s="21">
        <v>2011</v>
      </c>
      <c r="Y46" s="28" t="s">
        <v>944</v>
      </c>
      <c r="Z46" s="118">
        <f>$AD$3-V46</f>
        <v>15</v>
      </c>
      <c r="AA46" s="169" t="s">
        <v>565</v>
      </c>
      <c r="AB46" s="162" t="s">
        <v>1044</v>
      </c>
      <c r="AC46" s="21"/>
      <c r="AE46" s="90" t="s">
        <v>373</v>
      </c>
      <c r="AF46" s="82"/>
      <c r="CP46" s="19" t="str">
        <f>+S46</f>
        <v>Betzold Alexander</v>
      </c>
      <c r="CR46" s="19">
        <f>+Z46</f>
        <v>15</v>
      </c>
      <c r="CS46" s="19" t="str">
        <f>+AB46</f>
        <v xml:space="preserve"> D/C 2)</v>
      </c>
      <c r="CT46" s="154">
        <v>4306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20"/>
      <c r="DC46" s="33">
        <v>781</v>
      </c>
      <c r="DD46" s="33">
        <f>VLOOKUP($DC46,Funktionsbezeichnungen,3,0)</f>
        <v>7</v>
      </c>
      <c r="DE46" s="83" t="str">
        <f>VLOOKUP($DC46,Funktionsbezeichnungen,2,0)</f>
        <v>Projektingenieur 1</v>
      </c>
      <c r="DJ46" s="19">
        <f>+CT46</f>
        <v>4306</v>
      </c>
      <c r="DK46" s="153">
        <v>2</v>
      </c>
      <c r="DL46" s="19">
        <v>2</v>
      </c>
      <c r="DM46" s="19" t="s">
        <v>952</v>
      </c>
    </row>
    <row r="47" spans="1:117" s="19" customFormat="1" ht="15.7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358</v>
      </c>
      <c r="P47" s="15" t="s">
        <v>852</v>
      </c>
      <c r="Q47" s="15">
        <v>43</v>
      </c>
      <c r="R47" s="42"/>
      <c r="S47" s="20" t="s">
        <v>870</v>
      </c>
      <c r="T47" s="21">
        <v>1978</v>
      </c>
      <c r="U47" s="28" t="s">
        <v>198</v>
      </c>
      <c r="V47" s="21">
        <v>2004</v>
      </c>
      <c r="W47" s="25"/>
      <c r="X47" s="21"/>
      <c r="Y47" s="28" t="s">
        <v>853</v>
      </c>
      <c r="Z47" s="21">
        <f>$AD$3-V47</f>
        <v>10</v>
      </c>
      <c r="AA47" s="25" t="s">
        <v>671</v>
      </c>
      <c r="AB47" s="162" t="s">
        <v>1044</v>
      </c>
      <c r="AC47" s="21"/>
      <c r="AE47" s="90" t="s">
        <v>373</v>
      </c>
      <c r="AF47" s="82"/>
      <c r="CP47" s="19" t="str">
        <f>+S47</f>
        <v>Hausammann Cédric</v>
      </c>
      <c r="CR47" s="19">
        <f>+Z47</f>
        <v>10</v>
      </c>
      <c r="CS47" s="19" t="str">
        <f>+AB47</f>
        <v xml:space="preserve"> D/C 2)</v>
      </c>
      <c r="CT47" s="154">
        <v>9648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>
        <v>772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20"/>
      <c r="DC47" s="33">
        <v>771</v>
      </c>
      <c r="DD47" s="33">
        <f>VLOOKUP($DC47,Funktionsbezeichnungen,3,0)</f>
        <v>7</v>
      </c>
      <c r="DE47" s="83" t="str">
        <f>VLOOKUP($DC47,Funktionsbezeichnungen,2,0)</f>
        <v>Projektingenieur 1</v>
      </c>
      <c r="DJ47" s="19">
        <f>+CT47</f>
        <v>9648</v>
      </c>
      <c r="DK47" s="153">
        <v>2</v>
      </c>
      <c r="DL47" s="19">
        <v>3</v>
      </c>
      <c r="DM47" s="19" t="s">
        <v>951</v>
      </c>
    </row>
    <row r="48" spans="1:117" s="19" customFormat="1" ht="25.5" customHeigh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920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>$AD$3-V48</f>
        <v>22</v>
      </c>
      <c r="AA48" s="169" t="s">
        <v>923</v>
      </c>
      <c r="AB48" s="21" t="s">
        <v>121</v>
      </c>
      <c r="AC48" s="21"/>
      <c r="AE48" s="90" t="s">
        <v>375</v>
      </c>
      <c r="AF48" s="82"/>
      <c r="CP48" s="19" t="str">
        <f>+S48</f>
        <v>Niedermeyer Friederike</v>
      </c>
      <c r="CR48" s="19">
        <f>+Z48</f>
        <v>22</v>
      </c>
      <c r="CS48" s="19" t="str">
        <f>+AB48</f>
        <v>D</v>
      </c>
      <c r="CT48" s="154">
        <v>4307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ref="CZ48:CZ84" si="16">VLOOKUP($CY48,Funktionsbezeichnungen,3,0)</f>
        <v>8</v>
      </c>
      <c r="DA48" s="83" t="str">
        <f t="shared" ref="DA48:DA84" si="17">VLOOKUP($CY48,Funktionsbezeichnungen,2,0)</f>
        <v>Projektingenieur 2</v>
      </c>
      <c r="DB48" s="20"/>
      <c r="DC48" s="33">
        <v>781</v>
      </c>
      <c r="DD48" s="33">
        <f t="shared" ref="DD48:DD84" si="18">VLOOKUP($DC48,Funktionsbezeichnungen,3,0)</f>
        <v>7</v>
      </c>
      <c r="DE48" s="83" t="str">
        <f t="shared" ref="DE48:DE84" si="19">VLOOKUP($DC48,Funktionsbezeichnungen,2,0)</f>
        <v>Projektingenieur 1</v>
      </c>
      <c r="DJ48" s="19">
        <f t="shared" si="5"/>
        <v>4307</v>
      </c>
      <c r="DK48" s="153">
        <v>1</v>
      </c>
      <c r="DL48" s="19">
        <v>2</v>
      </c>
      <c r="DM48" s="19" t="s">
        <v>952</v>
      </c>
    </row>
    <row r="49" spans="1:117" s="19" customFormat="1" ht="24.95" customHeight="1" x14ac:dyDescent="0.2">
      <c r="A49" s="53">
        <v>0</v>
      </c>
      <c r="B49" s="53"/>
      <c r="C49" s="53">
        <f t="shared" si="0"/>
        <v>1</v>
      </c>
      <c r="D49" s="55">
        <v>1</v>
      </c>
      <c r="E49" s="55"/>
      <c r="F49" s="56"/>
      <c r="G49" s="165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566</v>
      </c>
      <c r="Q49" s="15">
        <v>45</v>
      </c>
      <c r="R49" s="42"/>
      <c r="S49" s="20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10</v>
      </c>
      <c r="AA49" s="169" t="s">
        <v>565</v>
      </c>
      <c r="AB49" s="21" t="s">
        <v>121</v>
      </c>
      <c r="AC49" s="21"/>
      <c r="AE49" s="90" t="s">
        <v>373</v>
      </c>
      <c r="AF49" s="82"/>
      <c r="CP49" s="19" t="str">
        <f t="shared" si="2"/>
        <v>That Pueng</v>
      </c>
      <c r="CR49" s="19">
        <f t="shared" si="3"/>
        <v>10</v>
      </c>
      <c r="CS49" s="19" t="str">
        <f t="shared" si="4"/>
        <v>D</v>
      </c>
      <c r="CT49" s="154">
        <v>4345</v>
      </c>
      <c r="CU49" s="126"/>
      <c r="CV49" s="125">
        <v>782</v>
      </c>
      <c r="CW49" s="33">
        <f t="shared" si="14"/>
        <v>8</v>
      </c>
      <c r="CX49" s="83" t="str">
        <f t="shared" si="15"/>
        <v>Projektingenieur 2</v>
      </c>
      <c r="CY49" s="125">
        <v>782</v>
      </c>
      <c r="CZ49" s="33">
        <f t="shared" si="16"/>
        <v>8</v>
      </c>
      <c r="DA49" s="83" t="str">
        <f t="shared" si="17"/>
        <v>Projektingenieur 2</v>
      </c>
      <c r="DB49" s="20"/>
      <c r="DC49" s="33">
        <v>781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4345</v>
      </c>
      <c r="DK49" s="153">
        <v>1</v>
      </c>
      <c r="DL49" s="19">
        <v>2</v>
      </c>
      <c r="DM49" s="19" t="s">
        <v>952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9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9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9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9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8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8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7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7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6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7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6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6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6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6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6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6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5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5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5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5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5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5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5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5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4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4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4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3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2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2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2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2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2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2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12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1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1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38</v>
      </c>
      <c r="AA71" s="25" t="s">
        <v>686</v>
      </c>
      <c r="AB71" s="21" t="s">
        <v>1041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38</v>
      </c>
      <c r="CS71" s="19" t="str">
        <f t="shared" si="4"/>
        <v xml:space="preserve"> C/D 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29</v>
      </c>
      <c r="AA72" s="25" t="s">
        <v>110</v>
      </c>
      <c r="AB72" s="21" t="s">
        <v>1041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29</v>
      </c>
      <c r="CS72" s="19" t="str">
        <f>+AB72</f>
        <v xml:space="preserve"> C/D 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4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40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40</v>
      </c>
      <c r="CS73" s="19" t="str">
        <f t="shared" si="4"/>
        <v xml:space="preserve"> D/C 2)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39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39</v>
      </c>
      <c r="CS74" s="19" t="str">
        <f t="shared" si="4"/>
        <v xml:space="preserve"> D/C 2)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45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45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41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41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0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0" si="22">$AD$3-V77</f>
        <v>41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39" si="23">+S77</f>
        <v>Allemann  Bertrand</v>
      </c>
      <c r="CR77" s="19">
        <f t="shared" ref="CR77:CR130" si="24">+Z77</f>
        <v>41</v>
      </c>
      <c r="CS77" s="19" t="str">
        <f t="shared" ref="CS77:CS130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37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37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36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36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34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34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33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33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31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31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26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26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6" si="26">VLOOKUP($CV83,Funktionsbezeichnungen,3,0)</f>
        <v>7</v>
      </c>
      <c r="CX83" s="83" t="str">
        <f t="shared" ref="CX83:CX116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25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25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23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23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99" si="28">VLOOKUP($CY85,Funktionsbezeichnungen,3,0)</f>
        <v>7</v>
      </c>
      <c r="DA85" s="83" t="str">
        <f t="shared" ref="DA85:DA99" si="29">VLOOKUP($CY85,Funktionsbezeichnungen,2,0)</f>
        <v>Konstrukteur 4 / Fachplaner 4 / Gruppenchef 2</v>
      </c>
      <c r="DB85" s="20"/>
      <c r="DC85" s="125">
        <v>742</v>
      </c>
      <c r="DD85" s="33">
        <f t="shared" ref="DD85:DD118" si="30">VLOOKUP($DC85,Funktionsbezeichnungen,3,0)</f>
        <v>8</v>
      </c>
      <c r="DE85" s="83" t="str">
        <f t="shared" ref="DE85:DE118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22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22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21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21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16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16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13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13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12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12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41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41</v>
      </c>
      <c r="CS91" s="19" t="str">
        <f t="shared" si="25"/>
        <v xml:space="preserve"> E/D 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25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25</v>
      </c>
      <c r="CS92" s="19" t="str">
        <f t="shared" si="25"/>
        <v xml:space="preserve"> E/D 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26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26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20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20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8</v>
      </c>
      <c r="AA95" s="25" t="s">
        <v>235</v>
      </c>
      <c r="AB95" s="21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8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7</v>
      </c>
      <c r="AA96" s="25" t="s">
        <v>235</v>
      </c>
      <c r="AB96" s="21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7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7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7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x14ac:dyDescent="0.2">
      <c r="A98" s="53">
        <v>0</v>
      </c>
      <c r="B98" s="53"/>
      <c r="C98" s="53">
        <f t="shared" si="21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22"/>
        <v>5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23"/>
        <v>Charmillot Stéphane</v>
      </c>
      <c r="CR98" s="19">
        <f t="shared" si="24"/>
        <v>5</v>
      </c>
      <c r="CS98" s="19" t="str">
        <f t="shared" si="25"/>
        <v>F</v>
      </c>
      <c r="CT98" s="154">
        <v>9710</v>
      </c>
      <c r="CU98" s="126"/>
      <c r="CV98" s="125">
        <v>732</v>
      </c>
      <c r="CW98" s="33">
        <f t="shared" si="26"/>
        <v>5</v>
      </c>
      <c r="CX98" s="83" t="str">
        <f t="shared" si="27"/>
        <v>Konstrukteur 2 / -planer 2</v>
      </c>
      <c r="CY98" s="125">
        <v>731</v>
      </c>
      <c r="CZ98" s="33">
        <f t="shared" si="28"/>
        <v>4</v>
      </c>
      <c r="DA98" s="83" t="str">
        <f t="shared" si="29"/>
        <v>Konstrukteur 1 / -planer 1</v>
      </c>
      <c r="DB98" s="20"/>
      <c r="DC98" s="33">
        <v>732</v>
      </c>
      <c r="DD98" s="33">
        <f t="shared" si="30"/>
        <v>5</v>
      </c>
      <c r="DE98" s="83" t="str">
        <f t="shared" si="31"/>
        <v>Konstrukteur 2 / -planer 2</v>
      </c>
      <c r="DJ98" s="19">
        <f t="shared" si="20"/>
        <v>9710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Niederberger Benjamin</v>
      </c>
      <c r="CR99" s="19">
        <f t="shared" si="24"/>
        <v>4</v>
      </c>
      <c r="CS99" s="19" t="str">
        <f t="shared" si="25"/>
        <v>F</v>
      </c>
      <c r="CT99" s="154">
        <v>9701</v>
      </c>
      <c r="CU99" s="126"/>
      <c r="CV99" s="125">
        <v>731</v>
      </c>
      <c r="CW99" s="33">
        <f t="shared" si="26"/>
        <v>4</v>
      </c>
      <c r="CX99" s="83" t="str">
        <f t="shared" si="27"/>
        <v>Konstrukteur 1 / -planer 1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731</v>
      </c>
      <c r="DD99" s="33">
        <f t="shared" si="30"/>
        <v>4</v>
      </c>
      <c r="DE99" s="83" t="str">
        <f t="shared" si="31"/>
        <v>Konstrukteur 1 / -planer 1</v>
      </c>
      <c r="DJ99" s="19">
        <f t="shared" si="20"/>
        <v>9701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22"/>
        <v>3</v>
      </c>
      <c r="AA100" s="25" t="s">
        <v>235</v>
      </c>
      <c r="AB100" s="21" t="s">
        <v>147</v>
      </c>
      <c r="AC100" s="21"/>
      <c r="AE100" s="90" t="s">
        <v>378</v>
      </c>
      <c r="AF100" s="82"/>
      <c r="CP100" s="19" t="str">
        <f t="shared" si="23"/>
        <v>Schneider Alexander</v>
      </c>
      <c r="CR100" s="19">
        <f t="shared" si="24"/>
        <v>3</v>
      </c>
      <c r="CS100" s="19" t="str">
        <f t="shared" si="25"/>
        <v>F</v>
      </c>
      <c r="CT100" s="155">
        <v>8571</v>
      </c>
      <c r="CU100" s="15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8571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526</v>
      </c>
      <c r="Q101" s="15">
        <v>97</v>
      </c>
      <c r="R101" s="42"/>
      <c r="S101" s="27" t="s">
        <v>296</v>
      </c>
      <c r="T101" s="21">
        <v>1991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23"/>
        <v>Barth Yanick</v>
      </c>
      <c r="CR101" s="19">
        <f t="shared" si="24"/>
        <v>3</v>
      </c>
      <c r="CS101" s="19" t="str">
        <f t="shared" si="25"/>
        <v>F</v>
      </c>
      <c r="CT101" s="155">
        <v>8570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8570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>
        <v>1</v>
      </c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905</v>
      </c>
      <c r="Q102" s="15">
        <v>98</v>
      </c>
      <c r="R102" s="42"/>
      <c r="S102" s="27" t="s">
        <v>906</v>
      </c>
      <c r="T102" s="21">
        <v>1990</v>
      </c>
      <c r="U102" s="28" t="s">
        <v>239</v>
      </c>
      <c r="V102" s="21">
        <v>2012</v>
      </c>
      <c r="W102" s="25"/>
      <c r="X102" s="21"/>
      <c r="Y102" s="25"/>
      <c r="Z102" s="21">
        <f t="shared" si="22"/>
        <v>2</v>
      </c>
      <c r="AA102" s="25" t="s">
        <v>239</v>
      </c>
      <c r="AB102" s="162" t="s">
        <v>147</v>
      </c>
      <c r="AC102" s="21"/>
      <c r="AE102" s="90" t="s">
        <v>378</v>
      </c>
      <c r="AF102" s="82"/>
      <c r="CP102" s="160" t="str">
        <f t="shared" si="23"/>
        <v>Zymeri Shaha</v>
      </c>
      <c r="CR102" s="19">
        <f t="shared" si="24"/>
        <v>2</v>
      </c>
      <c r="CS102" s="19" t="str">
        <f t="shared" si="25"/>
        <v>F</v>
      </c>
      <c r="CT102" s="159">
        <v>9733</v>
      </c>
      <c r="CU102" s="156"/>
      <c r="CV102" s="158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9733</v>
      </c>
      <c r="DK102" s="153">
        <v>7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/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542</v>
      </c>
      <c r="Q103" s="15">
        <v>99</v>
      </c>
      <c r="R103" s="42"/>
      <c r="S103" s="27" t="s">
        <v>538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 t="shared" si="22"/>
        <v>2</v>
      </c>
      <c r="AA103" s="25" t="s">
        <v>235</v>
      </c>
      <c r="AB103" s="162" t="s">
        <v>147</v>
      </c>
      <c r="AC103" s="21"/>
      <c r="AE103" s="90" t="s">
        <v>378</v>
      </c>
      <c r="AF103" s="82"/>
      <c r="CP103" s="19" t="str">
        <f t="shared" si="23"/>
        <v>Rüegsegger Stefan</v>
      </c>
      <c r="CR103" s="19">
        <f t="shared" si="24"/>
        <v>2</v>
      </c>
      <c r="CS103" s="19" t="str">
        <f t="shared" si="25"/>
        <v>F</v>
      </c>
      <c r="CT103" s="155">
        <v>9707</v>
      </c>
      <c r="CU103" s="156"/>
      <c r="CV103" s="125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9707</v>
      </c>
      <c r="DK103" s="153">
        <v>6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359</v>
      </c>
      <c r="P104" s="15" t="s">
        <v>543</v>
      </c>
      <c r="Q104" s="15">
        <v>100</v>
      </c>
      <c r="R104" s="42"/>
      <c r="S104" s="27" t="s">
        <v>539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2</v>
      </c>
      <c r="AA104" s="25" t="s">
        <v>235</v>
      </c>
      <c r="AB104" s="162" t="s">
        <v>147</v>
      </c>
      <c r="AC104" s="21"/>
      <c r="AE104" s="90" t="s">
        <v>378</v>
      </c>
      <c r="AF104" s="82"/>
      <c r="CP104" s="19" t="str">
        <f t="shared" si="23"/>
        <v>Schwyn Timm</v>
      </c>
      <c r="CR104" s="19">
        <f t="shared" si="24"/>
        <v>2</v>
      </c>
      <c r="CS104" s="19" t="str">
        <f t="shared" si="25"/>
        <v>F</v>
      </c>
      <c r="CT104" s="155">
        <v>9706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>+CT104</f>
        <v>9706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7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Schär Cedric</v>
      </c>
      <c r="CR105" s="19">
        <f t="shared" si="24"/>
        <v>1</v>
      </c>
      <c r="CS105" s="19" t="str">
        <f t="shared" si="25"/>
        <v>G</v>
      </c>
      <c r="CT105" s="155">
        <v>9715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 t="shared" si="20"/>
        <v>9715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>
        <v>1</v>
      </c>
      <c r="C106" s="53">
        <f t="shared" si="21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22"/>
        <v>43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23"/>
        <v>Meister Christine</v>
      </c>
      <c r="CR106" s="19">
        <f t="shared" si="24"/>
        <v>43</v>
      </c>
      <c r="CS106" s="19" t="str">
        <f t="shared" si="25"/>
        <v>D</v>
      </c>
      <c r="CT106" s="154">
        <v>4245</v>
      </c>
      <c r="CU106" s="126"/>
      <c r="CV106" s="125">
        <v>134</v>
      </c>
      <c r="CW106" s="33">
        <f t="shared" si="26"/>
        <v>7</v>
      </c>
      <c r="CX106" s="83" t="str">
        <f t="shared" si="27"/>
        <v>Kaufmännischer Mitarbeiter 4 / Gruppenchef 2</v>
      </c>
      <c r="CY106" s="125">
        <v>134</v>
      </c>
      <c r="CZ106" s="33">
        <f t="shared" ref="CZ106:CZ130" si="32">VLOOKUP($CY106,Funktionsbezeichnungen,3,0)</f>
        <v>7</v>
      </c>
      <c r="DA106" s="83" t="str">
        <f t="shared" ref="DA106:DA130" si="33">VLOOKUP($CY106,Funktionsbezeichnungen,2,0)</f>
        <v>Kaufmännischer Mitarbeiter 4 / Gruppenchef 2</v>
      </c>
      <c r="DB106" s="20"/>
      <c r="DC106" s="125">
        <v>134</v>
      </c>
      <c r="DD106" s="33">
        <f t="shared" si="30"/>
        <v>7</v>
      </c>
      <c r="DE106" s="83" t="str">
        <f t="shared" si="31"/>
        <v>Kaufmännischer Mitarbeiter 4 / Gruppenchef 2</v>
      </c>
      <c r="DJ106" s="19">
        <f t="shared" si="20"/>
        <v>4245</v>
      </c>
      <c r="DK106" s="153">
        <v>6</v>
      </c>
      <c r="DL106" s="19">
        <v>0</v>
      </c>
      <c r="DM106" s="19" t="s">
        <v>955</v>
      </c>
    </row>
    <row r="107" spans="1:117" s="19" customFormat="1" ht="25.5" customHeigh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22"/>
        <v>43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23"/>
        <v>Derezynski Françoise</v>
      </c>
      <c r="CR107" s="19">
        <f t="shared" si="24"/>
        <v>43</v>
      </c>
      <c r="CS107" s="19" t="str">
        <f t="shared" si="25"/>
        <v>D</v>
      </c>
      <c r="CT107" s="154">
        <v>4266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si="32"/>
        <v>7</v>
      </c>
      <c r="DA107" s="83" t="str">
        <f t="shared" si="33"/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4266</v>
      </c>
      <c r="DK107" s="153">
        <v>6</v>
      </c>
      <c r="DL107" s="19">
        <v>0</v>
      </c>
      <c r="DM107" s="19" t="s">
        <v>955</v>
      </c>
    </row>
    <row r="108" spans="1:117" s="19" customForma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22"/>
        <v>37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23"/>
        <v>Szirt Madeleine</v>
      </c>
      <c r="CR108" s="19">
        <f t="shared" si="24"/>
        <v>37</v>
      </c>
      <c r="CS108" s="19" t="str">
        <f t="shared" si="25"/>
        <v>D</v>
      </c>
      <c r="CT108" s="154">
        <v>4216</v>
      </c>
      <c r="CU108" s="126"/>
      <c r="CV108" s="125">
        <v>162</v>
      </c>
      <c r="CW108" s="33">
        <f t="shared" si="26"/>
        <v>9</v>
      </c>
      <c r="CX108" s="83" t="str">
        <f t="shared" si="27"/>
        <v>Personal-Fachspezialist 2</v>
      </c>
      <c r="CY108" s="125">
        <v>162</v>
      </c>
      <c r="CZ108" s="33">
        <f t="shared" si="32"/>
        <v>9</v>
      </c>
      <c r="DA108" s="83" t="str">
        <f t="shared" si="33"/>
        <v>Personal-Fachspezialist 2</v>
      </c>
      <c r="DB108" s="20"/>
      <c r="DC108" s="125">
        <v>162</v>
      </c>
      <c r="DD108" s="33">
        <f t="shared" si="30"/>
        <v>9</v>
      </c>
      <c r="DE108" s="83" t="str">
        <f t="shared" si="31"/>
        <v>Personal-Fachspezialist 2</v>
      </c>
      <c r="DJ108" s="19">
        <f t="shared" si="20"/>
        <v>4216</v>
      </c>
      <c r="DK108" s="153">
        <v>3</v>
      </c>
      <c r="DL108" s="19">
        <v>0</v>
      </c>
      <c r="DM108" s="185" t="s">
        <v>971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22"/>
        <v>32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3"/>
        <v>Peier Doris</v>
      </c>
      <c r="CR109" s="19">
        <f t="shared" si="24"/>
        <v>32</v>
      </c>
      <c r="CS109" s="19" t="str">
        <f t="shared" si="25"/>
        <v>D</v>
      </c>
      <c r="CT109" s="154">
        <v>5581</v>
      </c>
      <c r="CU109" s="126"/>
      <c r="CV109" s="125">
        <v>134</v>
      </c>
      <c r="CW109" s="33">
        <f t="shared" si="26"/>
        <v>7</v>
      </c>
      <c r="CX109" s="83" t="str">
        <f t="shared" si="27"/>
        <v>Kaufmännischer Mitarbeiter 4 / Gruppenchef 2</v>
      </c>
      <c r="CY109" s="125">
        <v>134</v>
      </c>
      <c r="CZ109" s="33">
        <f t="shared" si="32"/>
        <v>7</v>
      </c>
      <c r="DA109" s="83" t="str">
        <f t="shared" si="33"/>
        <v>Kaufmännischer Mitarbeiter 4 / Gruppenchef 2</v>
      </c>
      <c r="DB109" s="20"/>
      <c r="DC109" s="125">
        <v>134</v>
      </c>
      <c r="DD109" s="33">
        <f t="shared" si="30"/>
        <v>7</v>
      </c>
      <c r="DE109" s="83" t="str">
        <f t="shared" si="31"/>
        <v>Kaufmännischer Mitarbeiter 4 / Gruppenchef 2</v>
      </c>
      <c r="DJ109" s="19">
        <f t="shared" si="20"/>
        <v>5581</v>
      </c>
      <c r="DK109" s="153">
        <v>6</v>
      </c>
      <c r="DL109" s="19">
        <v>0</v>
      </c>
      <c r="DM109" s="19" t="s">
        <v>955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22"/>
        <v>29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Beuret Agnès</v>
      </c>
      <c r="CR110" s="19">
        <f t="shared" si="24"/>
        <v>29</v>
      </c>
      <c r="CS110" s="19" t="str">
        <f t="shared" si="25"/>
        <v>D</v>
      </c>
      <c r="CT110" s="154">
        <v>4352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4352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22"/>
        <v>24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Weider Noelle</v>
      </c>
      <c r="CR111" s="19">
        <f t="shared" si="24"/>
        <v>24</v>
      </c>
      <c r="CS111" s="19" t="str">
        <f t="shared" si="25"/>
        <v>D</v>
      </c>
      <c r="CT111" s="154">
        <v>5604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5604</v>
      </c>
      <c r="DK111" s="153">
        <v>6</v>
      </c>
      <c r="DL111" s="19">
        <v>0</v>
      </c>
      <c r="DM111" s="19" t="s">
        <v>955</v>
      </c>
    </row>
    <row r="112" spans="1:117" s="19" customFormat="1" ht="38.25" customHeight="1" x14ac:dyDescent="0.2">
      <c r="A112" s="53">
        <v>0</v>
      </c>
      <c r="B112" s="53"/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22"/>
        <v>12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23"/>
        <v>Kiefer Patrick</v>
      </c>
      <c r="CR112" s="19">
        <f t="shared" si="24"/>
        <v>12</v>
      </c>
      <c r="CS112" s="19" t="str">
        <f t="shared" si="25"/>
        <v>D</v>
      </c>
      <c r="CT112" s="154">
        <v>6753</v>
      </c>
      <c r="CU112" s="126"/>
      <c r="CV112" s="125">
        <v>223</v>
      </c>
      <c r="CW112" s="33">
        <f t="shared" si="26"/>
        <v>10</v>
      </c>
      <c r="CX112" s="83" t="str">
        <f t="shared" si="27"/>
        <v>Finanz-Fachspezialist / Controller 3</v>
      </c>
      <c r="CY112" s="125">
        <v>223</v>
      </c>
      <c r="CZ112" s="33">
        <f t="shared" si="32"/>
        <v>10</v>
      </c>
      <c r="DA112" s="83" t="str">
        <f t="shared" si="33"/>
        <v>Finanz-Fachspezialist / Controller 3</v>
      </c>
      <c r="DB112" s="20"/>
      <c r="DC112" s="125">
        <v>223</v>
      </c>
      <c r="DD112" s="33">
        <f t="shared" si="30"/>
        <v>10</v>
      </c>
      <c r="DE112" s="83" t="str">
        <f t="shared" si="31"/>
        <v>Finanz-Fachspezialist / Controller 3</v>
      </c>
      <c r="DJ112" s="19">
        <f t="shared" si="20"/>
        <v>6753</v>
      </c>
      <c r="DK112" s="153">
        <v>3</v>
      </c>
      <c r="DL112" s="19">
        <v>0</v>
      </c>
      <c r="DM112" s="185" t="s">
        <v>972</v>
      </c>
    </row>
    <row r="113" spans="1:117" s="19" customFormat="1" ht="25.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358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22"/>
        <v>12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23"/>
        <v>Fischer Michel</v>
      </c>
      <c r="CR113" s="19">
        <f t="shared" si="24"/>
        <v>12</v>
      </c>
      <c r="CS113" s="19" t="str">
        <f t="shared" si="25"/>
        <v>D</v>
      </c>
      <c r="CT113" s="154">
        <v>8655</v>
      </c>
      <c r="CU113" s="126"/>
      <c r="CV113" s="125">
        <v>542</v>
      </c>
      <c r="CW113" s="33">
        <f t="shared" si="26"/>
        <v>7</v>
      </c>
      <c r="CX113" s="83" t="str">
        <f t="shared" si="27"/>
        <v>Technischer Sachbearbeiter 2</v>
      </c>
      <c r="CY113" s="125">
        <v>541</v>
      </c>
      <c r="CZ113" s="33">
        <f t="shared" si="32"/>
        <v>6</v>
      </c>
      <c r="DA113" s="83" t="str">
        <f t="shared" si="33"/>
        <v>Technischer Sachbearbeiter 1</v>
      </c>
      <c r="DB113" s="20"/>
      <c r="DC113" s="125">
        <v>351</v>
      </c>
      <c r="DD113" s="33">
        <f t="shared" si="30"/>
        <v>7</v>
      </c>
      <c r="DE113" s="83" t="str">
        <f t="shared" si="31"/>
        <v>Marketing - / Product - Manager 1</v>
      </c>
      <c r="DJ113" s="19">
        <f t="shared" si="20"/>
        <v>8655</v>
      </c>
      <c r="DK113" s="153">
        <v>6</v>
      </c>
      <c r="DL113" s="19">
        <v>0</v>
      </c>
      <c r="DM113" s="19" t="s">
        <v>967</v>
      </c>
    </row>
    <row r="114" spans="1:117" s="19" customFormat="1" x14ac:dyDescent="0.2">
      <c r="A114" s="53">
        <v>0</v>
      </c>
      <c r="B114" s="53">
        <v>1</v>
      </c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22"/>
        <v>38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23"/>
        <v>Willig Martine</v>
      </c>
      <c r="CR114" s="19">
        <f t="shared" si="24"/>
        <v>38</v>
      </c>
      <c r="CS114" s="19" t="str">
        <f t="shared" si="25"/>
        <v>E</v>
      </c>
      <c r="CT114" s="154">
        <v>5637</v>
      </c>
      <c r="CU114" s="126"/>
      <c r="CV114" s="125">
        <v>133</v>
      </c>
      <c r="CW114" s="33">
        <f t="shared" si="26"/>
        <v>6</v>
      </c>
      <c r="CX114" s="83" t="str">
        <f t="shared" si="27"/>
        <v>Kaufmännischer Mitarbeiter 3 / Gruppenchef 1</v>
      </c>
      <c r="CY114" s="125">
        <v>133</v>
      </c>
      <c r="CZ114" s="33">
        <f t="shared" si="32"/>
        <v>6</v>
      </c>
      <c r="DA114" s="83" t="str">
        <f t="shared" si="33"/>
        <v>Kaufmännischer Mitarbeiter 3 / Gruppenchef 1</v>
      </c>
      <c r="DB114" s="20"/>
      <c r="DC114" s="125">
        <v>133</v>
      </c>
      <c r="DD114" s="33">
        <f t="shared" si="30"/>
        <v>6</v>
      </c>
      <c r="DE114" s="83" t="str">
        <f t="shared" si="31"/>
        <v>Kaufmännischer Mitarbeiter 3 / Gruppenchef 1</v>
      </c>
      <c r="DJ114" s="19">
        <f t="shared" si="20"/>
        <v>5637</v>
      </c>
      <c r="DK114" s="153">
        <v>6</v>
      </c>
      <c r="DL114" s="19">
        <v>0</v>
      </c>
      <c r="DM114" s="185" t="s">
        <v>973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22"/>
        <v>37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23"/>
        <v>Meichtry Anna</v>
      </c>
      <c r="CR115" s="19">
        <f t="shared" si="24"/>
        <v>37</v>
      </c>
      <c r="CS115" s="19" t="str">
        <f t="shared" si="25"/>
        <v>E</v>
      </c>
      <c r="CT115" s="154">
        <v>5629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5629</v>
      </c>
      <c r="DK115" s="153">
        <v>6</v>
      </c>
      <c r="DL115" s="19">
        <v>0</v>
      </c>
      <c r="DM115" s="19" t="s">
        <v>955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22"/>
        <v>27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23"/>
        <v>Meier Jacqueline</v>
      </c>
      <c r="CR116" s="19">
        <f t="shared" si="24"/>
        <v>27</v>
      </c>
      <c r="CS116" s="19" t="str">
        <f t="shared" si="25"/>
        <v>E</v>
      </c>
      <c r="CT116" s="154">
        <v>7700</v>
      </c>
      <c r="CU116" s="126"/>
      <c r="CV116" s="125">
        <v>212</v>
      </c>
      <c r="CW116" s="33">
        <f t="shared" si="26"/>
        <v>5</v>
      </c>
      <c r="CX116" s="83" t="str">
        <f t="shared" si="27"/>
        <v>Buchhalter 2</v>
      </c>
      <c r="CY116" s="125">
        <v>212</v>
      </c>
      <c r="CZ116" s="33">
        <f t="shared" si="32"/>
        <v>5</v>
      </c>
      <c r="DA116" s="83" t="str">
        <f t="shared" si="33"/>
        <v>Buchhalter 2</v>
      </c>
      <c r="DB116" s="20"/>
      <c r="DC116" s="125">
        <v>212</v>
      </c>
      <c r="DD116" s="33">
        <f t="shared" si="30"/>
        <v>5</v>
      </c>
      <c r="DE116" s="83" t="str">
        <f t="shared" si="31"/>
        <v>Buchhalter 2</v>
      </c>
      <c r="DJ116" s="19">
        <f t="shared" si="20"/>
        <v>7700</v>
      </c>
      <c r="DK116" s="153">
        <v>6</v>
      </c>
      <c r="DL116" s="19">
        <v>0</v>
      </c>
      <c r="DM116" s="19" t="s">
        <v>958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0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22"/>
        <v>9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Oruk Makbule</v>
      </c>
      <c r="CR117" s="19">
        <f t="shared" si="24"/>
        <v>9</v>
      </c>
      <c r="CS117" s="19" t="str">
        <f t="shared" si="25"/>
        <v>E</v>
      </c>
      <c r="CT117" s="154">
        <v>6762</v>
      </c>
      <c r="CU117" s="126"/>
      <c r="CV117" s="125">
        <v>212</v>
      </c>
      <c r="CW117" s="33">
        <f t="shared" ref="CW117:CW130" si="34">VLOOKUP($CV117,Funktionsbezeichnungen,3,0)</f>
        <v>5</v>
      </c>
      <c r="CX117" s="83" t="str">
        <f t="shared" ref="CX117:CX130" si="35">VLOOKUP($CV117,Funktionsbezeichnungen,2,0)</f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6762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/>
      <c r="C118" s="53">
        <f t="shared" si="21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22"/>
        <v>35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23"/>
        <v>Steg Günther</v>
      </c>
      <c r="CR118" s="19">
        <f t="shared" si="24"/>
        <v>35</v>
      </c>
      <c r="CS118" s="19" t="str">
        <f t="shared" si="25"/>
        <v>C</v>
      </c>
      <c r="CT118" s="154">
        <v>4226</v>
      </c>
      <c r="CU118" s="126"/>
      <c r="CV118" s="125">
        <v>413</v>
      </c>
      <c r="CW118" s="33">
        <f t="shared" si="34"/>
        <v>8</v>
      </c>
      <c r="CX118" s="83" t="str">
        <f t="shared" si="35"/>
        <v>Senior System-Controller</v>
      </c>
      <c r="CY118" s="125">
        <v>413</v>
      </c>
      <c r="CZ118" s="33">
        <f t="shared" si="32"/>
        <v>8</v>
      </c>
      <c r="DA118" s="83" t="str">
        <f t="shared" si="33"/>
        <v>Senior System-Controller</v>
      </c>
      <c r="DB118" s="20"/>
      <c r="DC118" s="125">
        <v>413</v>
      </c>
      <c r="DD118" s="33">
        <f t="shared" si="30"/>
        <v>8</v>
      </c>
      <c r="DE118" s="83" t="str">
        <f t="shared" si="31"/>
        <v>Senior System-Controller</v>
      </c>
      <c r="DJ118" s="19">
        <f t="shared" si="20"/>
        <v>4226</v>
      </c>
      <c r="DK118" s="153">
        <v>6</v>
      </c>
      <c r="DL118" s="19">
        <v>0</v>
      </c>
      <c r="DM118" s="19" t="s">
        <v>961</v>
      </c>
    </row>
    <row r="119" spans="1:117" s="19" customFormat="1" ht="25.5" customHeigh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22"/>
        <v>22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23"/>
        <v>Grimm Stephan</v>
      </c>
      <c r="CR119" s="19">
        <f t="shared" si="24"/>
        <v>22</v>
      </c>
      <c r="CS119" s="19" t="str">
        <f t="shared" si="25"/>
        <v>C</v>
      </c>
      <c r="CT119" s="154">
        <v>3203</v>
      </c>
      <c r="CU119" s="126"/>
      <c r="CV119" s="125">
        <v>443</v>
      </c>
      <c r="CW119" s="33">
        <f t="shared" si="34"/>
        <v>9</v>
      </c>
      <c r="CX119" s="83" t="str">
        <f t="shared" si="35"/>
        <v>System-Spezialist 3</v>
      </c>
      <c r="CY119" s="125">
        <v>443</v>
      </c>
      <c r="CZ119" s="33">
        <f t="shared" si="32"/>
        <v>9</v>
      </c>
      <c r="DA119" s="83" t="str">
        <f t="shared" si="33"/>
        <v>System-Spezialist 3</v>
      </c>
      <c r="DB119" s="20"/>
      <c r="DC119" s="125">
        <v>413</v>
      </c>
      <c r="DD119" s="33">
        <f t="shared" ref="DD119:DD130" si="36">VLOOKUP($DC119,Funktionsbezeichnungen,3,0)</f>
        <v>8</v>
      </c>
      <c r="DE119" s="83" t="str">
        <f t="shared" ref="DE119:DE130" si="37">VLOOKUP($DC119,Funktionsbezeichnungen,2,0)</f>
        <v>Senior System-Controller</v>
      </c>
      <c r="DJ119" s="19">
        <f t="shared" si="20"/>
        <v>3203</v>
      </c>
      <c r="DK119" s="153">
        <v>3</v>
      </c>
      <c r="DL119" s="19">
        <v>0</v>
      </c>
      <c r="DM119" s="19" t="s">
        <v>962</v>
      </c>
    </row>
    <row r="120" spans="1:117" s="19" customForma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22"/>
        <v>15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23"/>
        <v>Hänni Alexander</v>
      </c>
      <c r="CR120" s="19">
        <f t="shared" si="24"/>
        <v>15</v>
      </c>
      <c r="CS120" s="19" t="str">
        <f t="shared" si="25"/>
        <v>D</v>
      </c>
      <c r="CT120" s="154">
        <v>6755</v>
      </c>
      <c r="CU120" s="126"/>
      <c r="CV120" s="125">
        <v>423</v>
      </c>
      <c r="CW120" s="33">
        <f t="shared" si="34"/>
        <v>7</v>
      </c>
      <c r="CX120" s="83" t="str">
        <f t="shared" si="35"/>
        <v>IC-Berater / -Techniker 3 / LAN-Supporter</v>
      </c>
      <c r="CY120" s="125">
        <v>422</v>
      </c>
      <c r="CZ120" s="33">
        <f t="shared" si="32"/>
        <v>6</v>
      </c>
      <c r="DA120" s="83" t="str">
        <f t="shared" si="33"/>
        <v>IC-Berater / -Techniker 2 / LAN-Grundstufe</v>
      </c>
      <c r="DB120" s="20"/>
      <c r="DC120" s="125">
        <v>422</v>
      </c>
      <c r="DD120" s="33">
        <f t="shared" si="36"/>
        <v>6</v>
      </c>
      <c r="DE120" s="83" t="str">
        <f t="shared" si="37"/>
        <v>IC-Berater / -Techniker 2 / LAN-Grundstufe</v>
      </c>
      <c r="DJ120" s="19">
        <f t="shared" si="20"/>
        <v>6755</v>
      </c>
      <c r="DK120" s="153">
        <v>6</v>
      </c>
      <c r="DL120" s="19">
        <v>0</v>
      </c>
      <c r="DM120" s="19" t="s">
        <v>960</v>
      </c>
    </row>
    <row r="121" spans="1:117" s="19" customFormat="1" x14ac:dyDescent="0.2">
      <c r="A121" s="53">
        <v>0</v>
      </c>
      <c r="B121" s="53">
        <v>1</v>
      </c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513</v>
      </c>
      <c r="Q121" s="15">
        <v>117</v>
      </c>
      <c r="R121" s="42" t="s">
        <v>344</v>
      </c>
      <c r="S121" s="27" t="s">
        <v>272</v>
      </c>
      <c r="T121" s="21">
        <v>1967</v>
      </c>
      <c r="U121" s="28" t="s">
        <v>274</v>
      </c>
      <c r="V121" s="21">
        <v>1986</v>
      </c>
      <c r="W121" s="25"/>
      <c r="X121" s="21"/>
      <c r="Y121" s="25"/>
      <c r="Z121" s="21">
        <f t="shared" si="22"/>
        <v>28</v>
      </c>
      <c r="AA121" s="25" t="s">
        <v>693</v>
      </c>
      <c r="AB121" s="21" t="s">
        <v>121</v>
      </c>
      <c r="AC121" s="21"/>
      <c r="AE121" s="90" t="s">
        <v>454</v>
      </c>
      <c r="AF121" s="82"/>
      <c r="CP121" s="19" t="str">
        <f t="shared" si="23"/>
        <v>Gerber Beatrice</v>
      </c>
      <c r="CR121" s="19">
        <f t="shared" si="24"/>
        <v>28</v>
      </c>
      <c r="CS121" s="19" t="str">
        <f t="shared" si="25"/>
        <v>D</v>
      </c>
      <c r="CT121" s="154">
        <v>4289</v>
      </c>
      <c r="CU121" s="126"/>
      <c r="CV121" s="125">
        <v>141</v>
      </c>
      <c r="CW121" s="33">
        <f t="shared" si="34"/>
        <v>8</v>
      </c>
      <c r="CX121" s="83" t="str">
        <f t="shared" si="35"/>
        <v>Kaufmännischer Fachspezialist 1</v>
      </c>
      <c r="CY121" s="125">
        <v>141</v>
      </c>
      <c r="CZ121" s="33">
        <f t="shared" si="32"/>
        <v>8</v>
      </c>
      <c r="DA121" s="83" t="str">
        <f t="shared" si="33"/>
        <v>Kaufmännischer Fachspezialist 1</v>
      </c>
      <c r="DB121" s="20"/>
      <c r="DC121" s="125">
        <v>141</v>
      </c>
      <c r="DD121" s="33">
        <f t="shared" si="36"/>
        <v>8</v>
      </c>
      <c r="DE121" s="83" t="str">
        <f t="shared" si="37"/>
        <v>Kaufmännischer Fachspezialist 1</v>
      </c>
      <c r="DJ121" s="19">
        <f t="shared" si="20"/>
        <v>4289</v>
      </c>
      <c r="DK121" s="153">
        <v>6</v>
      </c>
      <c r="DL121" s="19">
        <v>0</v>
      </c>
      <c r="DM121" s="19" t="s">
        <v>956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514</v>
      </c>
      <c r="Q122" s="15">
        <v>118</v>
      </c>
      <c r="R122" s="42"/>
      <c r="S122" s="27" t="s">
        <v>230</v>
      </c>
      <c r="T122" s="21">
        <v>1965</v>
      </c>
      <c r="U122" s="28" t="s">
        <v>151</v>
      </c>
      <c r="V122" s="21">
        <v>1984</v>
      </c>
      <c r="W122" s="25"/>
      <c r="X122" s="21"/>
      <c r="Y122" s="25"/>
      <c r="Z122" s="21">
        <f t="shared" si="22"/>
        <v>30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23"/>
        <v>Eichenberger Sylvia</v>
      </c>
      <c r="CR122" s="19">
        <f t="shared" si="24"/>
        <v>30</v>
      </c>
      <c r="CS122" s="19" t="str">
        <f t="shared" si="25"/>
        <v>D</v>
      </c>
      <c r="CT122" s="154">
        <v>5626</v>
      </c>
      <c r="CU122" s="126"/>
      <c r="CV122" s="125">
        <v>134</v>
      </c>
      <c r="CW122" s="33">
        <f t="shared" si="34"/>
        <v>7</v>
      </c>
      <c r="CX122" s="83" t="str">
        <f t="shared" si="35"/>
        <v>Kaufmännischer Mitarbeiter 4 / Gruppenchef 2</v>
      </c>
      <c r="CY122" s="125">
        <v>134</v>
      </c>
      <c r="CZ122" s="33">
        <f t="shared" si="32"/>
        <v>7</v>
      </c>
      <c r="DA122" s="83" t="str">
        <f t="shared" si="33"/>
        <v>Kaufmännischer Mitarbeiter 4 / Gruppenchef 2</v>
      </c>
      <c r="DB122" s="20"/>
      <c r="DC122" s="125">
        <v>134</v>
      </c>
      <c r="DD122" s="33">
        <f t="shared" si="36"/>
        <v>7</v>
      </c>
      <c r="DE122" s="83" t="str">
        <f t="shared" si="37"/>
        <v>Kaufmännischer Mitarbeiter 4 / Gruppenchef 2</v>
      </c>
      <c r="DJ122" s="19">
        <f t="shared" si="20"/>
        <v>5626</v>
      </c>
      <c r="DK122" s="153">
        <v>6</v>
      </c>
      <c r="DL122" s="19">
        <v>0</v>
      </c>
      <c r="DM122" s="19" t="s">
        <v>955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360</v>
      </c>
      <c r="P123" s="15" t="s">
        <v>505</v>
      </c>
      <c r="Q123" s="15">
        <v>119</v>
      </c>
      <c r="R123" s="42"/>
      <c r="S123" s="27" t="s">
        <v>396</v>
      </c>
      <c r="T123" s="21">
        <v>1965</v>
      </c>
      <c r="U123" s="28" t="s">
        <v>397</v>
      </c>
      <c r="V123" s="21">
        <v>1985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Ehret-Kreutz Elke</v>
      </c>
      <c r="CR123" s="19">
        <f t="shared" si="24"/>
        <v>29</v>
      </c>
      <c r="CS123" s="19" t="str">
        <f t="shared" si="25"/>
        <v>D</v>
      </c>
      <c r="CT123" s="154">
        <v>5633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5633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579</v>
      </c>
      <c r="Q124" s="15">
        <v>120</v>
      </c>
      <c r="R124" s="42"/>
      <c r="S124" s="27" t="s">
        <v>580</v>
      </c>
      <c r="T124" s="21">
        <v>1965</v>
      </c>
      <c r="U124" s="28" t="s">
        <v>581</v>
      </c>
      <c r="V124" s="21">
        <v>1985</v>
      </c>
      <c r="W124" s="25"/>
      <c r="X124" s="21"/>
      <c r="Y124" s="25"/>
      <c r="Z124" s="21">
        <f t="shared" si="22"/>
        <v>29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23"/>
        <v>Boschung Brigitte</v>
      </c>
      <c r="CR124" s="19">
        <f t="shared" si="24"/>
        <v>29</v>
      </c>
      <c r="CS124" s="19" t="str">
        <f t="shared" si="25"/>
        <v>E</v>
      </c>
      <c r="CT124" s="154">
        <v>7703</v>
      </c>
      <c r="CU124" s="126"/>
      <c r="CV124" s="125">
        <v>112</v>
      </c>
      <c r="CW124" s="33">
        <f t="shared" si="34"/>
        <v>5</v>
      </c>
      <c r="CX124" s="83" t="str">
        <f t="shared" si="35"/>
        <v>Réceptionist / Telefonist / Service-Disponent 2</v>
      </c>
      <c r="CY124" s="125">
        <v>112</v>
      </c>
      <c r="CZ124" s="33">
        <f t="shared" si="32"/>
        <v>5</v>
      </c>
      <c r="DA124" s="83" t="str">
        <f t="shared" si="33"/>
        <v>Réceptionist / Telefonist / Service-Disponent 2</v>
      </c>
      <c r="DB124" s="20"/>
      <c r="DC124" s="125">
        <v>112</v>
      </c>
      <c r="DD124" s="33">
        <f t="shared" si="36"/>
        <v>5</v>
      </c>
      <c r="DE124" s="83" t="str">
        <f t="shared" si="37"/>
        <v>Réceptionist / Telefonist / Service-Disponent 2</v>
      </c>
      <c r="DJ124" s="19">
        <f t="shared" si="20"/>
        <v>7703</v>
      </c>
      <c r="DK124" s="153">
        <v>6</v>
      </c>
      <c r="DL124" s="19">
        <v>0</v>
      </c>
      <c r="DM124" s="19" t="s">
        <v>953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884</v>
      </c>
      <c r="Q125" s="15">
        <v>121</v>
      </c>
      <c r="R125" s="42"/>
      <c r="S125" s="27" t="s">
        <v>883</v>
      </c>
      <c r="T125" s="21">
        <v>1970</v>
      </c>
      <c r="U125" s="28" t="s">
        <v>264</v>
      </c>
      <c r="V125" s="21">
        <v>1987</v>
      </c>
      <c r="W125" s="25"/>
      <c r="X125" s="21"/>
      <c r="Y125" s="25"/>
      <c r="Z125" s="21">
        <f t="shared" si="22"/>
        <v>27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Wirtz Christine</v>
      </c>
      <c r="CR125" s="19">
        <f t="shared" si="24"/>
        <v>27</v>
      </c>
      <c r="CS125" s="19" t="str">
        <f t="shared" si="25"/>
        <v>E</v>
      </c>
      <c r="CT125" s="154">
        <v>5627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5627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515</v>
      </c>
      <c r="Q126" s="15">
        <v>122</v>
      </c>
      <c r="R126" s="42"/>
      <c r="S126" s="27" t="s">
        <v>163</v>
      </c>
      <c r="T126" s="21">
        <v>1956</v>
      </c>
      <c r="U126" s="28"/>
      <c r="V126" s="21">
        <v>1989</v>
      </c>
      <c r="W126" s="25"/>
      <c r="X126" s="21"/>
      <c r="Y126" s="25"/>
      <c r="Z126" s="21">
        <f t="shared" si="22"/>
        <v>25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23"/>
        <v>Körkel Agnes</v>
      </c>
      <c r="CR126" s="19">
        <f t="shared" si="24"/>
        <v>25</v>
      </c>
      <c r="CS126" s="19" t="str">
        <f t="shared" si="25"/>
        <v>E</v>
      </c>
      <c r="CT126" s="154">
        <v>5605</v>
      </c>
      <c r="CU126" s="126"/>
      <c r="CV126" s="125">
        <v>132</v>
      </c>
      <c r="CW126" s="33">
        <f t="shared" si="34"/>
        <v>5</v>
      </c>
      <c r="CX126" s="83" t="str">
        <f t="shared" si="35"/>
        <v>Kaufmännischer Mitarbeiter 2</v>
      </c>
      <c r="CY126" s="125">
        <v>132</v>
      </c>
      <c r="CZ126" s="33">
        <f t="shared" si="32"/>
        <v>5</v>
      </c>
      <c r="DA126" s="83" t="str">
        <f t="shared" si="33"/>
        <v>Kaufmännischer Mitarbeiter 2</v>
      </c>
      <c r="DB126" s="20"/>
      <c r="DC126" s="125">
        <v>132</v>
      </c>
      <c r="DD126" s="33">
        <f t="shared" si="36"/>
        <v>5</v>
      </c>
      <c r="DE126" s="83" t="str">
        <f t="shared" si="37"/>
        <v>Kaufmännischer Mitarbeiter 2</v>
      </c>
      <c r="DJ126" s="19">
        <f t="shared" si="20"/>
        <v>5605</v>
      </c>
      <c r="DK126" s="153">
        <v>7</v>
      </c>
      <c r="DL126" s="19">
        <v>0</v>
      </c>
      <c r="DM126" s="19" t="s">
        <v>955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518</v>
      </c>
      <c r="Q127" s="15">
        <v>123</v>
      </c>
      <c r="R127" s="42"/>
      <c r="S127" s="27" t="s">
        <v>257</v>
      </c>
      <c r="T127" s="21">
        <v>1953</v>
      </c>
      <c r="U127" s="28" t="s">
        <v>256</v>
      </c>
      <c r="V127" s="21">
        <v>2004</v>
      </c>
      <c r="W127" s="25"/>
      <c r="X127" s="21"/>
      <c r="Y127" s="25"/>
      <c r="Z127" s="21">
        <f t="shared" si="22"/>
        <v>10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Kalt Susanne</v>
      </c>
      <c r="CR127" s="19">
        <f t="shared" si="24"/>
        <v>10</v>
      </c>
      <c r="CS127" s="19" t="str">
        <f t="shared" si="25"/>
        <v>E</v>
      </c>
      <c r="CT127" s="154">
        <v>6758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6758</v>
      </c>
      <c r="DK127" s="153">
        <v>6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521</v>
      </c>
      <c r="Q128" s="15">
        <v>124</v>
      </c>
      <c r="R128" s="42" t="s">
        <v>345</v>
      </c>
      <c r="S128" s="27" t="s">
        <v>170</v>
      </c>
      <c r="T128" s="21">
        <v>1961</v>
      </c>
      <c r="U128" s="28" t="s">
        <v>169</v>
      </c>
      <c r="V128" s="21">
        <v>1980</v>
      </c>
      <c r="W128" s="25"/>
      <c r="X128" s="21"/>
      <c r="Y128" s="25"/>
      <c r="Z128" s="21">
        <f t="shared" si="22"/>
        <v>34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23"/>
        <v>Eilers Brigitte</v>
      </c>
      <c r="CR128" s="19">
        <f t="shared" si="24"/>
        <v>34</v>
      </c>
      <c r="CS128" s="19" t="str">
        <f t="shared" si="25"/>
        <v>E</v>
      </c>
      <c r="CT128" s="154">
        <v>6740</v>
      </c>
      <c r="CU128" s="126"/>
      <c r="CV128" s="125">
        <v>133</v>
      </c>
      <c r="CW128" s="33">
        <f t="shared" si="34"/>
        <v>6</v>
      </c>
      <c r="CX128" s="83" t="str">
        <f t="shared" si="35"/>
        <v>Kaufmännischer Mitarbeiter 3 / Gruppenchef 1</v>
      </c>
      <c r="CY128" s="125">
        <v>133</v>
      </c>
      <c r="CZ128" s="33">
        <f t="shared" si="32"/>
        <v>6</v>
      </c>
      <c r="DA128" s="83" t="str">
        <f t="shared" si="33"/>
        <v>Kaufmännischer Mitarbeiter 3 / Gruppenchef 1</v>
      </c>
      <c r="DB128" s="20"/>
      <c r="DC128" s="125">
        <v>133</v>
      </c>
      <c r="DD128" s="33">
        <f t="shared" si="36"/>
        <v>6</v>
      </c>
      <c r="DE128" s="83" t="str">
        <f t="shared" si="37"/>
        <v>Kaufmännischer Mitarbeiter 3 / Gruppenchef 1</v>
      </c>
      <c r="DJ128" s="19">
        <f t="shared" si="20"/>
        <v>6740</v>
      </c>
      <c r="DK128" s="153">
        <v>6</v>
      </c>
      <c r="DL128" s="19">
        <v>0</v>
      </c>
      <c r="DM128" s="185" t="s">
        <v>977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361</v>
      </c>
      <c r="P129" s="15" t="s">
        <v>519</v>
      </c>
      <c r="Q129" s="15">
        <v>125</v>
      </c>
      <c r="R129" s="42"/>
      <c r="S129" s="27" t="s">
        <v>911</v>
      </c>
      <c r="T129" s="21">
        <v>1969</v>
      </c>
      <c r="U129" s="28" t="s">
        <v>245</v>
      </c>
      <c r="V129" s="21">
        <v>1988</v>
      </c>
      <c r="W129" s="25"/>
      <c r="X129" s="21"/>
      <c r="Y129" s="25"/>
      <c r="Z129" s="21">
        <f t="shared" si="22"/>
        <v>26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Barth Sandra</v>
      </c>
      <c r="CR129" s="19">
        <f t="shared" si="24"/>
        <v>26</v>
      </c>
      <c r="CS129" s="19" t="str">
        <f t="shared" si="25"/>
        <v>E</v>
      </c>
      <c r="CT129" s="154">
        <v>7701</v>
      </c>
      <c r="CU129" s="126"/>
      <c r="CV129" s="125">
        <v>132</v>
      </c>
      <c r="CW129" s="33">
        <f t="shared" si="34"/>
        <v>5</v>
      </c>
      <c r="CX129" s="83" t="str">
        <f t="shared" si="35"/>
        <v>Kaufmännischer Mitarbeiter 2</v>
      </c>
      <c r="CY129" s="125">
        <v>132</v>
      </c>
      <c r="CZ129" s="33">
        <f t="shared" si="32"/>
        <v>5</v>
      </c>
      <c r="DA129" s="83" t="str">
        <f t="shared" si="33"/>
        <v>Kaufmännischer Mitarbeiter 2</v>
      </c>
      <c r="DB129" s="20"/>
      <c r="DC129" s="125">
        <v>132</v>
      </c>
      <c r="DD129" s="33">
        <f t="shared" si="36"/>
        <v>5</v>
      </c>
      <c r="DE129" s="83" t="str">
        <f t="shared" si="37"/>
        <v>Kaufmännischer Mitarbeiter 2</v>
      </c>
      <c r="DJ129" s="19">
        <f t="shared" si="20"/>
        <v>7701</v>
      </c>
      <c r="DK129" s="153">
        <v>7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/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359</v>
      </c>
      <c r="P130" s="15" t="s">
        <v>522</v>
      </c>
      <c r="Q130" s="15">
        <v>126</v>
      </c>
      <c r="R130" s="42"/>
      <c r="S130" s="27" t="s">
        <v>171</v>
      </c>
      <c r="T130" s="21">
        <v>1960</v>
      </c>
      <c r="U130" s="28"/>
      <c r="V130" s="21">
        <v>1984</v>
      </c>
      <c r="W130" s="25"/>
      <c r="X130" s="21"/>
      <c r="Y130" s="25"/>
      <c r="Z130" s="21">
        <f t="shared" si="22"/>
        <v>30</v>
      </c>
      <c r="AA130" s="25" t="s">
        <v>172</v>
      </c>
      <c r="AB130" s="21" t="s">
        <v>147</v>
      </c>
      <c r="AC130" s="21"/>
      <c r="AE130" s="90" t="s">
        <v>430</v>
      </c>
      <c r="AF130" s="82"/>
      <c r="CP130" s="19" t="str">
        <f t="shared" si="23"/>
        <v>Schurrer Gabriel</v>
      </c>
      <c r="CR130" s="19">
        <f t="shared" si="24"/>
        <v>30</v>
      </c>
      <c r="CS130" s="19" t="str">
        <f t="shared" si="25"/>
        <v>F</v>
      </c>
      <c r="CT130" s="154">
        <v>7654</v>
      </c>
      <c r="CU130" s="126"/>
      <c r="CV130" s="125">
        <v>614</v>
      </c>
      <c r="CW130" s="33">
        <f t="shared" si="34"/>
        <v>4</v>
      </c>
      <c r="CX130" s="83" t="str">
        <f t="shared" si="35"/>
        <v>Laborassistenz 2</v>
      </c>
      <c r="CY130" s="125">
        <v>614</v>
      </c>
      <c r="CZ130" s="33">
        <f t="shared" si="32"/>
        <v>4</v>
      </c>
      <c r="DA130" s="83" t="str">
        <f t="shared" si="33"/>
        <v>Laborassistenz 2</v>
      </c>
      <c r="DB130" s="20"/>
      <c r="DC130" s="125">
        <v>614</v>
      </c>
      <c r="DD130" s="33">
        <f t="shared" si="36"/>
        <v>4</v>
      </c>
      <c r="DE130" s="83" t="str">
        <f t="shared" si="37"/>
        <v>Laborassistenz 2</v>
      </c>
      <c r="DJ130" s="19">
        <f t="shared" si="20"/>
        <v>7654</v>
      </c>
      <c r="DK130" s="153">
        <v>7</v>
      </c>
      <c r="DL130" s="19">
        <v>0</v>
      </c>
      <c r="DM130" s="19" t="s">
        <v>963</v>
      </c>
    </row>
    <row r="131" spans="1:136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/>
      <c r="N131" s="59">
        <v>1</v>
      </c>
      <c r="O131" s="19" t="s">
        <v>360</v>
      </c>
      <c r="P131" s="15" t="s">
        <v>1016</v>
      </c>
      <c r="Q131" s="15">
        <v>127</v>
      </c>
      <c r="R131" s="161" t="s">
        <v>365</v>
      </c>
      <c r="S131" s="27" t="s">
        <v>1017</v>
      </c>
      <c r="T131" s="21">
        <v>1988</v>
      </c>
      <c r="U131" s="28" t="s">
        <v>265</v>
      </c>
      <c r="V131" s="21"/>
      <c r="W131" s="25"/>
      <c r="X131" s="21"/>
      <c r="Y131" s="25"/>
      <c r="Z131" s="21"/>
      <c r="AA131" s="25" t="s">
        <v>265</v>
      </c>
      <c r="AB131" s="21" t="s">
        <v>149</v>
      </c>
      <c r="AC131" s="21"/>
      <c r="AE131" s="90" t="s">
        <v>380</v>
      </c>
      <c r="AF131" s="82"/>
      <c r="CP131" s="19" t="str">
        <f t="shared" si="23"/>
        <v>Burger Stefan</v>
      </c>
      <c r="CT131" s="154">
        <v>9748</v>
      </c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  <c r="DJ131" s="19">
        <f t="shared" si="20"/>
        <v>9748</v>
      </c>
      <c r="DK131" s="153">
        <v>5</v>
      </c>
      <c r="DL131" s="19">
        <v>0</v>
      </c>
      <c r="DM131" s="185" t="s">
        <v>974</v>
      </c>
    </row>
    <row r="132" spans="1:136" s="19" customFormat="1" x14ac:dyDescent="0.2">
      <c r="A132" s="53">
        <v>0</v>
      </c>
      <c r="B132" s="53"/>
      <c r="C132" s="53">
        <f t="shared" si="21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360</v>
      </c>
      <c r="P132" s="15" t="s">
        <v>623</v>
      </c>
      <c r="Q132" s="15">
        <v>128</v>
      </c>
      <c r="R132" s="42"/>
      <c r="S132" s="27" t="s">
        <v>622</v>
      </c>
      <c r="T132" s="21">
        <v>1994</v>
      </c>
      <c r="U132" s="28" t="s">
        <v>628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P132" s="19" t="str">
        <f t="shared" si="23"/>
        <v>Börlin Claudio</v>
      </c>
      <c r="CT132" s="154">
        <v>9724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9724</v>
      </c>
      <c r="DK132" s="153">
        <v>8</v>
      </c>
      <c r="DL132" s="19">
        <v>0</v>
      </c>
      <c r="DM132" s="185" t="s">
        <v>976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625</v>
      </c>
      <c r="Q133" s="15">
        <v>129</v>
      </c>
      <c r="R133" s="42"/>
      <c r="S133" s="27" t="s">
        <v>624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Coray Cyrill</v>
      </c>
      <c r="CT133" s="154">
        <v>9725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9725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627</v>
      </c>
      <c r="Q134" s="15">
        <v>130</v>
      </c>
      <c r="R134" s="42"/>
      <c r="S134" s="27" t="s">
        <v>626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Leubin Marco</v>
      </c>
      <c r="CT134" s="154">
        <v>9726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9726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>IF(Z135&gt;=10,1,0)</f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359</v>
      </c>
      <c r="Q135" s="15">
        <v>131</v>
      </c>
      <c r="R135" s="42"/>
      <c r="S135" s="27" t="s">
        <v>882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Räuftlin Thomas</v>
      </c>
      <c r="CT135" s="154">
        <v>9729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ref="DJ135:DJ141" si="38">+CT135</f>
        <v>9729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904</v>
      </c>
      <c r="Q136" s="15">
        <v>132</v>
      </c>
      <c r="R136" s="42"/>
      <c r="S136" s="27" t="s">
        <v>863</v>
      </c>
      <c r="T136" s="21">
        <v>1992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Denzler Benjamin</v>
      </c>
      <c r="CT136" s="154">
        <v>9730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si="38"/>
        <v>9730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903</v>
      </c>
      <c r="Q137" s="15">
        <v>133</v>
      </c>
      <c r="R137" s="42"/>
      <c r="S137" s="27" t="s">
        <v>900</v>
      </c>
      <c r="T137" s="21">
        <v>1996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23"/>
        <v>Boschung Jan</v>
      </c>
      <c r="CT137" s="154">
        <v>9740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9740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359</v>
      </c>
      <c r="P138" s="15" t="s">
        <v>902</v>
      </c>
      <c r="Q138" s="15">
        <v>134</v>
      </c>
      <c r="R138" s="42"/>
      <c r="S138" s="27" t="s">
        <v>899</v>
      </c>
      <c r="T138" s="21">
        <v>1995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Schmidlin Julian</v>
      </c>
      <c r="CT138" s="154">
        <v>9739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>+CT138</f>
        <v>9739</v>
      </c>
      <c r="DK138" s="153">
        <v>8</v>
      </c>
      <c r="DL138" s="19">
        <v>0</v>
      </c>
      <c r="DM138" s="185" t="s">
        <v>976</v>
      </c>
      <c r="EF138"/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901</v>
      </c>
      <c r="Q139" s="15">
        <v>135</v>
      </c>
      <c r="R139" s="42"/>
      <c r="S139" s="27" t="s">
        <v>898</v>
      </c>
      <c r="T139" s="21">
        <v>1996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Oswald Leroy</v>
      </c>
      <c r="CT139" s="154">
        <v>9738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9738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 t="shared" si="21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1012</v>
      </c>
      <c r="Q140" s="15">
        <v>136</v>
      </c>
      <c r="R140" s="42"/>
      <c r="S140" s="27" t="s">
        <v>1010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>+S140</f>
        <v>Stucki</v>
      </c>
      <c r="CT140" s="154">
        <v>9739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 t="shared" si="38"/>
        <v>9739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1013</v>
      </c>
      <c r="Q141" s="15">
        <v>137</v>
      </c>
      <c r="R141" s="42"/>
      <c r="S141" s="27" t="s">
        <v>1011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Kipfer</v>
      </c>
      <c r="CT141" s="154">
        <v>9738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9738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  <c r="EF142"/>
    </row>
    <row r="143" spans="1:136" customFormat="1" x14ac:dyDescent="0.25">
      <c r="A143" s="48">
        <f t="shared" ref="A143:N143" si="39">SUM(A5:A141)</f>
        <v>9</v>
      </c>
      <c r="B143" s="48">
        <f t="shared" si="39"/>
        <v>36</v>
      </c>
      <c r="C143" s="48">
        <f t="shared" si="39"/>
        <v>93</v>
      </c>
      <c r="D143" s="48">
        <f t="shared" si="39"/>
        <v>28</v>
      </c>
      <c r="E143" s="48">
        <f t="shared" si="39"/>
        <v>37</v>
      </c>
      <c r="F143" s="48">
        <f t="shared" si="39"/>
        <v>1</v>
      </c>
      <c r="G143" s="48">
        <f t="shared" si="39"/>
        <v>2</v>
      </c>
      <c r="H143" s="48">
        <f t="shared" si="39"/>
        <v>33</v>
      </c>
      <c r="I143" s="48">
        <f t="shared" si="39"/>
        <v>35</v>
      </c>
      <c r="J143" s="48">
        <f t="shared" si="39"/>
        <v>12</v>
      </c>
      <c r="K143" s="48">
        <f t="shared" si="39"/>
        <v>10</v>
      </c>
      <c r="L143" s="48">
        <f t="shared" si="39"/>
        <v>20</v>
      </c>
      <c r="M143" s="48">
        <f t="shared" si="39"/>
        <v>5</v>
      </c>
      <c r="N143" s="48">
        <f t="shared" si="39"/>
        <v>1</v>
      </c>
      <c r="O143" s="64">
        <f>SUM(D143+E143+F143+I143+K143+L143+M143)</f>
        <v>136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/>
      <c r="AA143" s="14" t="s">
        <v>1036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  <c r="DQ143" s="19"/>
    </row>
    <row r="144" spans="1:136" customFormat="1" x14ac:dyDescent="0.25">
      <c r="A144" s="11">
        <f t="shared" ref="A144:N144" si="40">SUBTOTAL(9,A5:A141)</f>
        <v>9</v>
      </c>
      <c r="B144" s="11">
        <f t="shared" si="40"/>
        <v>36</v>
      </c>
      <c r="C144" s="11">
        <f t="shared" si="40"/>
        <v>93</v>
      </c>
      <c r="D144" s="11">
        <f t="shared" si="40"/>
        <v>28</v>
      </c>
      <c r="E144" s="11">
        <f t="shared" si="40"/>
        <v>37</v>
      </c>
      <c r="F144" s="11">
        <f t="shared" si="40"/>
        <v>1</v>
      </c>
      <c r="G144" s="11">
        <f t="shared" si="40"/>
        <v>2</v>
      </c>
      <c r="H144" s="11">
        <f t="shared" si="40"/>
        <v>33</v>
      </c>
      <c r="I144" s="11">
        <f t="shared" si="40"/>
        <v>35</v>
      </c>
      <c r="J144" s="11">
        <f t="shared" si="40"/>
        <v>12</v>
      </c>
      <c r="K144" s="11">
        <f t="shared" si="40"/>
        <v>10</v>
      </c>
      <c r="L144" s="11">
        <f t="shared" si="40"/>
        <v>20</v>
      </c>
      <c r="M144" s="11">
        <f t="shared" si="40"/>
        <v>5</v>
      </c>
      <c r="N144" s="11">
        <f t="shared" si="40"/>
        <v>1</v>
      </c>
      <c r="O144" s="64">
        <f>SUM(D144+E144+F144+I144+K144+L144+M144)</f>
        <v>136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K144" s="45" t="s">
        <v>980</v>
      </c>
      <c r="DQ144" s="19"/>
    </row>
    <row r="145" spans="1:136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11" t="s">
        <v>986</v>
      </c>
      <c r="DQ145" s="19"/>
      <c r="EF145" s="11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888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987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988</v>
      </c>
      <c r="DQ147" s="19"/>
      <c r="EF147" s="11"/>
    </row>
    <row r="148" spans="1:136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  <c r="DK148" s="11" t="s">
        <v>981</v>
      </c>
      <c r="DQ148" s="19"/>
    </row>
    <row r="149" spans="1:136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  <c r="DK149" s="11" t="s">
        <v>982</v>
      </c>
      <c r="DQ149" s="19"/>
    </row>
    <row r="150" spans="1:136" x14ac:dyDescent="0.25">
      <c r="AE150" s="91" t="s">
        <v>365</v>
      </c>
      <c r="AF150" s="89" t="s">
        <v>249</v>
      </c>
      <c r="DK150" s="11" t="s">
        <v>989</v>
      </c>
      <c r="DQ150" s="19"/>
    </row>
    <row r="151" spans="1:136" x14ac:dyDescent="0.25">
      <c r="AE151" s="80"/>
      <c r="DK151" s="11" t="s">
        <v>990</v>
      </c>
    </row>
    <row r="152" spans="1:136" x14ac:dyDescent="0.25">
      <c r="AE152" s="80" t="s">
        <v>408</v>
      </c>
      <c r="DK152" s="11" t="s">
        <v>991</v>
      </c>
    </row>
    <row r="153" spans="1:136" x14ac:dyDescent="0.25">
      <c r="O153" s="109"/>
      <c r="P153" s="110"/>
      <c r="Q153" s="111"/>
      <c r="R153" s="112"/>
      <c r="S153" s="113"/>
      <c r="AE153" s="80" t="s">
        <v>410</v>
      </c>
      <c r="DK153" s="11" t="s">
        <v>983</v>
      </c>
    </row>
    <row r="154" spans="1:136" x14ac:dyDescent="0.25">
      <c r="O154" s="109"/>
      <c r="P154" s="110"/>
      <c r="Q154" s="111"/>
      <c r="R154" s="112"/>
      <c r="S154" s="113"/>
      <c r="AE154" s="80" t="s">
        <v>409</v>
      </c>
      <c r="DK154" s="11" t="s">
        <v>984</v>
      </c>
    </row>
    <row r="155" spans="1:136" x14ac:dyDescent="0.25">
      <c r="O155" s="109"/>
      <c r="P155" s="110"/>
      <c r="Q155" s="111"/>
      <c r="R155" s="112"/>
      <c r="S155" s="113"/>
      <c r="AE155" s="80"/>
      <c r="DK155" s="11" t="s">
        <v>992</v>
      </c>
    </row>
    <row r="156" spans="1:136" x14ac:dyDescent="0.25">
      <c r="O156" s="114"/>
      <c r="P156" s="111"/>
      <c r="Q156" s="111"/>
      <c r="R156" s="112"/>
      <c r="S156" s="115"/>
      <c r="AE156" s="80" t="s">
        <v>411</v>
      </c>
      <c r="DK156" s="11" t="s">
        <v>985</v>
      </c>
    </row>
    <row r="157" spans="1:136" x14ac:dyDescent="0.25">
      <c r="AE157" s="80" t="s">
        <v>413</v>
      </c>
    </row>
    <row r="158" spans="1:136" x14ac:dyDescent="0.25">
      <c r="AE158" s="80" t="s">
        <v>412</v>
      </c>
      <c r="DL158" s="45" t="s">
        <v>993</v>
      </c>
    </row>
    <row r="159" spans="1:136" x14ac:dyDescent="0.25">
      <c r="AE159" s="80"/>
      <c r="DL159" s="11" t="s">
        <v>994</v>
      </c>
    </row>
    <row r="160" spans="1:136" x14ac:dyDescent="0.25">
      <c r="AE160" s="80"/>
      <c r="DL160" s="11" t="s">
        <v>995</v>
      </c>
    </row>
    <row r="161" spans="31:119" x14ac:dyDescent="0.25">
      <c r="AE161" s="80"/>
      <c r="DL161" s="11" t="s">
        <v>996</v>
      </c>
    </row>
    <row r="162" spans="31:119" x14ac:dyDescent="0.25">
      <c r="AE162" s="80"/>
      <c r="DL162" s="11" t="s">
        <v>997</v>
      </c>
    </row>
    <row r="163" spans="31:119" x14ac:dyDescent="0.25">
      <c r="AE163" s="80"/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  <c r="DO167" s="11" t="s">
        <v>998</v>
      </c>
    </row>
    <row r="168" spans="31:119" x14ac:dyDescent="0.25">
      <c r="AE168" s="80"/>
    </row>
    <row r="169" spans="31:119" x14ac:dyDescent="0.25">
      <c r="AE169" s="80"/>
    </row>
    <row r="170" spans="31:119" x14ac:dyDescent="0.25">
      <c r="AE170" s="80"/>
      <c r="DH170" s="889" t="s">
        <v>78</v>
      </c>
      <c r="DI170" s="890"/>
      <c r="DJ170" s="891"/>
      <c r="DK170" s="173" t="s">
        <v>950</v>
      </c>
    </row>
    <row r="171" spans="31:119" x14ac:dyDescent="0.25">
      <c r="AE171" s="80"/>
      <c r="DH171" s="174" t="s">
        <v>76</v>
      </c>
      <c r="DI171" s="175" t="s">
        <v>77</v>
      </c>
      <c r="DJ171" s="176" t="s">
        <v>701</v>
      </c>
      <c r="DK171" s="171"/>
    </row>
    <row r="172" spans="31:119" x14ac:dyDescent="0.25">
      <c r="AE172" s="80"/>
      <c r="DH172" s="177">
        <v>101</v>
      </c>
      <c r="DI172" s="178" t="s">
        <v>712</v>
      </c>
      <c r="DJ172" s="179">
        <v>2</v>
      </c>
      <c r="DK172" s="171"/>
    </row>
    <row r="173" spans="31:119" x14ac:dyDescent="0.25">
      <c r="AE173" s="80"/>
      <c r="DH173" s="177">
        <v>102</v>
      </c>
      <c r="DI173" s="178" t="s">
        <v>713</v>
      </c>
      <c r="DJ173" s="179">
        <v>3</v>
      </c>
      <c r="DK173" s="171"/>
    </row>
    <row r="174" spans="31:119" x14ac:dyDescent="0.25">
      <c r="AE174" s="80"/>
      <c r="DH174" s="177">
        <v>103</v>
      </c>
      <c r="DI174" s="178" t="s">
        <v>714</v>
      </c>
      <c r="DJ174" s="179">
        <v>4</v>
      </c>
      <c r="DK174" s="171"/>
    </row>
    <row r="175" spans="31:119" x14ac:dyDescent="0.25">
      <c r="AE175" s="80"/>
      <c r="DH175" s="177">
        <v>104</v>
      </c>
      <c r="DI175" s="178" t="s">
        <v>715</v>
      </c>
      <c r="DJ175" s="179">
        <v>5</v>
      </c>
      <c r="DK175" s="171"/>
    </row>
    <row r="176" spans="31:119" x14ac:dyDescent="0.25">
      <c r="AE176" s="80"/>
      <c r="DH176" s="177">
        <v>111</v>
      </c>
      <c r="DI176" s="178" t="s">
        <v>716</v>
      </c>
      <c r="DJ176" s="179">
        <v>4</v>
      </c>
      <c r="DK176" s="171" t="s">
        <v>953</v>
      </c>
    </row>
    <row r="177" spans="31:115" x14ac:dyDescent="0.25">
      <c r="AE177" s="80"/>
      <c r="DH177" s="177">
        <v>112</v>
      </c>
      <c r="DI177" s="178" t="s">
        <v>717</v>
      </c>
      <c r="DJ177" s="179">
        <v>5</v>
      </c>
      <c r="DK177" s="171" t="s">
        <v>953</v>
      </c>
    </row>
    <row r="178" spans="31:115" x14ac:dyDescent="0.25">
      <c r="AE178" s="80"/>
      <c r="DH178" s="177">
        <v>121</v>
      </c>
      <c r="DI178" s="178" t="s">
        <v>718</v>
      </c>
      <c r="DJ178" s="179">
        <v>4</v>
      </c>
      <c r="DK178" s="171" t="s">
        <v>954</v>
      </c>
    </row>
    <row r="179" spans="31:115" x14ac:dyDescent="0.25">
      <c r="AE179" s="80"/>
      <c r="DH179" s="177">
        <v>122</v>
      </c>
      <c r="DI179" s="178" t="s">
        <v>719</v>
      </c>
      <c r="DJ179" s="179">
        <v>5</v>
      </c>
      <c r="DK179" s="171" t="s">
        <v>954</v>
      </c>
    </row>
    <row r="180" spans="31:115" x14ac:dyDescent="0.25">
      <c r="DH180" s="177">
        <v>123</v>
      </c>
      <c r="DI180" s="178" t="s">
        <v>720</v>
      </c>
      <c r="DJ180" s="179">
        <v>6</v>
      </c>
      <c r="DK180" s="171" t="s">
        <v>954</v>
      </c>
    </row>
    <row r="181" spans="31:115" x14ac:dyDescent="0.25">
      <c r="DH181" s="177">
        <v>124</v>
      </c>
      <c r="DI181" s="178" t="s">
        <v>721</v>
      </c>
      <c r="DJ181" s="179">
        <v>7</v>
      </c>
      <c r="DK181" s="171" t="s">
        <v>954</v>
      </c>
    </row>
    <row r="182" spans="31:115" x14ac:dyDescent="0.25">
      <c r="DH182" s="177">
        <v>131</v>
      </c>
      <c r="DI182" s="178" t="s">
        <v>722</v>
      </c>
      <c r="DJ182" s="179">
        <v>4</v>
      </c>
      <c r="DK182" s="171" t="s">
        <v>955</v>
      </c>
    </row>
    <row r="183" spans="31:115" x14ac:dyDescent="0.25">
      <c r="DH183" s="177">
        <v>132</v>
      </c>
      <c r="DI183" s="178" t="s">
        <v>723</v>
      </c>
      <c r="DJ183" s="179">
        <v>5</v>
      </c>
      <c r="DK183" s="171" t="s">
        <v>955</v>
      </c>
    </row>
    <row r="184" spans="31:115" x14ac:dyDescent="0.25">
      <c r="DH184" s="177">
        <v>133</v>
      </c>
      <c r="DI184" s="178" t="s">
        <v>724</v>
      </c>
      <c r="DJ184" s="179">
        <v>6</v>
      </c>
      <c r="DK184" s="171" t="s">
        <v>955</v>
      </c>
    </row>
    <row r="185" spans="31:115" x14ac:dyDescent="0.25">
      <c r="DH185" s="177">
        <v>134</v>
      </c>
      <c r="DI185" s="178" t="s">
        <v>725</v>
      </c>
      <c r="DJ185" s="179">
        <v>7</v>
      </c>
      <c r="DK185" s="171" t="s">
        <v>955</v>
      </c>
    </row>
    <row r="186" spans="31:115" x14ac:dyDescent="0.25">
      <c r="DH186" s="177">
        <v>138</v>
      </c>
      <c r="DI186" s="178" t="s">
        <v>726</v>
      </c>
      <c r="DJ186" s="179">
        <v>6</v>
      </c>
      <c r="DK186" s="171"/>
    </row>
    <row r="187" spans="31:115" x14ac:dyDescent="0.25">
      <c r="DH187" s="177">
        <v>139</v>
      </c>
      <c r="DI187" s="178" t="s">
        <v>727</v>
      </c>
      <c r="DJ187" s="179">
        <v>7</v>
      </c>
      <c r="DK187" s="171"/>
    </row>
    <row r="188" spans="31:115" x14ac:dyDescent="0.25">
      <c r="DH188" s="177">
        <v>141</v>
      </c>
      <c r="DI188" s="178" t="s">
        <v>728</v>
      </c>
      <c r="DJ188" s="179">
        <v>8</v>
      </c>
      <c r="DK188" s="171" t="s">
        <v>956</v>
      </c>
    </row>
    <row r="189" spans="31:115" x14ac:dyDescent="0.25">
      <c r="DH189" s="177">
        <v>142</v>
      </c>
      <c r="DI189" s="178" t="s">
        <v>729</v>
      </c>
      <c r="DJ189" s="179">
        <v>9</v>
      </c>
      <c r="DK189" s="171" t="s">
        <v>956</v>
      </c>
    </row>
    <row r="190" spans="31:115" x14ac:dyDescent="0.25">
      <c r="DH190" s="177">
        <v>143</v>
      </c>
      <c r="DI190" s="178" t="s">
        <v>730</v>
      </c>
      <c r="DJ190" s="179">
        <v>10</v>
      </c>
      <c r="DK190" s="171" t="s">
        <v>956</v>
      </c>
    </row>
    <row r="191" spans="31:115" x14ac:dyDescent="0.25">
      <c r="DH191" s="177">
        <v>144</v>
      </c>
      <c r="DI191" s="178" t="s">
        <v>731</v>
      </c>
      <c r="DJ191" s="179">
        <v>11</v>
      </c>
      <c r="DK191" s="171" t="s">
        <v>956</v>
      </c>
    </row>
    <row r="192" spans="31:115" x14ac:dyDescent="0.25">
      <c r="DH192" s="177">
        <v>150</v>
      </c>
      <c r="DI192" s="178" t="s">
        <v>732</v>
      </c>
      <c r="DJ192" s="179">
        <v>8</v>
      </c>
      <c r="DK192" s="171"/>
    </row>
    <row r="193" spans="112:115" x14ac:dyDescent="0.25">
      <c r="DH193" s="177">
        <v>151</v>
      </c>
      <c r="DI193" s="178" t="s">
        <v>733</v>
      </c>
      <c r="DJ193" s="179">
        <v>9</v>
      </c>
      <c r="DK193" s="171"/>
    </row>
    <row r="194" spans="112:115" x14ac:dyDescent="0.25">
      <c r="DH194" s="177">
        <v>152</v>
      </c>
      <c r="DI194" s="178" t="s">
        <v>734</v>
      </c>
      <c r="DJ194" s="179">
        <v>10</v>
      </c>
      <c r="DK194" s="171"/>
    </row>
    <row r="195" spans="112:115" x14ac:dyDescent="0.25">
      <c r="DH195" s="177">
        <v>153</v>
      </c>
      <c r="DI195" s="178" t="s">
        <v>735</v>
      </c>
      <c r="DJ195" s="179">
        <v>11</v>
      </c>
      <c r="DK195" s="171"/>
    </row>
    <row r="196" spans="112:115" x14ac:dyDescent="0.25">
      <c r="DH196" s="177">
        <v>154</v>
      </c>
      <c r="DI196" s="178" t="s">
        <v>736</v>
      </c>
      <c r="DJ196" s="179">
        <v>12</v>
      </c>
      <c r="DK196" s="171"/>
    </row>
    <row r="197" spans="112:115" x14ac:dyDescent="0.25">
      <c r="DH197" s="177">
        <v>161</v>
      </c>
      <c r="DI197" s="178" t="s">
        <v>737</v>
      </c>
      <c r="DJ197" s="179">
        <v>8</v>
      </c>
      <c r="DK197" s="171" t="s">
        <v>957</v>
      </c>
    </row>
    <row r="198" spans="112:115" x14ac:dyDescent="0.25">
      <c r="DH198" s="177">
        <v>162</v>
      </c>
      <c r="DI198" s="178" t="s">
        <v>738</v>
      </c>
      <c r="DJ198" s="179">
        <v>9</v>
      </c>
      <c r="DK198" s="171" t="s">
        <v>957</v>
      </c>
    </row>
    <row r="199" spans="112:115" x14ac:dyDescent="0.25">
      <c r="DH199" s="177">
        <v>163</v>
      </c>
      <c r="DI199" s="178" t="s">
        <v>739</v>
      </c>
      <c r="DJ199" s="179">
        <v>10</v>
      </c>
      <c r="DK199" s="171"/>
    </row>
    <row r="200" spans="112:115" x14ac:dyDescent="0.25">
      <c r="DH200" s="177">
        <v>164</v>
      </c>
      <c r="DI200" s="178" t="s">
        <v>740</v>
      </c>
      <c r="DJ200" s="179">
        <v>11</v>
      </c>
      <c r="DK200" s="171"/>
    </row>
    <row r="201" spans="112:115" x14ac:dyDescent="0.25">
      <c r="DH201" s="177">
        <v>171</v>
      </c>
      <c r="DI201" s="178" t="s">
        <v>741</v>
      </c>
      <c r="DJ201" s="179">
        <v>9</v>
      </c>
      <c r="DK201" s="171"/>
    </row>
    <row r="202" spans="112:115" x14ac:dyDescent="0.25">
      <c r="DH202" s="177">
        <v>172</v>
      </c>
      <c r="DI202" s="178" t="s">
        <v>742</v>
      </c>
      <c r="DJ202" s="179">
        <v>10</v>
      </c>
      <c r="DK202" s="171"/>
    </row>
    <row r="203" spans="112:115" x14ac:dyDescent="0.25">
      <c r="DH203" s="177">
        <v>173</v>
      </c>
      <c r="DI203" s="178" t="s">
        <v>743</v>
      </c>
      <c r="DJ203" s="179">
        <v>11</v>
      </c>
      <c r="DK203" s="171"/>
    </row>
    <row r="204" spans="112:115" x14ac:dyDescent="0.25">
      <c r="DH204" s="177">
        <v>174</v>
      </c>
      <c r="DI204" s="178" t="s">
        <v>744</v>
      </c>
      <c r="DJ204" s="179">
        <v>12</v>
      </c>
      <c r="DK204" s="171"/>
    </row>
    <row r="205" spans="112:115" x14ac:dyDescent="0.25">
      <c r="DH205" s="177">
        <v>181</v>
      </c>
      <c r="DI205" s="178" t="s">
        <v>745</v>
      </c>
      <c r="DJ205" s="179">
        <v>10</v>
      </c>
      <c r="DK205" s="171"/>
    </row>
    <row r="206" spans="112:115" x14ac:dyDescent="0.25">
      <c r="DH206" s="177">
        <v>183</v>
      </c>
      <c r="DI206" s="178" t="s">
        <v>746</v>
      </c>
      <c r="DJ206" s="179">
        <v>12</v>
      </c>
      <c r="DK206" s="171"/>
    </row>
    <row r="207" spans="112:115" x14ac:dyDescent="0.25">
      <c r="DH207" s="177">
        <v>191</v>
      </c>
      <c r="DI207" s="178" t="s">
        <v>747</v>
      </c>
      <c r="DJ207" s="179">
        <v>7</v>
      </c>
      <c r="DK207" s="171"/>
    </row>
    <row r="208" spans="112:115" x14ac:dyDescent="0.25">
      <c r="DH208" s="177">
        <v>192</v>
      </c>
      <c r="DI208" s="178" t="s">
        <v>748</v>
      </c>
      <c r="DJ208" s="179">
        <v>8</v>
      </c>
      <c r="DK208" s="171"/>
    </row>
    <row r="209" spans="112:115" x14ac:dyDescent="0.25">
      <c r="DH209" s="177">
        <v>193</v>
      </c>
      <c r="DI209" s="178" t="s">
        <v>749</v>
      </c>
      <c r="DJ209" s="179">
        <v>9</v>
      </c>
      <c r="DK209" s="171"/>
    </row>
    <row r="210" spans="112:115" x14ac:dyDescent="0.25">
      <c r="DH210" s="177">
        <v>201</v>
      </c>
      <c r="DI210" s="178" t="s">
        <v>750</v>
      </c>
      <c r="DJ210" s="179">
        <v>2</v>
      </c>
      <c r="DK210" s="171"/>
    </row>
    <row r="211" spans="112:115" x14ac:dyDescent="0.25">
      <c r="DH211" s="177">
        <v>202</v>
      </c>
      <c r="DI211" s="178" t="s">
        <v>751</v>
      </c>
      <c r="DJ211" s="179">
        <v>3</v>
      </c>
      <c r="DK211" s="171"/>
    </row>
    <row r="212" spans="112:115" x14ac:dyDescent="0.25">
      <c r="DH212" s="177">
        <v>211</v>
      </c>
      <c r="DI212" s="178" t="s">
        <v>752</v>
      </c>
      <c r="DJ212" s="179">
        <v>4</v>
      </c>
      <c r="DK212" s="171" t="s">
        <v>958</v>
      </c>
    </row>
    <row r="213" spans="112:115" x14ac:dyDescent="0.25">
      <c r="DH213" s="177">
        <v>212</v>
      </c>
      <c r="DI213" s="178" t="s">
        <v>753</v>
      </c>
      <c r="DJ213" s="179">
        <v>5</v>
      </c>
      <c r="DK213" s="171" t="s">
        <v>958</v>
      </c>
    </row>
    <row r="214" spans="112:115" x14ac:dyDescent="0.25">
      <c r="DH214" s="177">
        <v>213</v>
      </c>
      <c r="DI214" s="178" t="s">
        <v>754</v>
      </c>
      <c r="DJ214" s="179">
        <v>6</v>
      </c>
      <c r="DK214" s="171" t="s">
        <v>958</v>
      </c>
    </row>
    <row r="215" spans="112:115" x14ac:dyDescent="0.25">
      <c r="DH215" s="177">
        <v>214</v>
      </c>
      <c r="DI215" s="178" t="s">
        <v>755</v>
      </c>
      <c r="DJ215" s="179">
        <v>7</v>
      </c>
      <c r="DK215" s="171" t="s">
        <v>958</v>
      </c>
    </row>
    <row r="216" spans="112:115" x14ac:dyDescent="0.25">
      <c r="DH216" s="177">
        <v>221</v>
      </c>
      <c r="DI216" s="178" t="s">
        <v>756</v>
      </c>
      <c r="DJ216" s="179">
        <v>8</v>
      </c>
      <c r="DK216" s="171" t="s">
        <v>959</v>
      </c>
    </row>
    <row r="217" spans="112:115" x14ac:dyDescent="0.25">
      <c r="DH217" s="177">
        <v>222</v>
      </c>
      <c r="DI217" s="178" t="s">
        <v>757</v>
      </c>
      <c r="DJ217" s="179">
        <v>9</v>
      </c>
      <c r="DK217" s="171" t="s">
        <v>959</v>
      </c>
    </row>
    <row r="218" spans="112:115" x14ac:dyDescent="0.25">
      <c r="DH218" s="177">
        <v>223</v>
      </c>
      <c r="DI218" s="178" t="s">
        <v>758</v>
      </c>
      <c r="DJ218" s="179">
        <v>10</v>
      </c>
      <c r="DK218" s="171" t="s">
        <v>959</v>
      </c>
    </row>
    <row r="219" spans="112:115" x14ac:dyDescent="0.25">
      <c r="DH219" s="177">
        <v>224</v>
      </c>
      <c r="DI219" s="178" t="s">
        <v>759</v>
      </c>
      <c r="DJ219" s="179">
        <v>11</v>
      </c>
      <c r="DK219" s="171" t="s">
        <v>959</v>
      </c>
    </row>
    <row r="220" spans="112:115" x14ac:dyDescent="0.25">
      <c r="DH220" s="177">
        <v>241</v>
      </c>
      <c r="DI220" s="178" t="s">
        <v>760</v>
      </c>
      <c r="DJ220" s="179">
        <v>8</v>
      </c>
      <c r="DK220" s="171"/>
    </row>
    <row r="221" spans="112:115" x14ac:dyDescent="0.25">
      <c r="DH221" s="177">
        <v>242</v>
      </c>
      <c r="DI221" s="178" t="s">
        <v>761</v>
      </c>
      <c r="DJ221" s="179">
        <v>9</v>
      </c>
      <c r="DK221" s="171"/>
    </row>
    <row r="222" spans="112:115" x14ac:dyDescent="0.25">
      <c r="DH222" s="177">
        <v>243</v>
      </c>
      <c r="DI222" s="178" t="s">
        <v>762</v>
      </c>
      <c r="DJ222" s="179">
        <v>10</v>
      </c>
      <c r="DK222" s="171"/>
    </row>
    <row r="223" spans="112:115" x14ac:dyDescent="0.25">
      <c r="DH223" s="177">
        <v>244</v>
      </c>
      <c r="DI223" s="178" t="s">
        <v>763</v>
      </c>
      <c r="DJ223" s="179">
        <v>11</v>
      </c>
      <c r="DK223" s="171"/>
    </row>
    <row r="224" spans="112:115" x14ac:dyDescent="0.25">
      <c r="DH224" s="177">
        <v>250</v>
      </c>
      <c r="DI224" s="178" t="s">
        <v>764</v>
      </c>
      <c r="DJ224" s="179">
        <v>8</v>
      </c>
      <c r="DK224" s="171"/>
    </row>
    <row r="225" spans="112:115" x14ac:dyDescent="0.25">
      <c r="DH225" s="177">
        <v>251</v>
      </c>
      <c r="DI225" s="178" t="s">
        <v>765</v>
      </c>
      <c r="DJ225" s="179">
        <v>9</v>
      </c>
      <c r="DK225" s="171"/>
    </row>
    <row r="226" spans="112:115" x14ac:dyDescent="0.25">
      <c r="DH226" s="177">
        <v>252</v>
      </c>
      <c r="DI226" s="178" t="s">
        <v>766</v>
      </c>
      <c r="DJ226" s="179">
        <v>10</v>
      </c>
      <c r="DK226" s="171"/>
    </row>
    <row r="227" spans="112:115" x14ac:dyDescent="0.25">
      <c r="DH227" s="177">
        <v>253</v>
      </c>
      <c r="DI227" s="178" t="s">
        <v>767</v>
      </c>
      <c r="DJ227" s="179">
        <v>11</v>
      </c>
      <c r="DK227" s="171"/>
    </row>
    <row r="228" spans="112:115" x14ac:dyDescent="0.25">
      <c r="DH228" s="177">
        <v>254</v>
      </c>
      <c r="DI228" s="178" t="s">
        <v>768</v>
      </c>
      <c r="DJ228" s="179">
        <v>12</v>
      </c>
      <c r="DK228" s="171"/>
    </row>
    <row r="229" spans="112:115" x14ac:dyDescent="0.25">
      <c r="DH229" s="177">
        <v>351</v>
      </c>
      <c r="DI229" s="178" t="s">
        <v>769</v>
      </c>
      <c r="DJ229" s="179">
        <v>7</v>
      </c>
      <c r="DK229" s="171"/>
    </row>
    <row r="230" spans="112:115" x14ac:dyDescent="0.25">
      <c r="DH230" s="177">
        <v>352</v>
      </c>
      <c r="DI230" s="178" t="s">
        <v>770</v>
      </c>
      <c r="DJ230" s="179">
        <v>8</v>
      </c>
      <c r="DK230" s="171"/>
    </row>
    <row r="231" spans="112:115" x14ac:dyDescent="0.25">
      <c r="DH231" s="177">
        <v>353</v>
      </c>
      <c r="DI231" s="178" t="s">
        <v>771</v>
      </c>
      <c r="DJ231" s="179">
        <v>9</v>
      </c>
      <c r="DK231" s="171"/>
    </row>
    <row r="232" spans="112:115" x14ac:dyDescent="0.25">
      <c r="DH232" s="177">
        <v>354</v>
      </c>
      <c r="DI232" s="178" t="s">
        <v>772</v>
      </c>
      <c r="DJ232" s="179">
        <v>10</v>
      </c>
      <c r="DK232" s="171"/>
    </row>
    <row r="233" spans="112:115" x14ac:dyDescent="0.25">
      <c r="DH233" s="177">
        <v>355</v>
      </c>
      <c r="DI233" s="178" t="s">
        <v>773</v>
      </c>
      <c r="DJ233" s="179">
        <v>11</v>
      </c>
      <c r="DK233" s="171"/>
    </row>
    <row r="234" spans="112:115" x14ac:dyDescent="0.25">
      <c r="DH234" s="177">
        <v>356</v>
      </c>
      <c r="DI234" s="178" t="s">
        <v>774</v>
      </c>
      <c r="DJ234" s="179">
        <v>12</v>
      </c>
      <c r="DK234" s="171"/>
    </row>
    <row r="235" spans="112:115" x14ac:dyDescent="0.25">
      <c r="DH235" s="177">
        <v>361</v>
      </c>
      <c r="DI235" s="178" t="s">
        <v>775</v>
      </c>
      <c r="DJ235" s="179">
        <v>6</v>
      </c>
      <c r="DK235" s="171"/>
    </row>
    <row r="236" spans="112:115" x14ac:dyDescent="0.25">
      <c r="DH236" s="177">
        <v>362</v>
      </c>
      <c r="DI236" s="178" t="s">
        <v>776</v>
      </c>
      <c r="DJ236" s="179">
        <v>7</v>
      </c>
      <c r="DK236" s="171"/>
    </row>
    <row r="237" spans="112:115" x14ac:dyDescent="0.25">
      <c r="DH237" s="177">
        <v>363</v>
      </c>
      <c r="DI237" s="178" t="s">
        <v>777</v>
      </c>
      <c r="DJ237" s="179">
        <v>8</v>
      </c>
      <c r="DK237" s="171"/>
    </row>
    <row r="238" spans="112:115" x14ac:dyDescent="0.25">
      <c r="DH238" s="177">
        <v>364</v>
      </c>
      <c r="DI238" s="178" t="s">
        <v>778</v>
      </c>
      <c r="DJ238" s="179">
        <v>9</v>
      </c>
      <c r="DK238" s="171"/>
    </row>
    <row r="239" spans="112:115" x14ac:dyDescent="0.25">
      <c r="DH239" s="177">
        <v>366</v>
      </c>
      <c r="DI239" s="178" t="s">
        <v>779</v>
      </c>
      <c r="DJ239" s="179">
        <v>8</v>
      </c>
      <c r="DK239" s="171"/>
    </row>
    <row r="240" spans="112:115" x14ac:dyDescent="0.25">
      <c r="DH240" s="177">
        <v>367</v>
      </c>
      <c r="DI240" s="178" t="s">
        <v>780</v>
      </c>
      <c r="DJ240" s="179">
        <v>9</v>
      </c>
      <c r="DK240" s="171"/>
    </row>
    <row r="241" spans="112:115" x14ac:dyDescent="0.25">
      <c r="DH241" s="177">
        <v>368</v>
      </c>
      <c r="DI241" s="178" t="s">
        <v>781</v>
      </c>
      <c r="DJ241" s="179">
        <v>10</v>
      </c>
      <c r="DK241" s="171"/>
    </row>
    <row r="242" spans="112:115" x14ac:dyDescent="0.25">
      <c r="DH242" s="177">
        <v>371</v>
      </c>
      <c r="DI242" s="178" t="s">
        <v>782</v>
      </c>
      <c r="DJ242" s="179">
        <v>7</v>
      </c>
      <c r="DK242" s="171"/>
    </row>
    <row r="243" spans="112:115" x14ac:dyDescent="0.25">
      <c r="DH243" s="177">
        <v>372</v>
      </c>
      <c r="DI243" s="178" t="s">
        <v>783</v>
      </c>
      <c r="DJ243" s="179">
        <v>8</v>
      </c>
      <c r="DK243" s="171"/>
    </row>
    <row r="244" spans="112:115" x14ac:dyDescent="0.25">
      <c r="DH244" s="177">
        <v>373</v>
      </c>
      <c r="DI244" s="178" t="s">
        <v>784</v>
      </c>
      <c r="DJ244" s="179">
        <v>9</v>
      </c>
      <c r="DK244" s="171"/>
    </row>
    <row r="245" spans="112:115" x14ac:dyDescent="0.25">
      <c r="DH245" s="177">
        <v>374</v>
      </c>
      <c r="DI245" s="178" t="s">
        <v>785</v>
      </c>
      <c r="DJ245" s="179">
        <v>10</v>
      </c>
      <c r="DK245" s="171"/>
    </row>
    <row r="246" spans="112:115" x14ac:dyDescent="0.25">
      <c r="DH246" s="177">
        <v>375</v>
      </c>
      <c r="DI246" s="178" t="s">
        <v>786</v>
      </c>
      <c r="DJ246" s="179">
        <v>11</v>
      </c>
      <c r="DK246" s="171"/>
    </row>
    <row r="247" spans="112:115" x14ac:dyDescent="0.25">
      <c r="DH247" s="177">
        <v>376</v>
      </c>
      <c r="DI247" s="178" t="s">
        <v>787</v>
      </c>
      <c r="DJ247" s="179">
        <v>8</v>
      </c>
      <c r="DK247" s="171"/>
    </row>
    <row r="248" spans="112:115" x14ac:dyDescent="0.25">
      <c r="DH248" s="177">
        <v>377</v>
      </c>
      <c r="DI248" s="178" t="s">
        <v>788</v>
      </c>
      <c r="DJ248" s="179">
        <v>9</v>
      </c>
      <c r="DK248" s="171"/>
    </row>
    <row r="249" spans="112:115" x14ac:dyDescent="0.25">
      <c r="DH249" s="177">
        <v>378</v>
      </c>
      <c r="DI249" s="178" t="s">
        <v>789</v>
      </c>
      <c r="DJ249" s="179">
        <v>11</v>
      </c>
      <c r="DK249" s="171"/>
    </row>
    <row r="250" spans="112:115" x14ac:dyDescent="0.25">
      <c r="DH250" s="177">
        <v>381</v>
      </c>
      <c r="DI250" s="178" t="s">
        <v>732</v>
      </c>
      <c r="DJ250" s="179">
        <v>10</v>
      </c>
      <c r="DK250" s="171"/>
    </row>
    <row r="251" spans="112:115" x14ac:dyDescent="0.25">
      <c r="DH251" s="177">
        <v>382</v>
      </c>
      <c r="DI251" s="178" t="s">
        <v>733</v>
      </c>
      <c r="DJ251" s="179">
        <v>11</v>
      </c>
      <c r="DK251" s="171"/>
    </row>
    <row r="252" spans="112:115" x14ac:dyDescent="0.25">
      <c r="DH252" s="177">
        <v>383</v>
      </c>
      <c r="DI252" s="178" t="s">
        <v>734</v>
      </c>
      <c r="DJ252" s="179">
        <v>12</v>
      </c>
      <c r="DK252" s="171"/>
    </row>
    <row r="253" spans="112:115" x14ac:dyDescent="0.25">
      <c r="DH253" s="177">
        <v>410</v>
      </c>
      <c r="DI253" s="178" t="s">
        <v>790</v>
      </c>
      <c r="DJ253" s="179">
        <v>5</v>
      </c>
      <c r="DK253" s="171"/>
    </row>
    <row r="254" spans="112:115" x14ac:dyDescent="0.25">
      <c r="DH254" s="177">
        <v>411</v>
      </c>
      <c r="DI254" s="178" t="s">
        <v>791</v>
      </c>
      <c r="DJ254" s="179">
        <v>6</v>
      </c>
      <c r="DK254" s="171" t="s">
        <v>961</v>
      </c>
    </row>
    <row r="255" spans="112:115" x14ac:dyDescent="0.25">
      <c r="DH255" s="177">
        <v>412</v>
      </c>
      <c r="DI255" s="178" t="s">
        <v>792</v>
      </c>
      <c r="DJ255" s="179">
        <v>7</v>
      </c>
      <c r="DK255" s="171" t="s">
        <v>961</v>
      </c>
    </row>
    <row r="256" spans="112:115" x14ac:dyDescent="0.25">
      <c r="DH256" s="177">
        <v>413</v>
      </c>
      <c r="DI256" s="178" t="s">
        <v>793</v>
      </c>
      <c r="DJ256" s="179">
        <v>8</v>
      </c>
      <c r="DK256" s="171" t="s">
        <v>961</v>
      </c>
    </row>
    <row r="257" spans="112:115" x14ac:dyDescent="0.25">
      <c r="DH257" s="177">
        <v>420</v>
      </c>
      <c r="DI257" s="178" t="s">
        <v>794</v>
      </c>
      <c r="DJ257" s="179">
        <v>4</v>
      </c>
      <c r="DK257" s="171" t="s">
        <v>960</v>
      </c>
    </row>
    <row r="258" spans="112:115" x14ac:dyDescent="0.25">
      <c r="DH258" s="177">
        <v>421</v>
      </c>
      <c r="DI258" s="178" t="s">
        <v>795</v>
      </c>
      <c r="DJ258" s="179">
        <v>5</v>
      </c>
      <c r="DK258" s="171" t="s">
        <v>960</v>
      </c>
    </row>
    <row r="259" spans="112:115" x14ac:dyDescent="0.25">
      <c r="DH259" s="177">
        <v>422</v>
      </c>
      <c r="DI259" s="178" t="s">
        <v>796</v>
      </c>
      <c r="DJ259" s="179">
        <v>6</v>
      </c>
      <c r="DK259" s="171" t="s">
        <v>960</v>
      </c>
    </row>
    <row r="260" spans="112:115" x14ac:dyDescent="0.25">
      <c r="DH260" s="177">
        <v>423</v>
      </c>
      <c r="DI260" s="178" t="s">
        <v>797</v>
      </c>
      <c r="DJ260" s="179">
        <v>7</v>
      </c>
      <c r="DK260" s="171" t="s">
        <v>960</v>
      </c>
    </row>
    <row r="261" spans="112:115" x14ac:dyDescent="0.25">
      <c r="DH261" s="177">
        <v>424</v>
      </c>
      <c r="DI261" s="178" t="s">
        <v>798</v>
      </c>
      <c r="DJ261" s="179">
        <v>8</v>
      </c>
      <c r="DK261" s="171" t="s">
        <v>960</v>
      </c>
    </row>
    <row r="262" spans="112:115" x14ac:dyDescent="0.25">
      <c r="DH262" s="177">
        <v>430</v>
      </c>
      <c r="DI262" s="178" t="s">
        <v>799</v>
      </c>
      <c r="DJ262" s="179">
        <v>6</v>
      </c>
      <c r="DK262" s="171"/>
    </row>
    <row r="263" spans="112:115" x14ac:dyDescent="0.25">
      <c r="DH263" s="177">
        <v>431</v>
      </c>
      <c r="DI263" s="178" t="s">
        <v>800</v>
      </c>
      <c r="DJ263" s="179">
        <v>7</v>
      </c>
      <c r="DK263" s="171"/>
    </row>
    <row r="264" spans="112:115" x14ac:dyDescent="0.25">
      <c r="DH264" s="177">
        <v>432</v>
      </c>
      <c r="DI264" s="178" t="s">
        <v>801</v>
      </c>
      <c r="DJ264" s="179">
        <v>8</v>
      </c>
      <c r="DK264" s="171"/>
    </row>
    <row r="265" spans="112:115" x14ac:dyDescent="0.25">
      <c r="DH265" s="177">
        <v>433</v>
      </c>
      <c r="DI265" s="178" t="s">
        <v>802</v>
      </c>
      <c r="DJ265" s="179">
        <v>9</v>
      </c>
      <c r="DK265" s="171"/>
    </row>
    <row r="266" spans="112:115" x14ac:dyDescent="0.25">
      <c r="DH266" s="177">
        <v>434</v>
      </c>
      <c r="DI266" s="178" t="s">
        <v>803</v>
      </c>
      <c r="DJ266" s="179">
        <v>10</v>
      </c>
      <c r="DK266" s="171"/>
    </row>
    <row r="267" spans="112:115" x14ac:dyDescent="0.25">
      <c r="DH267" s="177">
        <v>441</v>
      </c>
      <c r="DI267" s="178" t="s">
        <v>804</v>
      </c>
      <c r="DJ267" s="179">
        <v>7</v>
      </c>
      <c r="DK267" s="171" t="s">
        <v>962</v>
      </c>
    </row>
    <row r="268" spans="112:115" x14ac:dyDescent="0.25">
      <c r="DH268" s="177">
        <v>442</v>
      </c>
      <c r="DI268" s="178" t="s">
        <v>805</v>
      </c>
      <c r="DJ268" s="179">
        <v>8</v>
      </c>
      <c r="DK268" s="171" t="s">
        <v>962</v>
      </c>
    </row>
    <row r="269" spans="112:115" x14ac:dyDescent="0.25">
      <c r="DH269" s="177">
        <v>443</v>
      </c>
      <c r="DI269" s="178" t="s">
        <v>806</v>
      </c>
      <c r="DJ269" s="179">
        <v>9</v>
      </c>
      <c r="DK269" s="171" t="s">
        <v>962</v>
      </c>
    </row>
    <row r="270" spans="112:115" x14ac:dyDescent="0.25">
      <c r="DH270" s="177">
        <v>444</v>
      </c>
      <c r="DI270" s="178" t="s">
        <v>807</v>
      </c>
      <c r="DJ270" s="179">
        <v>10</v>
      </c>
      <c r="DK270" s="171" t="s">
        <v>962</v>
      </c>
    </row>
    <row r="271" spans="112:115" x14ac:dyDescent="0.25">
      <c r="DH271" s="177">
        <v>451</v>
      </c>
      <c r="DI271" s="178" t="s">
        <v>808</v>
      </c>
      <c r="DJ271" s="179">
        <v>7</v>
      </c>
      <c r="DK271" s="171"/>
    </row>
    <row r="272" spans="112:115" x14ac:dyDescent="0.25">
      <c r="DH272" s="177">
        <v>452</v>
      </c>
      <c r="DI272" s="178" t="s">
        <v>809</v>
      </c>
      <c r="DJ272" s="179">
        <v>8</v>
      </c>
      <c r="DK272" s="171"/>
    </row>
    <row r="273" spans="112:115" x14ac:dyDescent="0.25">
      <c r="DH273" s="177">
        <v>453</v>
      </c>
      <c r="DI273" s="178" t="s">
        <v>810</v>
      </c>
      <c r="DJ273" s="179">
        <v>9</v>
      </c>
      <c r="DK273" s="171"/>
    </row>
    <row r="274" spans="112:115" x14ac:dyDescent="0.25">
      <c r="DH274" s="177">
        <v>454</v>
      </c>
      <c r="DI274" s="178" t="s">
        <v>811</v>
      </c>
      <c r="DJ274" s="179">
        <v>10</v>
      </c>
      <c r="DK274" s="171"/>
    </row>
    <row r="275" spans="112:115" x14ac:dyDescent="0.25">
      <c r="DH275" s="177">
        <v>460</v>
      </c>
      <c r="DI275" s="178" t="s">
        <v>812</v>
      </c>
      <c r="DJ275" s="179">
        <v>6</v>
      </c>
      <c r="DK275" s="171"/>
    </row>
    <row r="276" spans="112:115" x14ac:dyDescent="0.25">
      <c r="DH276" s="177">
        <v>461</v>
      </c>
      <c r="DI276" s="178" t="s">
        <v>813</v>
      </c>
      <c r="DJ276" s="179">
        <v>7</v>
      </c>
      <c r="DK276" s="171"/>
    </row>
    <row r="277" spans="112:115" x14ac:dyDescent="0.25">
      <c r="DH277" s="177">
        <v>462</v>
      </c>
      <c r="DI277" s="178" t="s">
        <v>814</v>
      </c>
      <c r="DJ277" s="179">
        <v>8</v>
      </c>
      <c r="DK277" s="171"/>
    </row>
    <row r="278" spans="112:115" x14ac:dyDescent="0.25">
      <c r="DH278" s="177">
        <v>463</v>
      </c>
      <c r="DI278" s="178" t="s">
        <v>815</v>
      </c>
      <c r="DJ278" s="179">
        <v>9</v>
      </c>
      <c r="DK278" s="171"/>
    </row>
    <row r="279" spans="112:115" x14ac:dyDescent="0.25">
      <c r="DH279" s="177">
        <v>464</v>
      </c>
      <c r="DI279" s="178" t="s">
        <v>816</v>
      </c>
      <c r="DJ279" s="179">
        <v>10</v>
      </c>
      <c r="DK279" s="171"/>
    </row>
    <row r="280" spans="112:115" x14ac:dyDescent="0.25">
      <c r="DH280" s="177">
        <v>490</v>
      </c>
      <c r="DI280" s="178" t="s">
        <v>732</v>
      </c>
      <c r="DJ280" s="179">
        <v>8</v>
      </c>
      <c r="DK280" s="171"/>
    </row>
    <row r="281" spans="112:115" x14ac:dyDescent="0.25">
      <c r="DH281" s="177">
        <v>491</v>
      </c>
      <c r="DI281" s="178" t="s">
        <v>733</v>
      </c>
      <c r="DJ281" s="179">
        <v>9</v>
      </c>
      <c r="DK281" s="171"/>
    </row>
    <row r="282" spans="112:115" x14ac:dyDescent="0.25">
      <c r="DH282" s="177">
        <v>492</v>
      </c>
      <c r="DI282" s="178" t="s">
        <v>734</v>
      </c>
      <c r="DJ282" s="179">
        <v>10</v>
      </c>
      <c r="DK282" s="171"/>
    </row>
    <row r="283" spans="112:115" x14ac:dyDescent="0.25">
      <c r="DH283" s="177">
        <v>493</v>
      </c>
      <c r="DI283" s="178" t="s">
        <v>817</v>
      </c>
      <c r="DJ283" s="179">
        <v>11</v>
      </c>
      <c r="DK283" s="171"/>
    </row>
    <row r="284" spans="112:115" x14ac:dyDescent="0.25">
      <c r="DH284" s="177">
        <v>494</v>
      </c>
      <c r="DI284" s="178" t="s">
        <v>736</v>
      </c>
      <c r="DJ284" s="179">
        <v>12</v>
      </c>
      <c r="DK284" s="171"/>
    </row>
    <row r="285" spans="112:115" x14ac:dyDescent="0.25">
      <c r="DH285" s="177">
        <v>501</v>
      </c>
      <c r="DI285" s="178" t="s">
        <v>818</v>
      </c>
      <c r="DJ285" s="179">
        <v>1</v>
      </c>
      <c r="DK285" s="171"/>
    </row>
    <row r="286" spans="112:115" x14ac:dyDescent="0.25">
      <c r="DH286" s="177">
        <v>502</v>
      </c>
      <c r="DI286" s="178" t="s">
        <v>819</v>
      </c>
      <c r="DJ286" s="179">
        <v>2</v>
      </c>
      <c r="DK286" s="171"/>
    </row>
    <row r="287" spans="112:115" x14ac:dyDescent="0.25">
      <c r="DH287" s="177">
        <v>504</v>
      </c>
      <c r="DI287" s="178" t="s">
        <v>821</v>
      </c>
      <c r="DJ287" s="179">
        <v>4</v>
      </c>
      <c r="DK287" s="171"/>
    </row>
    <row r="288" spans="112:115" x14ac:dyDescent="0.25">
      <c r="DH288" s="177">
        <v>506</v>
      </c>
      <c r="DI288" s="178" t="s">
        <v>822</v>
      </c>
      <c r="DJ288" s="179">
        <v>3</v>
      </c>
      <c r="DK288" s="171"/>
    </row>
    <row r="289" spans="112:115" x14ac:dyDescent="0.25">
      <c r="DH289" s="177">
        <v>507</v>
      </c>
      <c r="DI289" s="178" t="s">
        <v>823</v>
      </c>
      <c r="DJ289" s="179">
        <v>4</v>
      </c>
      <c r="DK289" s="171"/>
    </row>
    <row r="290" spans="112:115" x14ac:dyDescent="0.25">
      <c r="DH290" s="177">
        <v>503</v>
      </c>
      <c r="DI290" s="178" t="s">
        <v>820</v>
      </c>
      <c r="DJ290" s="179">
        <v>3</v>
      </c>
      <c r="DK290" s="171"/>
    </row>
    <row r="291" spans="112:115" x14ac:dyDescent="0.25">
      <c r="DH291" s="177">
        <v>508</v>
      </c>
      <c r="DI291" s="178" t="s">
        <v>824</v>
      </c>
      <c r="DJ291" s="179">
        <v>5</v>
      </c>
      <c r="DK291" s="171"/>
    </row>
    <row r="292" spans="112:115" x14ac:dyDescent="0.25">
      <c r="DH292" s="177">
        <v>509</v>
      </c>
      <c r="DI292" s="178" t="s">
        <v>825</v>
      </c>
      <c r="DJ292" s="179">
        <v>6</v>
      </c>
      <c r="DK292" s="171"/>
    </row>
    <row r="293" spans="112:115" x14ac:dyDescent="0.25">
      <c r="DH293" s="177">
        <v>511</v>
      </c>
      <c r="DI293" s="178" t="s">
        <v>826</v>
      </c>
      <c r="DJ293" s="179">
        <v>4</v>
      </c>
      <c r="DK293" s="171"/>
    </row>
    <row r="294" spans="112:115" x14ac:dyDescent="0.25">
      <c r="DH294" s="177">
        <v>512</v>
      </c>
      <c r="DI294" s="178" t="s">
        <v>827</v>
      </c>
      <c r="DJ294" s="179">
        <v>5</v>
      </c>
      <c r="DK294" s="171"/>
    </row>
    <row r="295" spans="112:115" x14ac:dyDescent="0.25">
      <c r="DH295" s="177">
        <v>513</v>
      </c>
      <c r="DI295" s="178" t="s">
        <v>828</v>
      </c>
      <c r="DJ295" s="179">
        <v>6</v>
      </c>
      <c r="DK295" s="171"/>
    </row>
    <row r="296" spans="112:115" x14ac:dyDescent="0.25">
      <c r="DH296" s="177">
        <v>514</v>
      </c>
      <c r="DI296" s="178" t="s">
        <v>829</v>
      </c>
      <c r="DJ296" s="179">
        <v>7</v>
      </c>
      <c r="DK296" s="171"/>
    </row>
    <row r="297" spans="112:115" x14ac:dyDescent="0.25">
      <c r="DH297" s="177">
        <v>516</v>
      </c>
      <c r="DI297" s="178" t="s">
        <v>830</v>
      </c>
      <c r="DJ297" s="179">
        <v>4</v>
      </c>
      <c r="DK297" s="171"/>
    </row>
    <row r="298" spans="112:115" x14ac:dyDescent="0.25">
      <c r="DH298" s="177">
        <v>517</v>
      </c>
      <c r="DI298" s="178" t="s">
        <v>831</v>
      </c>
      <c r="DJ298" s="179">
        <v>5</v>
      </c>
      <c r="DK298" s="171"/>
    </row>
    <row r="299" spans="112:115" x14ac:dyDescent="0.25">
      <c r="DH299" s="177">
        <v>518</v>
      </c>
      <c r="DI299" s="178" t="s">
        <v>832</v>
      </c>
      <c r="DJ299" s="179">
        <v>6</v>
      </c>
      <c r="DK299" s="171"/>
    </row>
    <row r="300" spans="112:115" x14ac:dyDescent="0.25">
      <c r="DH300" s="177">
        <v>521</v>
      </c>
      <c r="DI300" s="178" t="s">
        <v>833</v>
      </c>
      <c r="DJ300" s="179">
        <v>4</v>
      </c>
      <c r="DK300" s="171"/>
    </row>
    <row r="301" spans="112:115" x14ac:dyDescent="0.25">
      <c r="DH301" s="177">
        <v>522</v>
      </c>
      <c r="DI301" s="178" t="s">
        <v>834</v>
      </c>
      <c r="DJ301" s="179">
        <v>5</v>
      </c>
      <c r="DK301" s="171"/>
    </row>
    <row r="302" spans="112:115" x14ac:dyDescent="0.25">
      <c r="DH302" s="177">
        <v>523</v>
      </c>
      <c r="DI302" s="178" t="s">
        <v>835</v>
      </c>
      <c r="DJ302" s="179">
        <v>6</v>
      </c>
      <c r="DK302" s="171"/>
    </row>
    <row r="303" spans="112:115" x14ac:dyDescent="0.25">
      <c r="DH303" s="177">
        <v>524</v>
      </c>
      <c r="DI303" s="178" t="s">
        <v>836</v>
      </c>
      <c r="DJ303" s="179">
        <v>7</v>
      </c>
      <c r="DK303" s="171"/>
    </row>
    <row r="304" spans="112:115" x14ac:dyDescent="0.25">
      <c r="DH304" s="177">
        <v>531</v>
      </c>
      <c r="DI304" s="178" t="s">
        <v>837</v>
      </c>
      <c r="DJ304" s="179">
        <v>5</v>
      </c>
      <c r="DK304" s="171"/>
    </row>
    <row r="305" spans="112:115" x14ac:dyDescent="0.25">
      <c r="DH305" s="177">
        <v>532</v>
      </c>
      <c r="DI305" s="178" t="s">
        <v>838</v>
      </c>
      <c r="DJ305" s="179">
        <v>6</v>
      </c>
      <c r="DK305" s="171"/>
    </row>
    <row r="306" spans="112:115" x14ac:dyDescent="0.25">
      <c r="DH306" s="177">
        <v>533</v>
      </c>
      <c r="DI306" s="178" t="s">
        <v>839</v>
      </c>
      <c r="DJ306" s="179">
        <v>6</v>
      </c>
      <c r="DK306" s="171"/>
    </row>
    <row r="307" spans="112:115" x14ac:dyDescent="0.25">
      <c r="DH307" s="177">
        <v>534</v>
      </c>
      <c r="DI307" s="178" t="s">
        <v>840</v>
      </c>
      <c r="DJ307" s="179">
        <v>7</v>
      </c>
      <c r="DK307" s="171"/>
    </row>
    <row r="308" spans="112:115" x14ac:dyDescent="0.25">
      <c r="DH308" s="177">
        <v>541</v>
      </c>
      <c r="DI308" s="178" t="s">
        <v>841</v>
      </c>
      <c r="DJ308" s="179">
        <v>6</v>
      </c>
      <c r="DK308" s="171"/>
    </row>
    <row r="309" spans="112:115" x14ac:dyDescent="0.25">
      <c r="DH309" s="177">
        <v>542</v>
      </c>
      <c r="DI309" s="178" t="s">
        <v>842</v>
      </c>
      <c r="DJ309" s="179">
        <v>7</v>
      </c>
      <c r="DK309" s="171" t="s">
        <v>967</v>
      </c>
    </row>
    <row r="310" spans="112:115" x14ac:dyDescent="0.25">
      <c r="DH310" s="177">
        <v>543</v>
      </c>
      <c r="DI310" s="178" t="s">
        <v>843</v>
      </c>
      <c r="DJ310" s="179">
        <v>8</v>
      </c>
      <c r="DK310" s="171"/>
    </row>
    <row r="311" spans="112:115" x14ac:dyDescent="0.25">
      <c r="DH311" s="177">
        <v>544</v>
      </c>
      <c r="DI311" s="178" t="s">
        <v>844</v>
      </c>
      <c r="DJ311" s="179">
        <v>9</v>
      </c>
      <c r="DK311" s="171"/>
    </row>
    <row r="312" spans="112:115" x14ac:dyDescent="0.25">
      <c r="DH312" s="177">
        <v>545</v>
      </c>
      <c r="DI312" s="178" t="s">
        <v>845</v>
      </c>
      <c r="DJ312" s="179">
        <v>10</v>
      </c>
      <c r="DK312" s="171"/>
    </row>
    <row r="313" spans="112:115" x14ac:dyDescent="0.25">
      <c r="DH313" s="177">
        <v>550</v>
      </c>
      <c r="DI313" s="178" t="s">
        <v>846</v>
      </c>
      <c r="DJ313" s="179">
        <v>7</v>
      </c>
      <c r="DK313" s="171"/>
    </row>
    <row r="314" spans="112:115" x14ac:dyDescent="0.25">
      <c r="DH314" s="177">
        <v>551</v>
      </c>
      <c r="DI314" s="178" t="s">
        <v>732</v>
      </c>
      <c r="DJ314" s="179">
        <v>8</v>
      </c>
      <c r="DK314" s="171"/>
    </row>
    <row r="315" spans="112:115" x14ac:dyDescent="0.25">
      <c r="DH315" s="177">
        <v>552</v>
      </c>
      <c r="DI315" s="178" t="s">
        <v>733</v>
      </c>
      <c r="DJ315" s="179">
        <v>9</v>
      </c>
      <c r="DK315" s="171"/>
    </row>
    <row r="316" spans="112:115" x14ac:dyDescent="0.25">
      <c r="DH316" s="177">
        <v>553</v>
      </c>
      <c r="DI316" s="178" t="s">
        <v>734</v>
      </c>
      <c r="DJ316" s="179">
        <v>10</v>
      </c>
      <c r="DK316" s="171"/>
    </row>
    <row r="317" spans="112:115" x14ac:dyDescent="0.25">
      <c r="DH317" s="177">
        <v>554</v>
      </c>
      <c r="DI317" s="178" t="s">
        <v>817</v>
      </c>
      <c r="DJ317" s="179">
        <v>11</v>
      </c>
      <c r="DK317" s="171"/>
    </row>
    <row r="318" spans="112:115" x14ac:dyDescent="0.25">
      <c r="DH318" s="177">
        <v>555</v>
      </c>
      <c r="DI318" s="180" t="s">
        <v>736</v>
      </c>
      <c r="DJ318" s="179">
        <v>12</v>
      </c>
      <c r="DK318" s="171"/>
    </row>
    <row r="319" spans="112:115" x14ac:dyDescent="0.25">
      <c r="DH319" s="177">
        <v>561</v>
      </c>
      <c r="DI319" s="178" t="s">
        <v>847</v>
      </c>
      <c r="DJ319" s="179">
        <v>3</v>
      </c>
      <c r="DK319" s="171"/>
    </row>
    <row r="320" spans="112:115" x14ac:dyDescent="0.25">
      <c r="DH320" s="177">
        <v>562</v>
      </c>
      <c r="DI320" s="178" t="s">
        <v>848</v>
      </c>
      <c r="DJ320" s="179">
        <v>4</v>
      </c>
      <c r="DK320" s="171"/>
    </row>
    <row r="321" spans="112:115" x14ac:dyDescent="0.25">
      <c r="DH321" s="177">
        <v>563</v>
      </c>
      <c r="DI321" s="178" t="s">
        <v>849</v>
      </c>
      <c r="DJ321" s="179">
        <v>5</v>
      </c>
      <c r="DK321" s="171"/>
    </row>
    <row r="322" spans="112:115" x14ac:dyDescent="0.25">
      <c r="DH322" s="177">
        <v>564</v>
      </c>
      <c r="DI322" s="178" t="s">
        <v>850</v>
      </c>
      <c r="DJ322" s="179">
        <v>6</v>
      </c>
      <c r="DK322" s="171"/>
    </row>
    <row r="323" spans="112:115" x14ac:dyDescent="0.25">
      <c r="DH323" s="177">
        <v>565</v>
      </c>
      <c r="DI323" s="178" t="s">
        <v>851</v>
      </c>
      <c r="DJ323" s="179">
        <v>7</v>
      </c>
      <c r="DK323" s="171"/>
    </row>
    <row r="324" spans="112:115" x14ac:dyDescent="0.25">
      <c r="DH324" s="177">
        <v>566</v>
      </c>
      <c r="DI324" s="178" t="s">
        <v>0</v>
      </c>
      <c r="DJ324" s="179">
        <v>8</v>
      </c>
      <c r="DK324" s="171"/>
    </row>
    <row r="325" spans="112:115" x14ac:dyDescent="0.25">
      <c r="DH325" s="177">
        <v>571</v>
      </c>
      <c r="DI325" s="178" t="s">
        <v>1</v>
      </c>
      <c r="DJ325" s="179">
        <v>3</v>
      </c>
      <c r="DK325" s="171"/>
    </row>
    <row r="326" spans="112:115" x14ac:dyDescent="0.25">
      <c r="DH326" s="177">
        <v>572</v>
      </c>
      <c r="DI326" s="178" t="s">
        <v>2</v>
      </c>
      <c r="DJ326" s="179">
        <v>4</v>
      </c>
      <c r="DK326" s="171"/>
    </row>
    <row r="327" spans="112:115" x14ac:dyDescent="0.25">
      <c r="DH327" s="177">
        <v>573</v>
      </c>
      <c r="DI327" s="178" t="s">
        <v>3</v>
      </c>
      <c r="DJ327" s="179">
        <v>5</v>
      </c>
      <c r="DK327" s="171"/>
    </row>
    <row r="328" spans="112:115" x14ac:dyDescent="0.25">
      <c r="DH328" s="177">
        <v>574</v>
      </c>
      <c r="DI328" s="178" t="s">
        <v>4</v>
      </c>
      <c r="DJ328" s="179">
        <v>6</v>
      </c>
      <c r="DK328" s="171"/>
    </row>
    <row r="329" spans="112:115" x14ac:dyDescent="0.25">
      <c r="DH329" s="177">
        <v>575</v>
      </c>
      <c r="DI329" s="178" t="s">
        <v>5</v>
      </c>
      <c r="DJ329" s="179">
        <v>7</v>
      </c>
      <c r="DK329" s="171"/>
    </row>
    <row r="330" spans="112:115" x14ac:dyDescent="0.25">
      <c r="DH330" s="177">
        <v>576</v>
      </c>
      <c r="DI330" s="178" t="s">
        <v>6</v>
      </c>
      <c r="DJ330" s="179">
        <v>8</v>
      </c>
      <c r="DK330" s="171"/>
    </row>
    <row r="331" spans="112:115" x14ac:dyDescent="0.25">
      <c r="DH331" s="177">
        <v>577</v>
      </c>
      <c r="DI331" s="178" t="s">
        <v>7</v>
      </c>
      <c r="DJ331" s="181"/>
      <c r="DK331" s="171"/>
    </row>
    <row r="332" spans="112:115" x14ac:dyDescent="0.25">
      <c r="DH332" s="177">
        <v>578</v>
      </c>
      <c r="DI332" s="178" t="s">
        <v>8</v>
      </c>
      <c r="DJ332" s="179">
        <v>7</v>
      </c>
      <c r="DK332" s="171"/>
    </row>
    <row r="333" spans="112:115" x14ac:dyDescent="0.25">
      <c r="DH333" s="177">
        <v>580</v>
      </c>
      <c r="DI333" s="178" t="s">
        <v>9</v>
      </c>
      <c r="DJ333" s="179">
        <v>2</v>
      </c>
      <c r="DK333" s="171"/>
    </row>
    <row r="334" spans="112:115" x14ac:dyDescent="0.25">
      <c r="DH334" s="177">
        <v>581</v>
      </c>
      <c r="DI334" s="178" t="s">
        <v>10</v>
      </c>
      <c r="DJ334" s="179">
        <v>3</v>
      </c>
      <c r="DK334" s="171"/>
    </row>
    <row r="335" spans="112:115" x14ac:dyDescent="0.25">
      <c r="DH335" s="177">
        <v>582</v>
      </c>
      <c r="DI335" s="178" t="s">
        <v>11</v>
      </c>
      <c r="DJ335" s="179">
        <v>4</v>
      </c>
      <c r="DK335" s="171"/>
    </row>
    <row r="336" spans="112:115" x14ac:dyDescent="0.25">
      <c r="DH336" s="177">
        <v>583</v>
      </c>
      <c r="DI336" s="178" t="s">
        <v>12</v>
      </c>
      <c r="DJ336" s="179">
        <v>4</v>
      </c>
      <c r="DK336" s="171"/>
    </row>
    <row r="337" spans="112:115" x14ac:dyDescent="0.25">
      <c r="DH337" s="177">
        <v>584</v>
      </c>
      <c r="DI337" s="178" t="s">
        <v>13</v>
      </c>
      <c r="DJ337" s="179">
        <v>5</v>
      </c>
      <c r="DK337" s="171"/>
    </row>
    <row r="338" spans="112:115" x14ac:dyDescent="0.25">
      <c r="DH338" s="177">
        <v>585</v>
      </c>
      <c r="DI338" s="178" t="s">
        <v>14</v>
      </c>
      <c r="DJ338" s="179">
        <v>6</v>
      </c>
      <c r="DK338" s="171"/>
    </row>
    <row r="339" spans="112:115" x14ac:dyDescent="0.25">
      <c r="DH339" s="177">
        <v>586</v>
      </c>
      <c r="DI339" s="178" t="s">
        <v>15</v>
      </c>
      <c r="DJ339" s="179">
        <v>7</v>
      </c>
      <c r="DK339" s="171"/>
    </row>
    <row r="340" spans="112:115" x14ac:dyDescent="0.25">
      <c r="DH340" s="177">
        <v>587</v>
      </c>
      <c r="DI340" s="178" t="s">
        <v>16</v>
      </c>
      <c r="DJ340" s="179">
        <v>8</v>
      </c>
      <c r="DK340" s="171"/>
    </row>
    <row r="341" spans="112:115" x14ac:dyDescent="0.25">
      <c r="DH341" s="177">
        <v>590</v>
      </c>
      <c r="DI341" s="178" t="s">
        <v>846</v>
      </c>
      <c r="DJ341" s="179">
        <v>7</v>
      </c>
      <c r="DK341" s="171"/>
    </row>
    <row r="342" spans="112:115" x14ac:dyDescent="0.25">
      <c r="DH342" s="177">
        <v>591</v>
      </c>
      <c r="DI342" s="178" t="s">
        <v>17</v>
      </c>
      <c r="DJ342" s="179">
        <v>8</v>
      </c>
      <c r="DK342" s="171"/>
    </row>
    <row r="343" spans="112:115" x14ac:dyDescent="0.25">
      <c r="DH343" s="177">
        <v>592</v>
      </c>
      <c r="DI343" s="178" t="s">
        <v>18</v>
      </c>
      <c r="DJ343" s="179">
        <v>9</v>
      </c>
      <c r="DK343" s="171"/>
    </row>
    <row r="344" spans="112:115" x14ac:dyDescent="0.25">
      <c r="DH344" s="177">
        <v>593</v>
      </c>
      <c r="DI344" s="178" t="s">
        <v>19</v>
      </c>
      <c r="DJ344" s="179">
        <v>10</v>
      </c>
      <c r="DK344" s="171"/>
    </row>
    <row r="345" spans="112:115" x14ac:dyDescent="0.25">
      <c r="DH345" s="177">
        <v>594</v>
      </c>
      <c r="DI345" s="178" t="s">
        <v>20</v>
      </c>
      <c r="DJ345" s="179">
        <v>11</v>
      </c>
      <c r="DK345" s="171"/>
    </row>
    <row r="346" spans="112:115" x14ac:dyDescent="0.25">
      <c r="DH346" s="177">
        <v>601</v>
      </c>
      <c r="DI346" s="178" t="s">
        <v>21</v>
      </c>
      <c r="DJ346" s="179">
        <v>4</v>
      </c>
      <c r="DK346" s="171"/>
    </row>
    <row r="347" spans="112:115" x14ac:dyDescent="0.25">
      <c r="DH347" s="177">
        <v>602</v>
      </c>
      <c r="DI347" s="178" t="s">
        <v>22</v>
      </c>
      <c r="DJ347" s="179">
        <v>5</v>
      </c>
      <c r="DK347" s="171"/>
    </row>
    <row r="348" spans="112:115" x14ac:dyDescent="0.25">
      <c r="DH348" s="177">
        <v>603</v>
      </c>
      <c r="DI348" s="178" t="s">
        <v>23</v>
      </c>
      <c r="DJ348" s="179">
        <v>6</v>
      </c>
      <c r="DK348" s="171"/>
    </row>
    <row r="349" spans="112:115" x14ac:dyDescent="0.25">
      <c r="DH349" s="177">
        <v>604</v>
      </c>
      <c r="DI349" s="178" t="s">
        <v>24</v>
      </c>
      <c r="DJ349" s="179">
        <v>7</v>
      </c>
      <c r="DK349" s="171"/>
    </row>
    <row r="350" spans="112:115" x14ac:dyDescent="0.25">
      <c r="DH350" s="177">
        <v>611</v>
      </c>
      <c r="DI350" s="178" t="s">
        <v>25</v>
      </c>
      <c r="DJ350" s="179">
        <v>1</v>
      </c>
      <c r="DK350" s="171"/>
    </row>
    <row r="351" spans="112:115" x14ac:dyDescent="0.25">
      <c r="DH351" s="177">
        <v>612</v>
      </c>
      <c r="DI351" s="178" t="s">
        <v>26</v>
      </c>
      <c r="DJ351" s="179">
        <v>2</v>
      </c>
      <c r="DK351" s="171"/>
    </row>
    <row r="352" spans="112:115" x14ac:dyDescent="0.25">
      <c r="DH352" s="177">
        <v>613</v>
      </c>
      <c r="DI352" s="178" t="s">
        <v>27</v>
      </c>
      <c r="DJ352" s="179">
        <v>3</v>
      </c>
      <c r="DK352" s="171" t="s">
        <v>963</v>
      </c>
    </row>
    <row r="353" spans="112:115" x14ac:dyDescent="0.25">
      <c r="DH353" s="177">
        <v>614</v>
      </c>
      <c r="DI353" s="178" t="s">
        <v>28</v>
      </c>
      <c r="DJ353" s="179">
        <v>4</v>
      </c>
      <c r="DK353" s="171" t="s">
        <v>963</v>
      </c>
    </row>
    <row r="354" spans="112:115" x14ac:dyDescent="0.25">
      <c r="DH354" s="177">
        <v>631</v>
      </c>
      <c r="DI354" s="178" t="s">
        <v>29</v>
      </c>
      <c r="DJ354" s="179">
        <v>8</v>
      </c>
      <c r="DK354" s="171"/>
    </row>
    <row r="355" spans="112:115" x14ac:dyDescent="0.25">
      <c r="DH355" s="177">
        <v>632</v>
      </c>
      <c r="DI355" s="178" t="s">
        <v>30</v>
      </c>
      <c r="DJ355" s="179">
        <v>9</v>
      </c>
      <c r="DK355" s="171"/>
    </row>
    <row r="356" spans="112:115" x14ac:dyDescent="0.25">
      <c r="DH356" s="177">
        <v>633</v>
      </c>
      <c r="DI356" s="178" t="s">
        <v>31</v>
      </c>
      <c r="DJ356" s="179">
        <v>10</v>
      </c>
      <c r="DK356" s="171"/>
    </row>
    <row r="357" spans="112:115" x14ac:dyDescent="0.25">
      <c r="DH357" s="177">
        <v>634</v>
      </c>
      <c r="DI357" s="178" t="s">
        <v>32</v>
      </c>
      <c r="DJ357" s="179">
        <v>11</v>
      </c>
      <c r="DK357" s="171"/>
    </row>
    <row r="358" spans="112:115" x14ac:dyDescent="0.25">
      <c r="DH358" s="177">
        <v>690</v>
      </c>
      <c r="DI358" s="178" t="s">
        <v>732</v>
      </c>
      <c r="DJ358" s="179">
        <v>8</v>
      </c>
      <c r="DK358" s="171"/>
    </row>
    <row r="359" spans="112:115" x14ac:dyDescent="0.25">
      <c r="DH359" s="177">
        <v>691</v>
      </c>
      <c r="DI359" s="178" t="s">
        <v>733</v>
      </c>
      <c r="DJ359" s="179">
        <v>9</v>
      </c>
      <c r="DK359" s="171"/>
    </row>
    <row r="360" spans="112:115" x14ac:dyDescent="0.25">
      <c r="DH360" s="177">
        <v>692</v>
      </c>
      <c r="DI360" s="178" t="s">
        <v>734</v>
      </c>
      <c r="DJ360" s="179">
        <v>10</v>
      </c>
      <c r="DK360" s="171"/>
    </row>
    <row r="361" spans="112:115" x14ac:dyDescent="0.25">
      <c r="DH361" s="177">
        <v>693</v>
      </c>
      <c r="DI361" s="178" t="s">
        <v>817</v>
      </c>
      <c r="DJ361" s="179">
        <v>11</v>
      </c>
      <c r="DK361" s="171"/>
    </row>
    <row r="362" spans="112:115" x14ac:dyDescent="0.25">
      <c r="DH362" s="177">
        <v>694</v>
      </c>
      <c r="DI362" s="178" t="s">
        <v>736</v>
      </c>
      <c r="DJ362" s="179">
        <v>12</v>
      </c>
      <c r="DK362" s="171"/>
    </row>
    <row r="363" spans="112:115" x14ac:dyDescent="0.25">
      <c r="DH363" s="177">
        <v>706</v>
      </c>
      <c r="DI363" s="178" t="s">
        <v>33</v>
      </c>
      <c r="DJ363" s="179">
        <v>4</v>
      </c>
      <c r="DK363" s="171"/>
    </row>
    <row r="364" spans="112:115" x14ac:dyDescent="0.25">
      <c r="DH364" s="177">
        <v>707</v>
      </c>
      <c r="DI364" s="178" t="s">
        <v>34</v>
      </c>
      <c r="DJ364" s="179">
        <v>5</v>
      </c>
      <c r="DK364" s="171"/>
    </row>
    <row r="365" spans="112:115" x14ac:dyDescent="0.25">
      <c r="DH365" s="177">
        <v>708</v>
      </c>
      <c r="DI365" s="178" t="s">
        <v>35</v>
      </c>
      <c r="DJ365" s="179">
        <v>6</v>
      </c>
      <c r="DK365" s="171"/>
    </row>
    <row r="366" spans="112:115" x14ac:dyDescent="0.25">
      <c r="DH366" s="177">
        <v>709</v>
      </c>
      <c r="DI366" s="178" t="s">
        <v>36</v>
      </c>
      <c r="DJ366" s="179">
        <v>7</v>
      </c>
      <c r="DK366" s="171"/>
    </row>
    <row r="367" spans="112:115" x14ac:dyDescent="0.25">
      <c r="DH367" s="177">
        <v>710</v>
      </c>
      <c r="DI367" s="178" t="s">
        <v>37</v>
      </c>
      <c r="DJ367" s="179">
        <v>6</v>
      </c>
      <c r="DK367" s="171"/>
    </row>
    <row r="368" spans="112:115" x14ac:dyDescent="0.25">
      <c r="DH368" s="177">
        <v>711</v>
      </c>
      <c r="DI368" s="178" t="s">
        <v>38</v>
      </c>
      <c r="DJ368" s="179">
        <v>7</v>
      </c>
      <c r="DK368" s="171"/>
    </row>
    <row r="369" spans="112:115" x14ac:dyDescent="0.25">
      <c r="DH369" s="177">
        <v>712</v>
      </c>
      <c r="DI369" s="178" t="s">
        <v>39</v>
      </c>
      <c r="DJ369" s="179">
        <v>8</v>
      </c>
      <c r="DK369" s="171"/>
    </row>
    <row r="370" spans="112:115" x14ac:dyDescent="0.25">
      <c r="DH370" s="177">
        <v>713</v>
      </c>
      <c r="DI370" s="178" t="s">
        <v>40</v>
      </c>
      <c r="DJ370" s="179">
        <v>9</v>
      </c>
      <c r="DK370" s="171"/>
    </row>
    <row r="371" spans="112:115" x14ac:dyDescent="0.25">
      <c r="DH371" s="177">
        <v>714</v>
      </c>
      <c r="DI371" s="178" t="s">
        <v>41</v>
      </c>
      <c r="DJ371" s="179">
        <v>10</v>
      </c>
      <c r="DK371" s="171"/>
    </row>
    <row r="372" spans="112:115" x14ac:dyDescent="0.25">
      <c r="DH372" s="177">
        <v>720</v>
      </c>
      <c r="DI372" s="178" t="s">
        <v>42</v>
      </c>
      <c r="DJ372" s="179">
        <v>6</v>
      </c>
      <c r="DK372" s="171"/>
    </row>
    <row r="373" spans="112:115" x14ac:dyDescent="0.25">
      <c r="DH373" s="177">
        <v>721</v>
      </c>
      <c r="DI373" s="178" t="s">
        <v>43</v>
      </c>
      <c r="DJ373" s="179">
        <v>7</v>
      </c>
      <c r="DK373" s="171"/>
    </row>
    <row r="374" spans="112:115" x14ac:dyDescent="0.25">
      <c r="DH374" s="177">
        <v>722</v>
      </c>
      <c r="DI374" s="178" t="s">
        <v>44</v>
      </c>
      <c r="DJ374" s="179">
        <v>8</v>
      </c>
      <c r="DK374" s="171"/>
    </row>
    <row r="375" spans="112:115" x14ac:dyDescent="0.25">
      <c r="DH375" s="177">
        <v>723</v>
      </c>
      <c r="DI375" s="178" t="s">
        <v>45</v>
      </c>
      <c r="DJ375" s="179">
        <v>9</v>
      </c>
      <c r="DK375" s="171"/>
    </row>
    <row r="376" spans="112:115" x14ac:dyDescent="0.25">
      <c r="DH376" s="177">
        <v>724</v>
      </c>
      <c r="DI376" s="178" t="s">
        <v>46</v>
      </c>
      <c r="DJ376" s="179">
        <v>10</v>
      </c>
      <c r="DK376" s="171"/>
    </row>
    <row r="377" spans="112:115" x14ac:dyDescent="0.25">
      <c r="DH377" s="177">
        <v>731</v>
      </c>
      <c r="DI377" s="178" t="s">
        <v>47</v>
      </c>
      <c r="DJ377" s="179">
        <v>4</v>
      </c>
      <c r="DK377" s="171" t="s">
        <v>964</v>
      </c>
    </row>
    <row r="378" spans="112:115" x14ac:dyDescent="0.25">
      <c r="DH378" s="177">
        <v>732</v>
      </c>
      <c r="DI378" s="178" t="s">
        <v>48</v>
      </c>
      <c r="DJ378" s="179">
        <v>5</v>
      </c>
      <c r="DK378" s="171" t="s">
        <v>964</v>
      </c>
    </row>
    <row r="379" spans="112:115" x14ac:dyDescent="0.25">
      <c r="DH379" s="177">
        <v>733</v>
      </c>
      <c r="DI379" s="178" t="s">
        <v>49</v>
      </c>
      <c r="DJ379" s="179">
        <v>6</v>
      </c>
      <c r="DK379" s="171" t="s">
        <v>964</v>
      </c>
    </row>
    <row r="380" spans="112:115" x14ac:dyDescent="0.25">
      <c r="DH380" s="177">
        <v>741</v>
      </c>
      <c r="DI380" s="178" t="s">
        <v>50</v>
      </c>
      <c r="DJ380" s="179">
        <v>7</v>
      </c>
      <c r="DK380" s="171" t="s">
        <v>965</v>
      </c>
    </row>
    <row r="381" spans="112:115" x14ac:dyDescent="0.25">
      <c r="DH381" s="177">
        <v>742</v>
      </c>
      <c r="DI381" s="178" t="s">
        <v>51</v>
      </c>
      <c r="DJ381" s="179">
        <v>8</v>
      </c>
      <c r="DK381" s="171" t="s">
        <v>966</v>
      </c>
    </row>
    <row r="382" spans="112:115" x14ac:dyDescent="0.25">
      <c r="DH382" s="177">
        <v>743</v>
      </c>
      <c r="DI382" s="178" t="s">
        <v>52</v>
      </c>
      <c r="DJ382" s="179">
        <v>9</v>
      </c>
      <c r="DK382" s="171"/>
    </row>
    <row r="383" spans="112:115" x14ac:dyDescent="0.25">
      <c r="DH383" s="177">
        <v>750</v>
      </c>
      <c r="DI383" s="178" t="s">
        <v>732</v>
      </c>
      <c r="DJ383" s="179">
        <v>9</v>
      </c>
      <c r="DK383" s="171" t="s">
        <v>951</v>
      </c>
    </row>
    <row r="384" spans="112:115" x14ac:dyDescent="0.25">
      <c r="DH384" s="177">
        <v>751</v>
      </c>
      <c r="DI384" s="178" t="s">
        <v>733</v>
      </c>
      <c r="DJ384" s="179">
        <v>10</v>
      </c>
      <c r="DK384" s="171" t="s">
        <v>951</v>
      </c>
    </row>
    <row r="385" spans="112:115" x14ac:dyDescent="0.25">
      <c r="DH385" s="177">
        <v>752</v>
      </c>
      <c r="DI385" s="178" t="s">
        <v>734</v>
      </c>
      <c r="DJ385" s="179">
        <v>11</v>
      </c>
      <c r="DK385" s="171" t="s">
        <v>951</v>
      </c>
    </row>
    <row r="386" spans="112:115" x14ac:dyDescent="0.25">
      <c r="DH386" s="177">
        <v>753</v>
      </c>
      <c r="DI386" s="178" t="s">
        <v>735</v>
      </c>
      <c r="DJ386" s="179">
        <v>12</v>
      </c>
      <c r="DK386" s="171" t="s">
        <v>951</v>
      </c>
    </row>
    <row r="387" spans="112:115" x14ac:dyDescent="0.25">
      <c r="DH387" s="177">
        <v>760</v>
      </c>
      <c r="DI387" s="178" t="s">
        <v>53</v>
      </c>
      <c r="DJ387" s="179">
        <v>6</v>
      </c>
      <c r="DK387" s="171"/>
    </row>
    <row r="388" spans="112:115" x14ac:dyDescent="0.25">
      <c r="DH388" s="177">
        <v>761</v>
      </c>
      <c r="DI388" s="178" t="s">
        <v>54</v>
      </c>
      <c r="DJ388" s="179">
        <v>7</v>
      </c>
      <c r="DK388" s="171"/>
    </row>
    <row r="389" spans="112:115" x14ac:dyDescent="0.25">
      <c r="DH389" s="177">
        <v>762</v>
      </c>
      <c r="DI389" s="178" t="s">
        <v>55</v>
      </c>
      <c r="DJ389" s="179">
        <v>8</v>
      </c>
      <c r="DK389" s="171"/>
    </row>
    <row r="390" spans="112:115" x14ac:dyDescent="0.25">
      <c r="DH390" s="177">
        <v>763</v>
      </c>
      <c r="DI390" s="178" t="s">
        <v>56</v>
      </c>
      <c r="DJ390" s="179">
        <v>9</v>
      </c>
      <c r="DK390" s="171"/>
    </row>
    <row r="391" spans="112:115" x14ac:dyDescent="0.25">
      <c r="DH391" s="177">
        <v>764</v>
      </c>
      <c r="DI391" s="178" t="s">
        <v>57</v>
      </c>
      <c r="DJ391" s="179">
        <v>10</v>
      </c>
      <c r="DK391" s="171"/>
    </row>
    <row r="392" spans="112:115" x14ac:dyDescent="0.25">
      <c r="DH392" s="177">
        <v>770</v>
      </c>
      <c r="DI392" s="178" t="s">
        <v>53</v>
      </c>
      <c r="DJ392" s="179">
        <v>6</v>
      </c>
      <c r="DK392" s="171"/>
    </row>
    <row r="393" spans="112:115" x14ac:dyDescent="0.25">
      <c r="DH393" s="177">
        <v>771</v>
      </c>
      <c r="DI393" s="178" t="s">
        <v>54</v>
      </c>
      <c r="DJ393" s="179">
        <v>7</v>
      </c>
      <c r="DK393" s="171" t="s">
        <v>951</v>
      </c>
    </row>
    <row r="394" spans="112:115" x14ac:dyDescent="0.25">
      <c r="DH394" s="177">
        <v>772</v>
      </c>
      <c r="DI394" s="178" t="s">
        <v>55</v>
      </c>
      <c r="DJ394" s="179">
        <v>8</v>
      </c>
      <c r="DK394" s="171" t="s">
        <v>951</v>
      </c>
    </row>
    <row r="395" spans="112:115" x14ac:dyDescent="0.25">
      <c r="DH395" s="177">
        <v>773</v>
      </c>
      <c r="DI395" s="178" t="s">
        <v>56</v>
      </c>
      <c r="DJ395" s="179">
        <v>9</v>
      </c>
      <c r="DK395" s="171" t="s">
        <v>951</v>
      </c>
    </row>
    <row r="396" spans="112:115" x14ac:dyDescent="0.25">
      <c r="DH396" s="177">
        <v>774</v>
      </c>
      <c r="DI396" s="178" t="s">
        <v>57</v>
      </c>
      <c r="DJ396" s="179">
        <v>10</v>
      </c>
      <c r="DK396" s="171" t="s">
        <v>951</v>
      </c>
    </row>
    <row r="397" spans="112:115" x14ac:dyDescent="0.25">
      <c r="DH397" s="177">
        <v>780</v>
      </c>
      <c r="DI397" s="178" t="s">
        <v>53</v>
      </c>
      <c r="DJ397" s="179">
        <v>6</v>
      </c>
      <c r="DK397" s="171"/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781</v>
      </c>
      <c r="DI399" s="178" t="s">
        <v>54</v>
      </c>
      <c r="DJ399" s="179">
        <v>7</v>
      </c>
      <c r="DK399" s="171" t="s">
        <v>952</v>
      </c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782</v>
      </c>
      <c r="DI401" s="178" t="s">
        <v>55</v>
      </c>
      <c r="DJ401" s="179">
        <v>8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783</v>
      </c>
      <c r="DI403" s="178" t="s">
        <v>56</v>
      </c>
      <c r="DJ403" s="179">
        <v>9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784</v>
      </c>
      <c r="DI405" s="178" t="s">
        <v>57</v>
      </c>
      <c r="DJ405" s="179">
        <v>10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811</v>
      </c>
      <c r="DI407" s="178" t="s">
        <v>58</v>
      </c>
      <c r="DJ407" s="179">
        <v>4</v>
      </c>
      <c r="DK407" s="171"/>
    </row>
    <row r="408" spans="112:115" x14ac:dyDescent="0.25">
      <c r="DH408" s="177">
        <v>812</v>
      </c>
      <c r="DI408" s="178" t="s">
        <v>59</v>
      </c>
      <c r="DJ408" s="179">
        <v>5</v>
      </c>
      <c r="DK408" s="171"/>
    </row>
    <row r="409" spans="112:115" x14ac:dyDescent="0.25">
      <c r="DH409" s="177">
        <v>813</v>
      </c>
      <c r="DI409" s="178" t="s">
        <v>60</v>
      </c>
      <c r="DJ409" s="179">
        <v>6</v>
      </c>
      <c r="DK409" s="171"/>
    </row>
    <row r="410" spans="112:115" x14ac:dyDescent="0.25">
      <c r="DH410" s="177">
        <v>814</v>
      </c>
      <c r="DI410" s="178" t="s">
        <v>61</v>
      </c>
      <c r="DJ410" s="179">
        <v>7</v>
      </c>
      <c r="DK410" s="171"/>
    </row>
    <row r="411" spans="112:115" x14ac:dyDescent="0.25">
      <c r="DH411" s="177">
        <v>821</v>
      </c>
      <c r="DI411" s="178" t="s">
        <v>62</v>
      </c>
      <c r="DJ411" s="179">
        <v>7</v>
      </c>
      <c r="DK411" s="171"/>
    </row>
    <row r="412" spans="112:115" x14ac:dyDescent="0.25">
      <c r="DH412" s="177">
        <v>822</v>
      </c>
      <c r="DI412" s="178" t="s">
        <v>63</v>
      </c>
      <c r="DJ412" s="179">
        <v>8</v>
      </c>
      <c r="DK412" s="171"/>
    </row>
    <row r="413" spans="112:115" x14ac:dyDescent="0.25">
      <c r="DH413" s="177">
        <v>823</v>
      </c>
      <c r="DI413" s="178" t="s">
        <v>64</v>
      </c>
      <c r="DJ413" s="179">
        <v>9</v>
      </c>
      <c r="DK413" s="171"/>
    </row>
    <row r="414" spans="112:115" x14ac:dyDescent="0.25">
      <c r="DH414" s="177">
        <v>824</v>
      </c>
      <c r="DI414" s="178" t="s">
        <v>65</v>
      </c>
      <c r="DJ414" s="179">
        <v>10</v>
      </c>
      <c r="DK414" s="171"/>
    </row>
    <row r="415" spans="112:115" x14ac:dyDescent="0.25">
      <c r="DH415" s="177">
        <v>850</v>
      </c>
      <c r="DI415" s="178" t="s">
        <v>732</v>
      </c>
      <c r="DJ415" s="179">
        <v>8</v>
      </c>
      <c r="DK415" s="171"/>
    </row>
    <row r="416" spans="112:115" x14ac:dyDescent="0.25">
      <c r="DH416" s="177">
        <v>851</v>
      </c>
      <c r="DI416" s="178" t="s">
        <v>733</v>
      </c>
      <c r="DJ416" s="179">
        <v>9</v>
      </c>
      <c r="DK416" s="171"/>
    </row>
    <row r="417" spans="112:115" x14ac:dyDescent="0.25">
      <c r="DH417" s="177">
        <v>852</v>
      </c>
      <c r="DI417" s="178" t="s">
        <v>734</v>
      </c>
      <c r="DJ417" s="179">
        <v>10</v>
      </c>
      <c r="DK417" s="171"/>
    </row>
    <row r="418" spans="112:115" x14ac:dyDescent="0.25">
      <c r="DH418" s="177">
        <v>853</v>
      </c>
      <c r="DI418" s="178" t="s">
        <v>735</v>
      </c>
      <c r="DJ418" s="179">
        <v>11</v>
      </c>
      <c r="DK418" s="171"/>
    </row>
    <row r="419" spans="112:115" x14ac:dyDescent="0.25">
      <c r="DH419" s="177">
        <v>951</v>
      </c>
      <c r="DI419" s="178" t="s">
        <v>66</v>
      </c>
      <c r="DJ419" s="179">
        <v>6</v>
      </c>
      <c r="DK419" s="171"/>
    </row>
    <row r="420" spans="112:115" x14ac:dyDescent="0.25">
      <c r="DH420" s="177">
        <v>952</v>
      </c>
      <c r="DI420" s="178" t="s">
        <v>67</v>
      </c>
      <c r="DJ420" s="179">
        <v>7</v>
      </c>
      <c r="DK420" s="171"/>
    </row>
    <row r="421" spans="112:115" x14ac:dyDescent="0.25">
      <c r="DH421" s="177">
        <v>953</v>
      </c>
      <c r="DI421" s="178" t="s">
        <v>68</v>
      </c>
      <c r="DJ421" s="179">
        <v>8</v>
      </c>
      <c r="DK421" s="171"/>
    </row>
    <row r="422" spans="112:115" x14ac:dyDescent="0.25">
      <c r="DH422" s="177">
        <v>954</v>
      </c>
      <c r="DI422" s="178" t="s">
        <v>69</v>
      </c>
      <c r="DJ422" s="179">
        <v>8</v>
      </c>
      <c r="DK422" s="171"/>
    </row>
    <row r="423" spans="112:115" x14ac:dyDescent="0.25">
      <c r="DH423" s="177">
        <v>955</v>
      </c>
      <c r="DI423" s="178" t="s">
        <v>70</v>
      </c>
      <c r="DJ423" s="179">
        <v>9</v>
      </c>
      <c r="DK423" s="171"/>
    </row>
    <row r="424" spans="112:115" x14ac:dyDescent="0.25">
      <c r="DH424" s="177">
        <v>961</v>
      </c>
      <c r="DI424" s="178" t="s">
        <v>71</v>
      </c>
      <c r="DJ424" s="179">
        <v>6</v>
      </c>
      <c r="DK424" s="171"/>
    </row>
    <row r="425" spans="112:115" x14ac:dyDescent="0.25">
      <c r="DH425" s="177">
        <v>962</v>
      </c>
      <c r="DI425" s="178" t="s">
        <v>72</v>
      </c>
      <c r="DJ425" s="179">
        <v>7</v>
      </c>
      <c r="DK425" s="171"/>
    </row>
    <row r="426" spans="112:115" x14ac:dyDescent="0.25">
      <c r="DH426" s="177">
        <v>963</v>
      </c>
      <c r="DI426" s="178" t="s">
        <v>73</v>
      </c>
      <c r="DJ426" s="179">
        <v>8</v>
      </c>
      <c r="DK426" s="171"/>
    </row>
    <row r="427" spans="112:115" x14ac:dyDescent="0.25">
      <c r="DH427" s="177">
        <v>971</v>
      </c>
      <c r="DI427" s="178" t="s">
        <v>74</v>
      </c>
      <c r="DJ427" s="179">
        <v>6</v>
      </c>
      <c r="DK427" s="171"/>
    </row>
    <row r="428" spans="112:115" x14ac:dyDescent="0.25">
      <c r="DH428" s="182">
        <v>972</v>
      </c>
      <c r="DI428" s="183" t="s">
        <v>75</v>
      </c>
      <c r="DJ428" s="184">
        <v>7</v>
      </c>
      <c r="DK428" s="172"/>
    </row>
  </sheetData>
  <autoFilter ref="A4:EG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70:DJ170"/>
    <mergeCell ref="K3:K4"/>
    <mergeCell ref="L3:L4"/>
    <mergeCell ref="M3:M4"/>
    <mergeCell ref="N3:N4"/>
    <mergeCell ref="O3:O4"/>
  </mergeCells>
  <conditionalFormatting sqref="CV10 CV140:CV141 CY140:CY141 CY54 CY56:CY61 CY63 CY106:CY134 CV131:CV134 CY70:CY100 CY10:CY25 CY28:CY44 CY46:CY52">
    <cfRule type="cellIs" dxfId="89" priority="35" stopIfTrue="1" operator="notEqual">
      <formula>$DC10</formula>
    </cfRule>
  </conditionalFormatting>
  <conditionalFormatting sqref="CV106:CV130 CV54 CV56:CV61 CV63 CV70:CV100 CV11:CV25 CV27:CV44 CV46:CV47 CV49:CV52">
    <cfRule type="cellIs" dxfId="88" priority="36" stopIfTrue="1" operator="notEqual">
      <formula>$CY11</formula>
    </cfRule>
  </conditionalFormatting>
  <conditionalFormatting sqref="CV135:CV137 CY135:CY137">
    <cfRule type="cellIs" dxfId="87" priority="34" stopIfTrue="1" operator="notEqual">
      <formula>$DC135</formula>
    </cfRule>
  </conditionalFormatting>
  <conditionalFormatting sqref="CY101">
    <cfRule type="cellIs" dxfId="86" priority="32" stopIfTrue="1" operator="notEqual">
      <formula>$DC101</formula>
    </cfRule>
  </conditionalFormatting>
  <conditionalFormatting sqref="CV101">
    <cfRule type="cellIs" dxfId="85" priority="33" stopIfTrue="1" operator="notEqual">
      <formula>$CY101</formula>
    </cfRule>
  </conditionalFormatting>
  <conditionalFormatting sqref="CY102">
    <cfRule type="cellIs" dxfId="84" priority="30" stopIfTrue="1" operator="notEqual">
      <formula>$DC102</formula>
    </cfRule>
  </conditionalFormatting>
  <conditionalFormatting sqref="CV102">
    <cfRule type="cellIs" dxfId="83" priority="31" stopIfTrue="1" operator="notEqual">
      <formula>$CY102</formula>
    </cfRule>
  </conditionalFormatting>
  <conditionalFormatting sqref="CY103 CY105">
    <cfRule type="cellIs" dxfId="82" priority="28" stopIfTrue="1" operator="notEqual">
      <formula>$DC103</formula>
    </cfRule>
  </conditionalFormatting>
  <conditionalFormatting sqref="CY64">
    <cfRule type="cellIs" dxfId="81" priority="26" stopIfTrue="1" operator="notEqual">
      <formula>$DC64</formula>
    </cfRule>
  </conditionalFormatting>
  <conditionalFormatting sqref="CV103 CV105">
    <cfRule type="cellIs" dxfId="80" priority="29" stopIfTrue="1" operator="notEqual">
      <formula>$CY103</formula>
    </cfRule>
  </conditionalFormatting>
  <conditionalFormatting sqref="CV64">
    <cfRule type="cellIs" dxfId="79" priority="27" stopIfTrue="1" operator="notEqual">
      <formula>$CY64</formula>
    </cfRule>
  </conditionalFormatting>
  <conditionalFormatting sqref="CY66">
    <cfRule type="cellIs" dxfId="78" priority="24" stopIfTrue="1" operator="notEqual">
      <formula>$DC66</formula>
    </cfRule>
  </conditionalFormatting>
  <conditionalFormatting sqref="CV66">
    <cfRule type="cellIs" dxfId="77" priority="25" stopIfTrue="1" operator="notEqual">
      <formula>$CY66</formula>
    </cfRule>
  </conditionalFormatting>
  <conditionalFormatting sqref="CY67">
    <cfRule type="cellIs" dxfId="76" priority="22" stopIfTrue="1" operator="notEqual">
      <formula>$DC67</formula>
    </cfRule>
  </conditionalFormatting>
  <conditionalFormatting sqref="CV67">
    <cfRule type="cellIs" dxfId="75" priority="23" stopIfTrue="1" operator="notEqual">
      <formula>$CY67</formula>
    </cfRule>
  </conditionalFormatting>
  <conditionalFormatting sqref="CV48">
    <cfRule type="cellIs" dxfId="74" priority="21" stopIfTrue="1" operator="notEqual">
      <formula>$CY48</formula>
    </cfRule>
  </conditionalFormatting>
  <conditionalFormatting sqref="CY55">
    <cfRule type="cellIs" dxfId="73" priority="18" stopIfTrue="1" operator="notEqual">
      <formula>$DC55</formula>
    </cfRule>
  </conditionalFormatting>
  <conditionalFormatting sqref="CV55">
    <cfRule type="cellIs" dxfId="72" priority="19" stopIfTrue="1" operator="notEqual">
      <formula>$CY55</formula>
    </cfRule>
  </conditionalFormatting>
  <conditionalFormatting sqref="CY45">
    <cfRule type="cellIs" dxfId="71" priority="17" stopIfTrue="1" operator="notEqual">
      <formula>$DC45</formula>
    </cfRule>
  </conditionalFormatting>
  <conditionalFormatting sqref="CV45">
    <cfRule type="cellIs" dxfId="70" priority="16" stopIfTrue="1" operator="notEqual">
      <formula>$CY45</formula>
    </cfRule>
  </conditionalFormatting>
  <conditionalFormatting sqref="CY26">
    <cfRule type="cellIs" dxfId="69" priority="14" stopIfTrue="1" operator="notEqual">
      <formula>$DC26</formula>
    </cfRule>
  </conditionalFormatting>
  <conditionalFormatting sqref="CV26">
    <cfRule type="cellIs" dxfId="68" priority="15" stopIfTrue="1" operator="notEqual">
      <formula>$CY26</formula>
    </cfRule>
  </conditionalFormatting>
  <conditionalFormatting sqref="CY53">
    <cfRule type="cellIs" dxfId="67" priority="12" stopIfTrue="1" operator="notEqual">
      <formula>$DC53</formula>
    </cfRule>
  </conditionalFormatting>
  <conditionalFormatting sqref="CV53">
    <cfRule type="cellIs" dxfId="66" priority="13" stopIfTrue="1" operator="notEqual">
      <formula>$CY53</formula>
    </cfRule>
  </conditionalFormatting>
  <conditionalFormatting sqref="CY62">
    <cfRule type="cellIs" dxfId="65" priority="10" stopIfTrue="1" operator="notEqual">
      <formula>$DC62</formula>
    </cfRule>
  </conditionalFormatting>
  <conditionalFormatting sqref="CV62">
    <cfRule type="cellIs" dxfId="64" priority="11" stopIfTrue="1" operator="notEqual">
      <formula>$CY62</formula>
    </cfRule>
  </conditionalFormatting>
  <conditionalFormatting sqref="CY65">
    <cfRule type="cellIs" dxfId="63" priority="8" stopIfTrue="1" operator="notEqual">
      <formula>$DC65</formula>
    </cfRule>
  </conditionalFormatting>
  <conditionalFormatting sqref="CV65">
    <cfRule type="cellIs" dxfId="62" priority="9" stopIfTrue="1" operator="notEqual">
      <formula>$CY65</formula>
    </cfRule>
  </conditionalFormatting>
  <conditionalFormatting sqref="CY104">
    <cfRule type="cellIs" dxfId="61" priority="6" stopIfTrue="1" operator="notEqual">
      <formula>$DC104</formula>
    </cfRule>
  </conditionalFormatting>
  <conditionalFormatting sqref="CV104">
    <cfRule type="cellIs" dxfId="60" priority="7" stopIfTrue="1" operator="notEqual">
      <formula>$CY104</formula>
    </cfRule>
  </conditionalFormatting>
  <conditionalFormatting sqref="CV138:CV139 CY138:CY139">
    <cfRule type="cellIs" dxfId="59" priority="5" stopIfTrue="1" operator="notEqual">
      <formula>$DC138</formula>
    </cfRule>
  </conditionalFormatting>
  <conditionalFormatting sqref="CY68">
    <cfRule type="cellIs" dxfId="58" priority="3" stopIfTrue="1" operator="notEqual">
      <formula>$DC68</formula>
    </cfRule>
  </conditionalFormatting>
  <conditionalFormatting sqref="CV68">
    <cfRule type="cellIs" dxfId="57" priority="4" stopIfTrue="1" operator="notEqual">
      <formula>$CY68</formula>
    </cfRule>
  </conditionalFormatting>
  <conditionalFormatting sqref="CY69">
    <cfRule type="cellIs" dxfId="56" priority="1" stopIfTrue="1" operator="notEqual">
      <formula>$DC69</formula>
    </cfRule>
  </conditionalFormatting>
  <conditionalFormatting sqref="CV69">
    <cfRule type="cellIs" dxfId="55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01.01.14 / Seite &amp;P (&amp;N)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9"/>
  <sheetViews>
    <sheetView topLeftCell="V1" zoomScaleNormal="100" zoomScaleSheetLayoutView="75" workbookViewId="0">
      <selection activeCell="AG1" sqref="AG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189" t="s">
        <v>1034</v>
      </c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1031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265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2013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36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36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31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31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30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30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26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26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26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26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44</v>
      </c>
      <c r="AA10" s="25" t="s">
        <v>659</v>
      </c>
      <c r="AB10" s="21" t="s">
        <v>307</v>
      </c>
      <c r="AC10" s="21"/>
      <c r="AE10" s="157"/>
      <c r="AF10" s="82"/>
      <c r="CP10" s="19" t="str">
        <f t="shared" si="2"/>
        <v>Kalak Josef</v>
      </c>
      <c r="CR10" s="19">
        <f t="shared" si="3"/>
        <v>44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39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39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0" si="6">VLOOKUP($CY11,Funktionsbezeichnungen,3,0)</f>
        <v>10</v>
      </c>
      <c r="DA11" s="83" t="str">
        <f t="shared" ref="DA11:DA30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28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28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25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25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25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25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15.75" x14ac:dyDescent="0.2">
      <c r="A15" s="53">
        <v>0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574</v>
      </c>
      <c r="Q15" s="15">
        <v>11</v>
      </c>
      <c r="R15" s="16"/>
      <c r="S15" s="20" t="s">
        <v>571</v>
      </c>
      <c r="T15" s="21">
        <v>1953</v>
      </c>
      <c r="U15" s="28" t="s">
        <v>572</v>
      </c>
      <c r="V15" s="21">
        <v>1978</v>
      </c>
      <c r="W15" s="25"/>
      <c r="X15" s="21"/>
      <c r="Y15" s="28" t="s">
        <v>573</v>
      </c>
      <c r="Z15" s="21">
        <f>$AD$3-V15</f>
        <v>35</v>
      </c>
      <c r="AA15" s="25" t="s">
        <v>97</v>
      </c>
      <c r="AB15" s="162" t="s">
        <v>926</v>
      </c>
      <c r="AC15" s="21"/>
      <c r="AE15" s="90" t="s">
        <v>373</v>
      </c>
      <c r="AF15" s="82"/>
      <c r="CP15" s="19" t="str">
        <f>+S15</f>
        <v>Bosshard Heinz</v>
      </c>
      <c r="CR15" s="19">
        <f>+Z15</f>
        <v>35</v>
      </c>
      <c r="CS15" s="19" t="str">
        <f>+AB15</f>
        <v xml:space="preserve"> B/C 1)</v>
      </c>
      <c r="CT15" s="154">
        <v>3205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 t="shared" si="5"/>
        <v>3205</v>
      </c>
      <c r="DK15" s="153">
        <v>1</v>
      </c>
      <c r="DL15" s="19">
        <v>2</v>
      </c>
      <c r="DM15" s="19" t="s">
        <v>951</v>
      </c>
    </row>
    <row r="16" spans="1:137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441</v>
      </c>
      <c r="Q16" s="15">
        <v>12</v>
      </c>
      <c r="R16" s="16"/>
      <c r="S16" s="20" t="s">
        <v>113</v>
      </c>
      <c r="T16" s="21">
        <v>1958</v>
      </c>
      <c r="U16" s="28" t="s">
        <v>195</v>
      </c>
      <c r="V16" s="21">
        <v>1981</v>
      </c>
      <c r="W16" s="25"/>
      <c r="X16" s="21"/>
      <c r="Y16" s="28" t="s">
        <v>222</v>
      </c>
      <c r="Z16" s="21">
        <f t="shared" si="1"/>
        <v>32</v>
      </c>
      <c r="AA16" s="25" t="s">
        <v>662</v>
      </c>
      <c r="AB16" s="21" t="s">
        <v>308</v>
      </c>
      <c r="AC16" s="21"/>
      <c r="AE16" s="90" t="s">
        <v>373</v>
      </c>
      <c r="AF16" s="82"/>
      <c r="CP16" s="19" t="str">
        <f t="shared" si="2"/>
        <v>Schär Robert</v>
      </c>
      <c r="CR16" s="19">
        <f t="shared" si="3"/>
        <v>32</v>
      </c>
      <c r="CS16" s="19" t="str">
        <f t="shared" si="4"/>
        <v xml:space="preserve"> B/C 1)</v>
      </c>
      <c r="CT16" s="154">
        <v>5557</v>
      </c>
      <c r="CU16" s="126"/>
      <c r="CV16" s="125">
        <v>773</v>
      </c>
      <c r="CW16" s="33">
        <f t="shared" si="10"/>
        <v>9</v>
      </c>
      <c r="CX16" s="83" t="str">
        <f t="shared" si="11"/>
        <v>Projektingenieur 3</v>
      </c>
      <c r="CY16" s="125">
        <v>773</v>
      </c>
      <c r="CZ16" s="33">
        <f t="shared" si="6"/>
        <v>9</v>
      </c>
      <c r="DA16" s="83" t="str">
        <f t="shared" si="7"/>
        <v>Projektingenieur 3</v>
      </c>
      <c r="DB16" s="20"/>
      <c r="DC16" s="33">
        <v>773</v>
      </c>
      <c r="DD16" s="33">
        <f t="shared" si="8"/>
        <v>9</v>
      </c>
      <c r="DE16" s="83" t="str">
        <f t="shared" si="9"/>
        <v>Projektingenieur 3</v>
      </c>
      <c r="DJ16" s="19">
        <f t="shared" si="5"/>
        <v>5557</v>
      </c>
      <c r="DK16" s="153">
        <v>2</v>
      </c>
      <c r="DL16" s="19">
        <v>3</v>
      </c>
      <c r="DM16" s="19" t="s">
        <v>951</v>
      </c>
    </row>
    <row r="17" spans="1:117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359</v>
      </c>
      <c r="P17" s="15" t="s">
        <v>449</v>
      </c>
      <c r="Q17" s="15">
        <v>13</v>
      </c>
      <c r="R17" s="16"/>
      <c r="S17" s="20" t="s">
        <v>114</v>
      </c>
      <c r="T17" s="21">
        <v>1957</v>
      </c>
      <c r="U17" s="28" t="s">
        <v>195</v>
      </c>
      <c r="V17" s="21">
        <v>1984</v>
      </c>
      <c r="W17" s="25"/>
      <c r="X17" s="21"/>
      <c r="Y17" s="28" t="s">
        <v>90</v>
      </c>
      <c r="Z17" s="21">
        <f t="shared" si="1"/>
        <v>29</v>
      </c>
      <c r="AA17" s="25" t="s">
        <v>663</v>
      </c>
      <c r="AB17" s="21" t="s">
        <v>308</v>
      </c>
      <c r="AC17" s="21"/>
      <c r="AE17" s="90" t="s">
        <v>390</v>
      </c>
      <c r="AF17" s="82"/>
      <c r="CP17" s="19" t="str">
        <f t="shared" si="2"/>
        <v xml:space="preserve">Spieler Daniel </v>
      </c>
      <c r="CR17" s="19">
        <f t="shared" si="3"/>
        <v>29</v>
      </c>
      <c r="CS17" s="19" t="str">
        <f t="shared" si="4"/>
        <v xml:space="preserve"> B/C 1)</v>
      </c>
      <c r="CT17" s="154">
        <v>4209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4209</v>
      </c>
      <c r="DK17" s="153">
        <v>2</v>
      </c>
      <c r="DL17" s="19">
        <v>3</v>
      </c>
      <c r="DM17" s="19" t="s">
        <v>951</v>
      </c>
    </row>
    <row r="18" spans="1:117" s="19" customFormat="1" ht="15.75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198</v>
      </c>
      <c r="V18" s="21">
        <v>1987</v>
      </c>
      <c r="W18" s="25"/>
      <c r="X18" s="21"/>
      <c r="Y18" s="28" t="s">
        <v>222</v>
      </c>
      <c r="Z18" s="21">
        <f t="shared" si="1"/>
        <v>26</v>
      </c>
      <c r="AA18" s="25" t="s">
        <v>664</v>
      </c>
      <c r="AB18" s="21" t="s">
        <v>308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26</v>
      </c>
      <c r="CS18" s="19" t="str">
        <f t="shared" si="4"/>
        <v xml:space="preserve"> B/C 1)</v>
      </c>
      <c r="CT18" s="154">
        <v>4187</v>
      </c>
      <c r="CU18" s="126"/>
      <c r="CV18" s="125">
        <v>774</v>
      </c>
      <c r="CW18" s="33">
        <f t="shared" si="10"/>
        <v>10</v>
      </c>
      <c r="CX18" s="83" t="str">
        <f t="shared" si="11"/>
        <v>Senior Projektingenieur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4187</v>
      </c>
      <c r="DK18" s="153">
        <v>2</v>
      </c>
      <c r="DL18" s="19">
        <v>3</v>
      </c>
      <c r="DM18" s="19" t="s">
        <v>951</v>
      </c>
    </row>
    <row r="19" spans="1:117" s="19" customFormat="1" ht="30.75" customHeigh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200</v>
      </c>
      <c r="V19" s="21">
        <v>1987</v>
      </c>
      <c r="W19" s="25"/>
      <c r="X19" s="21"/>
      <c r="Y19" s="28" t="s">
        <v>223</v>
      </c>
      <c r="Z19" s="118">
        <f t="shared" si="1"/>
        <v>26</v>
      </c>
      <c r="AA19" s="25" t="s">
        <v>704</v>
      </c>
      <c r="AB19" s="21" t="s">
        <v>308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26</v>
      </c>
      <c r="CS19" s="19" t="str">
        <f t="shared" si="4"/>
        <v xml:space="preserve"> B/C 1)</v>
      </c>
      <c r="CT19" s="154">
        <v>4179</v>
      </c>
      <c r="CU19" s="126"/>
      <c r="CV19" s="125">
        <v>773</v>
      </c>
      <c r="CW19" s="33">
        <f t="shared" si="10"/>
        <v>9</v>
      </c>
      <c r="CX19" s="83" t="str">
        <f t="shared" si="11"/>
        <v>Projektingenieur 3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772</v>
      </c>
      <c r="DD19" s="33">
        <f t="shared" si="8"/>
        <v>8</v>
      </c>
      <c r="DE19" s="83" t="str">
        <f t="shared" si="9"/>
        <v>Projektingenieur 2</v>
      </c>
      <c r="DJ19" s="19">
        <f t="shared" si="5"/>
        <v>4179</v>
      </c>
      <c r="DK19" s="153">
        <v>2</v>
      </c>
      <c r="DL19" s="19">
        <v>3</v>
      </c>
      <c r="DM19" s="19" t="s">
        <v>951</v>
      </c>
    </row>
    <row r="20" spans="1:117" s="19" customFormat="1" ht="15.75" x14ac:dyDescent="0.2">
      <c r="A20" s="53">
        <v>0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443</v>
      </c>
      <c r="Q20" s="15">
        <v>16</v>
      </c>
      <c r="R20" s="42"/>
      <c r="S20" s="20" t="s">
        <v>253</v>
      </c>
      <c r="T20" s="21">
        <v>1967</v>
      </c>
      <c r="U20" s="28" t="s">
        <v>194</v>
      </c>
      <c r="V20" s="21">
        <v>1992</v>
      </c>
      <c r="W20" s="25" t="s">
        <v>314</v>
      </c>
      <c r="X20" s="21">
        <v>1999</v>
      </c>
      <c r="Y20" s="28" t="s">
        <v>315</v>
      </c>
      <c r="Z20" s="21">
        <f t="shared" si="1"/>
        <v>21</v>
      </c>
      <c r="AA20" s="25" t="s">
        <v>665</v>
      </c>
      <c r="AB20" s="21" t="s">
        <v>308</v>
      </c>
      <c r="AC20" s="21"/>
      <c r="AE20" s="90" t="s">
        <v>619</v>
      </c>
      <c r="AF20" s="82"/>
      <c r="CP20" s="19" t="str">
        <f t="shared" si="2"/>
        <v>Suter Thomas</v>
      </c>
      <c r="CR20" s="19">
        <f t="shared" si="3"/>
        <v>21</v>
      </c>
      <c r="CS20" s="19" t="str">
        <f t="shared" si="4"/>
        <v xml:space="preserve"> B/C 1)</v>
      </c>
      <c r="CT20" s="154">
        <v>3201</v>
      </c>
      <c r="CU20" s="126"/>
      <c r="CV20" s="125">
        <v>774</v>
      </c>
      <c r="CW20" s="33">
        <f t="shared" si="10"/>
        <v>10</v>
      </c>
      <c r="CX20" s="83" t="str">
        <f t="shared" si="11"/>
        <v>Senior Projektingenieur</v>
      </c>
      <c r="CY20" s="125">
        <v>774</v>
      </c>
      <c r="CZ20" s="33">
        <f t="shared" si="6"/>
        <v>10</v>
      </c>
      <c r="DA20" s="83" t="str">
        <f t="shared" si="7"/>
        <v>Senior Projektingenieur</v>
      </c>
      <c r="DB20" s="20"/>
      <c r="DC20" s="33">
        <v>773</v>
      </c>
      <c r="DD20" s="33">
        <f t="shared" si="8"/>
        <v>9</v>
      </c>
      <c r="DE20" s="83" t="str">
        <f t="shared" si="9"/>
        <v>Projektingenieur 3</v>
      </c>
      <c r="DJ20" s="19">
        <f t="shared" si="5"/>
        <v>3201</v>
      </c>
      <c r="DK20" s="153">
        <v>1</v>
      </c>
      <c r="DL20" s="19">
        <v>2</v>
      </c>
      <c r="DM20" s="19" t="s">
        <v>951</v>
      </c>
    </row>
    <row r="21" spans="1:117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17</v>
      </c>
      <c r="AA21" s="25" t="s">
        <v>676</v>
      </c>
      <c r="AB21" s="21" t="s">
        <v>308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17</v>
      </c>
      <c r="CS21" s="19" t="str">
        <f t="shared" si="4"/>
        <v xml:space="preserve"> B/C 1)</v>
      </c>
      <c r="CT21" s="154">
        <v>4276</v>
      </c>
      <c r="CU21" s="126"/>
      <c r="CV21" s="125">
        <v>773</v>
      </c>
      <c r="CW21" s="33">
        <f t="shared" si="10"/>
        <v>9</v>
      </c>
      <c r="CX21" s="83" t="str">
        <f t="shared" si="11"/>
        <v>Projektingenieur 3</v>
      </c>
      <c r="CY21" s="125">
        <v>773</v>
      </c>
      <c r="CZ21" s="33">
        <f t="shared" si="6"/>
        <v>9</v>
      </c>
      <c r="DA21" s="83" t="str">
        <f t="shared" si="7"/>
        <v>Projektingenieur 3</v>
      </c>
      <c r="DB21" s="20"/>
      <c r="DC21" s="33">
        <v>772</v>
      </c>
      <c r="DD21" s="33">
        <f t="shared" si="8"/>
        <v>8</v>
      </c>
      <c r="DE21" s="83" t="str">
        <f t="shared" si="9"/>
        <v>Projektingenieur 2</v>
      </c>
      <c r="DJ21" s="19">
        <f t="shared" si="5"/>
        <v>4276</v>
      </c>
      <c r="DK21" s="153">
        <v>2</v>
      </c>
      <c r="DL21" s="19">
        <v>3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>IF(Z22&gt;=10,1,0)</f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462</v>
      </c>
      <c r="Q22" s="15">
        <v>18</v>
      </c>
      <c r="R22" s="42"/>
      <c r="S22" s="20" t="s">
        <v>125</v>
      </c>
      <c r="T22" s="21">
        <v>1969</v>
      </c>
      <c r="U22" s="28" t="s">
        <v>194</v>
      </c>
      <c r="V22" s="21">
        <v>1997</v>
      </c>
      <c r="W22" s="25"/>
      <c r="X22" s="21"/>
      <c r="Y22" s="28" t="s">
        <v>336</v>
      </c>
      <c r="Z22" s="118">
        <f>$AD$3-V22</f>
        <v>16</v>
      </c>
      <c r="AA22" s="25" t="s">
        <v>677</v>
      </c>
      <c r="AB22" s="162" t="s">
        <v>926</v>
      </c>
      <c r="AC22" s="21"/>
      <c r="AE22" s="90" t="s">
        <v>373</v>
      </c>
      <c r="AF22" s="82"/>
      <c r="CP22" s="19" t="str">
        <f>+S22</f>
        <v>Rauchfleisch Alexander</v>
      </c>
      <c r="CR22" s="19">
        <f>+Z22</f>
        <v>16</v>
      </c>
      <c r="CS22" s="19" t="str">
        <f>+AB22</f>
        <v xml:space="preserve"> B/C 1)</v>
      </c>
      <c r="CT22" s="154">
        <v>4254</v>
      </c>
      <c r="CU22" s="126"/>
      <c r="CV22" s="125">
        <v>773</v>
      </c>
      <c r="CW22" s="33">
        <f>VLOOKUP($CV22,Funktionsbezeichnungen,3,0)</f>
        <v>9</v>
      </c>
      <c r="CX22" s="83" t="str">
        <f>VLOOKUP($CV22,Funktionsbezeichnungen,2,0)</f>
        <v>Projektingenieur 3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20"/>
      <c r="DC22" s="33">
        <v>772</v>
      </c>
      <c r="DD22" s="33">
        <f>VLOOKUP($DC22,Funktionsbezeichnungen,3,0)</f>
        <v>8</v>
      </c>
      <c r="DE22" s="83" t="str">
        <f>VLOOKUP($DC22,Funktionsbezeichnungen,2,0)</f>
        <v>Projektingenieur 2</v>
      </c>
      <c r="DJ22" s="19">
        <f t="shared" si="5"/>
        <v>4254</v>
      </c>
      <c r="DK22" s="153">
        <v>1</v>
      </c>
      <c r="DL22" s="19">
        <v>2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360</v>
      </c>
      <c r="P23" s="15" t="s">
        <v>463</v>
      </c>
      <c r="Q23" s="15">
        <v>19</v>
      </c>
      <c r="R23" s="42"/>
      <c r="S23" s="20" t="s">
        <v>190</v>
      </c>
      <c r="T23" s="21">
        <v>1972</v>
      </c>
      <c r="U23" s="28" t="s">
        <v>194</v>
      </c>
      <c r="V23" s="21">
        <v>1997</v>
      </c>
      <c r="W23" s="25"/>
      <c r="X23" s="21"/>
      <c r="Y23" s="28" t="s">
        <v>1021</v>
      </c>
      <c r="Z23" s="118">
        <f>$AD$3-V23</f>
        <v>16</v>
      </c>
      <c r="AA23" s="25" t="s">
        <v>678</v>
      </c>
      <c r="AB23" s="162" t="s">
        <v>926</v>
      </c>
      <c r="AC23" s="21"/>
      <c r="AE23" s="90" t="s">
        <v>402</v>
      </c>
      <c r="AF23" s="82"/>
      <c r="CP23" s="19" t="str">
        <f>+S23</f>
        <v>Stoffel Patric</v>
      </c>
      <c r="CR23" s="19">
        <f>+Z23</f>
        <v>16</v>
      </c>
      <c r="CS23" s="19" t="str">
        <f>+AB23</f>
        <v xml:space="preserve"> B/C 1)</v>
      </c>
      <c r="CT23" s="154">
        <v>4258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4258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/>
      <c r="I24" s="56"/>
      <c r="J24" s="54"/>
      <c r="K24" s="56"/>
      <c r="L24" s="56"/>
      <c r="M24" s="56"/>
      <c r="N24" s="58"/>
      <c r="O24" s="52" t="s">
        <v>359</v>
      </c>
      <c r="P24" s="15" t="s">
        <v>464</v>
      </c>
      <c r="Q24" s="15">
        <v>20</v>
      </c>
      <c r="R24" s="42"/>
      <c r="S24" s="20" t="s">
        <v>206</v>
      </c>
      <c r="T24" s="21">
        <v>1969</v>
      </c>
      <c r="U24" s="28" t="s">
        <v>221</v>
      </c>
      <c r="V24" s="21">
        <v>1998</v>
      </c>
      <c r="W24" s="25"/>
      <c r="X24" s="21"/>
      <c r="Y24" s="28" t="s">
        <v>548</v>
      </c>
      <c r="Z24" s="118">
        <f>$AD$3-V24</f>
        <v>15</v>
      </c>
      <c r="AA24" s="25" t="s">
        <v>679</v>
      </c>
      <c r="AB24" s="162" t="s">
        <v>926</v>
      </c>
      <c r="AC24" s="21"/>
      <c r="AE24" s="90" t="s">
        <v>402</v>
      </c>
      <c r="AF24" s="82"/>
      <c r="CP24" s="19" t="str">
        <f>+S24</f>
        <v>Fuchs Christian</v>
      </c>
      <c r="CR24" s="19">
        <f>+Z24</f>
        <v>15</v>
      </c>
      <c r="CS24" s="19" t="str">
        <f>+AB24</f>
        <v xml:space="preserve"> B/C 1)</v>
      </c>
      <c r="CT24" s="154">
        <v>4263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4263</v>
      </c>
      <c r="DK24" s="153">
        <v>1</v>
      </c>
      <c r="DL24" s="19">
        <v>2</v>
      </c>
      <c r="DM24" s="19" t="s">
        <v>951</v>
      </c>
    </row>
    <row r="25" spans="1:117" s="19" customFormat="1" ht="15.75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360</v>
      </c>
      <c r="P25" s="15" t="s">
        <v>446</v>
      </c>
      <c r="Q25" s="15">
        <v>21</v>
      </c>
      <c r="R25" s="16"/>
      <c r="S25" s="20" t="s">
        <v>109</v>
      </c>
      <c r="T25" s="21">
        <v>1947</v>
      </c>
      <c r="U25" s="28" t="s">
        <v>198</v>
      </c>
      <c r="V25" s="21">
        <v>1971</v>
      </c>
      <c r="W25" s="25"/>
      <c r="X25" s="21"/>
      <c r="Y25" s="28" t="s">
        <v>1020</v>
      </c>
      <c r="Z25" s="21">
        <f>$AD$3-V25</f>
        <v>42</v>
      </c>
      <c r="AA25" s="25" t="s">
        <v>938</v>
      </c>
      <c r="AB25" s="21" t="s">
        <v>885</v>
      </c>
      <c r="AC25" s="21"/>
      <c r="AE25" s="157"/>
      <c r="AF25" s="82"/>
      <c r="CP25" s="19" t="str">
        <f>+S25</f>
        <v>Yelman Mahir</v>
      </c>
      <c r="CR25" s="19">
        <f>+Z25</f>
        <v>42</v>
      </c>
      <c r="CS25" s="152" t="str">
        <f>+AB25</f>
        <v xml:space="preserve"> C/B 5)</v>
      </c>
      <c r="CT25" s="154">
        <v>4162</v>
      </c>
      <c r="CU25" s="126"/>
      <c r="CV25" s="125" t="s">
        <v>711</v>
      </c>
      <c r="CW25" s="33"/>
      <c r="CX25" s="83"/>
      <c r="CY25" s="125" t="s">
        <v>711</v>
      </c>
      <c r="CZ25" s="33"/>
      <c r="DA25" s="83"/>
      <c r="DB25" s="20"/>
      <c r="DC25" s="33" t="s">
        <v>711</v>
      </c>
      <c r="DD25" s="33" t="s">
        <v>711</v>
      </c>
      <c r="DE25" s="83"/>
      <c r="DJ25" s="19">
        <f t="shared" si="5"/>
        <v>4162</v>
      </c>
      <c r="DK25" s="153">
        <v>2</v>
      </c>
      <c r="DL25" s="19">
        <v>3</v>
      </c>
      <c r="DM25" s="185" t="s">
        <v>951</v>
      </c>
    </row>
    <row r="26" spans="1:117" s="19" customFormat="1" ht="27" x14ac:dyDescent="0.2">
      <c r="A26" s="53">
        <v>1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361</v>
      </c>
      <c r="P26" s="15" t="s">
        <v>467</v>
      </c>
      <c r="Q26" s="15">
        <v>22</v>
      </c>
      <c r="R26" s="16"/>
      <c r="S26" s="20" t="s">
        <v>124</v>
      </c>
      <c r="T26" s="21">
        <v>1971</v>
      </c>
      <c r="U26" s="28" t="s">
        <v>197</v>
      </c>
      <c r="V26" s="21">
        <v>1997</v>
      </c>
      <c r="W26" s="25" t="s">
        <v>324</v>
      </c>
      <c r="X26" s="21">
        <v>2007</v>
      </c>
      <c r="Y26" s="28" t="s">
        <v>317</v>
      </c>
      <c r="Z26" s="170">
        <f t="shared" si="1"/>
        <v>16</v>
      </c>
      <c r="AA26" s="25" t="s">
        <v>705</v>
      </c>
      <c r="AB26" s="21" t="s">
        <v>308</v>
      </c>
      <c r="AC26" s="21"/>
      <c r="AE26" s="90" t="s">
        <v>373</v>
      </c>
      <c r="AF26" s="82"/>
      <c r="CP26" s="19" t="str">
        <f t="shared" si="2"/>
        <v>Brunkhorst Marc</v>
      </c>
      <c r="CR26" s="19">
        <f t="shared" si="3"/>
        <v>16</v>
      </c>
      <c r="CS26" s="19" t="str">
        <f t="shared" si="4"/>
        <v xml:space="preserve"> B/C 1)</v>
      </c>
      <c r="CT26" s="154">
        <v>7679</v>
      </c>
      <c r="CU26" s="126"/>
      <c r="CV26" s="125">
        <v>773</v>
      </c>
      <c r="CW26" s="33">
        <f t="shared" si="10"/>
        <v>9</v>
      </c>
      <c r="CX26" s="83" t="str">
        <f t="shared" si="11"/>
        <v>Projektingenieur 3</v>
      </c>
      <c r="CY26" s="125">
        <v>773</v>
      </c>
      <c r="CZ26" s="33">
        <f t="shared" si="6"/>
        <v>9</v>
      </c>
      <c r="DA26" s="83" t="str">
        <f t="shared" si="7"/>
        <v>Projektingenieur 3</v>
      </c>
      <c r="DB26" s="20"/>
      <c r="DC26" s="33">
        <v>772</v>
      </c>
      <c r="DD26" s="33">
        <f t="shared" si="8"/>
        <v>8</v>
      </c>
      <c r="DE26" s="83" t="str">
        <f t="shared" si="9"/>
        <v>Projektingenieur 2</v>
      </c>
      <c r="DJ26" s="19">
        <f t="shared" si="5"/>
        <v>7679</v>
      </c>
      <c r="DK26" s="153">
        <v>1</v>
      </c>
      <c r="DL26" s="19">
        <v>2</v>
      </c>
      <c r="DM26" s="19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37</v>
      </c>
      <c r="AA27" s="25" t="s">
        <v>666</v>
      </c>
      <c r="AB27" s="21" t="s">
        <v>309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37</v>
      </c>
      <c r="CS27" s="19" t="str">
        <f t="shared" si="4"/>
        <v xml:space="preserve"> C/B 3)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361</v>
      </c>
      <c r="P28" s="15" t="s">
        <v>447</v>
      </c>
      <c r="Q28" s="15">
        <v>24</v>
      </c>
      <c r="R28" s="16"/>
      <c r="S28" s="20" t="s">
        <v>111</v>
      </c>
      <c r="T28" s="21">
        <v>1954</v>
      </c>
      <c r="U28" s="28" t="s">
        <v>195</v>
      </c>
      <c r="V28" s="21">
        <v>1976</v>
      </c>
      <c r="W28" s="25"/>
      <c r="X28" s="21"/>
      <c r="Y28" s="28" t="s">
        <v>547</v>
      </c>
      <c r="Z28" s="21">
        <f t="shared" si="1"/>
        <v>37</v>
      </c>
      <c r="AA28" s="25" t="s">
        <v>671</v>
      </c>
      <c r="AB28" s="21" t="s">
        <v>105</v>
      </c>
      <c r="AC28" s="21"/>
      <c r="AE28" s="90" t="s">
        <v>415</v>
      </c>
      <c r="AF28" s="82"/>
      <c r="CP28" s="19" t="str">
        <f t="shared" si="2"/>
        <v>Buser Edi</v>
      </c>
      <c r="CR28" s="19">
        <f t="shared" si="3"/>
        <v>37</v>
      </c>
      <c r="CS28" s="19" t="str">
        <f t="shared" si="4"/>
        <v>C</v>
      </c>
      <c r="CT28" s="154">
        <v>3160</v>
      </c>
      <c r="CU28" s="126"/>
      <c r="CV28" s="125">
        <v>772</v>
      </c>
      <c r="CW28" s="33">
        <f t="shared" si="10"/>
        <v>8</v>
      </c>
      <c r="CX28" s="83" t="str">
        <f t="shared" si="11"/>
        <v>Projektingenieur 2</v>
      </c>
      <c r="CY28" s="125">
        <v>772</v>
      </c>
      <c r="CZ28" s="33">
        <f t="shared" si="6"/>
        <v>8</v>
      </c>
      <c r="DA28" s="83" t="str">
        <f t="shared" si="7"/>
        <v>Projektingenieur 2</v>
      </c>
      <c r="DB28" s="20"/>
      <c r="DC28" s="33">
        <v>772</v>
      </c>
      <c r="DD28" s="33">
        <f t="shared" si="8"/>
        <v>8</v>
      </c>
      <c r="DE28" s="83" t="str">
        <f t="shared" si="9"/>
        <v>Projektingenieur 2</v>
      </c>
      <c r="DJ28" s="19">
        <f t="shared" si="5"/>
        <v>3160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359</v>
      </c>
      <c r="P29" s="15" t="s">
        <v>448</v>
      </c>
      <c r="Q29" s="15">
        <v>25</v>
      </c>
      <c r="R29" s="16"/>
      <c r="S29" s="20" t="s">
        <v>112</v>
      </c>
      <c r="T29" s="21">
        <v>1956</v>
      </c>
      <c r="U29" s="26" t="s">
        <v>854</v>
      </c>
      <c r="V29" s="21">
        <v>1981</v>
      </c>
      <c r="W29" s="25" t="s">
        <v>855</v>
      </c>
      <c r="X29" s="21">
        <v>1990</v>
      </c>
      <c r="Y29" s="28" t="s">
        <v>329</v>
      </c>
      <c r="Z29" s="21">
        <f t="shared" si="1"/>
        <v>32</v>
      </c>
      <c r="AA29" s="25" t="s">
        <v>671</v>
      </c>
      <c r="AB29" s="21" t="s">
        <v>105</v>
      </c>
      <c r="AC29" s="21"/>
      <c r="AE29" s="90" t="s">
        <v>389</v>
      </c>
      <c r="AF29" s="82"/>
      <c r="CP29" s="19" t="str">
        <f t="shared" si="2"/>
        <v>Bergmann Georg</v>
      </c>
      <c r="CR29" s="19">
        <f t="shared" si="3"/>
        <v>32</v>
      </c>
      <c r="CS29" s="19" t="str">
        <f t="shared" si="4"/>
        <v>C</v>
      </c>
      <c r="CT29" s="154">
        <v>4185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4185</v>
      </c>
      <c r="DK29" s="153">
        <v>1</v>
      </c>
      <c r="DL29" s="19">
        <v>2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27</v>
      </c>
      <c r="AA30" s="25" t="s">
        <v>672</v>
      </c>
      <c r="AB30" s="21" t="s">
        <v>105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27</v>
      </c>
      <c r="CS30" s="19" t="str">
        <f t="shared" si="4"/>
        <v>C</v>
      </c>
      <c r="CT30" s="154">
        <v>4269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4269</v>
      </c>
      <c r="DK30" s="153">
        <v>2</v>
      </c>
      <c r="DL30" s="19">
        <v>3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873</v>
      </c>
      <c r="Q31" s="15">
        <v>27</v>
      </c>
      <c r="R31" s="16"/>
      <c r="S31" s="20" t="s">
        <v>874</v>
      </c>
      <c r="T31" s="21">
        <v>1959</v>
      </c>
      <c r="U31" s="26" t="s">
        <v>117</v>
      </c>
      <c r="V31" s="21">
        <v>1990</v>
      </c>
      <c r="W31" s="25"/>
      <c r="X31" s="21"/>
      <c r="Y31" s="28" t="s">
        <v>875</v>
      </c>
      <c r="Z31" s="21">
        <f t="shared" si="1"/>
        <v>23</v>
      </c>
      <c r="AA31" s="25" t="s">
        <v>671</v>
      </c>
      <c r="AB31" s="21" t="s">
        <v>105</v>
      </c>
      <c r="AC31" s="21"/>
      <c r="AE31" s="90" t="s">
        <v>389</v>
      </c>
      <c r="AF31" s="82"/>
      <c r="CP31" s="19" t="str">
        <f t="shared" si="2"/>
        <v>Wick Bernd</v>
      </c>
      <c r="CR31" s="19">
        <f t="shared" si="3"/>
        <v>23</v>
      </c>
      <c r="CS31" s="19" t="str">
        <f t="shared" si="4"/>
        <v>C</v>
      </c>
      <c r="CT31" s="154">
        <v>3208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/>
      <c r="CZ31" s="33"/>
      <c r="DA31" s="83"/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3208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19</v>
      </c>
      <c r="AA32" s="25" t="s">
        <v>673</v>
      </c>
      <c r="AB32" s="21" t="s">
        <v>105</v>
      </c>
      <c r="AC32" s="21"/>
      <c r="AE32" s="90" t="s">
        <v>373</v>
      </c>
      <c r="AF32" s="82"/>
      <c r="CP32" s="19" t="str">
        <f t="shared" si="2"/>
        <v>Kern Etienne</v>
      </c>
      <c r="CR32" s="19">
        <f t="shared" si="3"/>
        <v>19</v>
      </c>
      <c r="CS32" s="19" t="str">
        <f t="shared" si="4"/>
        <v>C</v>
      </c>
      <c r="CT32" s="154">
        <v>4246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>
        <v>772</v>
      </c>
      <c r="CZ32" s="33">
        <f t="shared" ref="CZ32:CZ45" si="12">VLOOKUP($CY32,Funktionsbezeichnungen,3,0)</f>
        <v>8</v>
      </c>
      <c r="DA32" s="83" t="str">
        <f t="shared" ref="DA32:DA45" si="13">VLOOKUP($CY32,Funktionsbezeichnungen,2,0)</f>
        <v>Projektingenieur 2</v>
      </c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4246</v>
      </c>
      <c r="DK32" s="153">
        <v>1</v>
      </c>
      <c r="DL32" s="19">
        <v>2</v>
      </c>
      <c r="DM32" s="19" t="s">
        <v>951</v>
      </c>
    </row>
    <row r="33" spans="1:117" s="19" customForma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458</v>
      </c>
      <c r="Q33" s="15">
        <v>29</v>
      </c>
      <c r="R33" s="16"/>
      <c r="S33" s="20" t="s">
        <v>275</v>
      </c>
      <c r="T33" s="21">
        <v>1969</v>
      </c>
      <c r="U33" s="28" t="s">
        <v>299</v>
      </c>
      <c r="V33" s="21">
        <v>1996</v>
      </c>
      <c r="W33" s="25"/>
      <c r="X33" s="21"/>
      <c r="Y33" s="25" t="s">
        <v>276</v>
      </c>
      <c r="Z33" s="21">
        <f t="shared" si="1"/>
        <v>17</v>
      </c>
      <c r="AA33" s="25" t="s">
        <v>110</v>
      </c>
      <c r="AB33" s="21" t="s">
        <v>105</v>
      </c>
      <c r="AC33" s="21"/>
      <c r="AE33" s="90" t="s">
        <v>376</v>
      </c>
      <c r="AF33" s="82"/>
      <c r="CP33" s="19" t="str">
        <f t="shared" si="2"/>
        <v>Knoll Bernd</v>
      </c>
      <c r="CR33" s="19">
        <f t="shared" si="3"/>
        <v>17</v>
      </c>
      <c r="CS33" s="19" t="str">
        <f t="shared" si="4"/>
        <v>C</v>
      </c>
      <c r="CT33" s="154">
        <v>4291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si="12"/>
        <v>8</v>
      </c>
      <c r="DA33" s="83" t="str">
        <f t="shared" si="13"/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4291</v>
      </c>
      <c r="DK33" s="153">
        <v>1</v>
      </c>
      <c r="DL33" s="19">
        <v>2</v>
      </c>
      <c r="DM33" s="185" t="s">
        <v>968</v>
      </c>
    </row>
    <row r="34" spans="1:117" s="19" customFormat="1" ht="24.95" customHeight="1" x14ac:dyDescent="0.2">
      <c r="A34" s="53">
        <v>0</v>
      </c>
      <c r="B34" s="53">
        <v>1</v>
      </c>
      <c r="C34" s="53">
        <f t="shared" si="0"/>
        <v>1</v>
      </c>
      <c r="D34" s="55"/>
      <c r="E34" s="55"/>
      <c r="F34" s="56">
        <v>1</v>
      </c>
      <c r="G34" s="54"/>
      <c r="H34" s="54"/>
      <c r="I34" s="56"/>
      <c r="J34" s="54"/>
      <c r="K34" s="56"/>
      <c r="L34" s="56"/>
      <c r="M34" s="56"/>
      <c r="N34" s="58"/>
      <c r="O34" s="166" t="s">
        <v>359</v>
      </c>
      <c r="P34" s="167" t="s">
        <v>460</v>
      </c>
      <c r="Q34" s="15">
        <v>30</v>
      </c>
      <c r="R34" s="168"/>
      <c r="S34" s="20" t="s">
        <v>231</v>
      </c>
      <c r="T34" s="21">
        <v>1967</v>
      </c>
      <c r="U34" s="28" t="s">
        <v>232</v>
      </c>
      <c r="V34" s="21">
        <v>1996</v>
      </c>
      <c r="W34" s="25"/>
      <c r="X34" s="21"/>
      <c r="Y34" s="28" t="s">
        <v>233</v>
      </c>
      <c r="Z34" s="118">
        <f t="shared" si="1"/>
        <v>17</v>
      </c>
      <c r="AA34" s="25" t="s">
        <v>675</v>
      </c>
      <c r="AB34" s="118" t="s">
        <v>105</v>
      </c>
      <c r="AC34" s="21"/>
      <c r="AE34" s="90" t="s">
        <v>373</v>
      </c>
      <c r="AF34" s="82"/>
      <c r="CP34" s="19" t="str">
        <f t="shared" si="2"/>
        <v>Ruff Ute</v>
      </c>
      <c r="CR34" s="19">
        <f t="shared" si="3"/>
        <v>17</v>
      </c>
      <c r="CS34" s="19" t="str">
        <f t="shared" si="4"/>
        <v>C</v>
      </c>
      <c r="CT34" s="154">
        <v>4277</v>
      </c>
      <c r="CU34" s="126"/>
      <c r="CV34" s="125">
        <v>782</v>
      </c>
      <c r="CW34" s="33">
        <f t="shared" si="10"/>
        <v>8</v>
      </c>
      <c r="CX34" s="83" t="str">
        <f t="shared" si="11"/>
        <v>Projektingenieur 2</v>
      </c>
      <c r="CY34" s="125">
        <v>782</v>
      </c>
      <c r="CZ34" s="33">
        <f t="shared" si="12"/>
        <v>8</v>
      </c>
      <c r="DA34" s="83" t="str">
        <f t="shared" si="13"/>
        <v>Projektingenieur 2</v>
      </c>
      <c r="DB34" s="20"/>
      <c r="DC34" s="33">
        <v>782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4277</v>
      </c>
      <c r="DK34" s="153">
        <v>3</v>
      </c>
      <c r="DL34" s="19">
        <v>2</v>
      </c>
      <c r="DM34" s="19" t="s">
        <v>952</v>
      </c>
    </row>
    <row r="35" spans="1:117" s="19" customForma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0" t="s">
        <v>262</v>
      </c>
      <c r="T35" s="21">
        <v>1969</v>
      </c>
      <c r="U35" s="28" t="s">
        <v>945</v>
      </c>
      <c r="V35" s="21">
        <v>1998</v>
      </c>
      <c r="W35" s="25"/>
      <c r="X35" s="21"/>
      <c r="Y35" s="28" t="s">
        <v>335</v>
      </c>
      <c r="Z35" s="21">
        <f t="shared" si="1"/>
        <v>15</v>
      </c>
      <c r="AA35" s="25" t="s">
        <v>680</v>
      </c>
      <c r="AB35" s="21" t="s">
        <v>105</v>
      </c>
      <c r="AC35" s="21"/>
      <c r="AE35" s="90" t="s">
        <v>373</v>
      </c>
      <c r="AF35" s="82"/>
      <c r="CP35" s="19" t="str">
        <f t="shared" si="2"/>
        <v>Haas Gabi</v>
      </c>
      <c r="CR35" s="19">
        <f t="shared" si="3"/>
        <v>15</v>
      </c>
      <c r="CS35" s="19" t="str">
        <f t="shared" si="4"/>
        <v>C</v>
      </c>
      <c r="CT35" s="154">
        <v>4288</v>
      </c>
      <c r="CU35" s="126"/>
      <c r="CV35" s="125">
        <v>772</v>
      </c>
      <c r="CW35" s="33">
        <f t="shared" si="10"/>
        <v>8</v>
      </c>
      <c r="CX35" s="83" t="str">
        <f t="shared" si="11"/>
        <v>Projektingenieur 2</v>
      </c>
      <c r="CY35" s="125">
        <v>772</v>
      </c>
      <c r="CZ35" s="33">
        <f t="shared" si="12"/>
        <v>8</v>
      </c>
      <c r="DA35" s="83" t="str">
        <f t="shared" si="13"/>
        <v>Projektingenieur 2</v>
      </c>
      <c r="DB35" s="20"/>
      <c r="DC35" s="33">
        <v>772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4288</v>
      </c>
      <c r="DK35" s="153">
        <v>2</v>
      </c>
      <c r="DL35" s="19">
        <v>3</v>
      </c>
      <c r="DM35" s="19" t="s">
        <v>951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15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15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14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14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14</v>
      </c>
      <c r="AA38" s="25" t="s">
        <v>269</v>
      </c>
      <c r="AB38" s="163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14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13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13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13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13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12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12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12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12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12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12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12</v>
      </c>
      <c r="AA44" s="169" t="s">
        <v>682</v>
      </c>
      <c r="AB44" s="163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12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0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9</v>
      </c>
      <c r="AA45" s="169" t="s">
        <v>937</v>
      </c>
      <c r="AB45" s="163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9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920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>$AD$3-V46</f>
        <v>21</v>
      </c>
      <c r="AA46" s="169" t="s">
        <v>923</v>
      </c>
      <c r="AB46" s="21" t="s">
        <v>121</v>
      </c>
      <c r="AC46" s="21"/>
      <c r="AE46" s="90" t="s">
        <v>375</v>
      </c>
      <c r="AF46" s="82"/>
      <c r="CP46" s="19" t="str">
        <f>+S46</f>
        <v>Niedermeyer Friederike</v>
      </c>
      <c r="CR46" s="19">
        <f>+Z46</f>
        <v>21</v>
      </c>
      <c r="CS46" s="19" t="str">
        <f>+AB46</f>
        <v>D</v>
      </c>
      <c r="CT46" s="154">
        <v>4307</v>
      </c>
      <c r="CU46" s="126"/>
      <c r="CV46" s="125">
        <v>782</v>
      </c>
      <c r="CW46" s="33">
        <f t="shared" si="14"/>
        <v>8</v>
      </c>
      <c r="CX46" s="83" t="str">
        <f t="shared" si="15"/>
        <v>Projektingenieur 2</v>
      </c>
      <c r="CY46" s="125">
        <v>782</v>
      </c>
      <c r="CZ46" s="33">
        <f t="shared" ref="CZ46:CZ84" si="16">VLOOKUP($CY46,Funktionsbezeichnungen,3,0)</f>
        <v>8</v>
      </c>
      <c r="DA46" s="83" t="str">
        <f t="shared" ref="DA46:DA84" si="17">VLOOKUP($CY46,Funktionsbezeichnungen,2,0)</f>
        <v>Projektingenieur 2</v>
      </c>
      <c r="DB46" s="20"/>
      <c r="DC46" s="33">
        <v>781</v>
      </c>
      <c r="DD46" s="33">
        <f t="shared" ref="DD46:DD84" si="18">VLOOKUP($DC46,Funktionsbezeichnungen,3,0)</f>
        <v>7</v>
      </c>
      <c r="DE46" s="83" t="str">
        <f t="shared" ref="DE46:DE84" si="19">VLOOKUP($DC46,Funktionsbezeichnungen,2,0)</f>
        <v>Projektingenieur 1</v>
      </c>
      <c r="DJ46" s="19">
        <f t="shared" si="5"/>
        <v>4307</v>
      </c>
      <c r="DK46" s="153">
        <v>1</v>
      </c>
      <c r="DL46" s="19">
        <v>2</v>
      </c>
      <c r="DM46" s="19" t="s">
        <v>952</v>
      </c>
    </row>
    <row r="47" spans="1:117" s="19" customFormat="1" ht="25.5" customHeight="1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1025</v>
      </c>
      <c r="X47" s="21">
        <v>2011</v>
      </c>
      <c r="Y47" s="28" t="s">
        <v>944</v>
      </c>
      <c r="Z47" s="118">
        <f t="shared" si="1"/>
        <v>14</v>
      </c>
      <c r="AA47" s="169" t="s">
        <v>565</v>
      </c>
      <c r="AB47" s="21" t="s">
        <v>121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14</v>
      </c>
      <c r="CS47" s="19" t="str">
        <f t="shared" si="4"/>
        <v>D</v>
      </c>
      <c r="CT47" s="154">
        <v>4306</v>
      </c>
      <c r="CU47" s="126"/>
      <c r="CV47" s="125">
        <v>782</v>
      </c>
      <c r="CW47" s="33">
        <f t="shared" si="14"/>
        <v>8</v>
      </c>
      <c r="CX47" s="83" t="str">
        <f t="shared" si="15"/>
        <v>Projektingenieur 2</v>
      </c>
      <c r="CY47" s="125">
        <v>782</v>
      </c>
      <c r="CZ47" s="33">
        <f t="shared" si="16"/>
        <v>8</v>
      </c>
      <c r="DA47" s="83" t="str">
        <f t="shared" si="17"/>
        <v>Projektingenieur 2</v>
      </c>
      <c r="DB47" s="20"/>
      <c r="DC47" s="33">
        <v>781</v>
      </c>
      <c r="DD47" s="33">
        <f t="shared" si="18"/>
        <v>7</v>
      </c>
      <c r="DE47" s="83" t="str">
        <f t="shared" si="19"/>
        <v>Projektingenieur 1</v>
      </c>
      <c r="DJ47" s="19">
        <f t="shared" si="5"/>
        <v>4306</v>
      </c>
      <c r="DK47" s="153">
        <v>2</v>
      </c>
      <c r="DL47" s="19">
        <v>2</v>
      </c>
      <c r="DM47" s="19" t="s">
        <v>952</v>
      </c>
    </row>
    <row r="48" spans="1:117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165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0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"/>
        <v>9</v>
      </c>
      <c r="AA48" s="169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9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si="16"/>
        <v>8</v>
      </c>
      <c r="DA48" s="83" t="str">
        <f t="shared" si="17"/>
        <v>Projektingenieur 2</v>
      </c>
      <c r="DB48" s="20"/>
      <c r="DC48" s="33">
        <v>781</v>
      </c>
      <c r="DD48" s="33">
        <f t="shared" si="18"/>
        <v>7</v>
      </c>
      <c r="DE48" s="83" t="str">
        <f t="shared" si="19"/>
        <v>Projektingenieur 1</v>
      </c>
      <c r="DJ48" s="19">
        <f t="shared" si="5"/>
        <v>4345</v>
      </c>
      <c r="DK48" s="153">
        <v>1</v>
      </c>
      <c r="DL48" s="19">
        <v>2</v>
      </c>
      <c r="DM48" s="19" t="s">
        <v>952</v>
      </c>
    </row>
    <row r="49" spans="1:117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0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9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9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4"/>
        <v>8</v>
      </c>
      <c r="CX49" s="83" t="str">
        <f t="shared" si="15"/>
        <v>Projektingenieur 2</v>
      </c>
      <c r="CY49" s="125">
        <v>772</v>
      </c>
      <c r="CZ49" s="33">
        <f t="shared" si="16"/>
        <v>8</v>
      </c>
      <c r="DA49" s="83" t="str">
        <f t="shared" si="17"/>
        <v>Projektingenieur 2</v>
      </c>
      <c r="DB49" s="20"/>
      <c r="DC49" s="33">
        <v>771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9648</v>
      </c>
      <c r="DK49" s="153">
        <v>2</v>
      </c>
      <c r="DL49" s="19">
        <v>3</v>
      </c>
      <c r="DM49" s="19" t="s">
        <v>951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8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8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8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8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7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7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6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6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6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6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5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5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5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5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5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5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4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4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4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4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4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4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4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4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3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3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3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3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2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2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1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1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1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1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1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1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11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11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0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0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ht="15.75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37</v>
      </c>
      <c r="AA71" s="25" t="s">
        <v>686</v>
      </c>
      <c r="AB71" s="21" t="s">
        <v>878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37</v>
      </c>
      <c r="CS71" s="19" t="str">
        <f t="shared" si="4"/>
        <v xml:space="preserve"> C/D 1)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ht="15.75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28</v>
      </c>
      <c r="AA72" s="25" t="s">
        <v>110</v>
      </c>
      <c r="AB72" s="162" t="s">
        <v>927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28</v>
      </c>
      <c r="CS72" s="19" t="str">
        <f>+AB72</f>
        <v xml:space="preserve"> C/D 1)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5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39</v>
      </c>
      <c r="AA73" s="25" t="s">
        <v>110</v>
      </c>
      <c r="AB73" s="21" t="s">
        <v>879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39</v>
      </c>
      <c r="CS73" s="19" t="str">
        <f t="shared" si="4"/>
        <v xml:space="preserve"> D/C 3)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38</v>
      </c>
      <c r="AA74" s="25" t="s">
        <v>110</v>
      </c>
      <c r="AB74" s="21" t="s">
        <v>879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38</v>
      </c>
      <c r="CS74" s="19" t="str">
        <f t="shared" si="4"/>
        <v xml:space="preserve"> D/C 3)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44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44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40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40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1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1" si="22">$AD$3-V77</f>
        <v>40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40" si="23">+S77</f>
        <v>Allemann  Bertrand</v>
      </c>
      <c r="CR77" s="19">
        <f t="shared" ref="CR77:CR131" si="24">+Z77</f>
        <v>40</v>
      </c>
      <c r="CS77" s="19" t="str">
        <f t="shared" ref="CS77:CS131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36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36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35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35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33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33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32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32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30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30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25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25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7" si="26">VLOOKUP($CV83,Funktionsbezeichnungen,3,0)</f>
        <v>7</v>
      </c>
      <c r="CX83" s="83" t="str">
        <f t="shared" ref="CX83:CX117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24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24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22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22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100" si="28">VLOOKUP($CY85,Funktionsbezeichnungen,3,0)</f>
        <v>7</v>
      </c>
      <c r="DA85" s="83" t="str">
        <f t="shared" ref="DA85:DA100" si="29">VLOOKUP($CY85,Funktionsbezeichnungen,2,0)</f>
        <v>Konstrukteur 4 / Fachplaner 4 / Gruppenchef 2</v>
      </c>
      <c r="DB85" s="20"/>
      <c r="DC85" s="125">
        <v>742</v>
      </c>
      <c r="DD85" s="33">
        <f t="shared" ref="DD85:DD119" si="30">VLOOKUP($DC85,Funktionsbezeichnungen,3,0)</f>
        <v>8</v>
      </c>
      <c r="DE85" s="83" t="str">
        <f t="shared" ref="DE85:DE119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21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21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20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20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15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15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12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12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11</v>
      </c>
      <c r="AA90" s="25" t="s">
        <v>129</v>
      </c>
      <c r="AB90" s="162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11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ht="15.75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40</v>
      </c>
      <c r="AA91" s="25" t="s">
        <v>129</v>
      </c>
      <c r="AB91" s="21" t="s">
        <v>880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40</v>
      </c>
      <c r="CS91" s="19" t="str">
        <f t="shared" si="25"/>
        <v xml:space="preserve"> E/D 1)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ht="15.75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24</v>
      </c>
      <c r="AA92" s="25" t="s">
        <v>710</v>
      </c>
      <c r="AB92" s="21" t="s">
        <v>880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24</v>
      </c>
      <c r="CS92" s="19" t="str">
        <f t="shared" si="25"/>
        <v xml:space="preserve"> E/D 1)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25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25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19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19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7</v>
      </c>
      <c r="AA95" s="25" t="s">
        <v>235</v>
      </c>
      <c r="AB95" s="162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7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6</v>
      </c>
      <c r="AA96" s="25" t="s">
        <v>235</v>
      </c>
      <c r="AB96" s="162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6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6</v>
      </c>
      <c r="AA97" s="25" t="s">
        <v>235</v>
      </c>
      <c r="AB97" s="162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6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ht="15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358</v>
      </c>
      <c r="P98" s="15" t="s">
        <v>523</v>
      </c>
      <c r="Q98" s="15">
        <v>94</v>
      </c>
      <c r="R98" s="42"/>
      <c r="S98" s="27" t="s">
        <v>258</v>
      </c>
      <c r="T98" s="21">
        <v>1988</v>
      </c>
      <c r="U98" s="28" t="s">
        <v>235</v>
      </c>
      <c r="V98" s="21">
        <v>2008</v>
      </c>
      <c r="W98" s="25" t="s">
        <v>530</v>
      </c>
      <c r="X98" s="21">
        <v>2013</v>
      </c>
      <c r="Y98" s="25"/>
      <c r="Z98" s="21">
        <f>$AD$3-V98</f>
        <v>5</v>
      </c>
      <c r="AA98" s="25" t="s">
        <v>862</v>
      </c>
      <c r="AB98" s="21" t="s">
        <v>881</v>
      </c>
      <c r="AC98" s="21"/>
      <c r="AE98" s="90" t="s">
        <v>860</v>
      </c>
      <c r="AF98" s="82"/>
      <c r="CP98" s="19" t="str">
        <f>+S98</f>
        <v>Räuchle Tobias</v>
      </c>
      <c r="CR98" s="19">
        <f>+Z98</f>
        <v>5</v>
      </c>
      <c r="CS98" s="19" t="str">
        <f>+AB98</f>
        <v>F/E 4)</v>
      </c>
      <c r="CT98" s="154">
        <v>9691</v>
      </c>
      <c r="CU98" s="126"/>
      <c r="CV98" s="125">
        <v>732</v>
      </c>
      <c r="CW98" s="33">
        <f>VLOOKUP($CV98,Funktionsbezeichnungen,3,0)</f>
        <v>5</v>
      </c>
      <c r="CX98" s="83" t="str">
        <f>VLOOKUP($CV98,Funktionsbezeichnungen,2,0)</f>
        <v>Konstrukteur 2 / -planer 2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20"/>
      <c r="DC98" s="33">
        <v>732</v>
      </c>
      <c r="DD98" s="33">
        <f>VLOOKUP($DC98,Funktionsbezeichnungen,3,0)</f>
        <v>5</v>
      </c>
      <c r="DE98" s="83" t="str">
        <f>VLOOKUP($DC98,Funktionsbezeichnungen,2,0)</f>
        <v>Konstrukteur 2 / -planer 2</v>
      </c>
      <c r="DJ98" s="19">
        <f t="shared" si="20"/>
        <v>9691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544</v>
      </c>
      <c r="Q99" s="15">
        <v>95</v>
      </c>
      <c r="R99" s="42"/>
      <c r="S99" s="27" t="s">
        <v>545</v>
      </c>
      <c r="T99" s="21">
        <v>1988</v>
      </c>
      <c r="U99" s="28" t="s">
        <v>235</v>
      </c>
      <c r="V99" s="21">
        <v>2009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Charmillot Stéphane</v>
      </c>
      <c r="CR99" s="19">
        <f t="shared" si="24"/>
        <v>4</v>
      </c>
      <c r="CS99" s="19" t="str">
        <f t="shared" si="25"/>
        <v>F</v>
      </c>
      <c r="CT99" s="154">
        <v>9710</v>
      </c>
      <c r="CU99" s="126"/>
      <c r="CV99" s="125">
        <v>732</v>
      </c>
      <c r="CW99" s="33">
        <f t="shared" si="26"/>
        <v>5</v>
      </c>
      <c r="CX99" s="83" t="str">
        <f t="shared" si="27"/>
        <v>Konstrukteur 2 / -planer 2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732</v>
      </c>
      <c r="DD99" s="33">
        <f t="shared" si="30"/>
        <v>5</v>
      </c>
      <c r="DE99" s="83" t="str">
        <f t="shared" si="31"/>
        <v>Konstrukteur 2 / -planer 2</v>
      </c>
      <c r="DJ99" s="19">
        <f t="shared" si="20"/>
        <v>9710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360</v>
      </c>
      <c r="P100" s="15" t="s">
        <v>524</v>
      </c>
      <c r="Q100" s="15">
        <v>96</v>
      </c>
      <c r="R100" s="42"/>
      <c r="S100" s="27" t="s">
        <v>283</v>
      </c>
      <c r="T100" s="21">
        <v>1988</v>
      </c>
      <c r="U100" s="28" t="s">
        <v>235</v>
      </c>
      <c r="V100" s="21">
        <v>2010</v>
      </c>
      <c r="W100" s="25"/>
      <c r="X100" s="21"/>
      <c r="Y100" s="25"/>
      <c r="Z100" s="21">
        <f t="shared" si="22"/>
        <v>3</v>
      </c>
      <c r="AA100" s="25" t="s">
        <v>141</v>
      </c>
      <c r="AB100" s="21" t="s">
        <v>147</v>
      </c>
      <c r="AC100" s="21"/>
      <c r="AE100" s="90" t="s">
        <v>378</v>
      </c>
      <c r="AF100" s="82"/>
      <c r="CP100" s="19" t="str">
        <f t="shared" si="23"/>
        <v>Niederberger Benjamin</v>
      </c>
      <c r="CR100" s="19">
        <f t="shared" si="24"/>
        <v>3</v>
      </c>
      <c r="CS100" s="19" t="str">
        <f t="shared" si="25"/>
        <v>F</v>
      </c>
      <c r="CT100" s="154">
        <v>9701</v>
      </c>
      <c r="CU100" s="12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>
        <v>731</v>
      </c>
      <c r="CZ100" s="33">
        <f t="shared" si="28"/>
        <v>4</v>
      </c>
      <c r="DA100" s="83" t="str">
        <f t="shared" si="29"/>
        <v>Konstrukteur 1 / -planer 1</v>
      </c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9701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527</v>
      </c>
      <c r="Q101" s="15">
        <v>97</v>
      </c>
      <c r="R101" s="42"/>
      <c r="S101" s="27" t="s">
        <v>297</v>
      </c>
      <c r="T101" s="21">
        <v>1988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23"/>
        <v>Schneider Alexander</v>
      </c>
      <c r="CR101" s="19">
        <f t="shared" si="24"/>
        <v>2</v>
      </c>
      <c r="CS101" s="19" t="str">
        <f t="shared" si="25"/>
        <v>F</v>
      </c>
      <c r="CT101" s="155">
        <v>8571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8571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/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526</v>
      </c>
      <c r="Q102" s="15">
        <v>98</v>
      </c>
      <c r="R102" s="42"/>
      <c r="S102" s="27" t="s">
        <v>296</v>
      </c>
      <c r="T102" s="21">
        <v>1991</v>
      </c>
      <c r="U102" s="28" t="s">
        <v>235</v>
      </c>
      <c r="V102" s="21">
        <v>2011</v>
      </c>
      <c r="W102" s="25"/>
      <c r="X102" s="21"/>
      <c r="Y102" s="25"/>
      <c r="Z102" s="21">
        <f t="shared" si="22"/>
        <v>2</v>
      </c>
      <c r="AA102" s="25" t="s">
        <v>235</v>
      </c>
      <c r="AB102" s="162" t="s">
        <v>147</v>
      </c>
      <c r="AC102" s="21"/>
      <c r="AE102" s="90" t="s">
        <v>378</v>
      </c>
      <c r="AF102" s="82"/>
      <c r="CP102" s="19" t="str">
        <f t="shared" si="23"/>
        <v>Barth Yanick</v>
      </c>
      <c r="CR102" s="19">
        <f t="shared" si="24"/>
        <v>2</v>
      </c>
      <c r="CS102" s="19" t="str">
        <f t="shared" si="25"/>
        <v>F</v>
      </c>
      <c r="CT102" s="155">
        <v>8570</v>
      </c>
      <c r="CU102" s="156"/>
      <c r="CV102" s="125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8570</v>
      </c>
      <c r="DK102" s="153">
        <v>6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>
        <v>1</v>
      </c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905</v>
      </c>
      <c r="Q103" s="15">
        <v>99</v>
      </c>
      <c r="R103" s="42"/>
      <c r="S103" s="27" t="s">
        <v>906</v>
      </c>
      <c r="T103" s="21">
        <v>1990</v>
      </c>
      <c r="U103" s="28" t="s">
        <v>239</v>
      </c>
      <c r="V103" s="21">
        <v>2012</v>
      </c>
      <c r="W103" s="25"/>
      <c r="X103" s="21"/>
      <c r="Y103" s="25"/>
      <c r="Z103" s="21">
        <f t="shared" si="22"/>
        <v>1</v>
      </c>
      <c r="AA103" s="25" t="s">
        <v>239</v>
      </c>
      <c r="AB103" s="21" t="s">
        <v>149</v>
      </c>
      <c r="AC103" s="21"/>
      <c r="AE103" s="90" t="s">
        <v>378</v>
      </c>
      <c r="AF103" s="82"/>
      <c r="CP103" s="160" t="str">
        <f t="shared" si="23"/>
        <v>Zymeri Shaha</v>
      </c>
      <c r="CR103" s="19">
        <f t="shared" si="24"/>
        <v>1</v>
      </c>
      <c r="CS103" s="19" t="str">
        <f t="shared" si="25"/>
        <v>G</v>
      </c>
      <c r="CT103" s="159">
        <v>9733</v>
      </c>
      <c r="CU103" s="156"/>
      <c r="CV103" s="158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9733</v>
      </c>
      <c r="DK103" s="153">
        <v>7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361</v>
      </c>
      <c r="P104" s="15" t="s">
        <v>542</v>
      </c>
      <c r="Q104" s="15">
        <v>100</v>
      </c>
      <c r="R104" s="42"/>
      <c r="S104" s="27" t="s">
        <v>538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1</v>
      </c>
      <c r="AA104" s="25" t="s">
        <v>235</v>
      </c>
      <c r="AB104" s="21" t="s">
        <v>149</v>
      </c>
      <c r="AC104" s="21"/>
      <c r="AE104" s="90" t="s">
        <v>378</v>
      </c>
      <c r="AF104" s="82"/>
      <c r="CP104" s="19" t="str">
        <f t="shared" si="23"/>
        <v>Rüegsegger Stefan</v>
      </c>
      <c r="CR104" s="19">
        <f t="shared" si="24"/>
        <v>1</v>
      </c>
      <c r="CS104" s="19" t="str">
        <f t="shared" si="25"/>
        <v>G</v>
      </c>
      <c r="CT104" s="155">
        <v>9707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 t="shared" si="20"/>
        <v>9707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543</v>
      </c>
      <c r="Q105" s="15">
        <v>101</v>
      </c>
      <c r="R105" s="42"/>
      <c r="S105" s="27" t="s">
        <v>539</v>
      </c>
      <c r="T105" s="21">
        <v>1992</v>
      </c>
      <c r="U105" s="28" t="s">
        <v>235</v>
      </c>
      <c r="V105" s="21">
        <v>2012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Schwyn Timm</v>
      </c>
      <c r="CR105" s="19">
        <f t="shared" si="24"/>
        <v>1</v>
      </c>
      <c r="CS105" s="19" t="str">
        <f t="shared" si="25"/>
        <v>G</v>
      </c>
      <c r="CT105" s="155">
        <v>9706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>+CT105</f>
        <v>9706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/>
      <c r="C106" s="53">
        <f t="shared" si="21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22"/>
        <v>0</v>
      </c>
      <c r="AA106" s="25" t="s">
        <v>235</v>
      </c>
      <c r="AB106" s="21" t="s">
        <v>149</v>
      </c>
      <c r="AC106" s="21"/>
      <c r="AE106" s="90" t="s">
        <v>378</v>
      </c>
      <c r="AF106" s="82"/>
      <c r="CP106" s="19" t="str">
        <f t="shared" si="23"/>
        <v>Schär Cedric</v>
      </c>
      <c r="CR106" s="19">
        <f t="shared" si="24"/>
        <v>0</v>
      </c>
      <c r="CS106" s="19" t="str">
        <f t="shared" si="25"/>
        <v>G</v>
      </c>
      <c r="CT106" s="155">
        <v>9715</v>
      </c>
      <c r="CU106" s="156"/>
      <c r="CV106" s="125">
        <v>731</v>
      </c>
      <c r="CW106" s="33">
        <f t="shared" si="26"/>
        <v>4</v>
      </c>
      <c r="CX106" s="83" t="str">
        <f t="shared" si="27"/>
        <v>Konstrukteur 1 / -planer 1</v>
      </c>
      <c r="CY106" s="125"/>
      <c r="CZ106" s="33"/>
      <c r="DA106" s="83"/>
      <c r="DB106" s="20"/>
      <c r="DC106" s="33">
        <v>731</v>
      </c>
      <c r="DD106" s="33">
        <f t="shared" si="30"/>
        <v>4</v>
      </c>
      <c r="DE106" s="83" t="str">
        <f t="shared" si="31"/>
        <v>Konstrukteur 1 / -planer 1</v>
      </c>
      <c r="DJ106" s="19">
        <f t="shared" si="20"/>
        <v>9715</v>
      </c>
      <c r="DK106" s="153">
        <v>6</v>
      </c>
      <c r="DL106" s="19">
        <v>0</v>
      </c>
      <c r="DM106" s="19" t="s">
        <v>964</v>
      </c>
    </row>
    <row r="107" spans="1:117" s="19" customForma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500</v>
      </c>
      <c r="Q107" s="15">
        <v>103</v>
      </c>
      <c r="R107" s="42" t="s">
        <v>343</v>
      </c>
      <c r="S107" s="27" t="s">
        <v>152</v>
      </c>
      <c r="T107" s="21">
        <v>1952</v>
      </c>
      <c r="U107" s="28" t="s">
        <v>151</v>
      </c>
      <c r="V107" s="21">
        <v>1971</v>
      </c>
      <c r="W107" s="25"/>
      <c r="X107" s="21"/>
      <c r="Y107" s="25"/>
      <c r="Z107" s="21">
        <f t="shared" si="22"/>
        <v>42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3"/>
        <v>Meister Christine</v>
      </c>
      <c r="CR107" s="19">
        <f t="shared" si="24"/>
        <v>42</v>
      </c>
      <c r="CS107" s="19" t="str">
        <f t="shared" si="25"/>
        <v>D</v>
      </c>
      <c r="CT107" s="154">
        <v>4245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ref="CZ107:CZ131" si="32">VLOOKUP($CY107,Funktionsbezeichnungen,3,0)</f>
        <v>7</v>
      </c>
      <c r="DA107" s="83" t="str">
        <f t="shared" ref="DA107:DA131" si="33">VLOOKUP($CY107,Funktionsbezeichnungen,2,0)</f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4245</v>
      </c>
      <c r="DK107" s="153">
        <v>6</v>
      </c>
      <c r="DL107" s="19">
        <v>0</v>
      </c>
      <c r="DM107" s="19" t="s">
        <v>955</v>
      </c>
    </row>
    <row r="108" spans="1:117" s="19" customFormat="1" ht="25.5" customHeigh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501</v>
      </c>
      <c r="Q108" s="15">
        <v>104</v>
      </c>
      <c r="R108" s="42"/>
      <c r="S108" s="20" t="s">
        <v>207</v>
      </c>
      <c r="T108" s="17">
        <v>1954</v>
      </c>
      <c r="U108" s="169" t="s">
        <v>210</v>
      </c>
      <c r="V108" s="118">
        <v>1971</v>
      </c>
      <c r="W108" s="120"/>
      <c r="X108" s="118"/>
      <c r="Y108" s="169"/>
      <c r="Z108" s="118">
        <f t="shared" si="22"/>
        <v>42</v>
      </c>
      <c r="AA108" s="25" t="s">
        <v>209</v>
      </c>
      <c r="AB108" s="21" t="s">
        <v>121</v>
      </c>
      <c r="AC108" s="21"/>
      <c r="AE108" s="90" t="s">
        <v>453</v>
      </c>
      <c r="AF108" s="82"/>
      <c r="CP108" s="19" t="str">
        <f t="shared" si="23"/>
        <v>Derezynski Françoise</v>
      </c>
      <c r="CR108" s="19">
        <f t="shared" si="24"/>
        <v>42</v>
      </c>
      <c r="CS108" s="19" t="str">
        <f t="shared" si="25"/>
        <v>D</v>
      </c>
      <c r="CT108" s="154">
        <v>4266</v>
      </c>
      <c r="CU108" s="126"/>
      <c r="CV108" s="125">
        <v>134</v>
      </c>
      <c r="CW108" s="33">
        <f t="shared" si="26"/>
        <v>7</v>
      </c>
      <c r="CX108" s="83" t="str">
        <f t="shared" si="27"/>
        <v>Kaufmännischer Mitarbeiter 4 / Gruppenchef 2</v>
      </c>
      <c r="CY108" s="125">
        <v>134</v>
      </c>
      <c r="CZ108" s="33">
        <f t="shared" si="32"/>
        <v>7</v>
      </c>
      <c r="DA108" s="83" t="str">
        <f t="shared" si="33"/>
        <v>Kaufmännischer Mitarbeiter 4 / Gruppenchef 2</v>
      </c>
      <c r="DB108" s="20"/>
      <c r="DC108" s="125">
        <v>134</v>
      </c>
      <c r="DD108" s="33">
        <f t="shared" si="30"/>
        <v>7</v>
      </c>
      <c r="DE108" s="83" t="str">
        <f t="shared" si="31"/>
        <v>Kaufmännischer Mitarbeiter 4 / Gruppenchef 2</v>
      </c>
      <c r="DJ108" s="19">
        <f t="shared" si="20"/>
        <v>4266</v>
      </c>
      <c r="DK108" s="153">
        <v>6</v>
      </c>
      <c r="DL108" s="19">
        <v>0</v>
      </c>
      <c r="DM108" s="19" t="s">
        <v>955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357</v>
      </c>
      <c r="P109" s="15" t="s">
        <v>502</v>
      </c>
      <c r="Q109" s="15">
        <v>105</v>
      </c>
      <c r="R109" s="16"/>
      <c r="S109" s="20" t="s">
        <v>153</v>
      </c>
      <c r="T109" s="21">
        <v>1953</v>
      </c>
      <c r="U109" s="28" t="s">
        <v>215</v>
      </c>
      <c r="V109" s="21">
        <v>1977</v>
      </c>
      <c r="W109" s="25" t="s">
        <v>318</v>
      </c>
      <c r="X109" s="21">
        <v>2000</v>
      </c>
      <c r="Y109" s="28" t="s">
        <v>319</v>
      </c>
      <c r="Z109" s="21">
        <f t="shared" si="22"/>
        <v>36</v>
      </c>
      <c r="AA109" s="25" t="s">
        <v>695</v>
      </c>
      <c r="AB109" s="21" t="s">
        <v>121</v>
      </c>
      <c r="AC109" s="21"/>
      <c r="AE109" s="90" t="s">
        <v>456</v>
      </c>
      <c r="AF109" s="82"/>
      <c r="CP109" s="19" t="str">
        <f t="shared" si="23"/>
        <v>Szirt Madeleine</v>
      </c>
      <c r="CR109" s="19">
        <f t="shared" si="24"/>
        <v>36</v>
      </c>
      <c r="CS109" s="19" t="str">
        <f t="shared" si="25"/>
        <v>D</v>
      </c>
      <c r="CT109" s="154">
        <v>4216</v>
      </c>
      <c r="CU109" s="126"/>
      <c r="CV109" s="125">
        <v>162</v>
      </c>
      <c r="CW109" s="33">
        <f t="shared" si="26"/>
        <v>9</v>
      </c>
      <c r="CX109" s="83" t="str">
        <f t="shared" si="27"/>
        <v>Personal-Fachspezialist 2</v>
      </c>
      <c r="CY109" s="125">
        <v>162</v>
      </c>
      <c r="CZ109" s="33">
        <f t="shared" si="32"/>
        <v>9</v>
      </c>
      <c r="DA109" s="83" t="str">
        <f t="shared" si="33"/>
        <v>Personal-Fachspezialist 2</v>
      </c>
      <c r="DB109" s="20"/>
      <c r="DC109" s="125">
        <v>162</v>
      </c>
      <c r="DD109" s="33">
        <f t="shared" si="30"/>
        <v>9</v>
      </c>
      <c r="DE109" s="83" t="str">
        <f t="shared" si="31"/>
        <v>Personal-Fachspezialist 2</v>
      </c>
      <c r="DJ109" s="19">
        <f t="shared" si="20"/>
        <v>4216</v>
      </c>
      <c r="DK109" s="153">
        <v>3</v>
      </c>
      <c r="DL109" s="19">
        <v>0</v>
      </c>
      <c r="DM109" s="185" t="s">
        <v>971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503</v>
      </c>
      <c r="Q110" s="15">
        <v>106</v>
      </c>
      <c r="R110" s="42"/>
      <c r="S110" s="27" t="s">
        <v>650</v>
      </c>
      <c r="T110" s="21">
        <v>1961</v>
      </c>
      <c r="U110" s="28" t="s">
        <v>155</v>
      </c>
      <c r="V110" s="21">
        <v>1982</v>
      </c>
      <c r="W110" s="25"/>
      <c r="X110" s="21"/>
      <c r="Y110" s="25" t="s">
        <v>323</v>
      </c>
      <c r="Z110" s="21">
        <f t="shared" si="22"/>
        <v>31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Peier Doris</v>
      </c>
      <c r="CR110" s="19">
        <f t="shared" si="24"/>
        <v>31</v>
      </c>
      <c r="CS110" s="19" t="str">
        <f t="shared" si="25"/>
        <v>D</v>
      </c>
      <c r="CT110" s="154">
        <v>5581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5581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607</v>
      </c>
      <c r="Q111" s="15">
        <v>107</v>
      </c>
      <c r="R111" s="42"/>
      <c r="S111" s="27" t="s">
        <v>608</v>
      </c>
      <c r="T111" s="21">
        <v>1966</v>
      </c>
      <c r="U111" s="28" t="s">
        <v>151</v>
      </c>
      <c r="V111" s="21">
        <v>1985</v>
      </c>
      <c r="W111" s="25"/>
      <c r="X111" s="21"/>
      <c r="Y111" s="25"/>
      <c r="Z111" s="21">
        <f t="shared" si="22"/>
        <v>28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Beuret Agnès</v>
      </c>
      <c r="CR111" s="19">
        <f t="shared" si="24"/>
        <v>28</v>
      </c>
      <c r="CS111" s="19" t="str">
        <f t="shared" si="25"/>
        <v>D</v>
      </c>
      <c r="CT111" s="154">
        <v>4352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4352</v>
      </c>
      <c r="DK111" s="153">
        <v>6</v>
      </c>
      <c r="DL111" s="19">
        <v>0</v>
      </c>
      <c r="DM111" s="19" t="s">
        <v>955</v>
      </c>
    </row>
    <row r="112" spans="1:117" s="19" customFormat="1" x14ac:dyDescent="0.2">
      <c r="A112" s="53">
        <v>0</v>
      </c>
      <c r="B112" s="53">
        <v>1</v>
      </c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508</v>
      </c>
      <c r="Q112" s="15">
        <v>108</v>
      </c>
      <c r="R112" s="42"/>
      <c r="S112" s="27" t="s">
        <v>164</v>
      </c>
      <c r="T112" s="21">
        <v>1970</v>
      </c>
      <c r="U112" s="28" t="s">
        <v>165</v>
      </c>
      <c r="V112" s="21">
        <v>1990</v>
      </c>
      <c r="W112" s="25"/>
      <c r="X112" s="21"/>
      <c r="Y112" s="25"/>
      <c r="Z112" s="21">
        <f t="shared" si="22"/>
        <v>23</v>
      </c>
      <c r="AA112" s="25" t="s">
        <v>696</v>
      </c>
      <c r="AB112" s="21" t="s">
        <v>121</v>
      </c>
      <c r="AC112" s="21"/>
      <c r="AE112" s="90" t="s">
        <v>425</v>
      </c>
      <c r="AF112" s="82"/>
      <c r="CP112" s="19" t="str">
        <f t="shared" si="23"/>
        <v>Weider Noelle</v>
      </c>
      <c r="CR112" s="19">
        <f t="shared" si="24"/>
        <v>23</v>
      </c>
      <c r="CS112" s="19" t="str">
        <f t="shared" si="25"/>
        <v>D</v>
      </c>
      <c r="CT112" s="154">
        <v>5604</v>
      </c>
      <c r="CU112" s="126"/>
      <c r="CV112" s="125">
        <v>134</v>
      </c>
      <c r="CW112" s="33">
        <f t="shared" si="26"/>
        <v>7</v>
      </c>
      <c r="CX112" s="83" t="str">
        <f t="shared" si="27"/>
        <v>Kaufmännischer Mitarbeiter 4 / Gruppenchef 2</v>
      </c>
      <c r="CY112" s="125">
        <v>134</v>
      </c>
      <c r="CZ112" s="33">
        <f t="shared" si="32"/>
        <v>7</v>
      </c>
      <c r="DA112" s="83" t="str">
        <f t="shared" si="33"/>
        <v>Kaufmännischer Mitarbeiter 4 / Gruppenchef 2</v>
      </c>
      <c r="DB112" s="20"/>
      <c r="DC112" s="125">
        <v>134</v>
      </c>
      <c r="DD112" s="33">
        <f t="shared" si="30"/>
        <v>7</v>
      </c>
      <c r="DE112" s="83" t="str">
        <f t="shared" si="31"/>
        <v>Kaufmännischer Mitarbeiter 4 / Gruppenchef 2</v>
      </c>
      <c r="DJ112" s="19">
        <f t="shared" si="20"/>
        <v>5604</v>
      </c>
      <c r="DK112" s="153">
        <v>6</v>
      </c>
      <c r="DL112" s="19">
        <v>0</v>
      </c>
      <c r="DM112" s="19" t="s">
        <v>955</v>
      </c>
    </row>
    <row r="113" spans="1:117" s="19" customFormat="1" ht="38.2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/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22"/>
        <v>11</v>
      </c>
      <c r="AA113" s="25" t="s">
        <v>694</v>
      </c>
      <c r="AB113" s="21" t="s">
        <v>121</v>
      </c>
      <c r="AC113" s="21"/>
      <c r="AE113" s="90" t="s">
        <v>455</v>
      </c>
      <c r="AF113" s="82"/>
      <c r="CP113" s="19" t="str">
        <f t="shared" si="23"/>
        <v>Kiefer Patrick</v>
      </c>
      <c r="CR113" s="19">
        <f t="shared" si="24"/>
        <v>11</v>
      </c>
      <c r="CS113" s="19" t="str">
        <f t="shared" si="25"/>
        <v>D</v>
      </c>
      <c r="CT113" s="154">
        <v>6753</v>
      </c>
      <c r="CU113" s="126"/>
      <c r="CV113" s="125">
        <v>223</v>
      </c>
      <c r="CW113" s="33">
        <f t="shared" si="26"/>
        <v>10</v>
      </c>
      <c r="CX113" s="83" t="str">
        <f t="shared" si="27"/>
        <v>Finanz-Fachspezialist / Controller 3</v>
      </c>
      <c r="CY113" s="125">
        <v>223</v>
      </c>
      <c r="CZ113" s="33">
        <f t="shared" si="32"/>
        <v>10</v>
      </c>
      <c r="DA113" s="83" t="str">
        <f t="shared" si="33"/>
        <v>Finanz-Fachspezialist / Controller 3</v>
      </c>
      <c r="DB113" s="20"/>
      <c r="DC113" s="125">
        <v>223</v>
      </c>
      <c r="DD113" s="33">
        <f t="shared" si="30"/>
        <v>10</v>
      </c>
      <c r="DE113" s="83" t="str">
        <f t="shared" si="31"/>
        <v>Finanz-Fachspezialist / Controller 3</v>
      </c>
      <c r="DJ113" s="19">
        <f t="shared" si="20"/>
        <v>6753</v>
      </c>
      <c r="DK113" s="153">
        <v>3</v>
      </c>
      <c r="DL113" s="19">
        <v>0</v>
      </c>
      <c r="DM113" s="185" t="s">
        <v>972</v>
      </c>
    </row>
    <row r="114" spans="1:117" s="19" customFormat="1" ht="25.5" customHeight="1" x14ac:dyDescent="0.2">
      <c r="A114" s="53">
        <v>0</v>
      </c>
      <c r="B114" s="53"/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358</v>
      </c>
      <c r="P114" s="15" t="s">
        <v>509</v>
      </c>
      <c r="Q114" s="15">
        <v>110</v>
      </c>
      <c r="R114" s="42"/>
      <c r="S114" s="20" t="s">
        <v>244</v>
      </c>
      <c r="T114" s="21">
        <v>1976</v>
      </c>
      <c r="U114" s="28" t="s">
        <v>243</v>
      </c>
      <c r="V114" s="21">
        <v>2002</v>
      </c>
      <c r="W114" s="25"/>
      <c r="X114" s="21"/>
      <c r="Y114" s="28" t="s">
        <v>327</v>
      </c>
      <c r="Z114" s="118">
        <f t="shared" si="22"/>
        <v>11</v>
      </c>
      <c r="AA114" s="25" t="s">
        <v>326</v>
      </c>
      <c r="AB114" s="21" t="s">
        <v>121</v>
      </c>
      <c r="AC114" s="21"/>
      <c r="AE114" s="90" t="s">
        <v>375</v>
      </c>
      <c r="AF114" s="82"/>
      <c r="CP114" s="19" t="str">
        <f t="shared" si="23"/>
        <v>Fischer Michel</v>
      </c>
      <c r="CR114" s="19">
        <f t="shared" si="24"/>
        <v>11</v>
      </c>
      <c r="CS114" s="19" t="str">
        <f t="shared" si="25"/>
        <v>D</v>
      </c>
      <c r="CT114" s="154">
        <v>8655</v>
      </c>
      <c r="CU114" s="126"/>
      <c r="CV114" s="125">
        <v>542</v>
      </c>
      <c r="CW114" s="33">
        <f t="shared" si="26"/>
        <v>7</v>
      </c>
      <c r="CX114" s="83" t="str">
        <f t="shared" si="27"/>
        <v>Technischer Sachbearbeiter 2</v>
      </c>
      <c r="CY114" s="125">
        <v>541</v>
      </c>
      <c r="CZ114" s="33">
        <f t="shared" si="32"/>
        <v>6</v>
      </c>
      <c r="DA114" s="83" t="str">
        <f t="shared" si="33"/>
        <v>Technischer Sachbearbeiter 1</v>
      </c>
      <c r="DB114" s="20"/>
      <c r="DC114" s="125">
        <v>351</v>
      </c>
      <c r="DD114" s="33">
        <f t="shared" si="30"/>
        <v>7</v>
      </c>
      <c r="DE114" s="83" t="str">
        <f t="shared" si="31"/>
        <v>Marketing - / Product - Manager 1</v>
      </c>
      <c r="DJ114" s="19">
        <f t="shared" si="20"/>
        <v>8655</v>
      </c>
      <c r="DK114" s="153">
        <v>6</v>
      </c>
      <c r="DL114" s="19">
        <v>0</v>
      </c>
      <c r="DM114" s="19" t="s">
        <v>967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360</v>
      </c>
      <c r="P115" s="15" t="s">
        <v>582</v>
      </c>
      <c r="Q115" s="15">
        <v>111</v>
      </c>
      <c r="R115" s="42"/>
      <c r="S115" s="27" t="s">
        <v>583</v>
      </c>
      <c r="T115" s="21">
        <v>1959</v>
      </c>
      <c r="U115" s="28" t="s">
        <v>397</v>
      </c>
      <c r="V115" s="21">
        <v>1976</v>
      </c>
      <c r="W115" s="25"/>
      <c r="X115" s="21"/>
      <c r="Y115" s="25"/>
      <c r="Z115" s="21">
        <f t="shared" si="22"/>
        <v>37</v>
      </c>
      <c r="AA115" s="25" t="s">
        <v>584</v>
      </c>
      <c r="AB115" s="21" t="s">
        <v>142</v>
      </c>
      <c r="AC115" s="21"/>
      <c r="AE115" s="90" t="s">
        <v>585</v>
      </c>
      <c r="AF115" s="82"/>
      <c r="CP115" s="19" t="str">
        <f t="shared" si="23"/>
        <v>Willig Martine</v>
      </c>
      <c r="CR115" s="19">
        <f t="shared" si="24"/>
        <v>37</v>
      </c>
      <c r="CS115" s="19" t="str">
        <f t="shared" si="25"/>
        <v>E</v>
      </c>
      <c r="CT115" s="154">
        <v>5637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5637</v>
      </c>
      <c r="DK115" s="153">
        <v>6</v>
      </c>
      <c r="DL115" s="19">
        <v>0</v>
      </c>
      <c r="DM115" s="185" t="s">
        <v>973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507</v>
      </c>
      <c r="Q116" s="15">
        <v>112</v>
      </c>
      <c r="R116" s="42"/>
      <c r="S116" s="27" t="s">
        <v>259</v>
      </c>
      <c r="T116" s="21">
        <v>1957</v>
      </c>
      <c r="U116" s="28" t="s">
        <v>151</v>
      </c>
      <c r="V116" s="21">
        <v>1977</v>
      </c>
      <c r="W116" s="25"/>
      <c r="X116" s="21"/>
      <c r="Y116" s="25"/>
      <c r="Z116" s="21">
        <f t="shared" si="22"/>
        <v>36</v>
      </c>
      <c r="AA116" s="25" t="s">
        <v>156</v>
      </c>
      <c r="AB116" s="21" t="s">
        <v>142</v>
      </c>
      <c r="AC116" s="21"/>
      <c r="AE116" s="90" t="s">
        <v>457</v>
      </c>
      <c r="AF116" s="82"/>
      <c r="CP116" s="19" t="str">
        <f t="shared" si="23"/>
        <v>Meichtry Anna</v>
      </c>
      <c r="CR116" s="19">
        <f t="shared" si="24"/>
        <v>36</v>
      </c>
      <c r="CS116" s="19" t="str">
        <f t="shared" si="25"/>
        <v>E</v>
      </c>
      <c r="CT116" s="154">
        <v>5629</v>
      </c>
      <c r="CU116" s="126"/>
      <c r="CV116" s="125">
        <v>133</v>
      </c>
      <c r="CW116" s="33">
        <f t="shared" si="26"/>
        <v>6</v>
      </c>
      <c r="CX116" s="83" t="str">
        <f t="shared" si="27"/>
        <v>Kaufmännischer Mitarbeiter 3 / Gruppenchef 1</v>
      </c>
      <c r="CY116" s="125">
        <v>133</v>
      </c>
      <c r="CZ116" s="33">
        <f t="shared" si="32"/>
        <v>6</v>
      </c>
      <c r="DA116" s="83" t="str">
        <f t="shared" si="33"/>
        <v>Kaufmännischer Mitarbeiter 3 / Gruppenchef 1</v>
      </c>
      <c r="DB116" s="20"/>
      <c r="DC116" s="125">
        <v>133</v>
      </c>
      <c r="DD116" s="33">
        <f t="shared" si="30"/>
        <v>6</v>
      </c>
      <c r="DE116" s="83" t="str">
        <f t="shared" si="31"/>
        <v>Kaufmännischer Mitarbeiter 3 / Gruppenchef 1</v>
      </c>
      <c r="DJ116" s="19">
        <f t="shared" si="20"/>
        <v>5629</v>
      </c>
      <c r="DK116" s="153">
        <v>6</v>
      </c>
      <c r="DL116" s="19">
        <v>0</v>
      </c>
      <c r="DM116" s="19" t="s">
        <v>955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506</v>
      </c>
      <c r="Q117" s="15">
        <v>113</v>
      </c>
      <c r="R117" s="42"/>
      <c r="S117" s="27" t="s">
        <v>1005</v>
      </c>
      <c r="T117" s="21">
        <v>1967</v>
      </c>
      <c r="U117" s="28" t="s">
        <v>151</v>
      </c>
      <c r="V117" s="21">
        <v>1987</v>
      </c>
      <c r="W117" s="25"/>
      <c r="X117" s="21"/>
      <c r="Y117" s="25"/>
      <c r="Z117" s="21">
        <f t="shared" si="22"/>
        <v>26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Meier Jacqueline</v>
      </c>
      <c r="CR117" s="19">
        <f t="shared" si="24"/>
        <v>26</v>
      </c>
      <c r="CS117" s="19" t="str">
        <f t="shared" si="25"/>
        <v>E</v>
      </c>
      <c r="CT117" s="154">
        <v>7700</v>
      </c>
      <c r="CU117" s="126"/>
      <c r="CV117" s="125">
        <v>212</v>
      </c>
      <c r="CW117" s="33">
        <f t="shared" si="26"/>
        <v>5</v>
      </c>
      <c r="CX117" s="83" t="str">
        <f t="shared" si="27"/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7700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>
        <v>1</v>
      </c>
      <c r="C118" s="53">
        <f t="shared" si="21"/>
        <v>0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510</v>
      </c>
      <c r="Q118" s="15">
        <v>114</v>
      </c>
      <c r="R118" s="42"/>
      <c r="S118" s="27" t="s">
        <v>278</v>
      </c>
      <c r="T118" s="21">
        <v>1985</v>
      </c>
      <c r="U118" s="28" t="s">
        <v>279</v>
      </c>
      <c r="V118" s="21">
        <v>2005</v>
      </c>
      <c r="W118" s="25"/>
      <c r="X118" s="21"/>
      <c r="Y118" s="25"/>
      <c r="Z118" s="21">
        <f t="shared" si="22"/>
        <v>8</v>
      </c>
      <c r="AA118" s="25" t="s">
        <v>691</v>
      </c>
      <c r="AB118" s="21" t="s">
        <v>142</v>
      </c>
      <c r="AC118" s="21"/>
      <c r="AE118" s="90" t="s">
        <v>457</v>
      </c>
      <c r="AF118" s="82"/>
      <c r="CP118" s="19" t="str">
        <f t="shared" si="23"/>
        <v>Oruk Makbule</v>
      </c>
      <c r="CR118" s="19">
        <f t="shared" si="24"/>
        <v>8</v>
      </c>
      <c r="CS118" s="19" t="str">
        <f t="shared" si="25"/>
        <v>E</v>
      </c>
      <c r="CT118" s="154">
        <v>6762</v>
      </c>
      <c r="CU118" s="126"/>
      <c r="CV118" s="125">
        <v>212</v>
      </c>
      <c r="CW118" s="33">
        <f t="shared" ref="CW118:CW131" si="34">VLOOKUP($CV118,Funktionsbezeichnungen,3,0)</f>
        <v>5</v>
      </c>
      <c r="CX118" s="83" t="str">
        <f t="shared" ref="CX118:CX131" si="35">VLOOKUP($CV118,Funktionsbezeichnungen,2,0)</f>
        <v>Buchhalter 2</v>
      </c>
      <c r="CY118" s="125">
        <v>212</v>
      </c>
      <c r="CZ118" s="33">
        <f t="shared" si="32"/>
        <v>5</v>
      </c>
      <c r="DA118" s="83" t="str">
        <f t="shared" si="33"/>
        <v>Buchhalter 2</v>
      </c>
      <c r="DB118" s="20"/>
      <c r="DC118" s="125">
        <v>212</v>
      </c>
      <c r="DD118" s="33">
        <f t="shared" si="30"/>
        <v>5</v>
      </c>
      <c r="DE118" s="83" t="str">
        <f t="shared" si="31"/>
        <v>Buchhalter 2</v>
      </c>
      <c r="DJ118" s="19">
        <f t="shared" si="20"/>
        <v>6762</v>
      </c>
      <c r="DK118" s="153">
        <v>6</v>
      </c>
      <c r="DL118" s="19">
        <v>0</v>
      </c>
      <c r="DM118" s="19" t="s">
        <v>958</v>
      </c>
    </row>
    <row r="119" spans="1:117" s="19" customForma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/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511</v>
      </c>
      <c r="Q119" s="15">
        <v>115</v>
      </c>
      <c r="R119" s="42" t="s">
        <v>341</v>
      </c>
      <c r="S119" s="27" t="s">
        <v>159</v>
      </c>
      <c r="T119" s="21">
        <v>1959</v>
      </c>
      <c r="U119" s="28" t="s">
        <v>126</v>
      </c>
      <c r="V119" s="21">
        <v>1979</v>
      </c>
      <c r="W119" s="25"/>
      <c r="X119" s="21"/>
      <c r="Y119" s="25" t="s">
        <v>340</v>
      </c>
      <c r="Z119" s="21">
        <f t="shared" si="22"/>
        <v>34</v>
      </c>
      <c r="AA119" s="25" t="s">
        <v>160</v>
      </c>
      <c r="AB119" s="21" t="s">
        <v>105</v>
      </c>
      <c r="AC119" s="21"/>
      <c r="AE119" s="90" t="s">
        <v>426</v>
      </c>
      <c r="AF119" s="82"/>
      <c r="CP119" s="19" t="str">
        <f t="shared" si="23"/>
        <v>Steg Günther</v>
      </c>
      <c r="CR119" s="19">
        <f t="shared" si="24"/>
        <v>34</v>
      </c>
      <c r="CS119" s="19" t="str">
        <f t="shared" si="25"/>
        <v>C</v>
      </c>
      <c r="CT119" s="154">
        <v>4226</v>
      </c>
      <c r="CU119" s="126"/>
      <c r="CV119" s="125">
        <v>413</v>
      </c>
      <c r="CW119" s="33">
        <f t="shared" si="34"/>
        <v>8</v>
      </c>
      <c r="CX119" s="83" t="str">
        <f t="shared" si="35"/>
        <v>Senior System-Controller</v>
      </c>
      <c r="CY119" s="125">
        <v>413</v>
      </c>
      <c r="CZ119" s="33">
        <f t="shared" si="32"/>
        <v>8</v>
      </c>
      <c r="DA119" s="83" t="str">
        <f t="shared" si="33"/>
        <v>Senior System-Controller</v>
      </c>
      <c r="DB119" s="20"/>
      <c r="DC119" s="125">
        <v>413</v>
      </c>
      <c r="DD119" s="33">
        <f t="shared" si="30"/>
        <v>8</v>
      </c>
      <c r="DE119" s="83" t="str">
        <f t="shared" si="31"/>
        <v>Senior System-Controller</v>
      </c>
      <c r="DJ119" s="19">
        <f t="shared" si="20"/>
        <v>4226</v>
      </c>
      <c r="DK119" s="153">
        <v>6</v>
      </c>
      <c r="DL119" s="19">
        <v>0</v>
      </c>
      <c r="DM119" s="19" t="s">
        <v>961</v>
      </c>
    </row>
    <row r="120" spans="1:117" s="19" customFormat="1" ht="25.5" customHeigh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>
        <v>1</v>
      </c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533</v>
      </c>
      <c r="Q120" s="15">
        <v>116</v>
      </c>
      <c r="R120" s="42"/>
      <c r="S120" s="20" t="s">
        <v>532</v>
      </c>
      <c r="T120" s="21">
        <v>1966</v>
      </c>
      <c r="U120" s="28" t="s">
        <v>534</v>
      </c>
      <c r="V120" s="21">
        <v>1992</v>
      </c>
      <c r="W120" s="25" t="s">
        <v>535</v>
      </c>
      <c r="X120" s="21">
        <v>1995</v>
      </c>
      <c r="Y120" s="28" t="s">
        <v>211</v>
      </c>
      <c r="Z120" s="118">
        <f t="shared" si="22"/>
        <v>21</v>
      </c>
      <c r="AA120" s="25" t="s">
        <v>692</v>
      </c>
      <c r="AB120" s="21" t="s">
        <v>105</v>
      </c>
      <c r="AC120" s="21"/>
      <c r="AE120" s="90" t="s">
        <v>537</v>
      </c>
      <c r="AF120" s="82"/>
      <c r="CP120" s="19" t="str">
        <f t="shared" si="23"/>
        <v>Grimm Stephan</v>
      </c>
      <c r="CR120" s="19">
        <f t="shared" si="24"/>
        <v>21</v>
      </c>
      <c r="CS120" s="19" t="str">
        <f t="shared" si="25"/>
        <v>C</v>
      </c>
      <c r="CT120" s="154">
        <v>3203</v>
      </c>
      <c r="CU120" s="126"/>
      <c r="CV120" s="125">
        <v>443</v>
      </c>
      <c r="CW120" s="33">
        <f t="shared" si="34"/>
        <v>9</v>
      </c>
      <c r="CX120" s="83" t="str">
        <f t="shared" si="35"/>
        <v>System-Spezialist 3</v>
      </c>
      <c r="CY120" s="125">
        <v>443</v>
      </c>
      <c r="CZ120" s="33">
        <f t="shared" si="32"/>
        <v>9</v>
      </c>
      <c r="DA120" s="83" t="str">
        <f t="shared" si="33"/>
        <v>System-Spezialist 3</v>
      </c>
      <c r="DB120" s="20"/>
      <c r="DC120" s="125">
        <v>413</v>
      </c>
      <c r="DD120" s="33">
        <f t="shared" ref="DD120:DD131" si="36">VLOOKUP($DC120,Funktionsbezeichnungen,3,0)</f>
        <v>8</v>
      </c>
      <c r="DE120" s="83" t="str">
        <f t="shared" ref="DE120:DE131" si="37">VLOOKUP($DC120,Funktionsbezeichnungen,2,0)</f>
        <v>Senior System-Controller</v>
      </c>
      <c r="DJ120" s="19">
        <f t="shared" si="20"/>
        <v>3203</v>
      </c>
      <c r="DK120" s="153">
        <v>3</v>
      </c>
      <c r="DL120" s="19">
        <v>0</v>
      </c>
      <c r="DM120" s="19" t="s">
        <v>962</v>
      </c>
    </row>
    <row r="121" spans="1:117" s="19" customFormat="1" x14ac:dyDescent="0.2">
      <c r="A121" s="53">
        <v>0</v>
      </c>
      <c r="B121" s="53"/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512</v>
      </c>
      <c r="Q121" s="15">
        <v>117</v>
      </c>
      <c r="R121" s="42"/>
      <c r="S121" s="27" t="s">
        <v>204</v>
      </c>
      <c r="T121" s="21">
        <v>1978</v>
      </c>
      <c r="U121" s="28" t="s">
        <v>277</v>
      </c>
      <c r="V121" s="21">
        <v>1999</v>
      </c>
      <c r="W121" s="25"/>
      <c r="X121" s="21"/>
      <c r="Y121" s="25" t="s">
        <v>316</v>
      </c>
      <c r="Z121" s="21">
        <f t="shared" si="22"/>
        <v>14</v>
      </c>
      <c r="AA121" s="25" t="s">
        <v>205</v>
      </c>
      <c r="AB121" s="21" t="s">
        <v>121</v>
      </c>
      <c r="AC121" s="21"/>
      <c r="AE121" s="90" t="s">
        <v>427</v>
      </c>
      <c r="AF121" s="82"/>
      <c r="CP121" s="19" t="str">
        <f t="shared" si="23"/>
        <v>Hänni Alexander</v>
      </c>
      <c r="CR121" s="19">
        <f t="shared" si="24"/>
        <v>14</v>
      </c>
      <c r="CS121" s="19" t="str">
        <f t="shared" si="25"/>
        <v>D</v>
      </c>
      <c r="CT121" s="154">
        <v>6755</v>
      </c>
      <c r="CU121" s="126"/>
      <c r="CV121" s="125">
        <v>423</v>
      </c>
      <c r="CW121" s="33">
        <f t="shared" si="34"/>
        <v>7</v>
      </c>
      <c r="CX121" s="83" t="str">
        <f t="shared" si="35"/>
        <v>IC-Berater / -Techniker 3 / LAN-Supporter</v>
      </c>
      <c r="CY121" s="125">
        <v>422</v>
      </c>
      <c r="CZ121" s="33">
        <f t="shared" si="32"/>
        <v>6</v>
      </c>
      <c r="DA121" s="83" t="str">
        <f t="shared" si="33"/>
        <v>IC-Berater / -Techniker 2 / LAN-Grundstufe</v>
      </c>
      <c r="DB121" s="20"/>
      <c r="DC121" s="125">
        <v>422</v>
      </c>
      <c r="DD121" s="33">
        <f t="shared" si="36"/>
        <v>6</v>
      </c>
      <c r="DE121" s="83" t="str">
        <f t="shared" si="37"/>
        <v>IC-Berater / -Techniker 2 / LAN-Grundstufe</v>
      </c>
      <c r="DJ121" s="19">
        <f t="shared" si="20"/>
        <v>6755</v>
      </c>
      <c r="DK121" s="153">
        <v>6</v>
      </c>
      <c r="DL121" s="19">
        <v>0</v>
      </c>
      <c r="DM121" s="19" t="s">
        <v>960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22"/>
        <v>27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23"/>
        <v>Gerber Beatrice</v>
      </c>
      <c r="CR122" s="19">
        <f t="shared" si="24"/>
        <v>27</v>
      </c>
      <c r="CS122" s="19" t="str">
        <f t="shared" si="25"/>
        <v>D</v>
      </c>
      <c r="CT122" s="154">
        <v>4289</v>
      </c>
      <c r="CU122" s="126"/>
      <c r="CV122" s="125">
        <v>141</v>
      </c>
      <c r="CW122" s="33">
        <f t="shared" si="34"/>
        <v>8</v>
      </c>
      <c r="CX122" s="83" t="str">
        <f t="shared" si="35"/>
        <v>Kaufmännischer Fachspezialist 1</v>
      </c>
      <c r="CY122" s="125">
        <v>141</v>
      </c>
      <c r="CZ122" s="33">
        <f t="shared" si="32"/>
        <v>8</v>
      </c>
      <c r="DA122" s="83" t="str">
        <f t="shared" si="33"/>
        <v>Kaufmännischer Fachspezialist 1</v>
      </c>
      <c r="DB122" s="20"/>
      <c r="DC122" s="125">
        <v>141</v>
      </c>
      <c r="DD122" s="33">
        <f t="shared" si="36"/>
        <v>8</v>
      </c>
      <c r="DE122" s="83" t="str">
        <f t="shared" si="37"/>
        <v>Kaufmännischer Fachspezialist 1</v>
      </c>
      <c r="DJ122" s="19">
        <f t="shared" si="20"/>
        <v>4289</v>
      </c>
      <c r="DK122" s="153">
        <v>6</v>
      </c>
      <c r="DL122" s="19">
        <v>0</v>
      </c>
      <c r="DM122" s="19" t="s">
        <v>956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Eichenberger Sylvia</v>
      </c>
      <c r="CR123" s="19">
        <f t="shared" si="24"/>
        <v>29</v>
      </c>
      <c r="CS123" s="19" t="str">
        <f t="shared" si="25"/>
        <v>D</v>
      </c>
      <c r="CT123" s="154">
        <v>5626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5626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22"/>
        <v>28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23"/>
        <v>Ehret-Kreutz Elke</v>
      </c>
      <c r="CR124" s="19">
        <f t="shared" si="24"/>
        <v>28</v>
      </c>
      <c r="CS124" s="19" t="str">
        <f t="shared" si="25"/>
        <v>D</v>
      </c>
      <c r="CT124" s="154">
        <v>5633</v>
      </c>
      <c r="CU124" s="126"/>
      <c r="CV124" s="125">
        <v>134</v>
      </c>
      <c r="CW124" s="33">
        <f t="shared" si="34"/>
        <v>7</v>
      </c>
      <c r="CX124" s="83" t="str">
        <f t="shared" si="35"/>
        <v>Kaufmännischer Mitarbeiter 4 / Gruppenchef 2</v>
      </c>
      <c r="CY124" s="125">
        <v>134</v>
      </c>
      <c r="CZ124" s="33">
        <f t="shared" si="32"/>
        <v>7</v>
      </c>
      <c r="DA124" s="83" t="str">
        <f t="shared" si="33"/>
        <v>Kaufmännischer Mitarbeiter 4 / Gruppenchef 2</v>
      </c>
      <c r="DB124" s="20"/>
      <c r="DC124" s="125">
        <v>134</v>
      </c>
      <c r="DD124" s="33">
        <f t="shared" si="36"/>
        <v>7</v>
      </c>
      <c r="DE124" s="83" t="str">
        <f t="shared" si="37"/>
        <v>Kaufmännischer Mitarbeiter 4 / Gruppenchef 2</v>
      </c>
      <c r="DJ124" s="19">
        <f t="shared" si="20"/>
        <v>5633</v>
      </c>
      <c r="DK124" s="153">
        <v>6</v>
      </c>
      <c r="DL124" s="19">
        <v>0</v>
      </c>
      <c r="DM124" s="19" t="s">
        <v>955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5"/>
      <c r="X125" s="21"/>
      <c r="Y125" s="25"/>
      <c r="Z125" s="21">
        <f t="shared" si="22"/>
        <v>28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Boschung Brigitte</v>
      </c>
      <c r="CR125" s="19">
        <f t="shared" si="24"/>
        <v>28</v>
      </c>
      <c r="CS125" s="19" t="str">
        <f t="shared" si="25"/>
        <v>E</v>
      </c>
      <c r="CT125" s="154">
        <v>7703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7703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22"/>
        <v>26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23"/>
        <v>Wirtz Christine</v>
      </c>
      <c r="CR126" s="19">
        <f t="shared" si="24"/>
        <v>26</v>
      </c>
      <c r="CS126" s="19" t="str">
        <f t="shared" si="25"/>
        <v>E</v>
      </c>
      <c r="CT126" s="154">
        <v>5627</v>
      </c>
      <c r="CU126" s="126"/>
      <c r="CV126" s="125">
        <v>112</v>
      </c>
      <c r="CW126" s="33">
        <f t="shared" si="34"/>
        <v>5</v>
      </c>
      <c r="CX126" s="83" t="str">
        <f t="shared" si="35"/>
        <v>Réceptionist / Telefonist / Service-Disponent 2</v>
      </c>
      <c r="CY126" s="125">
        <v>112</v>
      </c>
      <c r="CZ126" s="33">
        <f t="shared" si="32"/>
        <v>5</v>
      </c>
      <c r="DA126" s="83" t="str">
        <f t="shared" si="33"/>
        <v>Réceptionist / Telefonist / Service-Disponent 2</v>
      </c>
      <c r="DB126" s="20"/>
      <c r="DC126" s="125">
        <v>112</v>
      </c>
      <c r="DD126" s="33">
        <f t="shared" si="36"/>
        <v>5</v>
      </c>
      <c r="DE126" s="83" t="str">
        <f t="shared" si="37"/>
        <v>Réceptionist / Telefonist / Service-Disponent 2</v>
      </c>
      <c r="DJ126" s="19">
        <f t="shared" si="20"/>
        <v>5627</v>
      </c>
      <c r="DK126" s="153">
        <v>6</v>
      </c>
      <c r="DL126" s="19">
        <v>0</v>
      </c>
      <c r="DM126" s="19" t="s">
        <v>953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22"/>
        <v>24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Körkel Agnes</v>
      </c>
      <c r="CR127" s="19">
        <f t="shared" si="24"/>
        <v>24</v>
      </c>
      <c r="CS127" s="19" t="str">
        <f t="shared" si="25"/>
        <v>E</v>
      </c>
      <c r="CT127" s="154">
        <v>5605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5605</v>
      </c>
      <c r="DK127" s="153">
        <v>7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0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22"/>
        <v>9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23"/>
        <v>Kalt Susanne</v>
      </c>
      <c r="CR128" s="19">
        <f t="shared" si="24"/>
        <v>9</v>
      </c>
      <c r="CS128" s="19" t="str">
        <f t="shared" si="25"/>
        <v>E</v>
      </c>
      <c r="CT128" s="154">
        <v>6758</v>
      </c>
      <c r="CU128" s="126"/>
      <c r="CV128" s="125">
        <v>132</v>
      </c>
      <c r="CW128" s="33">
        <f t="shared" si="34"/>
        <v>5</v>
      </c>
      <c r="CX128" s="83" t="str">
        <f t="shared" si="35"/>
        <v>Kaufmännischer Mitarbeiter 2</v>
      </c>
      <c r="CY128" s="125">
        <v>132</v>
      </c>
      <c r="CZ128" s="33">
        <f t="shared" si="32"/>
        <v>5</v>
      </c>
      <c r="DA128" s="83" t="str">
        <f t="shared" si="33"/>
        <v>Kaufmännischer Mitarbeiter 2</v>
      </c>
      <c r="DB128" s="20"/>
      <c r="DC128" s="125">
        <v>132</v>
      </c>
      <c r="DD128" s="33">
        <f t="shared" si="36"/>
        <v>5</v>
      </c>
      <c r="DE128" s="83" t="str">
        <f t="shared" si="37"/>
        <v>Kaufmännischer Mitarbeiter 2</v>
      </c>
      <c r="DJ128" s="19">
        <f t="shared" si="20"/>
        <v>6758</v>
      </c>
      <c r="DK128" s="153">
        <v>6</v>
      </c>
      <c r="DL128" s="19">
        <v>0</v>
      </c>
      <c r="DM128" s="19" t="s">
        <v>955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22"/>
        <v>33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Eilers Brigitte</v>
      </c>
      <c r="CR129" s="19">
        <f t="shared" si="24"/>
        <v>33</v>
      </c>
      <c r="CS129" s="19" t="str">
        <f t="shared" si="25"/>
        <v>E</v>
      </c>
      <c r="CT129" s="154">
        <v>6740</v>
      </c>
      <c r="CU129" s="126"/>
      <c r="CV129" s="125">
        <v>133</v>
      </c>
      <c r="CW129" s="33">
        <f t="shared" si="34"/>
        <v>6</v>
      </c>
      <c r="CX129" s="83" t="str">
        <f t="shared" si="35"/>
        <v>Kaufmännischer Mitarbeiter 3 / Gruppenchef 1</v>
      </c>
      <c r="CY129" s="125">
        <v>133</v>
      </c>
      <c r="CZ129" s="33">
        <f t="shared" si="32"/>
        <v>6</v>
      </c>
      <c r="DA129" s="83" t="str">
        <f t="shared" si="33"/>
        <v>Kaufmännischer Mitarbeiter 3 / Gruppenchef 1</v>
      </c>
      <c r="DB129" s="20"/>
      <c r="DC129" s="125">
        <v>133</v>
      </c>
      <c r="DD129" s="33">
        <f t="shared" si="36"/>
        <v>6</v>
      </c>
      <c r="DE129" s="83" t="str">
        <f t="shared" si="37"/>
        <v>Kaufmännischer Mitarbeiter 3 / Gruppenchef 1</v>
      </c>
      <c r="DJ129" s="19">
        <f t="shared" si="20"/>
        <v>6740</v>
      </c>
      <c r="DK129" s="153">
        <v>6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>
        <v>1</v>
      </c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22"/>
        <v>25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23"/>
        <v>Barth Sandra</v>
      </c>
      <c r="CR130" s="19">
        <f t="shared" si="24"/>
        <v>25</v>
      </c>
      <c r="CS130" s="19" t="str">
        <f t="shared" si="25"/>
        <v>E</v>
      </c>
      <c r="CT130" s="154">
        <v>7701</v>
      </c>
      <c r="CU130" s="126"/>
      <c r="CV130" s="125">
        <v>132</v>
      </c>
      <c r="CW130" s="33">
        <f t="shared" si="34"/>
        <v>5</v>
      </c>
      <c r="CX130" s="83" t="str">
        <f t="shared" si="35"/>
        <v>Kaufmännischer Mitarbeiter 2</v>
      </c>
      <c r="CY130" s="125">
        <v>132</v>
      </c>
      <c r="CZ130" s="33">
        <f t="shared" si="32"/>
        <v>5</v>
      </c>
      <c r="DA130" s="83" t="str">
        <f t="shared" si="33"/>
        <v>Kaufmännischer Mitarbeiter 2</v>
      </c>
      <c r="DB130" s="20"/>
      <c r="DC130" s="125">
        <v>132</v>
      </c>
      <c r="DD130" s="33">
        <f t="shared" si="36"/>
        <v>5</v>
      </c>
      <c r="DE130" s="83" t="str">
        <f t="shared" si="37"/>
        <v>Kaufmännischer Mitarbeiter 2</v>
      </c>
      <c r="DJ130" s="19">
        <f t="shared" si="20"/>
        <v>7701</v>
      </c>
      <c r="DK130" s="153">
        <v>7</v>
      </c>
      <c r="DL130" s="19">
        <v>0</v>
      </c>
      <c r="DM130" s="185" t="s">
        <v>977</v>
      </c>
    </row>
    <row r="131" spans="1:136" s="19" customFormat="1" x14ac:dyDescent="0.2">
      <c r="A131" s="53">
        <v>0</v>
      </c>
      <c r="B131" s="53"/>
      <c r="C131" s="53">
        <f t="shared" si="21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42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22"/>
        <v>29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23"/>
        <v>Schurrer Gabriel</v>
      </c>
      <c r="CR131" s="19">
        <f t="shared" si="24"/>
        <v>29</v>
      </c>
      <c r="CS131" s="19" t="str">
        <f t="shared" si="25"/>
        <v>F</v>
      </c>
      <c r="CT131" s="154">
        <v>7654</v>
      </c>
      <c r="CU131" s="126"/>
      <c r="CV131" s="125">
        <v>614</v>
      </c>
      <c r="CW131" s="33">
        <f t="shared" si="34"/>
        <v>4</v>
      </c>
      <c r="CX131" s="83" t="str">
        <f t="shared" si="35"/>
        <v>Laborassistenz 2</v>
      </c>
      <c r="CY131" s="125">
        <v>614</v>
      </c>
      <c r="CZ131" s="33">
        <f t="shared" si="32"/>
        <v>4</v>
      </c>
      <c r="DA131" s="83" t="str">
        <f t="shared" si="33"/>
        <v>Laborassistenz 2</v>
      </c>
      <c r="DB131" s="20"/>
      <c r="DC131" s="125">
        <v>614</v>
      </c>
      <c r="DD131" s="33">
        <f t="shared" si="36"/>
        <v>4</v>
      </c>
      <c r="DE131" s="83" t="str">
        <f t="shared" si="37"/>
        <v>Laborassistenz 2</v>
      </c>
      <c r="DJ131" s="19">
        <f t="shared" si="20"/>
        <v>7654</v>
      </c>
      <c r="DK131" s="153">
        <v>7</v>
      </c>
      <c r="DL131" s="19">
        <v>0</v>
      </c>
      <c r="DM131" s="19" t="s">
        <v>963</v>
      </c>
    </row>
    <row r="132" spans="1:136" s="19" customFormat="1" x14ac:dyDescent="0.2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360</v>
      </c>
      <c r="P132" s="15" t="s">
        <v>1016</v>
      </c>
      <c r="Q132" s="15">
        <v>128</v>
      </c>
      <c r="R132" s="161" t="s">
        <v>365</v>
      </c>
      <c r="S132" s="27" t="s">
        <v>1017</v>
      </c>
      <c r="T132" s="21">
        <v>1988</v>
      </c>
      <c r="U132" s="28" t="s">
        <v>265</v>
      </c>
      <c r="V132" s="21"/>
      <c r="W132" s="25"/>
      <c r="X132" s="21"/>
      <c r="Y132" s="25"/>
      <c r="Z132" s="21"/>
      <c r="AA132" s="25" t="s">
        <v>265</v>
      </c>
      <c r="AB132" s="21" t="s">
        <v>149</v>
      </c>
      <c r="AC132" s="21"/>
      <c r="AE132" s="90" t="s">
        <v>380</v>
      </c>
      <c r="AF132" s="82"/>
      <c r="CP132" s="19" t="str">
        <f t="shared" si="23"/>
        <v>Burger Stefan</v>
      </c>
      <c r="CT132" s="154">
        <v>9748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9748</v>
      </c>
      <c r="DK132" s="153">
        <v>5</v>
      </c>
      <c r="DL132" s="19">
        <v>0</v>
      </c>
      <c r="DM132" s="185" t="s">
        <v>974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623</v>
      </c>
      <c r="Q133" s="15">
        <v>129</v>
      </c>
      <c r="R133" s="42"/>
      <c r="S133" s="27" t="s">
        <v>622</v>
      </c>
      <c r="T133" s="21">
        <v>1994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Börlin Claudio</v>
      </c>
      <c r="CT133" s="154">
        <v>9724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9724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625</v>
      </c>
      <c r="Q134" s="15">
        <v>130</v>
      </c>
      <c r="R134" s="42"/>
      <c r="S134" s="27" t="s">
        <v>624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Coray Cyrill</v>
      </c>
      <c r="CT134" s="154">
        <v>9725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9725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 t="shared" si="2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627</v>
      </c>
      <c r="Q135" s="15">
        <v>131</v>
      </c>
      <c r="R135" s="42"/>
      <c r="S135" s="27" t="s">
        <v>626</v>
      </c>
      <c r="T135" s="21">
        <v>1995</v>
      </c>
      <c r="U135" s="28" t="s">
        <v>628</v>
      </c>
      <c r="V135" s="21"/>
      <c r="W135" s="25"/>
      <c r="X135" s="21"/>
      <c r="Y135" s="25" t="s">
        <v>173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Leubin Marco</v>
      </c>
      <c r="CT135" s="154">
        <v>9726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si="20"/>
        <v>9726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359</v>
      </c>
      <c r="Q136" s="15">
        <v>132</v>
      </c>
      <c r="R136" s="42"/>
      <c r="S136" s="27" t="s">
        <v>882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Räuftlin Thomas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ref="DJ136:DJ142" si="38">+CT136</f>
        <v>9729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904</v>
      </c>
      <c r="Q137" s="15">
        <v>133</v>
      </c>
      <c r="R137" s="42"/>
      <c r="S137" s="27" t="s">
        <v>863</v>
      </c>
      <c r="T137" s="21">
        <v>1992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23"/>
        <v>Denzler Benjamin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9730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903</v>
      </c>
      <c r="Q138" s="15">
        <v>134</v>
      </c>
      <c r="R138" s="42"/>
      <c r="S138" s="27" t="s">
        <v>900</v>
      </c>
      <c r="T138" s="21">
        <v>1996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Boschung Jan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 t="shared" si="38"/>
        <v>9740</v>
      </c>
      <c r="DK138" s="153">
        <v>8</v>
      </c>
      <c r="DL138" s="19">
        <v>0</v>
      </c>
      <c r="DM138" s="185" t="s">
        <v>976</v>
      </c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902</v>
      </c>
      <c r="Q139" s="15">
        <v>135</v>
      </c>
      <c r="R139" s="42"/>
      <c r="S139" s="27" t="s">
        <v>899</v>
      </c>
      <c r="T139" s="21">
        <v>1995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Schmidlin Julian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9739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901</v>
      </c>
      <c r="Q140" s="15">
        <v>136</v>
      </c>
      <c r="R140" s="42"/>
      <c r="S140" s="27" t="s">
        <v>898</v>
      </c>
      <c r="T140" s="21">
        <v>1996</v>
      </c>
      <c r="U140" s="28" t="s">
        <v>628</v>
      </c>
      <c r="V140" s="21"/>
      <c r="W140" s="25"/>
      <c r="X140" s="21"/>
      <c r="Y140" s="25" t="s">
        <v>180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23"/>
        <v>Oswald Leroy</v>
      </c>
      <c r="CT140" s="154">
        <v>9738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>+CT140</f>
        <v>9738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 t="shared" si="21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1012</v>
      </c>
      <c r="Q141" s="15">
        <v>137</v>
      </c>
      <c r="R141" s="42"/>
      <c r="S141" s="27" t="s">
        <v>1010</v>
      </c>
      <c r="T141" s="21">
        <v>1997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Stucki</v>
      </c>
      <c r="CT141" s="154">
        <v>9739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9739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1013</v>
      </c>
      <c r="Q142" s="15">
        <v>138</v>
      </c>
      <c r="R142" s="42"/>
      <c r="S142" s="27" t="s">
        <v>1011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>+S142</f>
        <v>Kipfer</v>
      </c>
      <c r="CT142" s="154">
        <v>9738</v>
      </c>
      <c r="CU142" s="126"/>
      <c r="CV142" s="125"/>
      <c r="CW142" s="33"/>
      <c r="CX142" s="83"/>
      <c r="CY142" s="125"/>
      <c r="CZ142" s="33"/>
      <c r="DA142" s="83"/>
      <c r="DB142" s="20"/>
      <c r="DC142" s="33"/>
      <c r="DD142" s="33"/>
      <c r="DE142" s="83"/>
      <c r="DJ142" s="19">
        <f t="shared" si="38"/>
        <v>9738</v>
      </c>
      <c r="DK142" s="153">
        <v>8</v>
      </c>
      <c r="DL142" s="19">
        <v>0</v>
      </c>
      <c r="DM142" s="185" t="s">
        <v>976</v>
      </c>
      <c r="EF142"/>
    </row>
    <row r="143" spans="1:136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26"/>
      <c r="DC143" s="138"/>
      <c r="DD143" s="138"/>
      <c r="EF143"/>
    </row>
    <row r="144" spans="1:136" customFormat="1" x14ac:dyDescent="0.25">
      <c r="A144" s="48">
        <f t="shared" ref="A144:N144" si="39">SUM(A5:A142)</f>
        <v>9</v>
      </c>
      <c r="B144" s="48">
        <f t="shared" si="39"/>
        <v>36</v>
      </c>
      <c r="C144" s="48">
        <f t="shared" si="39"/>
        <v>89</v>
      </c>
      <c r="D144" s="48">
        <f t="shared" si="39"/>
        <v>28</v>
      </c>
      <c r="E144" s="48">
        <f t="shared" si="39"/>
        <v>37</v>
      </c>
      <c r="F144" s="48">
        <f t="shared" si="39"/>
        <v>1</v>
      </c>
      <c r="G144" s="48">
        <f t="shared" si="39"/>
        <v>2</v>
      </c>
      <c r="H144" s="48">
        <f t="shared" si="39"/>
        <v>33</v>
      </c>
      <c r="I144" s="48">
        <f t="shared" si="39"/>
        <v>36</v>
      </c>
      <c r="J144" s="48">
        <f t="shared" si="39"/>
        <v>12</v>
      </c>
      <c r="K144" s="48">
        <f t="shared" si="39"/>
        <v>10</v>
      </c>
      <c r="L144" s="48">
        <f t="shared" si="39"/>
        <v>20</v>
      </c>
      <c r="M144" s="48">
        <f t="shared" si="39"/>
        <v>5</v>
      </c>
      <c r="N144" s="48">
        <f t="shared" si="39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290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Q144" s="19"/>
    </row>
    <row r="145" spans="1:136" customFormat="1" x14ac:dyDescent="0.25">
      <c r="A145" s="11">
        <f t="shared" ref="A145:N145" si="40">SUBTOTAL(9,A5:A142)</f>
        <v>9</v>
      </c>
      <c r="B145" s="11">
        <f t="shared" si="40"/>
        <v>36</v>
      </c>
      <c r="C145" s="11">
        <f t="shared" si="40"/>
        <v>89</v>
      </c>
      <c r="D145" s="11">
        <f t="shared" si="40"/>
        <v>28</v>
      </c>
      <c r="E145" s="11">
        <f t="shared" si="40"/>
        <v>37</v>
      </c>
      <c r="F145" s="11">
        <f t="shared" si="40"/>
        <v>1</v>
      </c>
      <c r="G145" s="11">
        <f t="shared" si="40"/>
        <v>2</v>
      </c>
      <c r="H145" s="11">
        <f t="shared" si="40"/>
        <v>33</v>
      </c>
      <c r="I145" s="11">
        <f t="shared" si="40"/>
        <v>36</v>
      </c>
      <c r="J145" s="11">
        <f t="shared" si="40"/>
        <v>12</v>
      </c>
      <c r="K145" s="11">
        <f t="shared" si="40"/>
        <v>10</v>
      </c>
      <c r="L145" s="11">
        <f t="shared" si="40"/>
        <v>20</v>
      </c>
      <c r="M145" s="11">
        <f t="shared" si="40"/>
        <v>5</v>
      </c>
      <c r="N145" s="11">
        <f t="shared" si="40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45" t="s">
        <v>980</v>
      </c>
      <c r="DQ145" s="19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986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987</v>
      </c>
      <c r="DQ147" s="19"/>
      <c r="EF147" s="11"/>
    </row>
    <row r="148" spans="1:136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887</v>
      </c>
      <c r="AA148" s="14" t="s">
        <v>888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115"/>
      <c r="DC148" s="13"/>
      <c r="DD148" s="13"/>
      <c r="DE148" s="11"/>
      <c r="DH148" s="11"/>
      <c r="DI148" s="11"/>
      <c r="DJ148" s="11"/>
      <c r="DK148" s="11" t="s">
        <v>988</v>
      </c>
      <c r="DQ148" s="19"/>
      <c r="EF148" s="11"/>
    </row>
    <row r="149" spans="1:136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K149" s="11" t="s">
        <v>981</v>
      </c>
      <c r="DQ149" s="19"/>
    </row>
    <row r="150" spans="1:136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K150" s="11" t="s">
        <v>982</v>
      </c>
      <c r="DQ150" s="19"/>
    </row>
    <row r="151" spans="1:136" x14ac:dyDescent="0.25">
      <c r="AE151" s="91" t="s">
        <v>365</v>
      </c>
      <c r="AF151" s="89" t="s">
        <v>249</v>
      </c>
      <c r="DK151" s="11" t="s">
        <v>989</v>
      </c>
      <c r="DQ151" s="19"/>
    </row>
    <row r="152" spans="1:136" x14ac:dyDescent="0.25">
      <c r="AE152" s="80"/>
      <c r="DK152" s="11" t="s">
        <v>990</v>
      </c>
    </row>
    <row r="153" spans="1:136" x14ac:dyDescent="0.25">
      <c r="AE153" s="80" t="s">
        <v>408</v>
      </c>
      <c r="DK153" s="11" t="s">
        <v>991</v>
      </c>
    </row>
    <row r="154" spans="1:136" x14ac:dyDescent="0.25">
      <c r="O154" s="109"/>
      <c r="P154" s="110"/>
      <c r="Q154" s="111"/>
      <c r="R154" s="112"/>
      <c r="S154" s="113"/>
      <c r="AE154" s="80" t="s">
        <v>410</v>
      </c>
      <c r="DK154" s="11" t="s">
        <v>983</v>
      </c>
    </row>
    <row r="155" spans="1:136" x14ac:dyDescent="0.25">
      <c r="O155" s="109"/>
      <c r="P155" s="110"/>
      <c r="Q155" s="111"/>
      <c r="R155" s="112"/>
      <c r="S155" s="113"/>
      <c r="AE155" s="80" t="s">
        <v>409</v>
      </c>
      <c r="DK155" s="11" t="s">
        <v>984</v>
      </c>
    </row>
    <row r="156" spans="1:136" x14ac:dyDescent="0.25">
      <c r="O156" s="109"/>
      <c r="P156" s="110"/>
      <c r="Q156" s="111"/>
      <c r="R156" s="112"/>
      <c r="S156" s="113"/>
      <c r="AE156" s="80"/>
      <c r="DK156" s="11" t="s">
        <v>992</v>
      </c>
    </row>
    <row r="157" spans="1:136" x14ac:dyDescent="0.25">
      <c r="O157" s="114"/>
      <c r="P157" s="111"/>
      <c r="Q157" s="111"/>
      <c r="R157" s="112"/>
      <c r="S157" s="115"/>
      <c r="AE157" s="80" t="s">
        <v>411</v>
      </c>
      <c r="DK157" s="11" t="s">
        <v>985</v>
      </c>
    </row>
    <row r="158" spans="1:136" x14ac:dyDescent="0.25">
      <c r="AE158" s="80" t="s">
        <v>413</v>
      </c>
    </row>
    <row r="159" spans="1:136" x14ac:dyDescent="0.25">
      <c r="AE159" s="80" t="s">
        <v>412</v>
      </c>
      <c r="DL159" s="45" t="s">
        <v>993</v>
      </c>
    </row>
    <row r="160" spans="1:136" x14ac:dyDescent="0.25">
      <c r="AE160" s="80"/>
      <c r="DL160" s="11" t="s">
        <v>994</v>
      </c>
    </row>
    <row r="161" spans="31:119" x14ac:dyDescent="0.25">
      <c r="AE161" s="80"/>
      <c r="DL161" s="11" t="s">
        <v>995</v>
      </c>
    </row>
    <row r="162" spans="31:119" x14ac:dyDescent="0.25">
      <c r="AE162" s="80"/>
      <c r="DL162" s="11" t="s">
        <v>996</v>
      </c>
    </row>
    <row r="163" spans="31:119" x14ac:dyDescent="0.25">
      <c r="AE163" s="80"/>
      <c r="DL163" s="11" t="s">
        <v>997</v>
      </c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</row>
    <row r="168" spans="31:119" x14ac:dyDescent="0.25">
      <c r="AE168" s="80"/>
      <c r="DO168" s="11" t="s">
        <v>998</v>
      </c>
    </row>
    <row r="169" spans="31:119" x14ac:dyDescent="0.25">
      <c r="AE169" s="80"/>
    </row>
    <row r="170" spans="31:119" x14ac:dyDescent="0.25">
      <c r="AE170" s="80"/>
    </row>
    <row r="171" spans="31:119" x14ac:dyDescent="0.25">
      <c r="AE171" s="80"/>
      <c r="DH171" s="889" t="s">
        <v>78</v>
      </c>
      <c r="DI171" s="890"/>
      <c r="DJ171" s="891"/>
      <c r="DK171" s="173" t="s">
        <v>950</v>
      </c>
    </row>
    <row r="172" spans="31:119" x14ac:dyDescent="0.25">
      <c r="AE172" s="80"/>
      <c r="DH172" s="174" t="s">
        <v>76</v>
      </c>
      <c r="DI172" s="175" t="s">
        <v>77</v>
      </c>
      <c r="DJ172" s="176" t="s">
        <v>701</v>
      </c>
      <c r="DK172" s="171"/>
    </row>
    <row r="173" spans="31:119" x14ac:dyDescent="0.25">
      <c r="AE173" s="80"/>
      <c r="DH173" s="177">
        <v>101</v>
      </c>
      <c r="DI173" s="178" t="s">
        <v>712</v>
      </c>
      <c r="DJ173" s="179">
        <v>2</v>
      </c>
      <c r="DK173" s="171"/>
    </row>
    <row r="174" spans="31:119" x14ac:dyDescent="0.25">
      <c r="AE174" s="80"/>
      <c r="DH174" s="177">
        <v>102</v>
      </c>
      <c r="DI174" s="178" t="s">
        <v>713</v>
      </c>
      <c r="DJ174" s="179">
        <v>3</v>
      </c>
      <c r="DK174" s="171"/>
    </row>
    <row r="175" spans="31:119" x14ac:dyDescent="0.25">
      <c r="AE175" s="80"/>
      <c r="DH175" s="177">
        <v>103</v>
      </c>
      <c r="DI175" s="178" t="s">
        <v>714</v>
      </c>
      <c r="DJ175" s="179">
        <v>4</v>
      </c>
      <c r="DK175" s="171"/>
    </row>
    <row r="176" spans="31:119" x14ac:dyDescent="0.25">
      <c r="AE176" s="80"/>
      <c r="DH176" s="177">
        <v>104</v>
      </c>
      <c r="DI176" s="178" t="s">
        <v>715</v>
      </c>
      <c r="DJ176" s="179">
        <v>5</v>
      </c>
      <c r="DK176" s="171"/>
    </row>
    <row r="177" spans="31:115" x14ac:dyDescent="0.25">
      <c r="AE177" s="80"/>
      <c r="DH177" s="177">
        <v>111</v>
      </c>
      <c r="DI177" s="178" t="s">
        <v>716</v>
      </c>
      <c r="DJ177" s="179">
        <v>4</v>
      </c>
      <c r="DK177" s="171" t="s">
        <v>953</v>
      </c>
    </row>
    <row r="178" spans="31:115" x14ac:dyDescent="0.25">
      <c r="AE178" s="80"/>
      <c r="DH178" s="177">
        <v>112</v>
      </c>
      <c r="DI178" s="178" t="s">
        <v>717</v>
      </c>
      <c r="DJ178" s="179">
        <v>5</v>
      </c>
      <c r="DK178" s="171" t="s">
        <v>953</v>
      </c>
    </row>
    <row r="179" spans="31:115" x14ac:dyDescent="0.25">
      <c r="AE179" s="80"/>
      <c r="DH179" s="177">
        <v>121</v>
      </c>
      <c r="DI179" s="178" t="s">
        <v>718</v>
      </c>
      <c r="DJ179" s="179">
        <v>4</v>
      </c>
      <c r="DK179" s="171" t="s">
        <v>954</v>
      </c>
    </row>
    <row r="180" spans="31:115" x14ac:dyDescent="0.25">
      <c r="AE180" s="80"/>
      <c r="DH180" s="177">
        <v>122</v>
      </c>
      <c r="DI180" s="178" t="s">
        <v>719</v>
      </c>
      <c r="DJ180" s="179">
        <v>5</v>
      </c>
      <c r="DK180" s="171" t="s">
        <v>954</v>
      </c>
    </row>
    <row r="181" spans="31:115" x14ac:dyDescent="0.25">
      <c r="DH181" s="177">
        <v>123</v>
      </c>
      <c r="DI181" s="178" t="s">
        <v>720</v>
      </c>
      <c r="DJ181" s="179">
        <v>6</v>
      </c>
      <c r="DK181" s="171" t="s">
        <v>954</v>
      </c>
    </row>
    <row r="182" spans="31:115" x14ac:dyDescent="0.25">
      <c r="DH182" s="177">
        <v>124</v>
      </c>
      <c r="DI182" s="178" t="s">
        <v>721</v>
      </c>
      <c r="DJ182" s="179">
        <v>7</v>
      </c>
      <c r="DK182" s="171" t="s">
        <v>954</v>
      </c>
    </row>
    <row r="183" spans="31:115" x14ac:dyDescent="0.25">
      <c r="DH183" s="177">
        <v>131</v>
      </c>
      <c r="DI183" s="178" t="s">
        <v>722</v>
      </c>
      <c r="DJ183" s="179">
        <v>4</v>
      </c>
      <c r="DK183" s="171" t="s">
        <v>955</v>
      </c>
    </row>
    <row r="184" spans="31:115" x14ac:dyDescent="0.25">
      <c r="DH184" s="177">
        <v>132</v>
      </c>
      <c r="DI184" s="178" t="s">
        <v>723</v>
      </c>
      <c r="DJ184" s="179">
        <v>5</v>
      </c>
      <c r="DK184" s="171" t="s">
        <v>955</v>
      </c>
    </row>
    <row r="185" spans="31:115" x14ac:dyDescent="0.25">
      <c r="DH185" s="177">
        <v>133</v>
      </c>
      <c r="DI185" s="178" t="s">
        <v>724</v>
      </c>
      <c r="DJ185" s="179">
        <v>6</v>
      </c>
      <c r="DK185" s="171" t="s">
        <v>955</v>
      </c>
    </row>
    <row r="186" spans="31:115" x14ac:dyDescent="0.25">
      <c r="DH186" s="177">
        <v>134</v>
      </c>
      <c r="DI186" s="178" t="s">
        <v>725</v>
      </c>
      <c r="DJ186" s="179">
        <v>7</v>
      </c>
      <c r="DK186" s="171" t="s">
        <v>955</v>
      </c>
    </row>
    <row r="187" spans="31:115" x14ac:dyDescent="0.25">
      <c r="DH187" s="177">
        <v>138</v>
      </c>
      <c r="DI187" s="178" t="s">
        <v>726</v>
      </c>
      <c r="DJ187" s="179">
        <v>6</v>
      </c>
      <c r="DK187" s="171"/>
    </row>
    <row r="188" spans="31:115" x14ac:dyDescent="0.25">
      <c r="DH188" s="177">
        <v>139</v>
      </c>
      <c r="DI188" s="178" t="s">
        <v>727</v>
      </c>
      <c r="DJ188" s="179">
        <v>7</v>
      </c>
      <c r="DK188" s="171"/>
    </row>
    <row r="189" spans="31:115" x14ac:dyDescent="0.25">
      <c r="DH189" s="177">
        <v>141</v>
      </c>
      <c r="DI189" s="178" t="s">
        <v>728</v>
      </c>
      <c r="DJ189" s="179">
        <v>8</v>
      </c>
      <c r="DK189" s="171" t="s">
        <v>956</v>
      </c>
    </row>
    <row r="190" spans="31:115" x14ac:dyDescent="0.25">
      <c r="DH190" s="177">
        <v>142</v>
      </c>
      <c r="DI190" s="178" t="s">
        <v>729</v>
      </c>
      <c r="DJ190" s="179">
        <v>9</v>
      </c>
      <c r="DK190" s="171" t="s">
        <v>956</v>
      </c>
    </row>
    <row r="191" spans="31:115" x14ac:dyDescent="0.25">
      <c r="DH191" s="177">
        <v>143</v>
      </c>
      <c r="DI191" s="178" t="s">
        <v>730</v>
      </c>
      <c r="DJ191" s="179">
        <v>10</v>
      </c>
      <c r="DK191" s="171" t="s">
        <v>956</v>
      </c>
    </row>
    <row r="192" spans="31:115" x14ac:dyDescent="0.25">
      <c r="DH192" s="177">
        <v>144</v>
      </c>
      <c r="DI192" s="178" t="s">
        <v>731</v>
      </c>
      <c r="DJ192" s="179">
        <v>11</v>
      </c>
      <c r="DK192" s="171" t="s">
        <v>956</v>
      </c>
    </row>
    <row r="193" spans="112:115" x14ac:dyDescent="0.25">
      <c r="DH193" s="177">
        <v>150</v>
      </c>
      <c r="DI193" s="178" t="s">
        <v>732</v>
      </c>
      <c r="DJ193" s="179">
        <v>8</v>
      </c>
      <c r="DK193" s="171"/>
    </row>
    <row r="194" spans="112:115" x14ac:dyDescent="0.25">
      <c r="DH194" s="177">
        <v>151</v>
      </c>
      <c r="DI194" s="178" t="s">
        <v>733</v>
      </c>
      <c r="DJ194" s="179">
        <v>9</v>
      </c>
      <c r="DK194" s="171"/>
    </row>
    <row r="195" spans="112:115" x14ac:dyDescent="0.25">
      <c r="DH195" s="177">
        <v>152</v>
      </c>
      <c r="DI195" s="178" t="s">
        <v>734</v>
      </c>
      <c r="DJ195" s="179">
        <v>10</v>
      </c>
      <c r="DK195" s="171"/>
    </row>
    <row r="196" spans="112:115" x14ac:dyDescent="0.25">
      <c r="DH196" s="177">
        <v>153</v>
      </c>
      <c r="DI196" s="178" t="s">
        <v>735</v>
      </c>
      <c r="DJ196" s="179">
        <v>11</v>
      </c>
      <c r="DK196" s="171"/>
    </row>
    <row r="197" spans="112:115" x14ac:dyDescent="0.25">
      <c r="DH197" s="177">
        <v>154</v>
      </c>
      <c r="DI197" s="178" t="s">
        <v>736</v>
      </c>
      <c r="DJ197" s="179">
        <v>12</v>
      </c>
      <c r="DK197" s="171"/>
    </row>
    <row r="198" spans="112:115" x14ac:dyDescent="0.25">
      <c r="DH198" s="177">
        <v>161</v>
      </c>
      <c r="DI198" s="178" t="s">
        <v>737</v>
      </c>
      <c r="DJ198" s="179">
        <v>8</v>
      </c>
      <c r="DK198" s="171" t="s">
        <v>957</v>
      </c>
    </row>
    <row r="199" spans="112:115" x14ac:dyDescent="0.25">
      <c r="DH199" s="177">
        <v>162</v>
      </c>
      <c r="DI199" s="178" t="s">
        <v>738</v>
      </c>
      <c r="DJ199" s="179">
        <v>9</v>
      </c>
      <c r="DK199" s="171" t="s">
        <v>957</v>
      </c>
    </row>
    <row r="200" spans="112:115" x14ac:dyDescent="0.25">
      <c r="DH200" s="177">
        <v>163</v>
      </c>
      <c r="DI200" s="178" t="s">
        <v>739</v>
      </c>
      <c r="DJ200" s="179">
        <v>10</v>
      </c>
      <c r="DK200" s="171"/>
    </row>
    <row r="201" spans="112:115" x14ac:dyDescent="0.25">
      <c r="DH201" s="177">
        <v>164</v>
      </c>
      <c r="DI201" s="178" t="s">
        <v>740</v>
      </c>
      <c r="DJ201" s="179">
        <v>11</v>
      </c>
      <c r="DK201" s="171"/>
    </row>
    <row r="202" spans="112:115" x14ac:dyDescent="0.25">
      <c r="DH202" s="177">
        <v>171</v>
      </c>
      <c r="DI202" s="178" t="s">
        <v>741</v>
      </c>
      <c r="DJ202" s="179">
        <v>9</v>
      </c>
      <c r="DK202" s="171"/>
    </row>
    <row r="203" spans="112:115" x14ac:dyDescent="0.25">
      <c r="DH203" s="177">
        <v>172</v>
      </c>
      <c r="DI203" s="178" t="s">
        <v>742</v>
      </c>
      <c r="DJ203" s="179">
        <v>10</v>
      </c>
      <c r="DK203" s="171"/>
    </row>
    <row r="204" spans="112:115" x14ac:dyDescent="0.25">
      <c r="DH204" s="177">
        <v>173</v>
      </c>
      <c r="DI204" s="178" t="s">
        <v>743</v>
      </c>
      <c r="DJ204" s="179">
        <v>11</v>
      </c>
      <c r="DK204" s="171"/>
    </row>
    <row r="205" spans="112:115" x14ac:dyDescent="0.25">
      <c r="DH205" s="177">
        <v>174</v>
      </c>
      <c r="DI205" s="178" t="s">
        <v>744</v>
      </c>
      <c r="DJ205" s="179">
        <v>12</v>
      </c>
      <c r="DK205" s="171"/>
    </row>
    <row r="206" spans="112:115" x14ac:dyDescent="0.25">
      <c r="DH206" s="177">
        <v>181</v>
      </c>
      <c r="DI206" s="178" t="s">
        <v>745</v>
      </c>
      <c r="DJ206" s="179">
        <v>10</v>
      </c>
      <c r="DK206" s="171"/>
    </row>
    <row r="207" spans="112:115" x14ac:dyDescent="0.25">
      <c r="DH207" s="177">
        <v>183</v>
      </c>
      <c r="DI207" s="178" t="s">
        <v>746</v>
      </c>
      <c r="DJ207" s="179">
        <v>12</v>
      </c>
      <c r="DK207" s="171"/>
    </row>
    <row r="208" spans="112:115" x14ac:dyDescent="0.25">
      <c r="DH208" s="177">
        <v>191</v>
      </c>
      <c r="DI208" s="178" t="s">
        <v>747</v>
      </c>
      <c r="DJ208" s="179">
        <v>7</v>
      </c>
      <c r="DK208" s="171"/>
    </row>
    <row r="209" spans="112:115" x14ac:dyDescent="0.25">
      <c r="DH209" s="177">
        <v>192</v>
      </c>
      <c r="DI209" s="178" t="s">
        <v>748</v>
      </c>
      <c r="DJ209" s="179">
        <v>8</v>
      </c>
      <c r="DK209" s="171"/>
    </row>
    <row r="210" spans="112:115" x14ac:dyDescent="0.25">
      <c r="DH210" s="177">
        <v>193</v>
      </c>
      <c r="DI210" s="178" t="s">
        <v>749</v>
      </c>
      <c r="DJ210" s="179">
        <v>9</v>
      </c>
      <c r="DK210" s="171"/>
    </row>
    <row r="211" spans="112:115" x14ac:dyDescent="0.25">
      <c r="DH211" s="177">
        <v>201</v>
      </c>
      <c r="DI211" s="178" t="s">
        <v>750</v>
      </c>
      <c r="DJ211" s="179">
        <v>2</v>
      </c>
      <c r="DK211" s="171"/>
    </row>
    <row r="212" spans="112:115" x14ac:dyDescent="0.25">
      <c r="DH212" s="177">
        <v>202</v>
      </c>
      <c r="DI212" s="178" t="s">
        <v>751</v>
      </c>
      <c r="DJ212" s="179">
        <v>3</v>
      </c>
      <c r="DK212" s="171"/>
    </row>
    <row r="213" spans="112:115" x14ac:dyDescent="0.25">
      <c r="DH213" s="177">
        <v>211</v>
      </c>
      <c r="DI213" s="178" t="s">
        <v>752</v>
      </c>
      <c r="DJ213" s="179">
        <v>4</v>
      </c>
      <c r="DK213" s="171" t="s">
        <v>958</v>
      </c>
    </row>
    <row r="214" spans="112:115" x14ac:dyDescent="0.25">
      <c r="DH214" s="177">
        <v>212</v>
      </c>
      <c r="DI214" s="178" t="s">
        <v>753</v>
      </c>
      <c r="DJ214" s="179">
        <v>5</v>
      </c>
      <c r="DK214" s="171" t="s">
        <v>958</v>
      </c>
    </row>
    <row r="215" spans="112:115" x14ac:dyDescent="0.25">
      <c r="DH215" s="177">
        <v>213</v>
      </c>
      <c r="DI215" s="178" t="s">
        <v>754</v>
      </c>
      <c r="DJ215" s="179">
        <v>6</v>
      </c>
      <c r="DK215" s="171" t="s">
        <v>958</v>
      </c>
    </row>
    <row r="216" spans="112:115" x14ac:dyDescent="0.25">
      <c r="DH216" s="177">
        <v>214</v>
      </c>
      <c r="DI216" s="178" t="s">
        <v>755</v>
      </c>
      <c r="DJ216" s="179">
        <v>7</v>
      </c>
      <c r="DK216" s="171" t="s">
        <v>958</v>
      </c>
    </row>
    <row r="217" spans="112:115" x14ac:dyDescent="0.25">
      <c r="DH217" s="177">
        <v>221</v>
      </c>
      <c r="DI217" s="178" t="s">
        <v>756</v>
      </c>
      <c r="DJ217" s="179">
        <v>8</v>
      </c>
      <c r="DK217" s="171" t="s">
        <v>959</v>
      </c>
    </row>
    <row r="218" spans="112:115" x14ac:dyDescent="0.25">
      <c r="DH218" s="177">
        <v>222</v>
      </c>
      <c r="DI218" s="178" t="s">
        <v>757</v>
      </c>
      <c r="DJ218" s="179">
        <v>9</v>
      </c>
      <c r="DK218" s="171" t="s">
        <v>959</v>
      </c>
    </row>
    <row r="219" spans="112:115" x14ac:dyDescent="0.25">
      <c r="DH219" s="177">
        <v>223</v>
      </c>
      <c r="DI219" s="178" t="s">
        <v>758</v>
      </c>
      <c r="DJ219" s="179">
        <v>10</v>
      </c>
      <c r="DK219" s="171" t="s">
        <v>959</v>
      </c>
    </row>
    <row r="220" spans="112:115" x14ac:dyDescent="0.25">
      <c r="DH220" s="177">
        <v>224</v>
      </c>
      <c r="DI220" s="178" t="s">
        <v>759</v>
      </c>
      <c r="DJ220" s="179">
        <v>11</v>
      </c>
      <c r="DK220" s="171" t="s">
        <v>959</v>
      </c>
    </row>
    <row r="221" spans="112:115" x14ac:dyDescent="0.25">
      <c r="DH221" s="177">
        <v>241</v>
      </c>
      <c r="DI221" s="178" t="s">
        <v>760</v>
      </c>
      <c r="DJ221" s="179">
        <v>8</v>
      </c>
      <c r="DK221" s="171"/>
    </row>
    <row r="222" spans="112:115" x14ac:dyDescent="0.25">
      <c r="DH222" s="177">
        <v>242</v>
      </c>
      <c r="DI222" s="178" t="s">
        <v>761</v>
      </c>
      <c r="DJ222" s="179">
        <v>9</v>
      </c>
      <c r="DK222" s="171"/>
    </row>
    <row r="223" spans="112:115" x14ac:dyDescent="0.25">
      <c r="DH223" s="177">
        <v>243</v>
      </c>
      <c r="DI223" s="178" t="s">
        <v>762</v>
      </c>
      <c r="DJ223" s="179">
        <v>10</v>
      </c>
      <c r="DK223" s="171"/>
    </row>
    <row r="224" spans="112:115" x14ac:dyDescent="0.25">
      <c r="DH224" s="177">
        <v>244</v>
      </c>
      <c r="DI224" s="178" t="s">
        <v>763</v>
      </c>
      <c r="DJ224" s="179">
        <v>11</v>
      </c>
      <c r="DK224" s="171"/>
    </row>
    <row r="225" spans="112:115" x14ac:dyDescent="0.25">
      <c r="DH225" s="177">
        <v>250</v>
      </c>
      <c r="DI225" s="178" t="s">
        <v>764</v>
      </c>
      <c r="DJ225" s="179">
        <v>8</v>
      </c>
      <c r="DK225" s="171"/>
    </row>
    <row r="226" spans="112:115" x14ac:dyDescent="0.25">
      <c r="DH226" s="177">
        <v>251</v>
      </c>
      <c r="DI226" s="178" t="s">
        <v>765</v>
      </c>
      <c r="DJ226" s="179">
        <v>9</v>
      </c>
      <c r="DK226" s="171"/>
    </row>
    <row r="227" spans="112:115" x14ac:dyDescent="0.25">
      <c r="DH227" s="177">
        <v>252</v>
      </c>
      <c r="DI227" s="178" t="s">
        <v>766</v>
      </c>
      <c r="DJ227" s="179">
        <v>10</v>
      </c>
      <c r="DK227" s="171"/>
    </row>
    <row r="228" spans="112:115" x14ac:dyDescent="0.25">
      <c r="DH228" s="177">
        <v>253</v>
      </c>
      <c r="DI228" s="178" t="s">
        <v>767</v>
      </c>
      <c r="DJ228" s="179">
        <v>11</v>
      </c>
      <c r="DK228" s="171"/>
    </row>
    <row r="229" spans="112:115" x14ac:dyDescent="0.25">
      <c r="DH229" s="177">
        <v>254</v>
      </c>
      <c r="DI229" s="178" t="s">
        <v>768</v>
      </c>
      <c r="DJ229" s="179">
        <v>12</v>
      </c>
      <c r="DK229" s="171"/>
    </row>
    <row r="230" spans="112:115" x14ac:dyDescent="0.25">
      <c r="DH230" s="177">
        <v>351</v>
      </c>
      <c r="DI230" s="178" t="s">
        <v>769</v>
      </c>
      <c r="DJ230" s="179">
        <v>7</v>
      </c>
      <c r="DK230" s="171"/>
    </row>
    <row r="231" spans="112:115" x14ac:dyDescent="0.25">
      <c r="DH231" s="177">
        <v>352</v>
      </c>
      <c r="DI231" s="178" t="s">
        <v>770</v>
      </c>
      <c r="DJ231" s="179">
        <v>8</v>
      </c>
      <c r="DK231" s="171"/>
    </row>
    <row r="232" spans="112:115" x14ac:dyDescent="0.25">
      <c r="DH232" s="177">
        <v>353</v>
      </c>
      <c r="DI232" s="178" t="s">
        <v>771</v>
      </c>
      <c r="DJ232" s="179">
        <v>9</v>
      </c>
      <c r="DK232" s="171"/>
    </row>
    <row r="233" spans="112:115" x14ac:dyDescent="0.25">
      <c r="DH233" s="177">
        <v>354</v>
      </c>
      <c r="DI233" s="178" t="s">
        <v>772</v>
      </c>
      <c r="DJ233" s="179">
        <v>10</v>
      </c>
      <c r="DK233" s="171"/>
    </row>
    <row r="234" spans="112:115" x14ac:dyDescent="0.25">
      <c r="DH234" s="177">
        <v>355</v>
      </c>
      <c r="DI234" s="178" t="s">
        <v>773</v>
      </c>
      <c r="DJ234" s="179">
        <v>11</v>
      </c>
      <c r="DK234" s="171"/>
    </row>
    <row r="235" spans="112:115" x14ac:dyDescent="0.25">
      <c r="DH235" s="177">
        <v>356</v>
      </c>
      <c r="DI235" s="178" t="s">
        <v>774</v>
      </c>
      <c r="DJ235" s="179">
        <v>12</v>
      </c>
      <c r="DK235" s="171"/>
    </row>
    <row r="236" spans="112:115" x14ac:dyDescent="0.25">
      <c r="DH236" s="177">
        <v>361</v>
      </c>
      <c r="DI236" s="178" t="s">
        <v>775</v>
      </c>
      <c r="DJ236" s="179">
        <v>6</v>
      </c>
      <c r="DK236" s="171"/>
    </row>
    <row r="237" spans="112:115" x14ac:dyDescent="0.25">
      <c r="DH237" s="177">
        <v>362</v>
      </c>
      <c r="DI237" s="178" t="s">
        <v>776</v>
      </c>
      <c r="DJ237" s="179">
        <v>7</v>
      </c>
      <c r="DK237" s="171"/>
    </row>
    <row r="238" spans="112:115" x14ac:dyDescent="0.25">
      <c r="DH238" s="177">
        <v>363</v>
      </c>
      <c r="DI238" s="178" t="s">
        <v>777</v>
      </c>
      <c r="DJ238" s="179">
        <v>8</v>
      </c>
      <c r="DK238" s="171"/>
    </row>
    <row r="239" spans="112:115" x14ac:dyDescent="0.25">
      <c r="DH239" s="177">
        <v>364</v>
      </c>
      <c r="DI239" s="178" t="s">
        <v>778</v>
      </c>
      <c r="DJ239" s="179">
        <v>9</v>
      </c>
      <c r="DK239" s="171"/>
    </row>
    <row r="240" spans="112:115" x14ac:dyDescent="0.25">
      <c r="DH240" s="177">
        <v>366</v>
      </c>
      <c r="DI240" s="178" t="s">
        <v>779</v>
      </c>
      <c r="DJ240" s="179">
        <v>8</v>
      </c>
      <c r="DK240" s="171"/>
    </row>
    <row r="241" spans="112:115" x14ac:dyDescent="0.25">
      <c r="DH241" s="177">
        <v>367</v>
      </c>
      <c r="DI241" s="178" t="s">
        <v>780</v>
      </c>
      <c r="DJ241" s="179">
        <v>9</v>
      </c>
      <c r="DK241" s="171"/>
    </row>
    <row r="242" spans="112:115" x14ac:dyDescent="0.25">
      <c r="DH242" s="177">
        <v>368</v>
      </c>
      <c r="DI242" s="178" t="s">
        <v>781</v>
      </c>
      <c r="DJ242" s="179">
        <v>10</v>
      </c>
      <c r="DK242" s="171"/>
    </row>
    <row r="243" spans="112:115" x14ac:dyDescent="0.25">
      <c r="DH243" s="177">
        <v>371</v>
      </c>
      <c r="DI243" s="178" t="s">
        <v>782</v>
      </c>
      <c r="DJ243" s="179">
        <v>7</v>
      </c>
      <c r="DK243" s="171"/>
    </row>
    <row r="244" spans="112:115" x14ac:dyDescent="0.25">
      <c r="DH244" s="177">
        <v>372</v>
      </c>
      <c r="DI244" s="178" t="s">
        <v>783</v>
      </c>
      <c r="DJ244" s="179">
        <v>8</v>
      </c>
      <c r="DK244" s="171"/>
    </row>
    <row r="245" spans="112:115" x14ac:dyDescent="0.25">
      <c r="DH245" s="177">
        <v>373</v>
      </c>
      <c r="DI245" s="178" t="s">
        <v>784</v>
      </c>
      <c r="DJ245" s="179">
        <v>9</v>
      </c>
      <c r="DK245" s="171"/>
    </row>
    <row r="246" spans="112:115" x14ac:dyDescent="0.25">
      <c r="DH246" s="177">
        <v>374</v>
      </c>
      <c r="DI246" s="178" t="s">
        <v>785</v>
      </c>
      <c r="DJ246" s="179">
        <v>10</v>
      </c>
      <c r="DK246" s="171"/>
    </row>
    <row r="247" spans="112:115" x14ac:dyDescent="0.25">
      <c r="DH247" s="177">
        <v>375</v>
      </c>
      <c r="DI247" s="178" t="s">
        <v>786</v>
      </c>
      <c r="DJ247" s="179">
        <v>11</v>
      </c>
      <c r="DK247" s="171"/>
    </row>
    <row r="248" spans="112:115" x14ac:dyDescent="0.25">
      <c r="DH248" s="177">
        <v>376</v>
      </c>
      <c r="DI248" s="178" t="s">
        <v>787</v>
      </c>
      <c r="DJ248" s="179">
        <v>8</v>
      </c>
      <c r="DK248" s="171"/>
    </row>
    <row r="249" spans="112:115" x14ac:dyDescent="0.25">
      <c r="DH249" s="177">
        <v>377</v>
      </c>
      <c r="DI249" s="178" t="s">
        <v>788</v>
      </c>
      <c r="DJ249" s="179">
        <v>9</v>
      </c>
      <c r="DK249" s="171"/>
    </row>
    <row r="250" spans="112:115" x14ac:dyDescent="0.25">
      <c r="DH250" s="177">
        <v>378</v>
      </c>
      <c r="DI250" s="178" t="s">
        <v>789</v>
      </c>
      <c r="DJ250" s="179">
        <v>11</v>
      </c>
      <c r="DK250" s="171"/>
    </row>
    <row r="251" spans="112:115" x14ac:dyDescent="0.25">
      <c r="DH251" s="177">
        <v>381</v>
      </c>
      <c r="DI251" s="178" t="s">
        <v>732</v>
      </c>
      <c r="DJ251" s="179">
        <v>10</v>
      </c>
      <c r="DK251" s="171"/>
    </row>
    <row r="252" spans="112:115" x14ac:dyDescent="0.25">
      <c r="DH252" s="177">
        <v>382</v>
      </c>
      <c r="DI252" s="178" t="s">
        <v>733</v>
      </c>
      <c r="DJ252" s="179">
        <v>11</v>
      </c>
      <c r="DK252" s="171"/>
    </row>
    <row r="253" spans="112:115" x14ac:dyDescent="0.25">
      <c r="DH253" s="177">
        <v>383</v>
      </c>
      <c r="DI253" s="178" t="s">
        <v>734</v>
      </c>
      <c r="DJ253" s="179">
        <v>12</v>
      </c>
      <c r="DK253" s="171"/>
    </row>
    <row r="254" spans="112:115" x14ac:dyDescent="0.25">
      <c r="DH254" s="177">
        <v>410</v>
      </c>
      <c r="DI254" s="178" t="s">
        <v>790</v>
      </c>
      <c r="DJ254" s="179">
        <v>5</v>
      </c>
      <c r="DK254" s="171"/>
    </row>
    <row r="255" spans="112:115" x14ac:dyDescent="0.25">
      <c r="DH255" s="177">
        <v>411</v>
      </c>
      <c r="DI255" s="178" t="s">
        <v>791</v>
      </c>
      <c r="DJ255" s="179">
        <v>6</v>
      </c>
      <c r="DK255" s="171" t="s">
        <v>961</v>
      </c>
    </row>
    <row r="256" spans="112:115" x14ac:dyDescent="0.25">
      <c r="DH256" s="177">
        <v>412</v>
      </c>
      <c r="DI256" s="178" t="s">
        <v>792</v>
      </c>
      <c r="DJ256" s="179">
        <v>7</v>
      </c>
      <c r="DK256" s="171" t="s">
        <v>961</v>
      </c>
    </row>
    <row r="257" spans="112:115" x14ac:dyDescent="0.25">
      <c r="DH257" s="177">
        <v>413</v>
      </c>
      <c r="DI257" s="178" t="s">
        <v>793</v>
      </c>
      <c r="DJ257" s="179">
        <v>8</v>
      </c>
      <c r="DK257" s="171" t="s">
        <v>961</v>
      </c>
    </row>
    <row r="258" spans="112:115" x14ac:dyDescent="0.25">
      <c r="DH258" s="177">
        <v>420</v>
      </c>
      <c r="DI258" s="178" t="s">
        <v>794</v>
      </c>
      <c r="DJ258" s="179">
        <v>4</v>
      </c>
      <c r="DK258" s="171" t="s">
        <v>960</v>
      </c>
    </row>
    <row r="259" spans="112:115" x14ac:dyDescent="0.25">
      <c r="DH259" s="177">
        <v>421</v>
      </c>
      <c r="DI259" s="178" t="s">
        <v>795</v>
      </c>
      <c r="DJ259" s="179">
        <v>5</v>
      </c>
      <c r="DK259" s="171" t="s">
        <v>960</v>
      </c>
    </row>
    <row r="260" spans="112:115" x14ac:dyDescent="0.25">
      <c r="DH260" s="177">
        <v>422</v>
      </c>
      <c r="DI260" s="178" t="s">
        <v>796</v>
      </c>
      <c r="DJ260" s="179">
        <v>6</v>
      </c>
      <c r="DK260" s="171" t="s">
        <v>960</v>
      </c>
    </row>
    <row r="261" spans="112:115" x14ac:dyDescent="0.25">
      <c r="DH261" s="177">
        <v>423</v>
      </c>
      <c r="DI261" s="178" t="s">
        <v>797</v>
      </c>
      <c r="DJ261" s="179">
        <v>7</v>
      </c>
      <c r="DK261" s="171" t="s">
        <v>960</v>
      </c>
    </row>
    <row r="262" spans="112:115" x14ac:dyDescent="0.25">
      <c r="DH262" s="177">
        <v>424</v>
      </c>
      <c r="DI262" s="178" t="s">
        <v>798</v>
      </c>
      <c r="DJ262" s="179">
        <v>8</v>
      </c>
      <c r="DK262" s="171" t="s">
        <v>960</v>
      </c>
    </row>
    <row r="263" spans="112:115" x14ac:dyDescent="0.25">
      <c r="DH263" s="177">
        <v>430</v>
      </c>
      <c r="DI263" s="178" t="s">
        <v>799</v>
      </c>
      <c r="DJ263" s="179">
        <v>6</v>
      </c>
      <c r="DK263" s="171"/>
    </row>
    <row r="264" spans="112:115" x14ac:dyDescent="0.25">
      <c r="DH264" s="177">
        <v>431</v>
      </c>
      <c r="DI264" s="178" t="s">
        <v>800</v>
      </c>
      <c r="DJ264" s="179">
        <v>7</v>
      </c>
      <c r="DK264" s="171"/>
    </row>
    <row r="265" spans="112:115" x14ac:dyDescent="0.25">
      <c r="DH265" s="177">
        <v>432</v>
      </c>
      <c r="DI265" s="178" t="s">
        <v>801</v>
      </c>
      <c r="DJ265" s="179">
        <v>8</v>
      </c>
      <c r="DK265" s="171"/>
    </row>
    <row r="266" spans="112:115" x14ac:dyDescent="0.25">
      <c r="DH266" s="177">
        <v>433</v>
      </c>
      <c r="DI266" s="178" t="s">
        <v>802</v>
      </c>
      <c r="DJ266" s="179">
        <v>9</v>
      </c>
      <c r="DK266" s="171"/>
    </row>
    <row r="267" spans="112:115" x14ac:dyDescent="0.25">
      <c r="DH267" s="177">
        <v>434</v>
      </c>
      <c r="DI267" s="178" t="s">
        <v>803</v>
      </c>
      <c r="DJ267" s="179">
        <v>10</v>
      </c>
      <c r="DK267" s="171"/>
    </row>
    <row r="268" spans="112:115" x14ac:dyDescent="0.25">
      <c r="DH268" s="177">
        <v>441</v>
      </c>
      <c r="DI268" s="178" t="s">
        <v>804</v>
      </c>
      <c r="DJ268" s="179">
        <v>7</v>
      </c>
      <c r="DK268" s="171" t="s">
        <v>962</v>
      </c>
    </row>
    <row r="269" spans="112:115" x14ac:dyDescent="0.25">
      <c r="DH269" s="177">
        <v>442</v>
      </c>
      <c r="DI269" s="178" t="s">
        <v>805</v>
      </c>
      <c r="DJ269" s="179">
        <v>8</v>
      </c>
      <c r="DK269" s="171" t="s">
        <v>962</v>
      </c>
    </row>
    <row r="270" spans="112:115" x14ac:dyDescent="0.25">
      <c r="DH270" s="177">
        <v>443</v>
      </c>
      <c r="DI270" s="178" t="s">
        <v>806</v>
      </c>
      <c r="DJ270" s="179">
        <v>9</v>
      </c>
      <c r="DK270" s="171" t="s">
        <v>962</v>
      </c>
    </row>
    <row r="271" spans="112:115" x14ac:dyDescent="0.25">
      <c r="DH271" s="177">
        <v>444</v>
      </c>
      <c r="DI271" s="178" t="s">
        <v>807</v>
      </c>
      <c r="DJ271" s="179">
        <v>10</v>
      </c>
      <c r="DK271" s="171" t="s">
        <v>962</v>
      </c>
    </row>
    <row r="272" spans="112:115" x14ac:dyDescent="0.25">
      <c r="DH272" s="177">
        <v>451</v>
      </c>
      <c r="DI272" s="178" t="s">
        <v>808</v>
      </c>
      <c r="DJ272" s="179">
        <v>7</v>
      </c>
      <c r="DK272" s="171"/>
    </row>
    <row r="273" spans="112:115" x14ac:dyDescent="0.25">
      <c r="DH273" s="177">
        <v>452</v>
      </c>
      <c r="DI273" s="178" t="s">
        <v>809</v>
      </c>
      <c r="DJ273" s="179">
        <v>8</v>
      </c>
      <c r="DK273" s="171"/>
    </row>
    <row r="274" spans="112:115" x14ac:dyDescent="0.25">
      <c r="DH274" s="177">
        <v>453</v>
      </c>
      <c r="DI274" s="178" t="s">
        <v>810</v>
      </c>
      <c r="DJ274" s="179">
        <v>9</v>
      </c>
      <c r="DK274" s="171"/>
    </row>
    <row r="275" spans="112:115" x14ac:dyDescent="0.25">
      <c r="DH275" s="177">
        <v>454</v>
      </c>
      <c r="DI275" s="178" t="s">
        <v>811</v>
      </c>
      <c r="DJ275" s="179">
        <v>10</v>
      </c>
      <c r="DK275" s="171"/>
    </row>
    <row r="276" spans="112:115" x14ac:dyDescent="0.25">
      <c r="DH276" s="177">
        <v>460</v>
      </c>
      <c r="DI276" s="178" t="s">
        <v>812</v>
      </c>
      <c r="DJ276" s="179">
        <v>6</v>
      </c>
      <c r="DK276" s="171"/>
    </row>
    <row r="277" spans="112:115" x14ac:dyDescent="0.25">
      <c r="DH277" s="177">
        <v>461</v>
      </c>
      <c r="DI277" s="178" t="s">
        <v>813</v>
      </c>
      <c r="DJ277" s="179">
        <v>7</v>
      </c>
      <c r="DK277" s="171"/>
    </row>
    <row r="278" spans="112:115" x14ac:dyDescent="0.25">
      <c r="DH278" s="177">
        <v>462</v>
      </c>
      <c r="DI278" s="178" t="s">
        <v>814</v>
      </c>
      <c r="DJ278" s="179">
        <v>8</v>
      </c>
      <c r="DK278" s="171"/>
    </row>
    <row r="279" spans="112:115" x14ac:dyDescent="0.25">
      <c r="DH279" s="177">
        <v>463</v>
      </c>
      <c r="DI279" s="178" t="s">
        <v>815</v>
      </c>
      <c r="DJ279" s="179">
        <v>9</v>
      </c>
      <c r="DK279" s="171"/>
    </row>
    <row r="280" spans="112:115" x14ac:dyDescent="0.25">
      <c r="DH280" s="177">
        <v>464</v>
      </c>
      <c r="DI280" s="178" t="s">
        <v>816</v>
      </c>
      <c r="DJ280" s="179">
        <v>10</v>
      </c>
      <c r="DK280" s="171"/>
    </row>
    <row r="281" spans="112:115" x14ac:dyDescent="0.25">
      <c r="DH281" s="177">
        <v>490</v>
      </c>
      <c r="DI281" s="178" t="s">
        <v>732</v>
      </c>
      <c r="DJ281" s="179">
        <v>8</v>
      </c>
      <c r="DK281" s="171"/>
    </row>
    <row r="282" spans="112:115" x14ac:dyDescent="0.25">
      <c r="DH282" s="177">
        <v>491</v>
      </c>
      <c r="DI282" s="178" t="s">
        <v>733</v>
      </c>
      <c r="DJ282" s="179">
        <v>9</v>
      </c>
      <c r="DK282" s="171"/>
    </row>
    <row r="283" spans="112:115" x14ac:dyDescent="0.25">
      <c r="DH283" s="177">
        <v>492</v>
      </c>
      <c r="DI283" s="178" t="s">
        <v>734</v>
      </c>
      <c r="DJ283" s="179">
        <v>10</v>
      </c>
      <c r="DK283" s="171"/>
    </row>
    <row r="284" spans="112:115" x14ac:dyDescent="0.25">
      <c r="DH284" s="177">
        <v>493</v>
      </c>
      <c r="DI284" s="178" t="s">
        <v>817</v>
      </c>
      <c r="DJ284" s="179">
        <v>11</v>
      </c>
      <c r="DK284" s="171"/>
    </row>
    <row r="285" spans="112:115" x14ac:dyDescent="0.25">
      <c r="DH285" s="177">
        <v>494</v>
      </c>
      <c r="DI285" s="178" t="s">
        <v>736</v>
      </c>
      <c r="DJ285" s="179">
        <v>12</v>
      </c>
      <c r="DK285" s="171"/>
    </row>
    <row r="286" spans="112:115" x14ac:dyDescent="0.25">
      <c r="DH286" s="177">
        <v>501</v>
      </c>
      <c r="DI286" s="178" t="s">
        <v>818</v>
      </c>
      <c r="DJ286" s="179">
        <v>1</v>
      </c>
      <c r="DK286" s="171"/>
    </row>
    <row r="287" spans="112:115" x14ac:dyDescent="0.25">
      <c r="DH287" s="177">
        <v>502</v>
      </c>
      <c r="DI287" s="178" t="s">
        <v>819</v>
      </c>
      <c r="DJ287" s="179">
        <v>2</v>
      </c>
      <c r="DK287" s="171"/>
    </row>
    <row r="288" spans="112:115" x14ac:dyDescent="0.25">
      <c r="DH288" s="177">
        <v>504</v>
      </c>
      <c r="DI288" s="178" t="s">
        <v>821</v>
      </c>
      <c r="DJ288" s="179">
        <v>4</v>
      </c>
      <c r="DK288" s="171"/>
    </row>
    <row r="289" spans="112:115" x14ac:dyDescent="0.25">
      <c r="DH289" s="177">
        <v>506</v>
      </c>
      <c r="DI289" s="178" t="s">
        <v>822</v>
      </c>
      <c r="DJ289" s="179">
        <v>3</v>
      </c>
      <c r="DK289" s="171"/>
    </row>
    <row r="290" spans="112:115" x14ac:dyDescent="0.25">
      <c r="DH290" s="177">
        <v>507</v>
      </c>
      <c r="DI290" s="178" t="s">
        <v>823</v>
      </c>
      <c r="DJ290" s="179">
        <v>4</v>
      </c>
      <c r="DK290" s="171"/>
    </row>
    <row r="291" spans="112:115" x14ac:dyDescent="0.25">
      <c r="DH291" s="177">
        <v>503</v>
      </c>
      <c r="DI291" s="178" t="s">
        <v>820</v>
      </c>
      <c r="DJ291" s="179">
        <v>3</v>
      </c>
      <c r="DK291" s="171"/>
    </row>
    <row r="292" spans="112:115" x14ac:dyDescent="0.25">
      <c r="DH292" s="177">
        <v>508</v>
      </c>
      <c r="DI292" s="178" t="s">
        <v>824</v>
      </c>
      <c r="DJ292" s="179">
        <v>5</v>
      </c>
      <c r="DK292" s="171"/>
    </row>
    <row r="293" spans="112:115" x14ac:dyDescent="0.25">
      <c r="DH293" s="177">
        <v>509</v>
      </c>
      <c r="DI293" s="178" t="s">
        <v>825</v>
      </c>
      <c r="DJ293" s="179">
        <v>6</v>
      </c>
      <c r="DK293" s="171"/>
    </row>
    <row r="294" spans="112:115" x14ac:dyDescent="0.25">
      <c r="DH294" s="177">
        <v>511</v>
      </c>
      <c r="DI294" s="178" t="s">
        <v>826</v>
      </c>
      <c r="DJ294" s="179">
        <v>4</v>
      </c>
      <c r="DK294" s="171"/>
    </row>
    <row r="295" spans="112:115" x14ac:dyDescent="0.25">
      <c r="DH295" s="177">
        <v>512</v>
      </c>
      <c r="DI295" s="178" t="s">
        <v>827</v>
      </c>
      <c r="DJ295" s="179">
        <v>5</v>
      </c>
      <c r="DK295" s="171"/>
    </row>
    <row r="296" spans="112:115" x14ac:dyDescent="0.25">
      <c r="DH296" s="177">
        <v>513</v>
      </c>
      <c r="DI296" s="178" t="s">
        <v>828</v>
      </c>
      <c r="DJ296" s="179">
        <v>6</v>
      </c>
      <c r="DK296" s="171"/>
    </row>
    <row r="297" spans="112:115" x14ac:dyDescent="0.25">
      <c r="DH297" s="177">
        <v>514</v>
      </c>
      <c r="DI297" s="178" t="s">
        <v>829</v>
      </c>
      <c r="DJ297" s="179">
        <v>7</v>
      </c>
      <c r="DK297" s="171"/>
    </row>
    <row r="298" spans="112:115" x14ac:dyDescent="0.25">
      <c r="DH298" s="177">
        <v>516</v>
      </c>
      <c r="DI298" s="178" t="s">
        <v>830</v>
      </c>
      <c r="DJ298" s="179">
        <v>4</v>
      </c>
      <c r="DK298" s="171"/>
    </row>
    <row r="299" spans="112:115" x14ac:dyDescent="0.25">
      <c r="DH299" s="177">
        <v>517</v>
      </c>
      <c r="DI299" s="178" t="s">
        <v>831</v>
      </c>
      <c r="DJ299" s="179">
        <v>5</v>
      </c>
      <c r="DK299" s="171"/>
    </row>
    <row r="300" spans="112:115" x14ac:dyDescent="0.25">
      <c r="DH300" s="177">
        <v>518</v>
      </c>
      <c r="DI300" s="178" t="s">
        <v>832</v>
      </c>
      <c r="DJ300" s="179">
        <v>6</v>
      </c>
      <c r="DK300" s="171"/>
    </row>
    <row r="301" spans="112:115" x14ac:dyDescent="0.25">
      <c r="DH301" s="177">
        <v>521</v>
      </c>
      <c r="DI301" s="178" t="s">
        <v>833</v>
      </c>
      <c r="DJ301" s="179">
        <v>4</v>
      </c>
      <c r="DK301" s="171"/>
    </row>
    <row r="302" spans="112:115" x14ac:dyDescent="0.25">
      <c r="DH302" s="177">
        <v>522</v>
      </c>
      <c r="DI302" s="178" t="s">
        <v>834</v>
      </c>
      <c r="DJ302" s="179">
        <v>5</v>
      </c>
      <c r="DK302" s="171"/>
    </row>
    <row r="303" spans="112:115" x14ac:dyDescent="0.25">
      <c r="DH303" s="177">
        <v>523</v>
      </c>
      <c r="DI303" s="178" t="s">
        <v>835</v>
      </c>
      <c r="DJ303" s="179">
        <v>6</v>
      </c>
      <c r="DK303" s="171"/>
    </row>
    <row r="304" spans="112:115" x14ac:dyDescent="0.25">
      <c r="DH304" s="177">
        <v>524</v>
      </c>
      <c r="DI304" s="178" t="s">
        <v>836</v>
      </c>
      <c r="DJ304" s="179">
        <v>7</v>
      </c>
      <c r="DK304" s="171"/>
    </row>
    <row r="305" spans="112:115" x14ac:dyDescent="0.25">
      <c r="DH305" s="177">
        <v>531</v>
      </c>
      <c r="DI305" s="178" t="s">
        <v>837</v>
      </c>
      <c r="DJ305" s="179">
        <v>5</v>
      </c>
      <c r="DK305" s="171"/>
    </row>
    <row r="306" spans="112:115" x14ac:dyDescent="0.25">
      <c r="DH306" s="177">
        <v>532</v>
      </c>
      <c r="DI306" s="178" t="s">
        <v>838</v>
      </c>
      <c r="DJ306" s="179">
        <v>6</v>
      </c>
      <c r="DK306" s="171"/>
    </row>
    <row r="307" spans="112:115" x14ac:dyDescent="0.25">
      <c r="DH307" s="177">
        <v>533</v>
      </c>
      <c r="DI307" s="178" t="s">
        <v>839</v>
      </c>
      <c r="DJ307" s="179">
        <v>6</v>
      </c>
      <c r="DK307" s="171"/>
    </row>
    <row r="308" spans="112:115" x14ac:dyDescent="0.25">
      <c r="DH308" s="177">
        <v>534</v>
      </c>
      <c r="DI308" s="178" t="s">
        <v>840</v>
      </c>
      <c r="DJ308" s="179">
        <v>7</v>
      </c>
      <c r="DK308" s="171"/>
    </row>
    <row r="309" spans="112:115" x14ac:dyDescent="0.25">
      <c r="DH309" s="177">
        <v>541</v>
      </c>
      <c r="DI309" s="178" t="s">
        <v>841</v>
      </c>
      <c r="DJ309" s="179">
        <v>6</v>
      </c>
      <c r="DK309" s="171"/>
    </row>
    <row r="310" spans="112:115" x14ac:dyDescent="0.25">
      <c r="DH310" s="177">
        <v>542</v>
      </c>
      <c r="DI310" s="178" t="s">
        <v>842</v>
      </c>
      <c r="DJ310" s="179">
        <v>7</v>
      </c>
      <c r="DK310" s="171" t="s">
        <v>967</v>
      </c>
    </row>
    <row r="311" spans="112:115" x14ac:dyDescent="0.25">
      <c r="DH311" s="177">
        <v>543</v>
      </c>
      <c r="DI311" s="178" t="s">
        <v>843</v>
      </c>
      <c r="DJ311" s="179">
        <v>8</v>
      </c>
      <c r="DK311" s="171"/>
    </row>
    <row r="312" spans="112:115" x14ac:dyDescent="0.25">
      <c r="DH312" s="177">
        <v>544</v>
      </c>
      <c r="DI312" s="178" t="s">
        <v>844</v>
      </c>
      <c r="DJ312" s="179">
        <v>9</v>
      </c>
      <c r="DK312" s="171"/>
    </row>
    <row r="313" spans="112:115" x14ac:dyDescent="0.25">
      <c r="DH313" s="177">
        <v>545</v>
      </c>
      <c r="DI313" s="178" t="s">
        <v>845</v>
      </c>
      <c r="DJ313" s="179">
        <v>10</v>
      </c>
      <c r="DK313" s="171"/>
    </row>
    <row r="314" spans="112:115" x14ac:dyDescent="0.25">
      <c r="DH314" s="177">
        <v>550</v>
      </c>
      <c r="DI314" s="178" t="s">
        <v>846</v>
      </c>
      <c r="DJ314" s="179">
        <v>7</v>
      </c>
      <c r="DK314" s="171"/>
    </row>
    <row r="315" spans="112:115" x14ac:dyDescent="0.25">
      <c r="DH315" s="177">
        <v>551</v>
      </c>
      <c r="DI315" s="178" t="s">
        <v>732</v>
      </c>
      <c r="DJ315" s="179">
        <v>8</v>
      </c>
      <c r="DK315" s="171"/>
    </row>
    <row r="316" spans="112:115" x14ac:dyDescent="0.25">
      <c r="DH316" s="177">
        <v>552</v>
      </c>
      <c r="DI316" s="178" t="s">
        <v>733</v>
      </c>
      <c r="DJ316" s="179">
        <v>9</v>
      </c>
      <c r="DK316" s="171"/>
    </row>
    <row r="317" spans="112:115" x14ac:dyDescent="0.25">
      <c r="DH317" s="177">
        <v>553</v>
      </c>
      <c r="DI317" s="178" t="s">
        <v>734</v>
      </c>
      <c r="DJ317" s="179">
        <v>10</v>
      </c>
      <c r="DK317" s="171"/>
    </row>
    <row r="318" spans="112:115" x14ac:dyDescent="0.25">
      <c r="DH318" s="177">
        <v>554</v>
      </c>
      <c r="DI318" s="178" t="s">
        <v>817</v>
      </c>
      <c r="DJ318" s="179">
        <v>11</v>
      </c>
      <c r="DK318" s="171"/>
    </row>
    <row r="319" spans="112:115" x14ac:dyDescent="0.25">
      <c r="DH319" s="177">
        <v>555</v>
      </c>
      <c r="DI319" s="180" t="s">
        <v>736</v>
      </c>
      <c r="DJ319" s="179">
        <v>12</v>
      </c>
      <c r="DK319" s="171"/>
    </row>
    <row r="320" spans="112:115" x14ac:dyDescent="0.25">
      <c r="DH320" s="177">
        <v>561</v>
      </c>
      <c r="DI320" s="178" t="s">
        <v>847</v>
      </c>
      <c r="DJ320" s="179">
        <v>3</v>
      </c>
      <c r="DK320" s="171"/>
    </row>
    <row r="321" spans="112:115" x14ac:dyDescent="0.25">
      <c r="DH321" s="177">
        <v>562</v>
      </c>
      <c r="DI321" s="178" t="s">
        <v>848</v>
      </c>
      <c r="DJ321" s="179">
        <v>4</v>
      </c>
      <c r="DK321" s="171"/>
    </row>
    <row r="322" spans="112:115" x14ac:dyDescent="0.25">
      <c r="DH322" s="177">
        <v>563</v>
      </c>
      <c r="DI322" s="178" t="s">
        <v>849</v>
      </c>
      <c r="DJ322" s="179">
        <v>5</v>
      </c>
      <c r="DK322" s="171"/>
    </row>
    <row r="323" spans="112:115" x14ac:dyDescent="0.25">
      <c r="DH323" s="177">
        <v>564</v>
      </c>
      <c r="DI323" s="178" t="s">
        <v>850</v>
      </c>
      <c r="DJ323" s="179">
        <v>6</v>
      </c>
      <c r="DK323" s="171"/>
    </row>
    <row r="324" spans="112:115" x14ac:dyDescent="0.25">
      <c r="DH324" s="177">
        <v>565</v>
      </c>
      <c r="DI324" s="178" t="s">
        <v>851</v>
      </c>
      <c r="DJ324" s="179">
        <v>7</v>
      </c>
      <c r="DK324" s="171"/>
    </row>
    <row r="325" spans="112:115" x14ac:dyDescent="0.25">
      <c r="DH325" s="177">
        <v>566</v>
      </c>
      <c r="DI325" s="178" t="s">
        <v>0</v>
      </c>
      <c r="DJ325" s="179">
        <v>8</v>
      </c>
      <c r="DK325" s="171"/>
    </row>
    <row r="326" spans="112:115" x14ac:dyDescent="0.25">
      <c r="DH326" s="177">
        <v>571</v>
      </c>
      <c r="DI326" s="178" t="s">
        <v>1</v>
      </c>
      <c r="DJ326" s="179">
        <v>3</v>
      </c>
      <c r="DK326" s="171"/>
    </row>
    <row r="327" spans="112:115" x14ac:dyDescent="0.25">
      <c r="DH327" s="177">
        <v>572</v>
      </c>
      <c r="DI327" s="178" t="s">
        <v>2</v>
      </c>
      <c r="DJ327" s="179">
        <v>4</v>
      </c>
      <c r="DK327" s="171"/>
    </row>
    <row r="328" spans="112:115" x14ac:dyDescent="0.25">
      <c r="DH328" s="177">
        <v>573</v>
      </c>
      <c r="DI328" s="178" t="s">
        <v>3</v>
      </c>
      <c r="DJ328" s="179">
        <v>5</v>
      </c>
      <c r="DK328" s="171"/>
    </row>
    <row r="329" spans="112:115" x14ac:dyDescent="0.25">
      <c r="DH329" s="177">
        <v>574</v>
      </c>
      <c r="DI329" s="178" t="s">
        <v>4</v>
      </c>
      <c r="DJ329" s="179">
        <v>6</v>
      </c>
      <c r="DK329" s="171"/>
    </row>
    <row r="330" spans="112:115" x14ac:dyDescent="0.25">
      <c r="DH330" s="177">
        <v>575</v>
      </c>
      <c r="DI330" s="178" t="s">
        <v>5</v>
      </c>
      <c r="DJ330" s="179">
        <v>7</v>
      </c>
      <c r="DK330" s="171"/>
    </row>
    <row r="331" spans="112:115" x14ac:dyDescent="0.25">
      <c r="DH331" s="177">
        <v>576</v>
      </c>
      <c r="DI331" s="178" t="s">
        <v>6</v>
      </c>
      <c r="DJ331" s="179">
        <v>8</v>
      </c>
      <c r="DK331" s="171"/>
    </row>
    <row r="332" spans="112:115" x14ac:dyDescent="0.25">
      <c r="DH332" s="177">
        <v>577</v>
      </c>
      <c r="DI332" s="178" t="s">
        <v>7</v>
      </c>
      <c r="DJ332" s="181"/>
      <c r="DK332" s="171"/>
    </row>
    <row r="333" spans="112:115" x14ac:dyDescent="0.25">
      <c r="DH333" s="177">
        <v>578</v>
      </c>
      <c r="DI333" s="178" t="s">
        <v>8</v>
      </c>
      <c r="DJ333" s="179">
        <v>7</v>
      </c>
      <c r="DK333" s="171"/>
    </row>
    <row r="334" spans="112:115" x14ac:dyDescent="0.25">
      <c r="DH334" s="177">
        <v>580</v>
      </c>
      <c r="DI334" s="178" t="s">
        <v>9</v>
      </c>
      <c r="DJ334" s="179">
        <v>2</v>
      </c>
      <c r="DK334" s="171"/>
    </row>
    <row r="335" spans="112:115" x14ac:dyDescent="0.25">
      <c r="DH335" s="177">
        <v>581</v>
      </c>
      <c r="DI335" s="178" t="s">
        <v>10</v>
      </c>
      <c r="DJ335" s="179">
        <v>3</v>
      </c>
      <c r="DK335" s="171"/>
    </row>
    <row r="336" spans="112:115" x14ac:dyDescent="0.25">
      <c r="DH336" s="177">
        <v>582</v>
      </c>
      <c r="DI336" s="178" t="s">
        <v>11</v>
      </c>
      <c r="DJ336" s="179">
        <v>4</v>
      </c>
      <c r="DK336" s="171"/>
    </row>
    <row r="337" spans="112:115" x14ac:dyDescent="0.25">
      <c r="DH337" s="177">
        <v>583</v>
      </c>
      <c r="DI337" s="178" t="s">
        <v>12</v>
      </c>
      <c r="DJ337" s="179">
        <v>4</v>
      </c>
      <c r="DK337" s="171"/>
    </row>
    <row r="338" spans="112:115" x14ac:dyDescent="0.25">
      <c r="DH338" s="177">
        <v>584</v>
      </c>
      <c r="DI338" s="178" t="s">
        <v>13</v>
      </c>
      <c r="DJ338" s="179">
        <v>5</v>
      </c>
      <c r="DK338" s="171"/>
    </row>
    <row r="339" spans="112:115" x14ac:dyDescent="0.25">
      <c r="DH339" s="177">
        <v>585</v>
      </c>
      <c r="DI339" s="178" t="s">
        <v>14</v>
      </c>
      <c r="DJ339" s="179">
        <v>6</v>
      </c>
      <c r="DK339" s="171"/>
    </row>
    <row r="340" spans="112:115" x14ac:dyDescent="0.25">
      <c r="DH340" s="177">
        <v>586</v>
      </c>
      <c r="DI340" s="178" t="s">
        <v>15</v>
      </c>
      <c r="DJ340" s="179">
        <v>7</v>
      </c>
      <c r="DK340" s="171"/>
    </row>
    <row r="341" spans="112:115" x14ac:dyDescent="0.25">
      <c r="DH341" s="177">
        <v>587</v>
      </c>
      <c r="DI341" s="178" t="s">
        <v>16</v>
      </c>
      <c r="DJ341" s="179">
        <v>8</v>
      </c>
      <c r="DK341" s="171"/>
    </row>
    <row r="342" spans="112:115" x14ac:dyDescent="0.25">
      <c r="DH342" s="177">
        <v>590</v>
      </c>
      <c r="DI342" s="178" t="s">
        <v>846</v>
      </c>
      <c r="DJ342" s="179">
        <v>7</v>
      </c>
      <c r="DK342" s="171"/>
    </row>
    <row r="343" spans="112:115" x14ac:dyDescent="0.25">
      <c r="DH343" s="177">
        <v>591</v>
      </c>
      <c r="DI343" s="178" t="s">
        <v>17</v>
      </c>
      <c r="DJ343" s="179">
        <v>8</v>
      </c>
      <c r="DK343" s="171"/>
    </row>
    <row r="344" spans="112:115" x14ac:dyDescent="0.25">
      <c r="DH344" s="177">
        <v>592</v>
      </c>
      <c r="DI344" s="178" t="s">
        <v>18</v>
      </c>
      <c r="DJ344" s="179">
        <v>9</v>
      </c>
      <c r="DK344" s="171"/>
    </row>
    <row r="345" spans="112:115" x14ac:dyDescent="0.25">
      <c r="DH345" s="177">
        <v>593</v>
      </c>
      <c r="DI345" s="178" t="s">
        <v>19</v>
      </c>
      <c r="DJ345" s="179">
        <v>10</v>
      </c>
      <c r="DK345" s="171"/>
    </row>
    <row r="346" spans="112:115" x14ac:dyDescent="0.25">
      <c r="DH346" s="177">
        <v>594</v>
      </c>
      <c r="DI346" s="178" t="s">
        <v>20</v>
      </c>
      <c r="DJ346" s="179">
        <v>11</v>
      </c>
      <c r="DK346" s="171"/>
    </row>
    <row r="347" spans="112:115" x14ac:dyDescent="0.25">
      <c r="DH347" s="177">
        <v>601</v>
      </c>
      <c r="DI347" s="178" t="s">
        <v>21</v>
      </c>
      <c r="DJ347" s="179">
        <v>4</v>
      </c>
      <c r="DK347" s="171"/>
    </row>
    <row r="348" spans="112:115" x14ac:dyDescent="0.25">
      <c r="DH348" s="177">
        <v>602</v>
      </c>
      <c r="DI348" s="178" t="s">
        <v>22</v>
      </c>
      <c r="DJ348" s="179">
        <v>5</v>
      </c>
      <c r="DK348" s="171"/>
    </row>
    <row r="349" spans="112:115" x14ac:dyDescent="0.25">
      <c r="DH349" s="177">
        <v>603</v>
      </c>
      <c r="DI349" s="178" t="s">
        <v>23</v>
      </c>
      <c r="DJ349" s="179">
        <v>6</v>
      </c>
      <c r="DK349" s="171"/>
    </row>
    <row r="350" spans="112:115" x14ac:dyDescent="0.25">
      <c r="DH350" s="177">
        <v>604</v>
      </c>
      <c r="DI350" s="178" t="s">
        <v>24</v>
      </c>
      <c r="DJ350" s="179">
        <v>7</v>
      </c>
      <c r="DK350" s="171"/>
    </row>
    <row r="351" spans="112:115" x14ac:dyDescent="0.25">
      <c r="DH351" s="177">
        <v>611</v>
      </c>
      <c r="DI351" s="178" t="s">
        <v>25</v>
      </c>
      <c r="DJ351" s="179">
        <v>1</v>
      </c>
      <c r="DK351" s="171"/>
    </row>
    <row r="352" spans="112:115" x14ac:dyDescent="0.25">
      <c r="DH352" s="177">
        <v>612</v>
      </c>
      <c r="DI352" s="178" t="s">
        <v>26</v>
      </c>
      <c r="DJ352" s="179">
        <v>2</v>
      </c>
      <c r="DK352" s="171"/>
    </row>
    <row r="353" spans="112:115" x14ac:dyDescent="0.25">
      <c r="DH353" s="177">
        <v>613</v>
      </c>
      <c r="DI353" s="178" t="s">
        <v>27</v>
      </c>
      <c r="DJ353" s="179">
        <v>3</v>
      </c>
      <c r="DK353" s="171" t="s">
        <v>963</v>
      </c>
    </row>
    <row r="354" spans="112:115" x14ac:dyDescent="0.25">
      <c r="DH354" s="177">
        <v>614</v>
      </c>
      <c r="DI354" s="178" t="s">
        <v>28</v>
      </c>
      <c r="DJ354" s="179">
        <v>4</v>
      </c>
      <c r="DK354" s="171" t="s">
        <v>963</v>
      </c>
    </row>
    <row r="355" spans="112:115" x14ac:dyDescent="0.25">
      <c r="DH355" s="177">
        <v>631</v>
      </c>
      <c r="DI355" s="178" t="s">
        <v>29</v>
      </c>
      <c r="DJ355" s="179">
        <v>8</v>
      </c>
      <c r="DK355" s="171"/>
    </row>
    <row r="356" spans="112:115" x14ac:dyDescent="0.25">
      <c r="DH356" s="177">
        <v>632</v>
      </c>
      <c r="DI356" s="178" t="s">
        <v>30</v>
      </c>
      <c r="DJ356" s="179">
        <v>9</v>
      </c>
      <c r="DK356" s="171"/>
    </row>
    <row r="357" spans="112:115" x14ac:dyDescent="0.25">
      <c r="DH357" s="177">
        <v>633</v>
      </c>
      <c r="DI357" s="178" t="s">
        <v>31</v>
      </c>
      <c r="DJ357" s="179">
        <v>10</v>
      </c>
      <c r="DK357" s="171"/>
    </row>
    <row r="358" spans="112:115" x14ac:dyDescent="0.25">
      <c r="DH358" s="177">
        <v>634</v>
      </c>
      <c r="DI358" s="178" t="s">
        <v>32</v>
      </c>
      <c r="DJ358" s="179">
        <v>11</v>
      </c>
      <c r="DK358" s="171"/>
    </row>
    <row r="359" spans="112:115" x14ac:dyDescent="0.25">
      <c r="DH359" s="177">
        <v>690</v>
      </c>
      <c r="DI359" s="178" t="s">
        <v>732</v>
      </c>
      <c r="DJ359" s="179">
        <v>8</v>
      </c>
      <c r="DK359" s="171"/>
    </row>
    <row r="360" spans="112:115" x14ac:dyDescent="0.25">
      <c r="DH360" s="177">
        <v>691</v>
      </c>
      <c r="DI360" s="178" t="s">
        <v>733</v>
      </c>
      <c r="DJ360" s="179">
        <v>9</v>
      </c>
      <c r="DK360" s="171"/>
    </row>
    <row r="361" spans="112:115" x14ac:dyDescent="0.25">
      <c r="DH361" s="177">
        <v>692</v>
      </c>
      <c r="DI361" s="178" t="s">
        <v>734</v>
      </c>
      <c r="DJ361" s="179">
        <v>10</v>
      </c>
      <c r="DK361" s="171"/>
    </row>
    <row r="362" spans="112:115" x14ac:dyDescent="0.25">
      <c r="DH362" s="177">
        <v>693</v>
      </c>
      <c r="DI362" s="178" t="s">
        <v>817</v>
      </c>
      <c r="DJ362" s="179">
        <v>11</v>
      </c>
      <c r="DK362" s="171"/>
    </row>
    <row r="363" spans="112:115" x14ac:dyDescent="0.25">
      <c r="DH363" s="177">
        <v>694</v>
      </c>
      <c r="DI363" s="178" t="s">
        <v>736</v>
      </c>
      <c r="DJ363" s="179">
        <v>12</v>
      </c>
      <c r="DK363" s="171"/>
    </row>
    <row r="364" spans="112:115" x14ac:dyDescent="0.25">
      <c r="DH364" s="177">
        <v>706</v>
      </c>
      <c r="DI364" s="178" t="s">
        <v>33</v>
      </c>
      <c r="DJ364" s="179">
        <v>4</v>
      </c>
      <c r="DK364" s="171"/>
    </row>
    <row r="365" spans="112:115" x14ac:dyDescent="0.25">
      <c r="DH365" s="177">
        <v>707</v>
      </c>
      <c r="DI365" s="178" t="s">
        <v>34</v>
      </c>
      <c r="DJ365" s="179">
        <v>5</v>
      </c>
      <c r="DK365" s="171"/>
    </row>
    <row r="366" spans="112:115" x14ac:dyDescent="0.25">
      <c r="DH366" s="177">
        <v>708</v>
      </c>
      <c r="DI366" s="178" t="s">
        <v>35</v>
      </c>
      <c r="DJ366" s="179">
        <v>6</v>
      </c>
      <c r="DK366" s="171"/>
    </row>
    <row r="367" spans="112:115" x14ac:dyDescent="0.25">
      <c r="DH367" s="177">
        <v>709</v>
      </c>
      <c r="DI367" s="178" t="s">
        <v>36</v>
      </c>
      <c r="DJ367" s="179">
        <v>7</v>
      </c>
      <c r="DK367" s="171"/>
    </row>
    <row r="368" spans="112:115" x14ac:dyDescent="0.25">
      <c r="DH368" s="177">
        <v>710</v>
      </c>
      <c r="DI368" s="178" t="s">
        <v>37</v>
      </c>
      <c r="DJ368" s="179">
        <v>6</v>
      </c>
      <c r="DK368" s="171"/>
    </row>
    <row r="369" spans="112:115" x14ac:dyDescent="0.25">
      <c r="DH369" s="177">
        <v>711</v>
      </c>
      <c r="DI369" s="178" t="s">
        <v>38</v>
      </c>
      <c r="DJ369" s="179">
        <v>7</v>
      </c>
      <c r="DK369" s="171"/>
    </row>
    <row r="370" spans="112:115" x14ac:dyDescent="0.25">
      <c r="DH370" s="177">
        <v>712</v>
      </c>
      <c r="DI370" s="178" t="s">
        <v>39</v>
      </c>
      <c r="DJ370" s="179">
        <v>8</v>
      </c>
      <c r="DK370" s="171"/>
    </row>
    <row r="371" spans="112:115" x14ac:dyDescent="0.25">
      <c r="DH371" s="177">
        <v>713</v>
      </c>
      <c r="DI371" s="178" t="s">
        <v>40</v>
      </c>
      <c r="DJ371" s="179">
        <v>9</v>
      </c>
      <c r="DK371" s="171"/>
    </row>
    <row r="372" spans="112:115" x14ac:dyDescent="0.25">
      <c r="DH372" s="177">
        <v>714</v>
      </c>
      <c r="DI372" s="178" t="s">
        <v>41</v>
      </c>
      <c r="DJ372" s="179">
        <v>10</v>
      </c>
      <c r="DK372" s="171"/>
    </row>
    <row r="373" spans="112:115" x14ac:dyDescent="0.25">
      <c r="DH373" s="177">
        <v>720</v>
      </c>
      <c r="DI373" s="178" t="s">
        <v>42</v>
      </c>
      <c r="DJ373" s="179">
        <v>6</v>
      </c>
      <c r="DK373" s="171"/>
    </row>
    <row r="374" spans="112:115" x14ac:dyDescent="0.25">
      <c r="DH374" s="177">
        <v>721</v>
      </c>
      <c r="DI374" s="178" t="s">
        <v>43</v>
      </c>
      <c r="DJ374" s="179">
        <v>7</v>
      </c>
      <c r="DK374" s="171"/>
    </row>
    <row r="375" spans="112:115" x14ac:dyDescent="0.25">
      <c r="DH375" s="177">
        <v>722</v>
      </c>
      <c r="DI375" s="178" t="s">
        <v>44</v>
      </c>
      <c r="DJ375" s="179">
        <v>8</v>
      </c>
      <c r="DK375" s="171"/>
    </row>
    <row r="376" spans="112:115" x14ac:dyDescent="0.25">
      <c r="DH376" s="177">
        <v>723</v>
      </c>
      <c r="DI376" s="178" t="s">
        <v>45</v>
      </c>
      <c r="DJ376" s="179">
        <v>9</v>
      </c>
      <c r="DK376" s="171"/>
    </row>
    <row r="377" spans="112:115" x14ac:dyDescent="0.25">
      <c r="DH377" s="177">
        <v>724</v>
      </c>
      <c r="DI377" s="178" t="s">
        <v>46</v>
      </c>
      <c r="DJ377" s="179">
        <v>10</v>
      </c>
      <c r="DK377" s="171"/>
    </row>
    <row r="378" spans="112:115" x14ac:dyDescent="0.25">
      <c r="DH378" s="177">
        <v>731</v>
      </c>
      <c r="DI378" s="178" t="s">
        <v>47</v>
      </c>
      <c r="DJ378" s="179">
        <v>4</v>
      </c>
      <c r="DK378" s="171" t="s">
        <v>964</v>
      </c>
    </row>
    <row r="379" spans="112:115" x14ac:dyDescent="0.25">
      <c r="DH379" s="177">
        <v>732</v>
      </c>
      <c r="DI379" s="178" t="s">
        <v>48</v>
      </c>
      <c r="DJ379" s="179">
        <v>5</v>
      </c>
      <c r="DK379" s="171" t="s">
        <v>964</v>
      </c>
    </row>
    <row r="380" spans="112:115" x14ac:dyDescent="0.25">
      <c r="DH380" s="177">
        <v>733</v>
      </c>
      <c r="DI380" s="178" t="s">
        <v>49</v>
      </c>
      <c r="DJ380" s="179">
        <v>6</v>
      </c>
      <c r="DK380" s="171" t="s">
        <v>964</v>
      </c>
    </row>
    <row r="381" spans="112:115" x14ac:dyDescent="0.25">
      <c r="DH381" s="177">
        <v>741</v>
      </c>
      <c r="DI381" s="178" t="s">
        <v>50</v>
      </c>
      <c r="DJ381" s="179">
        <v>7</v>
      </c>
      <c r="DK381" s="171" t="s">
        <v>965</v>
      </c>
    </row>
    <row r="382" spans="112:115" x14ac:dyDescent="0.25">
      <c r="DH382" s="177">
        <v>742</v>
      </c>
      <c r="DI382" s="178" t="s">
        <v>51</v>
      </c>
      <c r="DJ382" s="179">
        <v>8</v>
      </c>
      <c r="DK382" s="171" t="s">
        <v>966</v>
      </c>
    </row>
    <row r="383" spans="112:115" x14ac:dyDescent="0.25">
      <c r="DH383" s="177">
        <v>743</v>
      </c>
      <c r="DI383" s="178" t="s">
        <v>52</v>
      </c>
      <c r="DJ383" s="179">
        <v>9</v>
      </c>
      <c r="DK383" s="171"/>
    </row>
    <row r="384" spans="112:115" x14ac:dyDescent="0.25">
      <c r="DH384" s="177">
        <v>750</v>
      </c>
      <c r="DI384" s="178" t="s">
        <v>732</v>
      </c>
      <c r="DJ384" s="179">
        <v>9</v>
      </c>
      <c r="DK384" s="171" t="s">
        <v>951</v>
      </c>
    </row>
    <row r="385" spans="112:115" x14ac:dyDescent="0.25">
      <c r="DH385" s="177">
        <v>751</v>
      </c>
      <c r="DI385" s="178" t="s">
        <v>733</v>
      </c>
      <c r="DJ385" s="179">
        <v>10</v>
      </c>
      <c r="DK385" s="171" t="s">
        <v>951</v>
      </c>
    </row>
    <row r="386" spans="112:115" x14ac:dyDescent="0.25">
      <c r="DH386" s="177">
        <v>752</v>
      </c>
      <c r="DI386" s="178" t="s">
        <v>734</v>
      </c>
      <c r="DJ386" s="179">
        <v>11</v>
      </c>
      <c r="DK386" s="171" t="s">
        <v>951</v>
      </c>
    </row>
    <row r="387" spans="112:115" x14ac:dyDescent="0.25">
      <c r="DH387" s="177">
        <v>753</v>
      </c>
      <c r="DI387" s="178" t="s">
        <v>735</v>
      </c>
      <c r="DJ387" s="179">
        <v>12</v>
      </c>
      <c r="DK387" s="171" t="s">
        <v>951</v>
      </c>
    </row>
    <row r="388" spans="112:115" x14ac:dyDescent="0.25">
      <c r="DH388" s="177">
        <v>760</v>
      </c>
      <c r="DI388" s="178" t="s">
        <v>53</v>
      </c>
      <c r="DJ388" s="179">
        <v>6</v>
      </c>
      <c r="DK388" s="171"/>
    </row>
    <row r="389" spans="112:115" x14ac:dyDescent="0.25">
      <c r="DH389" s="177">
        <v>761</v>
      </c>
      <c r="DI389" s="178" t="s">
        <v>54</v>
      </c>
      <c r="DJ389" s="179">
        <v>7</v>
      </c>
      <c r="DK389" s="171"/>
    </row>
    <row r="390" spans="112:115" x14ac:dyDescent="0.25">
      <c r="DH390" s="177">
        <v>762</v>
      </c>
      <c r="DI390" s="178" t="s">
        <v>55</v>
      </c>
      <c r="DJ390" s="179">
        <v>8</v>
      </c>
      <c r="DK390" s="171"/>
    </row>
    <row r="391" spans="112:115" x14ac:dyDescent="0.25">
      <c r="DH391" s="177">
        <v>763</v>
      </c>
      <c r="DI391" s="178" t="s">
        <v>56</v>
      </c>
      <c r="DJ391" s="179">
        <v>9</v>
      </c>
      <c r="DK391" s="171"/>
    </row>
    <row r="392" spans="112:115" x14ac:dyDescent="0.25">
      <c r="DH392" s="177">
        <v>764</v>
      </c>
      <c r="DI392" s="178" t="s">
        <v>57</v>
      </c>
      <c r="DJ392" s="179">
        <v>10</v>
      </c>
      <c r="DK392" s="171"/>
    </row>
    <row r="393" spans="112:115" x14ac:dyDescent="0.25">
      <c r="DH393" s="177">
        <v>770</v>
      </c>
      <c r="DI393" s="178" t="s">
        <v>53</v>
      </c>
      <c r="DJ393" s="179">
        <v>6</v>
      </c>
      <c r="DK393" s="171"/>
    </row>
    <row r="394" spans="112:115" x14ac:dyDescent="0.25">
      <c r="DH394" s="177">
        <v>771</v>
      </c>
      <c r="DI394" s="178" t="s">
        <v>54</v>
      </c>
      <c r="DJ394" s="179">
        <v>7</v>
      </c>
      <c r="DK394" s="171" t="s">
        <v>951</v>
      </c>
    </row>
    <row r="395" spans="112:115" x14ac:dyDescent="0.25">
      <c r="DH395" s="177">
        <v>772</v>
      </c>
      <c r="DI395" s="178" t="s">
        <v>55</v>
      </c>
      <c r="DJ395" s="179">
        <v>8</v>
      </c>
      <c r="DK395" s="171" t="s">
        <v>951</v>
      </c>
    </row>
    <row r="396" spans="112:115" x14ac:dyDescent="0.25">
      <c r="DH396" s="177">
        <v>773</v>
      </c>
      <c r="DI396" s="178" t="s">
        <v>56</v>
      </c>
      <c r="DJ396" s="179">
        <v>9</v>
      </c>
      <c r="DK396" s="171" t="s">
        <v>951</v>
      </c>
    </row>
    <row r="397" spans="112:115" x14ac:dyDescent="0.25">
      <c r="DH397" s="177">
        <v>774</v>
      </c>
      <c r="DI397" s="178" t="s">
        <v>57</v>
      </c>
      <c r="DJ397" s="179">
        <v>10</v>
      </c>
      <c r="DK397" s="171" t="s">
        <v>951</v>
      </c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780</v>
      </c>
      <c r="DI399" s="178" t="s">
        <v>53</v>
      </c>
      <c r="DJ399" s="179">
        <v>6</v>
      </c>
      <c r="DK399" s="171"/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781</v>
      </c>
      <c r="DI401" s="178" t="s">
        <v>54</v>
      </c>
      <c r="DJ401" s="179">
        <v>7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782</v>
      </c>
      <c r="DI403" s="178" t="s">
        <v>55</v>
      </c>
      <c r="DJ403" s="179">
        <v>8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783</v>
      </c>
      <c r="DI405" s="178" t="s">
        <v>56</v>
      </c>
      <c r="DJ405" s="179">
        <v>9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784</v>
      </c>
      <c r="DI407" s="178" t="s">
        <v>57</v>
      </c>
      <c r="DJ407" s="179">
        <v>10</v>
      </c>
      <c r="DK407" s="171" t="s">
        <v>952</v>
      </c>
    </row>
    <row r="408" spans="112:115" x14ac:dyDescent="0.25">
      <c r="DH408" s="177">
        <v>811</v>
      </c>
      <c r="DI408" s="178" t="s">
        <v>58</v>
      </c>
      <c r="DJ408" s="179">
        <v>4</v>
      </c>
      <c r="DK408" s="171"/>
    </row>
    <row r="409" spans="112:115" x14ac:dyDescent="0.25">
      <c r="DH409" s="177">
        <v>812</v>
      </c>
      <c r="DI409" s="178" t="s">
        <v>59</v>
      </c>
      <c r="DJ409" s="179">
        <v>5</v>
      </c>
      <c r="DK409" s="171"/>
    </row>
    <row r="410" spans="112:115" x14ac:dyDescent="0.25">
      <c r="DH410" s="177">
        <v>813</v>
      </c>
      <c r="DI410" s="178" t="s">
        <v>60</v>
      </c>
      <c r="DJ410" s="179">
        <v>6</v>
      </c>
      <c r="DK410" s="171"/>
    </row>
    <row r="411" spans="112:115" x14ac:dyDescent="0.25">
      <c r="DH411" s="177">
        <v>814</v>
      </c>
      <c r="DI411" s="178" t="s">
        <v>61</v>
      </c>
      <c r="DJ411" s="179">
        <v>7</v>
      </c>
      <c r="DK411" s="171"/>
    </row>
    <row r="412" spans="112:115" x14ac:dyDescent="0.25">
      <c r="DH412" s="177">
        <v>821</v>
      </c>
      <c r="DI412" s="178" t="s">
        <v>62</v>
      </c>
      <c r="DJ412" s="179">
        <v>7</v>
      </c>
      <c r="DK412" s="171"/>
    </row>
    <row r="413" spans="112:115" x14ac:dyDescent="0.25">
      <c r="DH413" s="177">
        <v>822</v>
      </c>
      <c r="DI413" s="178" t="s">
        <v>63</v>
      </c>
      <c r="DJ413" s="179">
        <v>8</v>
      </c>
      <c r="DK413" s="171"/>
    </row>
    <row r="414" spans="112:115" x14ac:dyDescent="0.25">
      <c r="DH414" s="177">
        <v>823</v>
      </c>
      <c r="DI414" s="178" t="s">
        <v>64</v>
      </c>
      <c r="DJ414" s="179">
        <v>9</v>
      </c>
      <c r="DK414" s="171"/>
    </row>
    <row r="415" spans="112:115" x14ac:dyDescent="0.25">
      <c r="DH415" s="177">
        <v>824</v>
      </c>
      <c r="DI415" s="178" t="s">
        <v>65</v>
      </c>
      <c r="DJ415" s="179">
        <v>10</v>
      </c>
      <c r="DK415" s="171"/>
    </row>
    <row r="416" spans="112:115" x14ac:dyDescent="0.25">
      <c r="DH416" s="177">
        <v>850</v>
      </c>
      <c r="DI416" s="178" t="s">
        <v>732</v>
      </c>
      <c r="DJ416" s="179">
        <v>8</v>
      </c>
      <c r="DK416" s="171"/>
    </row>
    <row r="417" spans="112:115" x14ac:dyDescent="0.25">
      <c r="DH417" s="177">
        <v>851</v>
      </c>
      <c r="DI417" s="178" t="s">
        <v>733</v>
      </c>
      <c r="DJ417" s="179">
        <v>9</v>
      </c>
      <c r="DK417" s="171"/>
    </row>
    <row r="418" spans="112:115" x14ac:dyDescent="0.25">
      <c r="DH418" s="177">
        <v>852</v>
      </c>
      <c r="DI418" s="178" t="s">
        <v>734</v>
      </c>
      <c r="DJ418" s="179">
        <v>10</v>
      </c>
      <c r="DK418" s="171"/>
    </row>
    <row r="419" spans="112:115" x14ac:dyDescent="0.25">
      <c r="DH419" s="177">
        <v>853</v>
      </c>
      <c r="DI419" s="178" t="s">
        <v>735</v>
      </c>
      <c r="DJ419" s="179">
        <v>11</v>
      </c>
      <c r="DK419" s="171"/>
    </row>
    <row r="420" spans="112:115" x14ac:dyDescent="0.25">
      <c r="DH420" s="177">
        <v>951</v>
      </c>
      <c r="DI420" s="178" t="s">
        <v>66</v>
      </c>
      <c r="DJ420" s="179">
        <v>6</v>
      </c>
      <c r="DK420" s="171"/>
    </row>
    <row r="421" spans="112:115" x14ac:dyDescent="0.25">
      <c r="DH421" s="177">
        <v>952</v>
      </c>
      <c r="DI421" s="178" t="s">
        <v>67</v>
      </c>
      <c r="DJ421" s="179">
        <v>7</v>
      </c>
      <c r="DK421" s="171"/>
    </row>
    <row r="422" spans="112:115" x14ac:dyDescent="0.25">
      <c r="DH422" s="177">
        <v>953</v>
      </c>
      <c r="DI422" s="178" t="s">
        <v>68</v>
      </c>
      <c r="DJ422" s="179">
        <v>8</v>
      </c>
      <c r="DK422" s="171"/>
    </row>
    <row r="423" spans="112:115" x14ac:dyDescent="0.25">
      <c r="DH423" s="177">
        <v>954</v>
      </c>
      <c r="DI423" s="178" t="s">
        <v>69</v>
      </c>
      <c r="DJ423" s="179">
        <v>8</v>
      </c>
      <c r="DK423" s="171"/>
    </row>
    <row r="424" spans="112:115" x14ac:dyDescent="0.25">
      <c r="DH424" s="177">
        <v>955</v>
      </c>
      <c r="DI424" s="178" t="s">
        <v>70</v>
      </c>
      <c r="DJ424" s="179">
        <v>9</v>
      </c>
      <c r="DK424" s="171"/>
    </row>
    <row r="425" spans="112:115" x14ac:dyDescent="0.25">
      <c r="DH425" s="177">
        <v>961</v>
      </c>
      <c r="DI425" s="178" t="s">
        <v>71</v>
      </c>
      <c r="DJ425" s="179">
        <v>6</v>
      </c>
      <c r="DK425" s="171"/>
    </row>
    <row r="426" spans="112:115" x14ac:dyDescent="0.25">
      <c r="DH426" s="177">
        <v>962</v>
      </c>
      <c r="DI426" s="178" t="s">
        <v>72</v>
      </c>
      <c r="DJ426" s="179">
        <v>7</v>
      </c>
      <c r="DK426" s="171"/>
    </row>
    <row r="427" spans="112:115" x14ac:dyDescent="0.25">
      <c r="DH427" s="177">
        <v>963</v>
      </c>
      <c r="DI427" s="178" t="s">
        <v>73</v>
      </c>
      <c r="DJ427" s="179">
        <v>8</v>
      </c>
      <c r="DK427" s="171"/>
    </row>
    <row r="428" spans="112:115" x14ac:dyDescent="0.25">
      <c r="DH428" s="177">
        <v>971</v>
      </c>
      <c r="DI428" s="178" t="s">
        <v>74</v>
      </c>
      <c r="DJ428" s="179">
        <v>6</v>
      </c>
      <c r="DK428" s="171"/>
    </row>
    <row r="429" spans="112:115" x14ac:dyDescent="0.25">
      <c r="DH429" s="182">
        <v>972</v>
      </c>
      <c r="DI429" s="183" t="s">
        <v>75</v>
      </c>
      <c r="DJ429" s="184">
        <v>7</v>
      </c>
      <c r="DK429" s="172"/>
    </row>
  </sheetData>
  <autoFilter ref="A4:EG151"/>
  <mergeCells count="18">
    <mergeCell ref="DH171:DJ171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V10 CV141:CV142 CY141:CY142 CY28:CY44 CY26 CY54 CY10:CY24 CY56:CY61 CY63 CY70:CY101 CY48:CY52 CY107:CY135 CV132:CV135">
    <cfRule type="cellIs" dxfId="54" priority="35" stopIfTrue="1" operator="notEqual">
      <formula>$DC10</formula>
    </cfRule>
  </conditionalFormatting>
  <conditionalFormatting sqref="CV107:CV131 CV26:CV44 CV54 CV11:CV24 CV56:CV61 CV63 CV70:CV101 CV47:CV52">
    <cfRule type="cellIs" dxfId="53" priority="36" stopIfTrue="1" operator="notEqual">
      <formula>$CY11</formula>
    </cfRule>
  </conditionalFormatting>
  <conditionalFormatting sqref="CV136:CV138 CY136:CY138">
    <cfRule type="cellIs" dxfId="52" priority="34" stopIfTrue="1" operator="notEqual">
      <formula>$DC136</formula>
    </cfRule>
  </conditionalFormatting>
  <conditionalFormatting sqref="CY102">
    <cfRule type="cellIs" dxfId="51" priority="32" stopIfTrue="1" operator="notEqual">
      <formula>$DC102</formula>
    </cfRule>
  </conditionalFormatting>
  <conditionalFormatting sqref="CV102">
    <cfRule type="cellIs" dxfId="50" priority="33" stopIfTrue="1" operator="notEqual">
      <formula>$CY102</formula>
    </cfRule>
  </conditionalFormatting>
  <conditionalFormatting sqref="CY103">
    <cfRule type="cellIs" dxfId="49" priority="30" stopIfTrue="1" operator="notEqual">
      <formula>$DC103</formula>
    </cfRule>
  </conditionalFormatting>
  <conditionalFormatting sqref="CV103">
    <cfRule type="cellIs" dxfId="48" priority="31" stopIfTrue="1" operator="notEqual">
      <formula>$CY103</formula>
    </cfRule>
  </conditionalFormatting>
  <conditionalFormatting sqref="CY104 CY106">
    <cfRule type="cellIs" dxfId="47" priority="28" stopIfTrue="1" operator="notEqual">
      <formula>$DC104</formula>
    </cfRule>
  </conditionalFormatting>
  <conditionalFormatting sqref="CY64">
    <cfRule type="cellIs" dxfId="46" priority="26" stopIfTrue="1" operator="notEqual">
      <formula>$DC64</formula>
    </cfRule>
  </conditionalFormatting>
  <conditionalFormatting sqref="CV104 CV106">
    <cfRule type="cellIs" dxfId="45" priority="29" stopIfTrue="1" operator="notEqual">
      <formula>$CY104</formula>
    </cfRule>
  </conditionalFormatting>
  <conditionalFormatting sqref="CV64">
    <cfRule type="cellIs" dxfId="44" priority="27" stopIfTrue="1" operator="notEqual">
      <formula>$CY64</formula>
    </cfRule>
  </conditionalFormatting>
  <conditionalFormatting sqref="CY66">
    <cfRule type="cellIs" dxfId="43" priority="24" stopIfTrue="1" operator="notEqual">
      <formula>$DC66</formula>
    </cfRule>
  </conditionalFormatting>
  <conditionalFormatting sqref="CV66">
    <cfRule type="cellIs" dxfId="42" priority="25" stopIfTrue="1" operator="notEqual">
      <formula>$CY66</formula>
    </cfRule>
  </conditionalFormatting>
  <conditionalFormatting sqref="CY67">
    <cfRule type="cellIs" dxfId="41" priority="22" stopIfTrue="1" operator="notEqual">
      <formula>$DC67</formula>
    </cfRule>
  </conditionalFormatting>
  <conditionalFormatting sqref="CV67">
    <cfRule type="cellIs" dxfId="40" priority="23" stopIfTrue="1" operator="notEqual">
      <formula>$CY67</formula>
    </cfRule>
  </conditionalFormatting>
  <conditionalFormatting sqref="CY46:CY47">
    <cfRule type="cellIs" dxfId="39" priority="20" stopIfTrue="1" operator="notEqual">
      <formula>$DC46</formula>
    </cfRule>
  </conditionalFormatting>
  <conditionalFormatting sqref="CV46">
    <cfRule type="cellIs" dxfId="38" priority="21" stopIfTrue="1" operator="notEqual">
      <formula>$CY46</formula>
    </cfRule>
  </conditionalFormatting>
  <conditionalFormatting sqref="CY55">
    <cfRule type="cellIs" dxfId="37" priority="18" stopIfTrue="1" operator="notEqual">
      <formula>$DC55</formula>
    </cfRule>
  </conditionalFormatting>
  <conditionalFormatting sqref="CV55">
    <cfRule type="cellIs" dxfId="36" priority="19" stopIfTrue="1" operator="notEqual">
      <formula>$CY55</formula>
    </cfRule>
  </conditionalFormatting>
  <conditionalFormatting sqref="CY45">
    <cfRule type="cellIs" dxfId="35" priority="17" stopIfTrue="1" operator="notEqual">
      <formula>$DC45</formula>
    </cfRule>
  </conditionalFormatting>
  <conditionalFormatting sqref="CV45">
    <cfRule type="cellIs" dxfId="34" priority="16" stopIfTrue="1" operator="notEqual">
      <formula>$CY45</formula>
    </cfRule>
  </conditionalFormatting>
  <conditionalFormatting sqref="CY25">
    <cfRule type="cellIs" dxfId="33" priority="14" stopIfTrue="1" operator="notEqual">
      <formula>$DC25</formula>
    </cfRule>
  </conditionalFormatting>
  <conditionalFormatting sqref="CV25">
    <cfRule type="cellIs" dxfId="32" priority="15" stopIfTrue="1" operator="notEqual">
      <formula>$CY25</formula>
    </cfRule>
  </conditionalFormatting>
  <conditionalFormatting sqref="CY53">
    <cfRule type="cellIs" dxfId="31" priority="12" stopIfTrue="1" operator="notEqual">
      <formula>$DC53</formula>
    </cfRule>
  </conditionalFormatting>
  <conditionalFormatting sqref="CV53">
    <cfRule type="cellIs" dxfId="30" priority="13" stopIfTrue="1" operator="notEqual">
      <formula>$CY53</formula>
    </cfRule>
  </conditionalFormatting>
  <conditionalFormatting sqref="CY62">
    <cfRule type="cellIs" dxfId="29" priority="10" stopIfTrue="1" operator="notEqual">
      <formula>$DC62</formula>
    </cfRule>
  </conditionalFormatting>
  <conditionalFormatting sqref="CV62">
    <cfRule type="cellIs" dxfId="28" priority="11" stopIfTrue="1" operator="notEqual">
      <formula>$CY62</formula>
    </cfRule>
  </conditionalFormatting>
  <conditionalFormatting sqref="CY65">
    <cfRule type="cellIs" dxfId="27" priority="8" stopIfTrue="1" operator="notEqual">
      <formula>$DC65</formula>
    </cfRule>
  </conditionalFormatting>
  <conditionalFormatting sqref="CV65">
    <cfRule type="cellIs" dxfId="26" priority="9" stopIfTrue="1" operator="notEqual">
      <formula>$CY65</formula>
    </cfRule>
  </conditionalFormatting>
  <conditionalFormatting sqref="CY105">
    <cfRule type="cellIs" dxfId="25" priority="6" stopIfTrue="1" operator="notEqual">
      <formula>$DC105</formula>
    </cfRule>
  </conditionalFormatting>
  <conditionalFormatting sqref="CV105">
    <cfRule type="cellIs" dxfId="24" priority="7" stopIfTrue="1" operator="notEqual">
      <formula>$CY105</formula>
    </cfRule>
  </conditionalFormatting>
  <conditionalFormatting sqref="CV139:CV140 CY139:CY140">
    <cfRule type="cellIs" dxfId="23" priority="5" stopIfTrue="1" operator="notEqual">
      <formula>$DC139</formula>
    </cfRule>
  </conditionalFormatting>
  <conditionalFormatting sqref="CY68">
    <cfRule type="cellIs" dxfId="22" priority="3" stopIfTrue="1" operator="notEqual">
      <formula>$DC68</formula>
    </cfRule>
  </conditionalFormatting>
  <conditionalFormatting sqref="CV68">
    <cfRule type="cellIs" dxfId="21" priority="4" stopIfTrue="1" operator="notEqual">
      <formula>$CY68</formula>
    </cfRule>
  </conditionalFormatting>
  <conditionalFormatting sqref="CY69">
    <cfRule type="cellIs" dxfId="20" priority="1" stopIfTrue="1" operator="notEqual">
      <formula>$DC69</formula>
    </cfRule>
  </conditionalFormatting>
  <conditionalFormatting sqref="CV69">
    <cfRule type="cellIs" dxfId="19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01.11.13 / Seite &amp;P (&amp;N)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24"/>
  <sheetViews>
    <sheetView topLeftCell="A48" zoomScaleNormal="100" zoomScaleSheetLayoutView="75" workbookViewId="0">
      <selection activeCell="S54" sqref="S5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7.140625" style="11" customWidth="1"/>
    <col min="115" max="16384" width="3.7109375" style="11"/>
  </cols>
  <sheetData>
    <row r="1" spans="1:109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</row>
    <row r="2" spans="1:109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917</v>
      </c>
      <c r="AC2" s="70"/>
      <c r="CU2" s="145"/>
      <c r="CV2" s="140"/>
      <c r="CW2" s="140"/>
      <c r="CY2" s="140"/>
      <c r="CZ2" s="140"/>
      <c r="DB2" s="145"/>
      <c r="DC2" s="2"/>
      <c r="DD2" s="2"/>
    </row>
    <row r="3" spans="1:109" s="19" customFormat="1" ht="15.75" x14ac:dyDescent="0.2">
      <c r="A3" s="913" t="s">
        <v>346</v>
      </c>
      <c r="B3" s="913" t="s">
        <v>347</v>
      </c>
      <c r="C3" s="913" t="s">
        <v>348</v>
      </c>
      <c r="D3" s="912" t="s">
        <v>349</v>
      </c>
      <c r="E3" s="912" t="s">
        <v>350</v>
      </c>
      <c r="F3" s="912" t="s">
        <v>351</v>
      </c>
      <c r="G3" s="913" t="s">
        <v>352</v>
      </c>
      <c r="H3" s="913" t="s">
        <v>110</v>
      </c>
      <c r="I3" s="912" t="s">
        <v>141</v>
      </c>
      <c r="J3" s="913" t="s">
        <v>353</v>
      </c>
      <c r="K3" s="914" t="s">
        <v>354</v>
      </c>
      <c r="L3" s="914" t="s">
        <v>355</v>
      </c>
      <c r="M3" s="914" t="s">
        <v>356</v>
      </c>
      <c r="N3" s="915" t="s">
        <v>398</v>
      </c>
      <c r="O3" s="913" t="s">
        <v>363</v>
      </c>
      <c r="P3" s="913" t="s">
        <v>431</v>
      </c>
      <c r="Q3" s="91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2012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09" s="19" customFormat="1" ht="39.200000000000003" customHeight="1" x14ac:dyDescent="0.2">
      <c r="A4" s="913"/>
      <c r="B4" s="913"/>
      <c r="C4" s="913"/>
      <c r="D4" s="912"/>
      <c r="E4" s="912"/>
      <c r="F4" s="912"/>
      <c r="G4" s="913"/>
      <c r="H4" s="913"/>
      <c r="I4" s="912"/>
      <c r="J4" s="913"/>
      <c r="K4" s="914"/>
      <c r="L4" s="914"/>
      <c r="M4" s="914"/>
      <c r="N4" s="915"/>
      <c r="O4" s="913"/>
      <c r="P4" s="913"/>
      <c r="Q4" s="91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</row>
    <row r="5" spans="1:109" s="19" customFormat="1" ht="40.5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71" si="1">$AD$3-V5</f>
        <v>35</v>
      </c>
      <c r="AA5" s="25" t="s">
        <v>655</v>
      </c>
      <c r="AB5" s="21" t="s">
        <v>89</v>
      </c>
      <c r="AC5" s="21"/>
      <c r="AE5" s="90" t="s">
        <v>399</v>
      </c>
      <c r="AF5" s="82"/>
      <c r="CP5" s="19" t="str">
        <f t="shared" ref="CP5:CP71" si="2">+S5</f>
        <v>Giger Hans</v>
      </c>
      <c r="CR5" s="19">
        <f t="shared" ref="CR5:CR71" si="3">+Z5</f>
        <v>35</v>
      </c>
      <c r="CS5" s="19" t="str">
        <f t="shared" ref="CS5:CS71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</row>
    <row r="6" spans="1:109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30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30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</row>
    <row r="7" spans="1:109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29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29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</row>
    <row r="8" spans="1:109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25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25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</row>
    <row r="9" spans="1:109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25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25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</row>
    <row r="10" spans="1:109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43</v>
      </c>
      <c r="AA10" s="25" t="s">
        <v>659</v>
      </c>
      <c r="AB10" s="21" t="s">
        <v>307</v>
      </c>
      <c r="AC10" s="21"/>
      <c r="AE10" s="90" t="s">
        <v>373</v>
      </c>
      <c r="AF10" s="82"/>
      <c r="CP10" s="19" t="str">
        <f t="shared" si="2"/>
        <v>Kalak Josef</v>
      </c>
      <c r="CR10" s="19">
        <f t="shared" si="3"/>
        <v>43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</row>
    <row r="11" spans="1:109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38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38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5">VLOOKUP($CY11,Funktionsbezeichnungen,3,0)</f>
        <v>10</v>
      </c>
      <c r="DA11" s="83" t="str">
        <f t="shared" ref="DA11:DA31" si="6">VLOOKUP($CY11,Funktionsbezeichnungen,2,0)</f>
        <v>Senior Projektingenieur</v>
      </c>
      <c r="DB11" s="20"/>
      <c r="DC11" s="125">
        <v>773</v>
      </c>
      <c r="DD11" s="33">
        <f t="shared" ref="DD11:DD44" si="7">VLOOKUP($DC11,Funktionsbezeichnungen,3,0)</f>
        <v>9</v>
      </c>
      <c r="DE11" s="83" t="str">
        <f t="shared" ref="DE11:DE44" si="8">VLOOKUP($DC11,Funktionsbezeichnungen,2,0)</f>
        <v>Projektingenieur 3</v>
      </c>
    </row>
    <row r="12" spans="1:109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27</v>
      </c>
      <c r="AA12" s="25" t="s">
        <v>660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27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9">VLOOKUP($CV12,Funktionsbezeichnungen,3,0)</f>
        <v>10</v>
      </c>
      <c r="CX12" s="83" t="str">
        <f t="shared" ref="CX12:CX43" si="10">VLOOKUP($CV12,Funktionsbezeichnungen,2,0)</f>
        <v>Senior Projektingenieur</v>
      </c>
      <c r="CY12" s="125">
        <v>784</v>
      </c>
      <c r="CZ12" s="33">
        <f t="shared" si="5"/>
        <v>10</v>
      </c>
      <c r="DA12" s="83" t="str">
        <f t="shared" si="6"/>
        <v>Senior Projektingenieur</v>
      </c>
      <c r="DB12" s="20"/>
      <c r="DC12" s="33">
        <v>783</v>
      </c>
      <c r="DD12" s="33">
        <f t="shared" si="7"/>
        <v>9</v>
      </c>
      <c r="DE12" s="83" t="str">
        <f t="shared" si="8"/>
        <v>Projektingenieur 3</v>
      </c>
    </row>
    <row r="13" spans="1:109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24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24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9"/>
        <v>10</v>
      </c>
      <c r="CX13" s="83" t="str">
        <f t="shared" si="10"/>
        <v>Senior Projektingenieur</v>
      </c>
      <c r="CY13" s="125">
        <v>774</v>
      </c>
      <c r="CZ13" s="33">
        <f t="shared" si="5"/>
        <v>10</v>
      </c>
      <c r="DA13" s="83" t="str">
        <f t="shared" si="6"/>
        <v>Senior Projektingenieur</v>
      </c>
      <c r="DB13" s="20"/>
      <c r="DC13" s="33">
        <v>773</v>
      </c>
      <c r="DD13" s="33">
        <f t="shared" si="7"/>
        <v>9</v>
      </c>
      <c r="DE13" s="83" t="str">
        <f t="shared" si="8"/>
        <v>Projektingenieur 3</v>
      </c>
    </row>
    <row r="14" spans="1:109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24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24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9"/>
        <v>10</v>
      </c>
      <c r="CX14" s="83" t="str">
        <f t="shared" si="10"/>
        <v>Senior Projektingenieur</v>
      </c>
      <c r="CY14" s="125">
        <v>773</v>
      </c>
      <c r="CZ14" s="33">
        <f t="shared" si="5"/>
        <v>9</v>
      </c>
      <c r="DA14" s="83" t="str">
        <f t="shared" si="6"/>
        <v>Projektingenieur 3</v>
      </c>
      <c r="DB14" s="20"/>
      <c r="DC14" s="33">
        <v>773</v>
      </c>
      <c r="DD14" s="33">
        <f t="shared" si="7"/>
        <v>9</v>
      </c>
      <c r="DE14" s="83" t="str">
        <f t="shared" si="8"/>
        <v>Projektingenieur 3</v>
      </c>
    </row>
    <row r="15" spans="1:109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31</v>
      </c>
      <c r="AA15" s="25" t="s">
        <v>662</v>
      </c>
      <c r="AB15" s="21" t="s">
        <v>308</v>
      </c>
      <c r="AC15" s="21"/>
      <c r="AE15" s="90" t="s">
        <v>373</v>
      </c>
      <c r="AF15" s="82"/>
      <c r="CP15" s="19" t="str">
        <f t="shared" si="2"/>
        <v>Schär Robert</v>
      </c>
      <c r="CR15" s="19">
        <f t="shared" si="3"/>
        <v>31</v>
      </c>
      <c r="CS15" s="19" t="str">
        <f t="shared" si="4"/>
        <v xml:space="preserve"> B/C 1)</v>
      </c>
      <c r="CT15" s="154">
        <v>5557</v>
      </c>
      <c r="CU15" s="126"/>
      <c r="CV15" s="125">
        <v>773</v>
      </c>
      <c r="CW15" s="33">
        <f t="shared" si="9"/>
        <v>9</v>
      </c>
      <c r="CX15" s="83" t="str">
        <f t="shared" si="10"/>
        <v>Projektingenieur 3</v>
      </c>
      <c r="CY15" s="125">
        <v>773</v>
      </c>
      <c r="CZ15" s="33">
        <f t="shared" si="5"/>
        <v>9</v>
      </c>
      <c r="DA15" s="83" t="str">
        <f t="shared" si="6"/>
        <v>Projektingenieur 3</v>
      </c>
      <c r="DB15" s="20"/>
      <c r="DC15" s="33">
        <v>773</v>
      </c>
      <c r="DD15" s="33">
        <f t="shared" si="7"/>
        <v>9</v>
      </c>
      <c r="DE15" s="83" t="str">
        <f t="shared" si="8"/>
        <v>Projektingenieur 3</v>
      </c>
    </row>
    <row r="16" spans="1:109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28</v>
      </c>
      <c r="AA16" s="25" t="s">
        <v>663</v>
      </c>
      <c r="AB16" s="21" t="s">
        <v>308</v>
      </c>
      <c r="AC16" s="21"/>
      <c r="AE16" s="90" t="s">
        <v>390</v>
      </c>
      <c r="AF16" s="82"/>
      <c r="CP16" s="19" t="str">
        <f t="shared" si="2"/>
        <v xml:space="preserve">Spieler Daniel </v>
      </c>
      <c r="CR16" s="19">
        <f t="shared" si="3"/>
        <v>28</v>
      </c>
      <c r="CS16" s="19" t="str">
        <f t="shared" si="4"/>
        <v xml:space="preserve"> B/C 1)</v>
      </c>
      <c r="CT16" s="154">
        <v>4209</v>
      </c>
      <c r="CU16" s="126"/>
      <c r="CV16" s="125">
        <v>773</v>
      </c>
      <c r="CW16" s="33">
        <f t="shared" si="9"/>
        <v>9</v>
      </c>
      <c r="CX16" s="83" t="str">
        <f t="shared" si="10"/>
        <v>Projektingenieur 3</v>
      </c>
      <c r="CY16" s="125">
        <v>773</v>
      </c>
      <c r="CZ16" s="33">
        <f t="shared" si="5"/>
        <v>9</v>
      </c>
      <c r="DA16" s="83" t="str">
        <f t="shared" si="6"/>
        <v>Projektingenieur 3</v>
      </c>
      <c r="DB16" s="20"/>
      <c r="DC16" s="33">
        <v>773</v>
      </c>
      <c r="DD16" s="33">
        <f t="shared" si="7"/>
        <v>9</v>
      </c>
      <c r="DE16" s="83" t="str">
        <f t="shared" si="8"/>
        <v>Projektingenieur 3</v>
      </c>
    </row>
    <row r="17" spans="1:109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25</v>
      </c>
      <c r="AA17" s="25" t="s">
        <v>664</v>
      </c>
      <c r="AB17" s="21" t="s">
        <v>308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25</v>
      </c>
      <c r="CS17" s="19" t="str">
        <f t="shared" si="4"/>
        <v xml:space="preserve"> B/C 1)</v>
      </c>
      <c r="CT17" s="154">
        <v>4187</v>
      </c>
      <c r="CU17" s="126"/>
      <c r="CV17" s="125">
        <v>774</v>
      </c>
      <c r="CW17" s="33">
        <f t="shared" si="9"/>
        <v>10</v>
      </c>
      <c r="CX17" s="83" t="str">
        <f t="shared" si="10"/>
        <v>Senior Projektingenieur</v>
      </c>
      <c r="CY17" s="125">
        <v>773</v>
      </c>
      <c r="CZ17" s="33">
        <f t="shared" si="5"/>
        <v>9</v>
      </c>
      <c r="DA17" s="83" t="str">
        <f t="shared" si="6"/>
        <v>Projektingenieur 3</v>
      </c>
      <c r="DB17" s="20"/>
      <c r="DC17" s="33">
        <v>773</v>
      </c>
      <c r="DD17" s="33">
        <f t="shared" si="7"/>
        <v>9</v>
      </c>
      <c r="DE17" s="83" t="str">
        <f t="shared" si="8"/>
        <v>Projektingenieur 3</v>
      </c>
    </row>
    <row r="18" spans="1:109" s="19" customFormat="1" ht="30.75" customHeigh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200</v>
      </c>
      <c r="V18" s="21">
        <v>1987</v>
      </c>
      <c r="W18" s="25"/>
      <c r="X18" s="21"/>
      <c r="Y18" s="28" t="s">
        <v>223</v>
      </c>
      <c r="Z18" s="21">
        <f t="shared" si="1"/>
        <v>25</v>
      </c>
      <c r="AA18" s="25" t="s">
        <v>704</v>
      </c>
      <c r="AB18" s="21" t="s">
        <v>308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25</v>
      </c>
      <c r="CS18" s="19" t="str">
        <f t="shared" si="4"/>
        <v xml:space="preserve"> B/C 1)</v>
      </c>
      <c r="CT18" s="154">
        <v>4179</v>
      </c>
      <c r="CU18" s="126"/>
      <c r="CV18" s="125">
        <v>773</v>
      </c>
      <c r="CW18" s="33">
        <f t="shared" si="9"/>
        <v>9</v>
      </c>
      <c r="CX18" s="83" t="str">
        <f t="shared" si="10"/>
        <v>Projektingenieur 3</v>
      </c>
      <c r="CY18" s="125">
        <v>773</v>
      </c>
      <c r="CZ18" s="33">
        <f t="shared" si="5"/>
        <v>9</v>
      </c>
      <c r="DA18" s="83" t="str">
        <f t="shared" si="6"/>
        <v>Projektingenieur 3</v>
      </c>
      <c r="DB18" s="20"/>
      <c r="DC18" s="33">
        <v>772</v>
      </c>
      <c r="DD18" s="33">
        <f t="shared" si="7"/>
        <v>8</v>
      </c>
      <c r="DE18" s="83" t="str">
        <f t="shared" si="8"/>
        <v>Projektingenieur 2</v>
      </c>
    </row>
    <row r="19" spans="1:109" s="19" customFormat="1" ht="15.75" x14ac:dyDescent="0.2">
      <c r="A19" s="53">
        <v>0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443</v>
      </c>
      <c r="Q19" s="15">
        <v>15</v>
      </c>
      <c r="R19" s="42"/>
      <c r="S19" s="27" t="s">
        <v>253</v>
      </c>
      <c r="T19" s="21">
        <v>1967</v>
      </c>
      <c r="U19" s="28" t="s">
        <v>194</v>
      </c>
      <c r="V19" s="21">
        <v>1992</v>
      </c>
      <c r="W19" s="120" t="s">
        <v>314</v>
      </c>
      <c r="X19" s="118">
        <v>1999</v>
      </c>
      <c r="Y19" s="26" t="s">
        <v>315</v>
      </c>
      <c r="Z19" s="21">
        <f t="shared" si="1"/>
        <v>20</v>
      </c>
      <c r="AA19" s="25" t="s">
        <v>665</v>
      </c>
      <c r="AB19" s="21" t="s">
        <v>308</v>
      </c>
      <c r="AC19" s="21"/>
      <c r="AE19" s="90" t="s">
        <v>619</v>
      </c>
      <c r="AF19" s="82"/>
      <c r="CP19" s="19" t="str">
        <f t="shared" si="2"/>
        <v>Suter Thomas</v>
      </c>
      <c r="CR19" s="19">
        <f t="shared" si="3"/>
        <v>20</v>
      </c>
      <c r="CS19" s="19" t="str">
        <f t="shared" si="4"/>
        <v xml:space="preserve"> B/C 1)</v>
      </c>
      <c r="CT19" s="154">
        <v>3201</v>
      </c>
      <c r="CU19" s="126"/>
      <c r="CV19" s="125">
        <v>774</v>
      </c>
      <c r="CW19" s="33">
        <f t="shared" si="9"/>
        <v>10</v>
      </c>
      <c r="CX19" s="83" t="str">
        <f t="shared" si="10"/>
        <v>Senior Projektingenieur</v>
      </c>
      <c r="CY19" s="125">
        <v>774</v>
      </c>
      <c r="CZ19" s="33">
        <f t="shared" si="5"/>
        <v>10</v>
      </c>
      <c r="DA19" s="83" t="str">
        <f t="shared" si="6"/>
        <v>Senior Projektingenieur</v>
      </c>
      <c r="DB19" s="20"/>
      <c r="DC19" s="33">
        <v>773</v>
      </c>
      <c r="DD19" s="33">
        <f t="shared" si="7"/>
        <v>9</v>
      </c>
      <c r="DE19" s="83" t="str">
        <f t="shared" si="8"/>
        <v>Projektingenieur 3</v>
      </c>
    </row>
    <row r="20" spans="1:109" s="19" customFormat="1" ht="27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461</v>
      </c>
      <c r="Q20" s="15">
        <v>16</v>
      </c>
      <c r="R20" s="42"/>
      <c r="S20" s="27" t="s">
        <v>234</v>
      </c>
      <c r="T20" s="21">
        <v>1972</v>
      </c>
      <c r="U20" s="28" t="s">
        <v>195</v>
      </c>
      <c r="V20" s="21">
        <v>1996</v>
      </c>
      <c r="W20" s="120" t="s">
        <v>314</v>
      </c>
      <c r="X20" s="118">
        <v>2002</v>
      </c>
      <c r="Y20" s="28" t="s">
        <v>547</v>
      </c>
      <c r="Z20" s="21">
        <f t="shared" si="1"/>
        <v>16</v>
      </c>
      <c r="AA20" s="25" t="s">
        <v>676</v>
      </c>
      <c r="AB20" s="21" t="s">
        <v>308</v>
      </c>
      <c r="AC20" s="21"/>
      <c r="AE20" s="90" t="s">
        <v>373</v>
      </c>
      <c r="AF20" s="82"/>
      <c r="CP20" s="19" t="str">
        <f t="shared" si="2"/>
        <v>Müller Thomas</v>
      </c>
      <c r="CR20" s="19">
        <f t="shared" si="3"/>
        <v>16</v>
      </c>
      <c r="CS20" s="19" t="str">
        <f t="shared" si="4"/>
        <v xml:space="preserve"> B/C 1)</v>
      </c>
      <c r="CT20" s="154">
        <v>4276</v>
      </c>
      <c r="CU20" s="126"/>
      <c r="CV20" s="125">
        <v>773</v>
      </c>
      <c r="CW20" s="33">
        <f t="shared" si="9"/>
        <v>9</v>
      </c>
      <c r="CX20" s="83" t="str">
        <f t="shared" si="10"/>
        <v>Projektingenieur 3</v>
      </c>
      <c r="CY20" s="125">
        <v>773</v>
      </c>
      <c r="CZ20" s="33">
        <f t="shared" si="5"/>
        <v>9</v>
      </c>
      <c r="DA20" s="83" t="str">
        <f t="shared" si="6"/>
        <v>Projektingenieur 3</v>
      </c>
      <c r="DB20" s="20"/>
      <c r="DC20" s="33">
        <v>772</v>
      </c>
      <c r="DD20" s="33">
        <f t="shared" si="7"/>
        <v>8</v>
      </c>
      <c r="DE20" s="83" t="str">
        <f t="shared" si="8"/>
        <v>Projektingenieur 2</v>
      </c>
    </row>
    <row r="21" spans="1:109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15</v>
      </c>
      <c r="AA21" s="25" t="s">
        <v>705</v>
      </c>
      <c r="AB21" s="21" t="s">
        <v>308</v>
      </c>
      <c r="AC21" s="21"/>
      <c r="AE21" s="90" t="s">
        <v>373</v>
      </c>
      <c r="AF21" s="82"/>
      <c r="CP21" s="19" t="str">
        <f t="shared" si="2"/>
        <v>Brunkhorst Marc</v>
      </c>
      <c r="CR21" s="19">
        <f t="shared" si="3"/>
        <v>15</v>
      </c>
      <c r="CS21" s="19" t="str">
        <f t="shared" si="4"/>
        <v xml:space="preserve"> B/C 1)</v>
      </c>
      <c r="CT21" s="154">
        <v>7679</v>
      </c>
      <c r="CU21" s="126"/>
      <c r="CV21" s="125">
        <v>773</v>
      </c>
      <c r="CW21" s="33">
        <f t="shared" si="9"/>
        <v>9</v>
      </c>
      <c r="CX21" s="83" t="str">
        <f t="shared" si="10"/>
        <v>Projektingenieur 3</v>
      </c>
      <c r="CY21" s="125">
        <v>773</v>
      </c>
      <c r="CZ21" s="33">
        <f t="shared" si="5"/>
        <v>9</v>
      </c>
      <c r="DA21" s="83" t="str">
        <f t="shared" si="6"/>
        <v>Projektingenieur 3</v>
      </c>
      <c r="DB21" s="20"/>
      <c r="DC21" s="33">
        <v>772</v>
      </c>
      <c r="DD21" s="33">
        <f t="shared" si="7"/>
        <v>8</v>
      </c>
      <c r="DE21" s="83" t="str">
        <f t="shared" si="8"/>
        <v>Projektingenieur 2</v>
      </c>
    </row>
    <row r="22" spans="1:109" s="19" customFormat="1" ht="15.75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444</v>
      </c>
      <c r="Q22" s="15">
        <v>18</v>
      </c>
      <c r="R22" s="16"/>
      <c r="S22" s="20" t="s">
        <v>103</v>
      </c>
      <c r="T22" s="21">
        <v>1953</v>
      </c>
      <c r="U22" s="28" t="s">
        <v>195</v>
      </c>
      <c r="V22" s="21">
        <v>1976</v>
      </c>
      <c r="W22" s="25"/>
      <c r="X22" s="21"/>
      <c r="Y22" s="28" t="s">
        <v>104</v>
      </c>
      <c r="Z22" s="21">
        <f t="shared" si="1"/>
        <v>36</v>
      </c>
      <c r="AA22" s="25" t="s">
        <v>666</v>
      </c>
      <c r="AB22" s="21" t="s">
        <v>309</v>
      </c>
      <c r="AC22" s="21"/>
      <c r="AE22" s="90" t="s">
        <v>373</v>
      </c>
      <c r="AF22" s="82"/>
      <c r="CP22" s="19" t="str">
        <f t="shared" si="2"/>
        <v>Freiermuth Fritz</v>
      </c>
      <c r="CR22" s="19">
        <f t="shared" si="3"/>
        <v>36</v>
      </c>
      <c r="CS22" s="19" t="str">
        <f t="shared" si="4"/>
        <v xml:space="preserve"> C/B 3)</v>
      </c>
      <c r="CT22" s="154">
        <v>2143</v>
      </c>
      <c r="CU22" s="126"/>
      <c r="CV22" s="125">
        <v>751</v>
      </c>
      <c r="CW22" s="33">
        <f t="shared" si="9"/>
        <v>10</v>
      </c>
      <c r="CX22" s="83" t="str">
        <f t="shared" si="10"/>
        <v>Vorgesetzter  -  2. Stufe</v>
      </c>
      <c r="CY22" s="124">
        <v>751</v>
      </c>
      <c r="CZ22" s="33">
        <f t="shared" si="5"/>
        <v>10</v>
      </c>
      <c r="DA22" s="83" t="str">
        <f t="shared" si="6"/>
        <v>Vorgesetzter  -  2. Stufe</v>
      </c>
      <c r="DB22" s="20"/>
      <c r="DC22" s="124">
        <v>751</v>
      </c>
      <c r="DD22" s="33">
        <f t="shared" si="7"/>
        <v>10</v>
      </c>
      <c r="DE22" s="83" t="str">
        <f t="shared" si="8"/>
        <v>Vorgesetzter  -  2. Stufe</v>
      </c>
    </row>
    <row r="23" spans="1:109" s="19" customFormat="1" ht="15.75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574</v>
      </c>
      <c r="Q23" s="15">
        <v>19</v>
      </c>
      <c r="R23" s="16"/>
      <c r="S23" s="20" t="s">
        <v>571</v>
      </c>
      <c r="T23" s="21">
        <v>1953</v>
      </c>
      <c r="U23" s="26" t="s">
        <v>572</v>
      </c>
      <c r="V23" s="21">
        <v>1978</v>
      </c>
      <c r="W23" s="26"/>
      <c r="X23" s="21"/>
      <c r="Y23" s="28" t="s">
        <v>573</v>
      </c>
      <c r="Z23" s="21">
        <f t="shared" si="1"/>
        <v>34</v>
      </c>
      <c r="AA23" s="25" t="s">
        <v>97</v>
      </c>
      <c r="AB23" s="21" t="s">
        <v>309</v>
      </c>
      <c r="AC23" s="21"/>
      <c r="AE23" s="90" t="s">
        <v>373</v>
      </c>
      <c r="AF23" s="82"/>
      <c r="CP23" s="19" t="str">
        <f t="shared" si="2"/>
        <v>Bosshard Heinz</v>
      </c>
      <c r="CR23" s="19">
        <f t="shared" si="3"/>
        <v>34</v>
      </c>
      <c r="CS23" s="19" t="str">
        <f t="shared" si="4"/>
        <v xml:space="preserve"> C/B 3)</v>
      </c>
      <c r="CT23" s="154">
        <v>3205</v>
      </c>
      <c r="CU23" s="126"/>
      <c r="CV23" s="125">
        <v>773</v>
      </c>
      <c r="CW23" s="33">
        <f t="shared" si="9"/>
        <v>9</v>
      </c>
      <c r="CX23" s="83" t="str">
        <f t="shared" si="10"/>
        <v>Projektingenieur 3</v>
      </c>
      <c r="CY23" s="125">
        <v>773</v>
      </c>
      <c r="CZ23" s="33">
        <f t="shared" si="5"/>
        <v>9</v>
      </c>
      <c r="DA23" s="83" t="str">
        <f t="shared" si="6"/>
        <v>Projektingenieur 3</v>
      </c>
      <c r="DB23" s="20"/>
      <c r="DC23" s="33">
        <v>772</v>
      </c>
      <c r="DD23" s="33">
        <f t="shared" si="7"/>
        <v>8</v>
      </c>
      <c r="DE23" s="83" t="str">
        <f t="shared" si="8"/>
        <v>Projektingenieur 2</v>
      </c>
    </row>
    <row r="24" spans="1:109" s="19" customFormat="1" ht="15.75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7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459</v>
      </c>
      <c r="Q24" s="15">
        <v>20</v>
      </c>
      <c r="R24" s="42"/>
      <c r="S24" s="27" t="s">
        <v>184</v>
      </c>
      <c r="T24" s="21">
        <v>1971</v>
      </c>
      <c r="U24" s="28" t="s">
        <v>194</v>
      </c>
      <c r="V24" s="21">
        <v>1996</v>
      </c>
      <c r="W24" s="25"/>
      <c r="X24" s="21"/>
      <c r="Y24" s="28" t="s">
        <v>91</v>
      </c>
      <c r="Z24" s="21">
        <f t="shared" si="1"/>
        <v>16</v>
      </c>
      <c r="AA24" s="25" t="s">
        <v>674</v>
      </c>
      <c r="AB24" s="21" t="s">
        <v>309</v>
      </c>
      <c r="AC24" s="21"/>
      <c r="AE24" s="90" t="s">
        <v>373</v>
      </c>
      <c r="AF24" s="82"/>
      <c r="CP24" s="19" t="str">
        <f t="shared" si="2"/>
        <v>Fuchs André</v>
      </c>
      <c r="CR24" s="19">
        <f t="shared" si="3"/>
        <v>16</v>
      </c>
      <c r="CS24" s="19" t="str">
        <f t="shared" si="4"/>
        <v xml:space="preserve"> C/B 3)</v>
      </c>
      <c r="CT24" s="154">
        <v>4255</v>
      </c>
      <c r="CU24" s="126"/>
      <c r="CV24" s="125">
        <v>773</v>
      </c>
      <c r="CW24" s="33">
        <f t="shared" si="9"/>
        <v>9</v>
      </c>
      <c r="CX24" s="83" t="str">
        <f t="shared" si="10"/>
        <v>Projektingenieur 3</v>
      </c>
      <c r="CY24" s="125">
        <v>773</v>
      </c>
      <c r="CZ24" s="33">
        <f t="shared" si="5"/>
        <v>9</v>
      </c>
      <c r="DA24" s="83" t="str">
        <f t="shared" si="6"/>
        <v>Projektingenieur 3</v>
      </c>
      <c r="DB24" s="20"/>
      <c r="DC24" s="33">
        <v>772</v>
      </c>
      <c r="DD24" s="33">
        <f t="shared" si="7"/>
        <v>8</v>
      </c>
      <c r="DE24" s="83" t="str">
        <f t="shared" si="8"/>
        <v>Projektingenieur 2</v>
      </c>
    </row>
    <row r="25" spans="1:109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7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21">
        <f t="shared" si="1"/>
        <v>15</v>
      </c>
      <c r="AA25" s="25" t="s">
        <v>677</v>
      </c>
      <c r="AB25" s="21" t="s">
        <v>309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15</v>
      </c>
      <c r="CS25" s="19" t="str">
        <f t="shared" si="4"/>
        <v xml:space="preserve"> C/B 3)</v>
      </c>
      <c r="CT25" s="154">
        <v>4254</v>
      </c>
      <c r="CU25" s="126"/>
      <c r="CV25" s="125">
        <v>773</v>
      </c>
      <c r="CW25" s="33">
        <f t="shared" si="9"/>
        <v>9</v>
      </c>
      <c r="CX25" s="83" t="str">
        <f t="shared" si="10"/>
        <v>Projektingenieur 3</v>
      </c>
      <c r="CY25" s="125">
        <v>773</v>
      </c>
      <c r="CZ25" s="33">
        <f t="shared" si="5"/>
        <v>9</v>
      </c>
      <c r="DA25" s="83" t="str">
        <f t="shared" si="6"/>
        <v>Projektingenieur 3</v>
      </c>
      <c r="DB25" s="20"/>
      <c r="DC25" s="33">
        <v>772</v>
      </c>
      <c r="DD25" s="33">
        <f t="shared" si="7"/>
        <v>8</v>
      </c>
      <c r="DE25" s="83" t="str">
        <f t="shared" si="8"/>
        <v>Projektingenieur 2</v>
      </c>
    </row>
    <row r="26" spans="1:109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7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202</v>
      </c>
      <c r="Z26" s="21">
        <f t="shared" si="1"/>
        <v>15</v>
      </c>
      <c r="AA26" s="25" t="s">
        <v>678</v>
      </c>
      <c r="AB26" s="21" t="s">
        <v>309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15</v>
      </c>
      <c r="CS26" s="19" t="str">
        <f t="shared" si="4"/>
        <v xml:space="preserve"> C/B 3)</v>
      </c>
      <c r="CT26" s="154">
        <v>4258</v>
      </c>
      <c r="CU26" s="126"/>
      <c r="CV26" s="125">
        <v>773</v>
      </c>
      <c r="CW26" s="33">
        <f t="shared" si="9"/>
        <v>9</v>
      </c>
      <c r="CX26" s="83" t="str">
        <f t="shared" si="10"/>
        <v>Projektingenieur 3</v>
      </c>
      <c r="CY26" s="125">
        <v>773</v>
      </c>
      <c r="CZ26" s="33">
        <f t="shared" si="5"/>
        <v>9</v>
      </c>
      <c r="DA26" s="83" t="str">
        <f t="shared" si="6"/>
        <v>Projektingenieur 3</v>
      </c>
      <c r="DB26" s="20"/>
      <c r="DC26" s="33">
        <v>772</v>
      </c>
      <c r="DD26" s="33">
        <f t="shared" si="7"/>
        <v>8</v>
      </c>
      <c r="DE26" s="83" t="str">
        <f t="shared" si="8"/>
        <v>Projektingenieur 2</v>
      </c>
    </row>
    <row r="27" spans="1:109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7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21">
        <f t="shared" si="1"/>
        <v>14</v>
      </c>
      <c r="AA27" s="25" t="s">
        <v>679</v>
      </c>
      <c r="AB27" s="21" t="s">
        <v>309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14</v>
      </c>
      <c r="CS27" s="19" t="str">
        <f t="shared" si="4"/>
        <v xml:space="preserve"> C/B 3)</v>
      </c>
      <c r="CT27" s="154">
        <v>4263</v>
      </c>
      <c r="CU27" s="126"/>
      <c r="CV27" s="125">
        <v>773</v>
      </c>
      <c r="CW27" s="33">
        <f t="shared" si="9"/>
        <v>9</v>
      </c>
      <c r="CX27" s="83" t="str">
        <f t="shared" si="10"/>
        <v>Projektingenieur 3</v>
      </c>
      <c r="CY27" s="125">
        <v>773</v>
      </c>
      <c r="CZ27" s="33">
        <f t="shared" si="5"/>
        <v>9</v>
      </c>
      <c r="DA27" s="83" t="str">
        <f t="shared" si="6"/>
        <v>Projektingenieur 3</v>
      </c>
      <c r="DB27" s="20"/>
      <c r="DC27" s="33">
        <v>772</v>
      </c>
      <c r="DD27" s="33">
        <f t="shared" si="7"/>
        <v>8</v>
      </c>
      <c r="DE27" s="83" t="str">
        <f t="shared" si="8"/>
        <v>Projektingenieur 2</v>
      </c>
    </row>
    <row r="28" spans="1:109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6" t="s">
        <v>198</v>
      </c>
      <c r="V28" s="21">
        <v>1971</v>
      </c>
      <c r="W28" s="26"/>
      <c r="X28" s="21"/>
      <c r="Y28" s="28" t="s">
        <v>91</v>
      </c>
      <c r="Z28" s="21">
        <f t="shared" si="1"/>
        <v>41</v>
      </c>
      <c r="AA28" s="25" t="s">
        <v>670</v>
      </c>
      <c r="AB28" s="21" t="s">
        <v>885</v>
      </c>
      <c r="AC28" s="21"/>
      <c r="AE28" s="90" t="s">
        <v>373</v>
      </c>
      <c r="AF28" s="82"/>
      <c r="CP28" s="19" t="str">
        <f t="shared" si="2"/>
        <v>Yelman Mahir</v>
      </c>
      <c r="CR28" s="19">
        <f t="shared" si="3"/>
        <v>41</v>
      </c>
      <c r="CS28" s="152" t="str">
        <f t="shared" si="4"/>
        <v xml:space="preserve"> C/B 5)</v>
      </c>
      <c r="CT28" s="154">
        <v>4162</v>
      </c>
      <c r="CU28" s="126"/>
      <c r="CV28" s="125">
        <v>773</v>
      </c>
      <c r="CW28" s="33">
        <f t="shared" si="9"/>
        <v>9</v>
      </c>
      <c r="CX28" s="83" t="str">
        <f t="shared" si="10"/>
        <v>Projektingenieur 3</v>
      </c>
      <c r="CY28" s="125">
        <v>772</v>
      </c>
      <c r="CZ28" s="33">
        <f t="shared" si="5"/>
        <v>8</v>
      </c>
      <c r="DA28" s="83" t="str">
        <f t="shared" si="6"/>
        <v>Projektingenieur 2</v>
      </c>
      <c r="DB28" s="20"/>
      <c r="DC28" s="33">
        <v>772</v>
      </c>
      <c r="DD28" s="33">
        <f t="shared" si="7"/>
        <v>8</v>
      </c>
      <c r="DE28" s="83" t="str">
        <f t="shared" si="8"/>
        <v>Projektingenieur 2</v>
      </c>
    </row>
    <row r="29" spans="1:109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36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36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9"/>
        <v>8</v>
      </c>
      <c r="CX29" s="83" t="str">
        <f t="shared" si="10"/>
        <v>Projektingenieur 2</v>
      </c>
      <c r="CY29" s="125">
        <v>772</v>
      </c>
      <c r="CZ29" s="33">
        <f t="shared" si="5"/>
        <v>8</v>
      </c>
      <c r="DA29" s="83" t="str">
        <f t="shared" si="6"/>
        <v>Projektingenieur 2</v>
      </c>
      <c r="DB29" s="20"/>
      <c r="DC29" s="33">
        <v>772</v>
      </c>
      <c r="DD29" s="33">
        <f t="shared" si="7"/>
        <v>8</v>
      </c>
      <c r="DE29" s="83" t="str">
        <f t="shared" si="8"/>
        <v>Projektingenieur 2</v>
      </c>
    </row>
    <row r="30" spans="1:109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31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31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9"/>
        <v>8</v>
      </c>
      <c r="CX30" s="83" t="str">
        <f t="shared" si="10"/>
        <v>Projektingenieur 2</v>
      </c>
      <c r="CY30" s="125">
        <v>772</v>
      </c>
      <c r="CZ30" s="33">
        <f t="shared" si="5"/>
        <v>8</v>
      </c>
      <c r="DA30" s="83" t="str">
        <f t="shared" si="6"/>
        <v>Projektingenieur 2</v>
      </c>
      <c r="DB30" s="20"/>
      <c r="DC30" s="33">
        <v>772</v>
      </c>
      <c r="DD30" s="33">
        <f t="shared" si="7"/>
        <v>8</v>
      </c>
      <c r="DE30" s="83" t="str">
        <f t="shared" si="8"/>
        <v>Projektingenieur 2</v>
      </c>
    </row>
    <row r="31" spans="1:109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26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26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9"/>
        <v>8</v>
      </c>
      <c r="CX31" s="83" t="str">
        <f t="shared" si="10"/>
        <v>Projektingenieur 2</v>
      </c>
      <c r="CY31" s="125">
        <v>772</v>
      </c>
      <c r="CZ31" s="33">
        <f t="shared" si="5"/>
        <v>8</v>
      </c>
      <c r="DA31" s="83" t="str">
        <f t="shared" si="6"/>
        <v>Projektingenieur 2</v>
      </c>
      <c r="DB31" s="20"/>
      <c r="DC31" s="33">
        <v>772</v>
      </c>
      <c r="DD31" s="33">
        <f t="shared" si="7"/>
        <v>8</v>
      </c>
      <c r="DE31" s="83" t="str">
        <f t="shared" si="8"/>
        <v>Projektingenieur 2</v>
      </c>
    </row>
    <row r="32" spans="1:109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22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22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9"/>
        <v>8</v>
      </c>
      <c r="CX32" s="83" t="str">
        <f t="shared" si="10"/>
        <v>Projektingenieur 2</v>
      </c>
      <c r="CY32" s="125"/>
      <c r="CZ32" s="33"/>
      <c r="DA32" s="83"/>
      <c r="DB32" s="20"/>
      <c r="DC32" s="33">
        <v>772</v>
      </c>
      <c r="DD32" s="33">
        <f t="shared" si="7"/>
        <v>8</v>
      </c>
      <c r="DE32" s="83" t="str">
        <f t="shared" si="8"/>
        <v>Projektingenieur 2</v>
      </c>
    </row>
    <row r="33" spans="1:109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18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18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9"/>
        <v>8</v>
      </c>
      <c r="CX33" s="83" t="str">
        <f t="shared" si="10"/>
        <v>Projektingenieur 2</v>
      </c>
      <c r="CY33" s="125">
        <v>772</v>
      </c>
      <c r="CZ33" s="33">
        <f t="shared" ref="CZ33:CZ44" si="11">VLOOKUP($CY33,Funktionsbezeichnungen,3,0)</f>
        <v>8</v>
      </c>
      <c r="DA33" s="83" t="str">
        <f t="shared" ref="DA33:DA44" si="12">VLOOKUP($CY33,Funktionsbezeichnungen,2,0)</f>
        <v>Projektingenieur 2</v>
      </c>
      <c r="DB33" s="20"/>
      <c r="DC33" s="33">
        <v>772</v>
      </c>
      <c r="DD33" s="33">
        <f t="shared" si="7"/>
        <v>8</v>
      </c>
      <c r="DE33" s="83" t="str">
        <f t="shared" si="8"/>
        <v>Projektingenieur 2</v>
      </c>
    </row>
    <row r="34" spans="1:109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16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16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9"/>
        <v>8</v>
      </c>
      <c r="CX34" s="83" t="str">
        <f t="shared" si="10"/>
        <v>Projektingenieur 2</v>
      </c>
      <c r="CY34" s="125">
        <v>772</v>
      </c>
      <c r="CZ34" s="33">
        <f t="shared" si="11"/>
        <v>8</v>
      </c>
      <c r="DA34" s="83" t="str">
        <f t="shared" si="12"/>
        <v>Projektingenieur 2</v>
      </c>
      <c r="DB34" s="20"/>
      <c r="DC34" s="33">
        <v>772</v>
      </c>
      <c r="DD34" s="33">
        <f t="shared" si="7"/>
        <v>8</v>
      </c>
      <c r="DE34" s="83" t="str">
        <f t="shared" si="8"/>
        <v>Projektingenieur 2</v>
      </c>
    </row>
    <row r="35" spans="1:109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460</v>
      </c>
      <c r="Q35" s="15">
        <v>31</v>
      </c>
      <c r="R35" s="42"/>
      <c r="S35" s="27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21">
        <f t="shared" si="1"/>
        <v>16</v>
      </c>
      <c r="AA35" s="25" t="s">
        <v>675</v>
      </c>
      <c r="AB35" s="21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16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9"/>
        <v>8</v>
      </c>
      <c r="CX35" s="83" t="str">
        <f t="shared" si="10"/>
        <v>Projektingenieur 2</v>
      </c>
      <c r="CY35" s="125">
        <v>782</v>
      </c>
      <c r="CZ35" s="33">
        <f t="shared" si="11"/>
        <v>8</v>
      </c>
      <c r="DA35" s="83" t="str">
        <f t="shared" si="12"/>
        <v>Projektingenieur 2</v>
      </c>
      <c r="DB35" s="20"/>
      <c r="DC35" s="33">
        <v>782</v>
      </c>
      <c r="DD35" s="33">
        <f t="shared" si="7"/>
        <v>8</v>
      </c>
      <c r="DE35" s="83" t="str">
        <f t="shared" si="8"/>
        <v>Projektingenieur 2</v>
      </c>
    </row>
    <row r="36" spans="1:109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14</v>
      </c>
      <c r="AA36" s="25" t="s">
        <v>680</v>
      </c>
      <c r="AB36" s="21" t="s">
        <v>105</v>
      </c>
      <c r="AC36" s="21"/>
      <c r="AE36" s="157" t="s">
        <v>373</v>
      </c>
      <c r="AF36" s="82"/>
      <c r="CP36" s="19" t="str">
        <f t="shared" si="2"/>
        <v>Haas Gabi</v>
      </c>
      <c r="CR36" s="19">
        <f t="shared" si="3"/>
        <v>14</v>
      </c>
      <c r="CS36" s="19" t="str">
        <f t="shared" si="4"/>
        <v>C</v>
      </c>
      <c r="CT36" s="154">
        <v>4288</v>
      </c>
      <c r="CU36" s="126"/>
      <c r="CV36" s="125">
        <v>772</v>
      </c>
      <c r="CW36" s="33">
        <f t="shared" si="9"/>
        <v>8</v>
      </c>
      <c r="CX36" s="83" t="str">
        <f t="shared" si="10"/>
        <v>Projektingenieur 2</v>
      </c>
      <c r="CY36" s="125">
        <v>772</v>
      </c>
      <c r="CZ36" s="33">
        <f t="shared" si="11"/>
        <v>8</v>
      </c>
      <c r="DA36" s="83" t="str">
        <f t="shared" si="12"/>
        <v>Projektingenieur 2</v>
      </c>
      <c r="DB36" s="20"/>
      <c r="DC36" s="33">
        <v>772</v>
      </c>
      <c r="DD36" s="33">
        <f t="shared" si="7"/>
        <v>8</v>
      </c>
      <c r="DE36" s="83" t="str">
        <f t="shared" si="8"/>
        <v>Projektingenieur 2</v>
      </c>
    </row>
    <row r="37" spans="1:109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14</v>
      </c>
      <c r="AA37" s="25" t="s">
        <v>392</v>
      </c>
      <c r="AB37" s="21" t="s">
        <v>105</v>
      </c>
      <c r="AC37" s="21"/>
      <c r="AE37" s="90" t="s">
        <v>404</v>
      </c>
      <c r="AF37" s="82"/>
      <c r="CP37" s="19" t="str">
        <f t="shared" si="2"/>
        <v>Martin Dirk</v>
      </c>
      <c r="CR37" s="19">
        <f t="shared" si="3"/>
        <v>14</v>
      </c>
      <c r="CS37" s="19" t="str">
        <f t="shared" si="4"/>
        <v>C</v>
      </c>
      <c r="CT37" s="154">
        <v>7696</v>
      </c>
      <c r="CU37" s="126"/>
      <c r="CV37" s="125">
        <v>772</v>
      </c>
      <c r="CW37" s="33">
        <f t="shared" si="9"/>
        <v>8</v>
      </c>
      <c r="CX37" s="83" t="str">
        <f t="shared" si="10"/>
        <v>Projektingenieur 2</v>
      </c>
      <c r="CY37" s="125">
        <v>772</v>
      </c>
      <c r="CZ37" s="33">
        <f t="shared" si="11"/>
        <v>8</v>
      </c>
      <c r="DA37" s="83" t="str">
        <f t="shared" si="12"/>
        <v>Projektingenieur 2</v>
      </c>
      <c r="DB37" s="20"/>
      <c r="DC37" s="33">
        <v>772</v>
      </c>
      <c r="DD37" s="33">
        <f t="shared" si="7"/>
        <v>8</v>
      </c>
      <c r="DE37" s="83" t="str">
        <f t="shared" si="8"/>
        <v>Projektingenieur 2</v>
      </c>
    </row>
    <row r="38" spans="1:109" s="19" customFormat="1" x14ac:dyDescent="0.2">
      <c r="A38" s="53">
        <v>0</v>
      </c>
      <c r="B38" s="53">
        <v>1</v>
      </c>
      <c r="C38" s="53">
        <f t="shared" si="0"/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si="1"/>
        <v>13</v>
      </c>
      <c r="AA38" s="25" t="s">
        <v>681</v>
      </c>
      <c r="AB38" s="21" t="s">
        <v>105</v>
      </c>
      <c r="AC38" s="21"/>
      <c r="AE38" s="90" t="s">
        <v>373</v>
      </c>
      <c r="AF38" s="82"/>
      <c r="CP38" s="19" t="str">
        <f t="shared" si="2"/>
        <v>Raupp Daniela</v>
      </c>
      <c r="CR38" s="19">
        <f t="shared" si="3"/>
        <v>13</v>
      </c>
      <c r="CS38" s="19" t="str">
        <f t="shared" si="4"/>
        <v>C</v>
      </c>
      <c r="CT38" s="154">
        <v>3204</v>
      </c>
      <c r="CU38" s="126"/>
      <c r="CV38" s="125">
        <v>772</v>
      </c>
      <c r="CW38" s="33">
        <f t="shared" si="9"/>
        <v>8</v>
      </c>
      <c r="CX38" s="83" t="str">
        <f t="shared" si="10"/>
        <v>Projektingenieur 2</v>
      </c>
      <c r="CY38" s="125">
        <v>772</v>
      </c>
      <c r="CZ38" s="33">
        <f t="shared" si="11"/>
        <v>8</v>
      </c>
      <c r="DA38" s="83" t="str">
        <f t="shared" si="12"/>
        <v>Projektingenieur 2</v>
      </c>
      <c r="DB38" s="20"/>
      <c r="DC38" s="33">
        <v>772</v>
      </c>
      <c r="DD38" s="33">
        <f t="shared" si="7"/>
        <v>8</v>
      </c>
      <c r="DE38" s="83" t="str">
        <f t="shared" si="8"/>
        <v>Projektingenieur 2</v>
      </c>
    </row>
    <row r="39" spans="1:109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12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12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9"/>
        <v>8</v>
      </c>
      <c r="CX39" s="83" t="str">
        <f t="shared" si="10"/>
        <v>Projektingenieur 2</v>
      </c>
      <c r="CY39" s="125">
        <v>772</v>
      </c>
      <c r="CZ39" s="33">
        <f t="shared" si="11"/>
        <v>8</v>
      </c>
      <c r="DA39" s="83" t="str">
        <f t="shared" si="12"/>
        <v>Projektingenieur 2</v>
      </c>
      <c r="DB39" s="20"/>
      <c r="DC39" s="33">
        <v>772</v>
      </c>
      <c r="DD39" s="33">
        <f t="shared" si="7"/>
        <v>8</v>
      </c>
      <c r="DE39" s="83" t="str">
        <f t="shared" si="8"/>
        <v>Projektingenieur 2</v>
      </c>
    </row>
    <row r="40" spans="1:109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12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12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9"/>
        <v>8</v>
      </c>
      <c r="CX40" s="83" t="str">
        <f t="shared" si="10"/>
        <v>Projektingenieur 2</v>
      </c>
      <c r="CY40" s="125">
        <v>772</v>
      </c>
      <c r="CZ40" s="33">
        <f t="shared" si="11"/>
        <v>8</v>
      </c>
      <c r="DA40" s="83" t="str">
        <f t="shared" si="12"/>
        <v>Projektingenieur 2</v>
      </c>
      <c r="DB40" s="20"/>
      <c r="DC40" s="33">
        <v>772</v>
      </c>
      <c r="DD40" s="33">
        <f t="shared" si="7"/>
        <v>8</v>
      </c>
      <c r="DE40" s="83" t="str">
        <f t="shared" si="8"/>
        <v>Projektingenieur 2</v>
      </c>
    </row>
    <row r="41" spans="1:109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7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11</v>
      </c>
      <c r="AA41" s="25" t="s">
        <v>605</v>
      </c>
      <c r="AB41" s="21" t="s">
        <v>105</v>
      </c>
      <c r="AC41" s="21"/>
      <c r="AE41" s="157" t="s">
        <v>891</v>
      </c>
      <c r="AF41" s="82"/>
      <c r="CP41" s="19" t="str">
        <f t="shared" si="2"/>
        <v>Chroust Steffi</v>
      </c>
      <c r="CR41" s="19">
        <f t="shared" si="3"/>
        <v>11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9"/>
        <v>8</v>
      </c>
      <c r="CX41" s="83" t="str">
        <f t="shared" si="10"/>
        <v>Projektingenieur 2</v>
      </c>
      <c r="CY41" s="125">
        <v>782</v>
      </c>
      <c r="CZ41" s="33">
        <f t="shared" si="11"/>
        <v>8</v>
      </c>
      <c r="DA41" s="83" t="str">
        <f t="shared" si="12"/>
        <v>Projektingenieur 2</v>
      </c>
      <c r="DB41" s="20"/>
      <c r="DC41" s="33">
        <v>781</v>
      </c>
      <c r="DD41" s="33">
        <f t="shared" si="7"/>
        <v>7</v>
      </c>
      <c r="DE41" s="83" t="str">
        <f t="shared" si="8"/>
        <v>Projektingenieur 1</v>
      </c>
    </row>
    <row r="42" spans="1:109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7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11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11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9"/>
        <v>8</v>
      </c>
      <c r="CX42" s="83" t="str">
        <f t="shared" si="10"/>
        <v>Projektingenieur 2</v>
      </c>
      <c r="CY42" s="125">
        <v>772</v>
      </c>
      <c r="CZ42" s="33">
        <f t="shared" si="11"/>
        <v>8</v>
      </c>
      <c r="DA42" s="83" t="str">
        <f t="shared" si="12"/>
        <v>Projektingenieur 2</v>
      </c>
      <c r="DB42" s="20"/>
      <c r="DC42" s="33">
        <v>771</v>
      </c>
      <c r="DD42" s="33">
        <f t="shared" si="7"/>
        <v>7</v>
      </c>
      <c r="DE42" s="83" t="str">
        <f t="shared" si="8"/>
        <v>Projektingenieur 1</v>
      </c>
    </row>
    <row r="43" spans="1:109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7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/>
      <c r="Z43" s="21">
        <f t="shared" si="1"/>
        <v>11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11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9"/>
        <v>8</v>
      </c>
      <c r="CX43" s="83" t="str">
        <f t="shared" si="10"/>
        <v>Projektingenieur 2</v>
      </c>
      <c r="CY43" s="125">
        <v>772</v>
      </c>
      <c r="CZ43" s="33">
        <f t="shared" si="11"/>
        <v>8</v>
      </c>
      <c r="DA43" s="83" t="str">
        <f t="shared" si="12"/>
        <v>Projektingenieur 2</v>
      </c>
      <c r="DB43" s="20"/>
      <c r="DC43" s="33">
        <v>771</v>
      </c>
      <c r="DD43" s="33">
        <f t="shared" si="7"/>
        <v>7</v>
      </c>
      <c r="DE43" s="83" t="str">
        <f t="shared" si="8"/>
        <v>Projektingenieur 1</v>
      </c>
    </row>
    <row r="44" spans="1:109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7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21">
        <f t="shared" si="1"/>
        <v>11</v>
      </c>
      <c r="AA44" s="25" t="s">
        <v>682</v>
      </c>
      <c r="AB44" s="21" t="s">
        <v>878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11</v>
      </c>
      <c r="CS44" s="19" t="str">
        <f t="shared" si="4"/>
        <v xml:space="preserve"> C/D 1)</v>
      </c>
      <c r="CT44" s="154">
        <v>4299</v>
      </c>
      <c r="CU44" s="126"/>
      <c r="CV44" s="125">
        <v>782</v>
      </c>
      <c r="CW44" s="33">
        <f t="shared" ref="CW44:CW78" si="13">VLOOKUP($CV44,Funktionsbezeichnungen,3,0)</f>
        <v>8</v>
      </c>
      <c r="CX44" s="83" t="str">
        <f t="shared" ref="CX44:CX78" si="14">VLOOKUP($CV44,Funktionsbezeichnungen,2,0)</f>
        <v>Projektingenieur 2</v>
      </c>
      <c r="CY44" s="125">
        <v>782</v>
      </c>
      <c r="CZ44" s="33">
        <f t="shared" si="11"/>
        <v>8</v>
      </c>
      <c r="DA44" s="83" t="str">
        <f t="shared" si="12"/>
        <v>Projektingenieur 2</v>
      </c>
      <c r="DB44" s="20"/>
      <c r="DC44" s="33">
        <v>782</v>
      </c>
      <c r="DD44" s="33">
        <f t="shared" si="7"/>
        <v>8</v>
      </c>
      <c r="DE44" s="83" t="str">
        <f t="shared" si="8"/>
        <v>Projektingenieur 2</v>
      </c>
    </row>
    <row r="45" spans="1:109" s="19" customFormat="1" ht="25.5" customHeigh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7" t="s">
        <v>919</v>
      </c>
      <c r="T45" s="21">
        <v>1962</v>
      </c>
      <c r="U45" s="28" t="s">
        <v>920</v>
      </c>
      <c r="V45" s="21">
        <v>1992</v>
      </c>
      <c r="W45" s="25" t="s">
        <v>921</v>
      </c>
      <c r="X45" s="21">
        <v>2002</v>
      </c>
      <c r="Y45" s="28" t="s">
        <v>922</v>
      </c>
      <c r="Z45" s="21">
        <f>$AD$3-V45</f>
        <v>20</v>
      </c>
      <c r="AA45" s="25" t="s">
        <v>923</v>
      </c>
      <c r="AB45" s="21" t="s">
        <v>121</v>
      </c>
      <c r="AC45" s="21"/>
      <c r="AE45" s="157" t="s">
        <v>375</v>
      </c>
      <c r="AF45" s="82"/>
      <c r="CP45" s="19" t="str">
        <f>+S45</f>
        <v>Niedermeyer Friederike</v>
      </c>
      <c r="CR45" s="19">
        <f>+Z45</f>
        <v>20</v>
      </c>
      <c r="CS45" s="19" t="str">
        <f>+AB45</f>
        <v>D</v>
      </c>
      <c r="CT45" s="154">
        <v>4307</v>
      </c>
      <c r="CU45" s="126"/>
      <c r="CV45" s="125">
        <v>782</v>
      </c>
      <c r="CW45" s="33">
        <f t="shared" si="13"/>
        <v>8</v>
      </c>
      <c r="CX45" s="83" t="str">
        <f t="shared" si="14"/>
        <v>Projektingenieur 2</v>
      </c>
      <c r="CY45" s="125">
        <v>782</v>
      </c>
      <c r="CZ45" s="33">
        <f t="shared" ref="CZ45:CZ80" si="15">VLOOKUP($CY45,Funktionsbezeichnungen,3,0)</f>
        <v>8</v>
      </c>
      <c r="DA45" s="83" t="str">
        <f t="shared" ref="DA45:DA80" si="16">VLOOKUP($CY45,Funktionsbezeichnungen,2,0)</f>
        <v>Projektingenieur 2</v>
      </c>
      <c r="DB45" s="20"/>
      <c r="DC45" s="33">
        <v>781</v>
      </c>
      <c r="DD45" s="33">
        <f t="shared" ref="DD45:DD80" si="17">VLOOKUP($DC45,Funktionsbezeichnungen,3,0)</f>
        <v>7</v>
      </c>
      <c r="DE45" s="83" t="str">
        <f t="shared" ref="DE45:DE80" si="18">VLOOKUP($DC45,Funktionsbezeichnungen,2,0)</f>
        <v>Projektingenieur 1</v>
      </c>
    </row>
    <row r="46" spans="1:109" s="19" customFormat="1" ht="25.5" customHeight="1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7" t="s">
        <v>866</v>
      </c>
      <c r="T46" s="21">
        <v>1969</v>
      </c>
      <c r="U46" s="28" t="s">
        <v>869</v>
      </c>
      <c r="V46" s="21">
        <v>1999</v>
      </c>
      <c r="W46" s="25" t="s">
        <v>867</v>
      </c>
      <c r="X46" s="21">
        <v>2011</v>
      </c>
      <c r="Y46" s="28" t="s">
        <v>868</v>
      </c>
      <c r="Z46" s="21">
        <f t="shared" si="1"/>
        <v>13</v>
      </c>
      <c r="AA46" s="25" t="s">
        <v>565</v>
      </c>
      <c r="AB46" s="21" t="s">
        <v>121</v>
      </c>
      <c r="AC46" s="21"/>
      <c r="AE46" s="157" t="s">
        <v>373</v>
      </c>
      <c r="AF46" s="82"/>
      <c r="CP46" s="19" t="str">
        <f t="shared" si="2"/>
        <v>Betzold Alexander</v>
      </c>
      <c r="CR46" s="19">
        <f t="shared" si="3"/>
        <v>13</v>
      </c>
      <c r="CS46" s="19" t="str">
        <f t="shared" si="4"/>
        <v>D</v>
      </c>
      <c r="CT46" s="154">
        <v>4306</v>
      </c>
      <c r="CU46" s="126"/>
      <c r="CV46" s="125">
        <v>782</v>
      </c>
      <c r="CW46" s="33">
        <f t="shared" si="13"/>
        <v>8</v>
      </c>
      <c r="CX46" s="83" t="str">
        <f t="shared" si="14"/>
        <v>Projektingenieur 2</v>
      </c>
      <c r="CY46" s="125">
        <v>782</v>
      </c>
      <c r="CZ46" s="33">
        <f t="shared" si="15"/>
        <v>8</v>
      </c>
      <c r="DA46" s="83" t="str">
        <f t="shared" si="16"/>
        <v>Projektingenieur 2</v>
      </c>
      <c r="DB46" s="20"/>
      <c r="DC46" s="33">
        <v>781</v>
      </c>
      <c r="DD46" s="33">
        <f t="shared" si="17"/>
        <v>7</v>
      </c>
      <c r="DE46" s="83" t="str">
        <f t="shared" si="18"/>
        <v>Projektingenieur 1</v>
      </c>
    </row>
    <row r="47" spans="1:109" s="19" customFormat="1" ht="23.85" customHeight="1" x14ac:dyDescent="0.2">
      <c r="A47" s="53">
        <v>0</v>
      </c>
      <c r="B47" s="53">
        <v>1</v>
      </c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644</v>
      </c>
      <c r="Q47" s="15">
        <v>43</v>
      </c>
      <c r="R47" s="42"/>
      <c r="S47" s="27" t="s">
        <v>645</v>
      </c>
      <c r="T47" s="21">
        <v>1973</v>
      </c>
      <c r="U47" s="28" t="s">
        <v>646</v>
      </c>
      <c r="V47" s="21">
        <v>1999</v>
      </c>
      <c r="W47" s="25"/>
      <c r="X47" s="21"/>
      <c r="Y47" s="28" t="s">
        <v>647</v>
      </c>
      <c r="Z47" s="21">
        <f t="shared" si="1"/>
        <v>13</v>
      </c>
      <c r="AA47" s="25" t="s">
        <v>269</v>
      </c>
      <c r="AB47" s="21" t="s">
        <v>121</v>
      </c>
      <c r="AC47" s="21"/>
      <c r="AE47" s="157" t="s">
        <v>373</v>
      </c>
      <c r="AF47" s="82"/>
      <c r="CP47" s="19" t="str">
        <f t="shared" si="2"/>
        <v>Luible Judith</v>
      </c>
      <c r="CR47" s="19">
        <f t="shared" si="3"/>
        <v>13</v>
      </c>
      <c r="CS47" s="19" t="str">
        <f t="shared" si="4"/>
        <v>D</v>
      </c>
      <c r="CT47" s="154">
        <v>4355</v>
      </c>
      <c r="CU47" s="126"/>
      <c r="CV47" s="125">
        <v>772</v>
      </c>
      <c r="CW47" s="33">
        <f t="shared" si="13"/>
        <v>8</v>
      </c>
      <c r="CX47" s="83" t="str">
        <f t="shared" si="14"/>
        <v>Projektingenieur 2</v>
      </c>
      <c r="CY47" s="125">
        <v>772</v>
      </c>
      <c r="CZ47" s="33">
        <f t="shared" si="15"/>
        <v>8</v>
      </c>
      <c r="DA47" s="83" t="str">
        <f t="shared" si="16"/>
        <v>Projektingenieur 2</v>
      </c>
      <c r="DB47" s="20"/>
      <c r="DC47" s="33">
        <v>771</v>
      </c>
      <c r="DD47" s="33">
        <f t="shared" si="17"/>
        <v>7</v>
      </c>
      <c r="DE47" s="83" t="str">
        <f t="shared" si="18"/>
        <v>Projektingenieur 1</v>
      </c>
    </row>
    <row r="48" spans="1:109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1"/>
        <v>8</v>
      </c>
      <c r="AA48" s="25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8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3"/>
        <v>8</v>
      </c>
      <c r="CX48" s="83" t="str">
        <f t="shared" si="14"/>
        <v>Projektingenieur 2</v>
      </c>
      <c r="CY48" s="125">
        <v>782</v>
      </c>
      <c r="CZ48" s="33">
        <f t="shared" si="15"/>
        <v>8</v>
      </c>
      <c r="DA48" s="83" t="str">
        <f t="shared" si="16"/>
        <v>Projektingenieur 2</v>
      </c>
      <c r="DB48" s="20"/>
      <c r="DC48" s="33">
        <v>781</v>
      </c>
      <c r="DD48" s="33">
        <f t="shared" si="17"/>
        <v>7</v>
      </c>
      <c r="DE48" s="83" t="str">
        <f t="shared" si="18"/>
        <v>Projektingenieur 1</v>
      </c>
    </row>
    <row r="49" spans="1:109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8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8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3"/>
        <v>8</v>
      </c>
      <c r="CX49" s="83" t="str">
        <f t="shared" si="14"/>
        <v>Projektingenieur 2</v>
      </c>
      <c r="CY49" s="125">
        <v>772</v>
      </c>
      <c r="CZ49" s="33">
        <f t="shared" si="15"/>
        <v>8</v>
      </c>
      <c r="DA49" s="83" t="str">
        <f t="shared" si="16"/>
        <v>Projektingenieur 2</v>
      </c>
      <c r="DB49" s="20"/>
      <c r="DC49" s="33">
        <v>771</v>
      </c>
      <c r="DD49" s="33">
        <f t="shared" si="17"/>
        <v>7</v>
      </c>
      <c r="DE49" s="83" t="str">
        <f t="shared" si="18"/>
        <v>Projektingenieur 1</v>
      </c>
    </row>
    <row r="50" spans="1:109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7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7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3"/>
        <v>8</v>
      </c>
      <c r="CX50" s="83" t="str">
        <f t="shared" si="14"/>
        <v>Projektingenieur 2</v>
      </c>
      <c r="CY50" s="125">
        <v>772</v>
      </c>
      <c r="CZ50" s="33">
        <f t="shared" si="15"/>
        <v>8</v>
      </c>
      <c r="DA50" s="83" t="str">
        <f t="shared" si="16"/>
        <v>Projektingenieur 2</v>
      </c>
      <c r="DB50" s="20"/>
      <c r="DC50" s="33">
        <v>771</v>
      </c>
      <c r="DD50" s="33">
        <f t="shared" si="17"/>
        <v>7</v>
      </c>
      <c r="DE50" s="83" t="str">
        <f t="shared" si="18"/>
        <v>Projektingenieur 1</v>
      </c>
    </row>
    <row r="51" spans="1:109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7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7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7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3"/>
        <v>8</v>
      </c>
      <c r="CX51" s="83" t="str">
        <f t="shared" si="14"/>
        <v>Projektingenieur 2</v>
      </c>
      <c r="CY51" s="125">
        <v>771</v>
      </c>
      <c r="CZ51" s="33">
        <f t="shared" si="15"/>
        <v>7</v>
      </c>
      <c r="DA51" s="83" t="str">
        <f t="shared" si="16"/>
        <v>Projektingenieur 1</v>
      </c>
      <c r="DB51" s="20"/>
      <c r="DC51" s="33">
        <v>771</v>
      </c>
      <c r="DD51" s="33">
        <f t="shared" si="17"/>
        <v>7</v>
      </c>
      <c r="DE51" s="83" t="str">
        <f t="shared" si="18"/>
        <v>Projektingenieur 1</v>
      </c>
    </row>
    <row r="52" spans="1:109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7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157" t="s">
        <v>373</v>
      </c>
      <c r="AF52" s="82"/>
      <c r="CP52" s="19" t="str">
        <f t="shared" si="2"/>
        <v>Akdeniz Veysel</v>
      </c>
      <c r="CR52" s="19">
        <f t="shared" si="3"/>
        <v>6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3"/>
        <v>8</v>
      </c>
      <c r="CX52" s="83" t="str">
        <f t="shared" si="14"/>
        <v>Projektingenieur 2</v>
      </c>
      <c r="CY52" s="125">
        <v>772</v>
      </c>
      <c r="CZ52" s="33">
        <f t="shared" si="15"/>
        <v>8</v>
      </c>
      <c r="DA52" s="83" t="str">
        <f t="shared" si="16"/>
        <v>Projektingenieur 2</v>
      </c>
      <c r="DB52" s="20"/>
      <c r="DC52" s="33">
        <v>771</v>
      </c>
      <c r="DD52" s="33">
        <f t="shared" si="17"/>
        <v>7</v>
      </c>
      <c r="DE52" s="83" t="str">
        <f t="shared" si="18"/>
        <v>Projektingenieur 1</v>
      </c>
    </row>
    <row r="53" spans="1:109" s="19" customFormat="1" x14ac:dyDescent="0.2">
      <c r="A53" s="53">
        <v>0</v>
      </c>
      <c r="B53" s="53">
        <v>1</v>
      </c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908</v>
      </c>
      <c r="V53" s="21">
        <v>2006</v>
      </c>
      <c r="W53" s="25" t="s">
        <v>907</v>
      </c>
      <c r="X53" s="21">
        <v>2007</v>
      </c>
      <c r="Y53" s="28"/>
      <c r="Z53" s="21">
        <f t="shared" si="1"/>
        <v>6</v>
      </c>
      <c r="AA53" s="25" t="s">
        <v>861</v>
      </c>
      <c r="AB53" s="21" t="s">
        <v>121</v>
      </c>
      <c r="AC53" s="21"/>
      <c r="AE53" s="147" t="s">
        <v>373</v>
      </c>
      <c r="AF53" s="82"/>
      <c r="CP53" s="19" t="str">
        <f t="shared" si="2"/>
        <v>Lange Stephanie</v>
      </c>
      <c r="CR53" s="19">
        <f t="shared" si="3"/>
        <v>6</v>
      </c>
      <c r="CS53" s="19" t="str">
        <f t="shared" si="4"/>
        <v>D</v>
      </c>
      <c r="CT53" s="154">
        <v>4296</v>
      </c>
      <c r="CU53" s="126"/>
      <c r="CV53" s="125">
        <v>772</v>
      </c>
      <c r="CW53" s="33">
        <f t="shared" si="13"/>
        <v>8</v>
      </c>
      <c r="CX53" s="83" t="str">
        <f t="shared" si="14"/>
        <v>Projektingenieur 2</v>
      </c>
      <c r="CY53" s="125">
        <v>772</v>
      </c>
      <c r="CZ53" s="33">
        <f t="shared" si="15"/>
        <v>8</v>
      </c>
      <c r="DA53" s="83" t="str">
        <f t="shared" si="16"/>
        <v>Projektingenieur 2</v>
      </c>
      <c r="DB53" s="20"/>
      <c r="DC53" s="33">
        <v>771</v>
      </c>
      <c r="DD53" s="33">
        <f t="shared" si="17"/>
        <v>7</v>
      </c>
      <c r="DE53" s="83" t="str">
        <f t="shared" si="18"/>
        <v>Projektingenieur 1</v>
      </c>
    </row>
    <row r="54" spans="1:109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7" t="s">
        <v>587</v>
      </c>
      <c r="T54" s="21">
        <v>1981</v>
      </c>
      <c r="U54" s="28" t="s">
        <v>908</v>
      </c>
      <c r="V54" s="21">
        <v>2007</v>
      </c>
      <c r="W54" s="25" t="s">
        <v>907</v>
      </c>
      <c r="X54" s="21">
        <v>2008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3"/>
        <v>8</v>
      </c>
      <c r="CX54" s="83" t="str">
        <f t="shared" si="14"/>
        <v>Projektingenieur 2</v>
      </c>
      <c r="CY54" s="125">
        <v>771</v>
      </c>
      <c r="CZ54" s="33">
        <f t="shared" si="15"/>
        <v>7</v>
      </c>
      <c r="DA54" s="83" t="str">
        <f t="shared" si="16"/>
        <v>Projektingenieur 1</v>
      </c>
      <c r="DB54" s="20"/>
      <c r="DC54" s="33">
        <v>771</v>
      </c>
      <c r="DD54" s="33">
        <f t="shared" si="17"/>
        <v>7</v>
      </c>
      <c r="DE54" s="83" t="str">
        <f t="shared" si="18"/>
        <v>Projektingenieur 1</v>
      </c>
    </row>
    <row r="55" spans="1:109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5"/>
      <c r="X55" s="21"/>
      <c r="Y55" s="28"/>
      <c r="Z55" s="21">
        <f t="shared" si="1"/>
        <v>4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Budry Marcel</v>
      </c>
      <c r="CR55" s="152">
        <f t="shared" si="3"/>
        <v>4</v>
      </c>
      <c r="CS55" s="19" t="str">
        <f t="shared" si="4"/>
        <v>D</v>
      </c>
      <c r="CT55" s="154">
        <v>4298</v>
      </c>
      <c r="CU55" s="126"/>
      <c r="CV55" s="125">
        <v>772</v>
      </c>
      <c r="CW55" s="33">
        <f t="shared" si="13"/>
        <v>8</v>
      </c>
      <c r="CX55" s="83" t="str">
        <f t="shared" si="14"/>
        <v>Projektingenieur 2</v>
      </c>
      <c r="CY55" s="125">
        <v>771</v>
      </c>
      <c r="CZ55" s="33">
        <f t="shared" si="15"/>
        <v>7</v>
      </c>
      <c r="DA55" s="83" t="str">
        <f t="shared" si="16"/>
        <v>Projektingenieur 1</v>
      </c>
      <c r="DB55" s="20"/>
      <c r="DC55" s="33">
        <v>771</v>
      </c>
      <c r="DD55" s="33">
        <f t="shared" si="17"/>
        <v>7</v>
      </c>
      <c r="DE55" s="83" t="str">
        <f t="shared" si="18"/>
        <v>Projektingenieur 1</v>
      </c>
    </row>
    <row r="56" spans="1:109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4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4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3"/>
        <v>8</v>
      </c>
      <c r="CX56" s="83" t="str">
        <f t="shared" si="14"/>
        <v>Projektingenieur 2</v>
      </c>
      <c r="CY56" s="125">
        <v>771</v>
      </c>
      <c r="CZ56" s="33">
        <f t="shared" si="15"/>
        <v>7</v>
      </c>
      <c r="DA56" s="83" t="str">
        <f t="shared" si="16"/>
        <v>Projektingenieur 1</v>
      </c>
      <c r="DB56" s="20"/>
      <c r="DC56" s="33">
        <v>771</v>
      </c>
      <c r="DD56" s="33">
        <f t="shared" si="17"/>
        <v>7</v>
      </c>
      <c r="DE56" s="83" t="str">
        <f t="shared" si="18"/>
        <v>Projektingenieur 1</v>
      </c>
    </row>
    <row r="57" spans="1:109" s="19" customFormat="1" ht="27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5"/>
      <c r="X57" s="21"/>
      <c r="Y57" s="28"/>
      <c r="Z57" s="21">
        <f t="shared" si="1"/>
        <v>4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4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3"/>
        <v>8</v>
      </c>
      <c r="CX57" s="83" t="str">
        <f t="shared" si="14"/>
        <v>Projektingenieur 2</v>
      </c>
      <c r="CY57" s="125">
        <v>771</v>
      </c>
      <c r="CZ57" s="33">
        <f t="shared" si="15"/>
        <v>7</v>
      </c>
      <c r="DA57" s="83" t="str">
        <f t="shared" si="16"/>
        <v>Projektingenieur 1</v>
      </c>
      <c r="DB57" s="20"/>
      <c r="DC57" s="33">
        <v>771</v>
      </c>
      <c r="DD57" s="33">
        <f t="shared" si="17"/>
        <v>7</v>
      </c>
      <c r="DE57" s="83" t="str">
        <f t="shared" si="18"/>
        <v>Projektingenieur 1</v>
      </c>
    </row>
    <row r="58" spans="1:109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908</v>
      </c>
      <c r="V58" s="21">
        <v>2008</v>
      </c>
      <c r="W58" s="25" t="s">
        <v>907</v>
      </c>
      <c r="X58" s="21">
        <v>2009</v>
      </c>
      <c r="Y58" s="28"/>
      <c r="Z58" s="21">
        <f t="shared" si="1"/>
        <v>4</v>
      </c>
      <c r="AA58" s="25" t="s">
        <v>108</v>
      </c>
      <c r="AB58" s="21" t="s">
        <v>121</v>
      </c>
      <c r="AC58" s="21"/>
      <c r="AE58" s="157" t="s">
        <v>895</v>
      </c>
      <c r="AF58" s="82"/>
      <c r="CP58" s="19" t="str">
        <f t="shared" si="2"/>
        <v>Wieland Manuel</v>
      </c>
      <c r="CR58" s="19">
        <f t="shared" si="3"/>
        <v>4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3"/>
        <v>7</v>
      </c>
      <c r="CX58" s="83" t="str">
        <f t="shared" si="14"/>
        <v>Projektingenieur 1</v>
      </c>
      <c r="CY58" s="125">
        <v>771</v>
      </c>
      <c r="CZ58" s="33">
        <f t="shared" si="15"/>
        <v>7</v>
      </c>
      <c r="DA58" s="83" t="str">
        <f t="shared" si="16"/>
        <v>Projektingenieur 1</v>
      </c>
      <c r="DB58" s="20"/>
      <c r="DC58" s="33">
        <v>771</v>
      </c>
      <c r="DD58" s="33">
        <f t="shared" si="17"/>
        <v>7</v>
      </c>
      <c r="DE58" s="83" t="str">
        <f t="shared" si="18"/>
        <v>Projektingenieur 1</v>
      </c>
    </row>
    <row r="59" spans="1:109" s="19" customFormat="1" ht="27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5"/>
      <c r="X59" s="21"/>
      <c r="Y59" s="28"/>
      <c r="Z59" s="21">
        <f t="shared" si="1"/>
        <v>3</v>
      </c>
      <c r="AA59" s="25" t="s">
        <v>108</v>
      </c>
      <c r="AB59" s="21" t="s">
        <v>121</v>
      </c>
      <c r="AC59" s="21"/>
      <c r="AE59" s="90" t="s">
        <v>375</v>
      </c>
      <c r="AF59" s="82"/>
      <c r="CP59" s="19" t="str">
        <f t="shared" si="2"/>
        <v>Jung Roman</v>
      </c>
      <c r="CR59" s="19">
        <f t="shared" si="3"/>
        <v>3</v>
      </c>
      <c r="CS59" s="19" t="str">
        <f t="shared" si="4"/>
        <v>D</v>
      </c>
      <c r="CT59" s="154">
        <v>8565</v>
      </c>
      <c r="CU59" s="126"/>
      <c r="CV59" s="125">
        <v>771</v>
      </c>
      <c r="CW59" s="33">
        <f t="shared" si="13"/>
        <v>7</v>
      </c>
      <c r="CX59" s="83" t="str">
        <f t="shared" si="14"/>
        <v>Projektingenieur 1</v>
      </c>
      <c r="CY59" s="125">
        <v>771</v>
      </c>
      <c r="CZ59" s="33">
        <f t="shared" si="15"/>
        <v>7</v>
      </c>
      <c r="DA59" s="83" t="str">
        <f t="shared" si="16"/>
        <v>Projektingenieur 1</v>
      </c>
      <c r="DB59" s="20"/>
      <c r="DC59" s="33">
        <v>771</v>
      </c>
      <c r="DD59" s="33">
        <f t="shared" si="17"/>
        <v>7</v>
      </c>
      <c r="DE59" s="83" t="str">
        <f t="shared" si="18"/>
        <v>Projektingenieur 1</v>
      </c>
    </row>
    <row r="60" spans="1:109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5"/>
      <c r="X60" s="21"/>
      <c r="Y60" s="28"/>
      <c r="Z60" s="21">
        <f t="shared" si="1"/>
        <v>3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Schoeffel Daniel</v>
      </c>
      <c r="CR60" s="19">
        <f t="shared" si="3"/>
        <v>3</v>
      </c>
      <c r="CS60" s="19" t="str">
        <f t="shared" si="4"/>
        <v>D</v>
      </c>
      <c r="CT60" s="154">
        <v>8569</v>
      </c>
      <c r="CU60" s="126"/>
      <c r="CV60" s="125">
        <v>771</v>
      </c>
      <c r="CW60" s="33">
        <f t="shared" si="13"/>
        <v>7</v>
      </c>
      <c r="CX60" s="83" t="str">
        <f t="shared" si="14"/>
        <v>Projektingenieur 1</v>
      </c>
      <c r="CY60" s="125">
        <v>771</v>
      </c>
      <c r="CZ60" s="33">
        <f t="shared" si="15"/>
        <v>7</v>
      </c>
      <c r="DA60" s="83" t="str">
        <f t="shared" si="16"/>
        <v>Projektingenieur 1</v>
      </c>
      <c r="DB60" s="20"/>
      <c r="DC60" s="33">
        <v>771</v>
      </c>
      <c r="DD60" s="33">
        <f t="shared" si="17"/>
        <v>7</v>
      </c>
      <c r="DE60" s="83" t="str">
        <f t="shared" si="18"/>
        <v>Projektingenieur 1</v>
      </c>
    </row>
    <row r="61" spans="1:109" s="19" customFormat="1" ht="27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5"/>
      <c r="X61" s="21"/>
      <c r="Y61" s="28"/>
      <c r="Z61" s="21">
        <f t="shared" si="1"/>
        <v>2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 t="shared" si="2"/>
        <v>Bianchi Emmanuelle</v>
      </c>
      <c r="CR61" s="152">
        <f t="shared" si="3"/>
        <v>2</v>
      </c>
      <c r="CS61" s="153" t="str">
        <f t="shared" si="4"/>
        <v>D</v>
      </c>
      <c r="CT61" s="154">
        <v>7706</v>
      </c>
      <c r="CU61" s="126"/>
      <c r="CV61" s="125">
        <v>771</v>
      </c>
      <c r="CW61" s="33">
        <f t="shared" si="13"/>
        <v>7</v>
      </c>
      <c r="CX61" s="83" t="str">
        <f t="shared" si="14"/>
        <v>Projektingenieur 1</v>
      </c>
      <c r="CY61" s="125">
        <v>770</v>
      </c>
      <c r="CZ61" s="33">
        <f t="shared" si="15"/>
        <v>6</v>
      </c>
      <c r="DA61" s="83" t="str">
        <f t="shared" si="16"/>
        <v>Vorstufe Projektingenieur</v>
      </c>
      <c r="DB61" s="20"/>
      <c r="DC61" s="33">
        <v>771</v>
      </c>
      <c r="DD61" s="33">
        <f t="shared" si="17"/>
        <v>7</v>
      </c>
      <c r="DE61" s="83" t="str">
        <f t="shared" si="18"/>
        <v>Projektingenieur 1</v>
      </c>
    </row>
    <row r="62" spans="1:109" s="19" customFormat="1" ht="24.95" customHeigh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361</v>
      </c>
      <c r="P62" s="15" t="s">
        <v>637</v>
      </c>
      <c r="Q62" s="15">
        <v>58</v>
      </c>
      <c r="R62" s="42"/>
      <c r="S62" s="27" t="s">
        <v>638</v>
      </c>
      <c r="T62" s="21">
        <v>1981</v>
      </c>
      <c r="U62" s="28" t="s">
        <v>639</v>
      </c>
      <c r="V62" s="21">
        <v>2010</v>
      </c>
      <c r="W62" s="119" t="s">
        <v>706</v>
      </c>
      <c r="X62" s="118">
        <v>2011</v>
      </c>
      <c r="Y62" s="28"/>
      <c r="Z62" s="21">
        <f t="shared" si="1"/>
        <v>2</v>
      </c>
      <c r="AA62" s="25" t="s">
        <v>565</v>
      </c>
      <c r="AB62" s="21" t="s">
        <v>121</v>
      </c>
      <c r="AC62" s="21"/>
      <c r="AE62" s="90" t="s">
        <v>375</v>
      </c>
      <c r="AF62" s="82"/>
      <c r="CP62" s="19" t="str">
        <f t="shared" si="2"/>
        <v>Vischer David</v>
      </c>
      <c r="CR62" s="152">
        <f t="shared" si="3"/>
        <v>2</v>
      </c>
      <c r="CS62" s="19" t="str">
        <f t="shared" si="4"/>
        <v>D</v>
      </c>
      <c r="CT62" s="154">
        <v>4303</v>
      </c>
      <c r="CU62" s="126"/>
      <c r="CV62" s="125">
        <v>781</v>
      </c>
      <c r="CW62" s="33">
        <f t="shared" si="13"/>
        <v>7</v>
      </c>
      <c r="CX62" s="83" t="str">
        <f t="shared" si="14"/>
        <v>Projektingenieur 1</v>
      </c>
      <c r="CY62" s="125">
        <v>780</v>
      </c>
      <c r="CZ62" s="33">
        <f t="shared" si="15"/>
        <v>6</v>
      </c>
      <c r="DA62" s="83" t="str">
        <f t="shared" si="16"/>
        <v>Vorstufe Projektingenieur</v>
      </c>
      <c r="DB62" s="20"/>
      <c r="DC62" s="33">
        <v>781</v>
      </c>
      <c r="DD62" s="33">
        <f t="shared" si="17"/>
        <v>7</v>
      </c>
      <c r="DE62" s="83" t="str">
        <f t="shared" si="18"/>
        <v>Projektingenieur 1</v>
      </c>
    </row>
    <row r="63" spans="1:109" s="19" customFormat="1" ht="25.5" customHeigh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7" t="s">
        <v>697</v>
      </c>
      <c r="T63" s="21">
        <v>1984</v>
      </c>
      <c r="U63" s="28" t="s">
        <v>570</v>
      </c>
      <c r="V63" s="21">
        <v>2010</v>
      </c>
      <c r="W63" s="25"/>
      <c r="X63" s="21"/>
      <c r="Y63" s="28"/>
      <c r="Z63" s="21">
        <f>$AD$3-V63</f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Indermitte Martin</v>
      </c>
      <c r="CR63" s="152">
        <f>+Z63</f>
        <v>2</v>
      </c>
      <c r="CS63" s="153" t="str">
        <f>+AB63</f>
        <v>D</v>
      </c>
      <c r="CT63" s="154">
        <v>4901</v>
      </c>
      <c r="CU63" s="126"/>
      <c r="CV63" s="125">
        <v>771</v>
      </c>
      <c r="CW63" s="33">
        <f t="shared" si="13"/>
        <v>7</v>
      </c>
      <c r="CX63" s="83" t="str">
        <f t="shared" si="14"/>
        <v>Projektingenieur 1</v>
      </c>
      <c r="CY63" s="125">
        <v>770</v>
      </c>
      <c r="CZ63" s="33">
        <f t="shared" si="15"/>
        <v>6</v>
      </c>
      <c r="DA63" s="83" t="str">
        <f t="shared" si="16"/>
        <v>Vorstufe Projektingenieur</v>
      </c>
      <c r="DB63" s="20"/>
      <c r="DC63" s="33">
        <v>771</v>
      </c>
      <c r="DD63" s="33">
        <f t="shared" si="17"/>
        <v>7</v>
      </c>
      <c r="DE63" s="83" t="str">
        <f t="shared" si="18"/>
        <v>Projektingenieur 1</v>
      </c>
    </row>
    <row r="64" spans="1:109" s="19" customFormat="1" ht="25.5" customHeigh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909</v>
      </c>
      <c r="Q64" s="15">
        <v>60</v>
      </c>
      <c r="R64" s="42"/>
      <c r="S64" s="27" t="s">
        <v>910</v>
      </c>
      <c r="T64" s="21">
        <v>1987</v>
      </c>
      <c r="U64" s="28" t="s">
        <v>570</v>
      </c>
      <c r="V64" s="21">
        <v>2012</v>
      </c>
      <c r="W64" s="25"/>
      <c r="X64" s="21"/>
      <c r="Y64" s="28"/>
      <c r="Z64" s="21">
        <f>$AD$3-V64</f>
        <v>0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>+S64</f>
        <v>Frei Lukas</v>
      </c>
      <c r="CR64" s="152">
        <f>+Z64</f>
        <v>0</v>
      </c>
      <c r="CS64" s="153" t="str">
        <f>+AB64</f>
        <v>D</v>
      </c>
      <c r="CT64" s="154">
        <v>4308</v>
      </c>
      <c r="CU64" s="126"/>
      <c r="CV64" s="125">
        <v>771</v>
      </c>
      <c r="CW64" s="33">
        <f t="shared" si="13"/>
        <v>7</v>
      </c>
      <c r="CX64" s="83" t="str">
        <f t="shared" si="14"/>
        <v>Projektingenieur 1</v>
      </c>
      <c r="CY64" s="125">
        <v>770</v>
      </c>
      <c r="CZ64" s="33">
        <f t="shared" si="15"/>
        <v>6</v>
      </c>
      <c r="DA64" s="83" t="str">
        <f t="shared" si="16"/>
        <v>Vorstufe Projektingenieur</v>
      </c>
      <c r="DB64" s="20"/>
      <c r="DC64" s="33">
        <v>771</v>
      </c>
      <c r="DD64" s="33">
        <f t="shared" si="17"/>
        <v>7</v>
      </c>
      <c r="DE64" s="83" t="str">
        <f t="shared" si="18"/>
        <v>Projektingenieur 1</v>
      </c>
    </row>
    <row r="65" spans="1:109" s="19" customFormat="1" ht="25.5" customHeigh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912</v>
      </c>
      <c r="Q65" s="15">
        <v>61</v>
      </c>
      <c r="R65" s="42"/>
      <c r="S65" s="27" t="s">
        <v>913</v>
      </c>
      <c r="T65" s="21">
        <v>1987</v>
      </c>
      <c r="U65" s="28" t="s">
        <v>570</v>
      </c>
      <c r="V65" s="21">
        <v>2012</v>
      </c>
      <c r="W65" s="25"/>
      <c r="X65" s="21"/>
      <c r="Y65" s="28"/>
      <c r="Z65" s="21">
        <f>$AD$3-V65</f>
        <v>0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D'Arco Marcel</v>
      </c>
      <c r="CR65" s="152">
        <f>+Z65</f>
        <v>0</v>
      </c>
      <c r="CS65" s="153" t="str">
        <f>+AB65</f>
        <v>D</v>
      </c>
      <c r="CT65" s="154">
        <v>4310</v>
      </c>
      <c r="CU65" s="126"/>
      <c r="CV65" s="125">
        <v>771</v>
      </c>
      <c r="CW65" s="33">
        <f t="shared" si="13"/>
        <v>7</v>
      </c>
      <c r="CX65" s="83" t="str">
        <f t="shared" si="14"/>
        <v>Projektingenieur 1</v>
      </c>
      <c r="CY65" s="125">
        <v>770</v>
      </c>
      <c r="CZ65" s="33">
        <f t="shared" si="15"/>
        <v>6</v>
      </c>
      <c r="DA65" s="83" t="str">
        <f t="shared" si="16"/>
        <v>Vorstufe Projektingenieur</v>
      </c>
      <c r="DB65" s="20"/>
      <c r="DC65" s="33">
        <v>771</v>
      </c>
      <c r="DD65" s="33">
        <f t="shared" si="17"/>
        <v>7</v>
      </c>
      <c r="DE65" s="83" t="str">
        <f t="shared" si="18"/>
        <v>Projektingenieur 1</v>
      </c>
    </row>
    <row r="66" spans="1:109" s="19" customFormat="1" ht="25.5" customHeight="1" x14ac:dyDescent="0.2">
      <c r="A66" s="53">
        <v>0</v>
      </c>
      <c r="B66" s="53">
        <v>1</v>
      </c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914</v>
      </c>
      <c r="Q66" s="15">
        <v>62</v>
      </c>
      <c r="R66" s="42"/>
      <c r="S66" s="27" t="s">
        <v>915</v>
      </c>
      <c r="T66" s="21">
        <v>1989</v>
      </c>
      <c r="U66" s="28" t="s">
        <v>570</v>
      </c>
      <c r="V66" s="21">
        <v>2012</v>
      </c>
      <c r="W66" s="25"/>
      <c r="X66" s="21"/>
      <c r="Y66" s="28"/>
      <c r="Z66" s="21">
        <f t="shared" si="1"/>
        <v>0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Vögtli Jöelle</v>
      </c>
      <c r="CR66" s="152">
        <f t="shared" si="3"/>
        <v>0</v>
      </c>
      <c r="CS66" s="153" t="str">
        <f t="shared" si="4"/>
        <v>D</v>
      </c>
      <c r="CT66" s="154">
        <v>4309</v>
      </c>
      <c r="CU66" s="126"/>
      <c r="CV66" s="125">
        <v>771</v>
      </c>
      <c r="CW66" s="33">
        <f t="shared" si="13"/>
        <v>7</v>
      </c>
      <c r="CX66" s="83" t="str">
        <f t="shared" si="14"/>
        <v>Projektingenieur 1</v>
      </c>
      <c r="CY66" s="125">
        <v>770</v>
      </c>
      <c r="CZ66" s="33">
        <f t="shared" si="15"/>
        <v>6</v>
      </c>
      <c r="DA66" s="83" t="str">
        <f t="shared" si="16"/>
        <v>Vorstufe Projektingenieur</v>
      </c>
      <c r="DB66" s="20"/>
      <c r="DC66" s="33">
        <v>771</v>
      </c>
      <c r="DD66" s="33">
        <f t="shared" si="17"/>
        <v>7</v>
      </c>
      <c r="DE66" s="83" t="str">
        <f t="shared" si="18"/>
        <v>Projektingenieur 1</v>
      </c>
    </row>
    <row r="67" spans="1:109" s="19" customFormat="1" ht="15.75" x14ac:dyDescent="0.2">
      <c r="A67" s="53">
        <v>0</v>
      </c>
      <c r="B67" s="53"/>
      <c r="C67" s="53">
        <f t="shared" si="0"/>
        <v>1</v>
      </c>
      <c r="D67" s="55"/>
      <c r="E67" s="55"/>
      <c r="F67" s="56"/>
      <c r="G67" s="54"/>
      <c r="H67" s="54"/>
      <c r="I67" s="56">
        <v>1</v>
      </c>
      <c r="J67" s="54"/>
      <c r="K67" s="56"/>
      <c r="L67" s="56"/>
      <c r="M67" s="56"/>
      <c r="N67" s="58"/>
      <c r="O67" s="52" t="s">
        <v>361</v>
      </c>
      <c r="P67" s="15" t="s">
        <v>476</v>
      </c>
      <c r="Q67" s="15">
        <v>63</v>
      </c>
      <c r="R67" s="43" t="s">
        <v>370</v>
      </c>
      <c r="S67" s="29" t="s">
        <v>127</v>
      </c>
      <c r="T67" s="21">
        <v>1956</v>
      </c>
      <c r="U67" s="28" t="s">
        <v>126</v>
      </c>
      <c r="V67" s="21">
        <v>1976</v>
      </c>
      <c r="W67" s="25"/>
      <c r="X67" s="21"/>
      <c r="Y67" s="28" t="s">
        <v>242</v>
      </c>
      <c r="Z67" s="21">
        <f t="shared" si="1"/>
        <v>36</v>
      </c>
      <c r="AA67" s="25" t="s">
        <v>686</v>
      </c>
      <c r="AB67" s="21" t="s">
        <v>878</v>
      </c>
      <c r="AC67" s="21"/>
      <c r="AE67" s="90" t="s">
        <v>423</v>
      </c>
      <c r="AF67" s="82"/>
      <c r="CP67" s="19" t="str">
        <f t="shared" si="2"/>
        <v>Aebi Roger</v>
      </c>
      <c r="CR67" s="19">
        <f t="shared" si="3"/>
        <v>36</v>
      </c>
      <c r="CS67" s="19" t="str">
        <f t="shared" si="4"/>
        <v xml:space="preserve"> C/D 1)</v>
      </c>
      <c r="CT67" s="154">
        <v>6622</v>
      </c>
      <c r="CU67" s="126"/>
      <c r="CV67" s="125">
        <v>772</v>
      </c>
      <c r="CW67" s="33">
        <f t="shared" si="13"/>
        <v>8</v>
      </c>
      <c r="CX67" s="83" t="str">
        <f t="shared" si="14"/>
        <v>Projektingenieur 2</v>
      </c>
      <c r="CY67" s="125">
        <v>772</v>
      </c>
      <c r="CZ67" s="33">
        <f t="shared" si="15"/>
        <v>8</v>
      </c>
      <c r="DA67" s="83" t="str">
        <f t="shared" si="16"/>
        <v>Projektingenieur 2</v>
      </c>
      <c r="DB67" s="20"/>
      <c r="DC67" s="33">
        <v>772</v>
      </c>
      <c r="DD67" s="33">
        <f t="shared" si="17"/>
        <v>8</v>
      </c>
      <c r="DE67" s="83" t="str">
        <f t="shared" si="18"/>
        <v>Projektingenieur 2</v>
      </c>
    </row>
    <row r="68" spans="1:109" s="19" customFormat="1" ht="15.75" x14ac:dyDescent="0.2">
      <c r="A68" s="53">
        <v>0</v>
      </c>
      <c r="B68" s="53"/>
      <c r="C68" s="53">
        <f t="shared" si="0"/>
        <v>1</v>
      </c>
      <c r="D68" s="55"/>
      <c r="E68" s="55"/>
      <c r="F68" s="56"/>
      <c r="G68" s="54"/>
      <c r="H68" s="54">
        <v>1</v>
      </c>
      <c r="I68" s="56">
        <v>1</v>
      </c>
      <c r="J68" s="54"/>
      <c r="K68" s="56"/>
      <c r="L68" s="56"/>
      <c r="M68" s="56"/>
      <c r="N68" s="58"/>
      <c r="O68" s="52" t="s">
        <v>358</v>
      </c>
      <c r="P68" s="15" t="s">
        <v>477</v>
      </c>
      <c r="Q68" s="15">
        <v>64</v>
      </c>
      <c r="R68" s="16"/>
      <c r="S68" s="20" t="s">
        <v>134</v>
      </c>
      <c r="T68" s="21">
        <v>1954</v>
      </c>
      <c r="U68" s="28" t="s">
        <v>126</v>
      </c>
      <c r="V68" s="21">
        <v>1974</v>
      </c>
      <c r="W68" s="25"/>
      <c r="X68" s="21"/>
      <c r="Y68" s="28" t="s">
        <v>135</v>
      </c>
      <c r="Z68" s="21">
        <f t="shared" si="1"/>
        <v>38</v>
      </c>
      <c r="AA68" s="25" t="s">
        <v>110</v>
      </c>
      <c r="AB68" s="21" t="s">
        <v>879</v>
      </c>
      <c r="AC68" s="21"/>
      <c r="AE68" s="90" t="s">
        <v>404</v>
      </c>
      <c r="AF68" s="82"/>
      <c r="CP68" s="19" t="str">
        <f t="shared" si="2"/>
        <v>Imesch Robert</v>
      </c>
      <c r="CR68" s="19">
        <f t="shared" si="3"/>
        <v>38</v>
      </c>
      <c r="CS68" s="19" t="str">
        <f t="shared" si="4"/>
        <v xml:space="preserve"> D/C 3)</v>
      </c>
      <c r="CT68" s="154">
        <v>4249</v>
      </c>
      <c r="CU68" s="126"/>
      <c r="CV68" s="125">
        <v>772</v>
      </c>
      <c r="CW68" s="33">
        <f t="shared" si="13"/>
        <v>8</v>
      </c>
      <c r="CX68" s="83" t="str">
        <f t="shared" si="14"/>
        <v>Projektingenieur 2</v>
      </c>
      <c r="CY68" s="125">
        <v>772</v>
      </c>
      <c r="CZ68" s="33">
        <f t="shared" si="15"/>
        <v>8</v>
      </c>
      <c r="DA68" s="83" t="str">
        <f t="shared" si="16"/>
        <v>Projektingenieur 2</v>
      </c>
      <c r="DB68" s="20"/>
      <c r="DC68" s="33">
        <v>772</v>
      </c>
      <c r="DD68" s="33">
        <f t="shared" si="17"/>
        <v>8</v>
      </c>
      <c r="DE68" s="83" t="str">
        <f t="shared" si="18"/>
        <v>Projektingenieur 2</v>
      </c>
    </row>
    <row r="69" spans="1:109" s="19" customFormat="1" ht="15.75" x14ac:dyDescent="0.2">
      <c r="A69" s="53">
        <v>0</v>
      </c>
      <c r="B69" s="53"/>
      <c r="C69" s="53">
        <f t="shared" si="0"/>
        <v>1</v>
      </c>
      <c r="D69" s="55"/>
      <c r="E69" s="55"/>
      <c r="F69" s="56"/>
      <c r="G69" s="54"/>
      <c r="H69" s="54">
        <v>1</v>
      </c>
      <c r="I69" s="56">
        <v>1</v>
      </c>
      <c r="J69" s="54">
        <v>1</v>
      </c>
      <c r="K69" s="56"/>
      <c r="L69" s="56"/>
      <c r="M69" s="56"/>
      <c r="N69" s="58"/>
      <c r="O69" s="52" t="s">
        <v>358</v>
      </c>
      <c r="P69" s="15" t="s">
        <v>478</v>
      </c>
      <c r="Q69" s="15">
        <v>65</v>
      </c>
      <c r="R69" s="16"/>
      <c r="S69" s="20" t="s">
        <v>136</v>
      </c>
      <c r="T69" s="21">
        <v>1955</v>
      </c>
      <c r="U69" s="28" t="s">
        <v>126</v>
      </c>
      <c r="V69" s="21">
        <v>1975</v>
      </c>
      <c r="W69" s="25"/>
      <c r="X69" s="21"/>
      <c r="Y69" s="28" t="s">
        <v>135</v>
      </c>
      <c r="Z69" s="21">
        <f t="shared" si="1"/>
        <v>37</v>
      </c>
      <c r="AA69" s="25" t="s">
        <v>110</v>
      </c>
      <c r="AB69" s="21" t="s">
        <v>879</v>
      </c>
      <c r="AC69" s="21"/>
      <c r="AE69" s="90" t="s">
        <v>404</v>
      </c>
      <c r="AF69" s="82"/>
      <c r="CP69" s="19" t="str">
        <f t="shared" si="2"/>
        <v>Flückiger Hans Peter</v>
      </c>
      <c r="CR69" s="19">
        <f t="shared" si="3"/>
        <v>37</v>
      </c>
      <c r="CS69" s="19" t="str">
        <f t="shared" si="4"/>
        <v xml:space="preserve"> D/C 3)</v>
      </c>
      <c r="CT69" s="154">
        <v>4250</v>
      </c>
      <c r="CU69" s="126"/>
      <c r="CV69" s="125">
        <v>772</v>
      </c>
      <c r="CW69" s="33">
        <f t="shared" si="13"/>
        <v>8</v>
      </c>
      <c r="CX69" s="83" t="str">
        <f t="shared" si="14"/>
        <v>Projektingenieur 2</v>
      </c>
      <c r="CY69" s="125">
        <v>772</v>
      </c>
      <c r="CZ69" s="33">
        <f t="shared" si="15"/>
        <v>8</v>
      </c>
      <c r="DA69" s="83" t="str">
        <f t="shared" si="16"/>
        <v>Projektingenieur 2</v>
      </c>
      <c r="DB69" s="20"/>
      <c r="DC69" s="33">
        <v>772</v>
      </c>
      <c r="DD69" s="33">
        <f t="shared" si="17"/>
        <v>8</v>
      </c>
      <c r="DE69" s="83" t="str">
        <f t="shared" si="18"/>
        <v>Projektingenieur 2</v>
      </c>
    </row>
    <row r="70" spans="1:109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359</v>
      </c>
      <c r="P70" s="15" t="s">
        <v>479</v>
      </c>
      <c r="Q70" s="15">
        <v>66</v>
      </c>
      <c r="R70" s="16"/>
      <c r="S70" s="20" t="s">
        <v>130</v>
      </c>
      <c r="T70" s="21">
        <v>1949</v>
      </c>
      <c r="U70" s="28" t="s">
        <v>126</v>
      </c>
      <c r="V70" s="21">
        <v>1969</v>
      </c>
      <c r="W70" s="25"/>
      <c r="X70" s="21"/>
      <c r="Y70" s="28"/>
      <c r="Z70" s="21">
        <f t="shared" si="1"/>
        <v>43</v>
      </c>
      <c r="AA70" s="25" t="s">
        <v>687</v>
      </c>
      <c r="AB70" s="21" t="s">
        <v>121</v>
      </c>
      <c r="AC70" s="21"/>
      <c r="AE70" s="90" t="s">
        <v>422</v>
      </c>
      <c r="AF70" s="82"/>
      <c r="CP70" s="19" t="str">
        <f t="shared" si="2"/>
        <v>Ziegler Bruno</v>
      </c>
      <c r="CR70" s="19">
        <f t="shared" si="3"/>
        <v>43</v>
      </c>
      <c r="CS70" s="19" t="str">
        <f t="shared" si="4"/>
        <v>D</v>
      </c>
      <c r="CT70" s="154">
        <v>4147</v>
      </c>
      <c r="CU70" s="126"/>
      <c r="CV70" s="125">
        <v>742</v>
      </c>
      <c r="CW70" s="33">
        <f t="shared" si="13"/>
        <v>8</v>
      </c>
      <c r="CX70" s="83" t="str">
        <f t="shared" si="14"/>
        <v>Konstrukteur 5  / Fachplaner 5 / Gruppenchef 3</v>
      </c>
      <c r="CY70" s="125">
        <v>742</v>
      </c>
      <c r="CZ70" s="33">
        <f t="shared" si="15"/>
        <v>8</v>
      </c>
      <c r="DA70" s="83" t="str">
        <f t="shared" si="16"/>
        <v>Konstrukteur 5  / Fachplaner 5 / Gruppenchef 3</v>
      </c>
      <c r="DB70" s="20"/>
      <c r="DC70" s="33">
        <v>742</v>
      </c>
      <c r="DD70" s="33">
        <f t="shared" si="17"/>
        <v>8</v>
      </c>
      <c r="DE70" s="83" t="str">
        <f t="shared" si="18"/>
        <v>Konstrukteur 5  / Fachplaner 5 / Gruppenchef 3</v>
      </c>
    </row>
    <row r="71" spans="1:109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>
        <v>1</v>
      </c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359</v>
      </c>
      <c r="P71" s="15" t="s">
        <v>481</v>
      </c>
      <c r="Q71" s="15">
        <v>67</v>
      </c>
      <c r="R71" s="16"/>
      <c r="S71" s="20" t="s">
        <v>132</v>
      </c>
      <c r="T71" s="21">
        <v>1951</v>
      </c>
      <c r="U71" s="28" t="s">
        <v>107</v>
      </c>
      <c r="V71" s="21">
        <v>1973</v>
      </c>
      <c r="W71" s="25"/>
      <c r="X71" s="21"/>
      <c r="Y71" s="28" t="s">
        <v>372</v>
      </c>
      <c r="Z71" s="21">
        <f t="shared" si="1"/>
        <v>39</v>
      </c>
      <c r="AA71" s="25" t="s">
        <v>689</v>
      </c>
      <c r="AB71" s="21" t="s">
        <v>121</v>
      </c>
      <c r="AC71" s="21"/>
      <c r="AE71" s="90" t="s">
        <v>393</v>
      </c>
      <c r="AF71" s="82"/>
      <c r="CP71" s="19" t="str">
        <f t="shared" si="2"/>
        <v>Benda Raymond</v>
      </c>
      <c r="CR71" s="19">
        <f t="shared" si="3"/>
        <v>39</v>
      </c>
      <c r="CS71" s="19" t="str">
        <f t="shared" si="4"/>
        <v>D</v>
      </c>
      <c r="CT71" s="154">
        <v>6601</v>
      </c>
      <c r="CU71" s="126"/>
      <c r="CV71" s="125">
        <v>771</v>
      </c>
      <c r="CW71" s="33">
        <f t="shared" si="13"/>
        <v>7</v>
      </c>
      <c r="CX71" s="83" t="str">
        <f t="shared" si="14"/>
        <v>Projektingenieur 1</v>
      </c>
      <c r="CY71" s="125">
        <v>771</v>
      </c>
      <c r="CZ71" s="33">
        <f t="shared" si="15"/>
        <v>7</v>
      </c>
      <c r="DA71" s="83" t="str">
        <f t="shared" si="16"/>
        <v>Projektingenieur 1</v>
      </c>
      <c r="DB71" s="20"/>
      <c r="DC71" s="33">
        <v>771</v>
      </c>
      <c r="DD71" s="33">
        <f t="shared" si="17"/>
        <v>7</v>
      </c>
      <c r="DE71" s="83" t="str">
        <f t="shared" si="18"/>
        <v>Projektingenieur 1</v>
      </c>
    </row>
    <row r="72" spans="1:109" s="19" customFormat="1" x14ac:dyDescent="0.2">
      <c r="A72" s="53">
        <v>0</v>
      </c>
      <c r="B72" s="53"/>
      <c r="C72" s="53">
        <f t="shared" ref="C72:C140" si="19">IF(Z72&gt;=10,1,0)</f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358</v>
      </c>
      <c r="P72" s="15" t="s">
        <v>482</v>
      </c>
      <c r="Q72" s="15">
        <v>68</v>
      </c>
      <c r="R72" s="16"/>
      <c r="S72" s="20" t="s">
        <v>260</v>
      </c>
      <c r="T72" s="21">
        <v>1956</v>
      </c>
      <c r="U72" s="28" t="s">
        <v>126</v>
      </c>
      <c r="V72" s="21">
        <v>1973</v>
      </c>
      <c r="W72" s="25"/>
      <c r="X72" s="21"/>
      <c r="Y72" s="28"/>
      <c r="Z72" s="21">
        <f t="shared" ref="Z72:Z128" si="20">$AD$3-V72</f>
        <v>39</v>
      </c>
      <c r="AA72" s="25" t="s">
        <v>139</v>
      </c>
      <c r="AB72" s="21" t="s">
        <v>121</v>
      </c>
      <c r="AC72" s="21"/>
      <c r="AE72" s="90" t="s">
        <v>377</v>
      </c>
      <c r="AF72" s="82"/>
      <c r="CP72" s="19" t="str">
        <f t="shared" ref="CP72:CP128" si="21">+S72</f>
        <v>Allemann  Bertrand</v>
      </c>
      <c r="CR72" s="19">
        <f t="shared" ref="CR72:CR128" si="22">+Z72</f>
        <v>39</v>
      </c>
      <c r="CS72" s="19" t="str">
        <f t="shared" ref="CS72:CS128" si="23">+AB72</f>
        <v>D</v>
      </c>
      <c r="CT72" s="154">
        <v>5631</v>
      </c>
      <c r="CU72" s="126"/>
      <c r="CV72" s="125">
        <v>741</v>
      </c>
      <c r="CW72" s="33">
        <f t="shared" si="13"/>
        <v>7</v>
      </c>
      <c r="CX72" s="83" t="str">
        <f t="shared" si="14"/>
        <v>Konstrukteur 4 / Fachplaner 4 / Gruppenchef 2</v>
      </c>
      <c r="CY72" s="125">
        <v>741</v>
      </c>
      <c r="CZ72" s="33">
        <f t="shared" si="15"/>
        <v>7</v>
      </c>
      <c r="DA72" s="83" t="str">
        <f t="shared" si="16"/>
        <v>Konstrukteur 4 / Fachplaner 4 / Gruppenchef 2</v>
      </c>
      <c r="DB72" s="20"/>
      <c r="DC72" s="33">
        <v>742</v>
      </c>
      <c r="DD72" s="33">
        <f t="shared" si="17"/>
        <v>8</v>
      </c>
      <c r="DE72" s="83" t="str">
        <f t="shared" si="18"/>
        <v>Konstrukteur 5  / Fachplaner 5 / Gruppenchef 3</v>
      </c>
    </row>
    <row r="73" spans="1:109" s="19" customFormat="1" x14ac:dyDescent="0.2">
      <c r="A73" s="53">
        <v>0</v>
      </c>
      <c r="B73" s="53"/>
      <c r="C73" s="53">
        <f t="shared" si="19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360</v>
      </c>
      <c r="P73" s="15" t="s">
        <v>483</v>
      </c>
      <c r="Q73" s="15">
        <v>69</v>
      </c>
      <c r="R73" s="16"/>
      <c r="S73" s="20" t="s">
        <v>137</v>
      </c>
      <c r="T73" s="21">
        <v>1958</v>
      </c>
      <c r="U73" s="28" t="s">
        <v>126</v>
      </c>
      <c r="V73" s="21">
        <v>1977</v>
      </c>
      <c r="W73" s="25"/>
      <c r="X73" s="21"/>
      <c r="Y73" s="28"/>
      <c r="Z73" s="21">
        <f t="shared" si="20"/>
        <v>35</v>
      </c>
      <c r="AA73" s="25" t="s">
        <v>129</v>
      </c>
      <c r="AB73" s="21" t="s">
        <v>121</v>
      </c>
      <c r="AC73" s="21"/>
      <c r="AE73" s="90" t="s">
        <v>377</v>
      </c>
      <c r="AF73" s="82"/>
      <c r="CP73" s="19" t="str">
        <f t="shared" si="21"/>
        <v>Lenherr Paul</v>
      </c>
      <c r="CR73" s="19">
        <f t="shared" si="22"/>
        <v>35</v>
      </c>
      <c r="CS73" s="19" t="str">
        <f t="shared" si="23"/>
        <v>D</v>
      </c>
      <c r="CT73" s="154">
        <v>6628</v>
      </c>
      <c r="CU73" s="126"/>
      <c r="CV73" s="125">
        <v>741</v>
      </c>
      <c r="CW73" s="33">
        <f t="shared" si="13"/>
        <v>7</v>
      </c>
      <c r="CX73" s="83" t="str">
        <f t="shared" si="14"/>
        <v>Konstrukteur 4 / Fachplaner 4 / Gruppenchef 2</v>
      </c>
      <c r="CY73" s="125">
        <v>741</v>
      </c>
      <c r="CZ73" s="33">
        <f t="shared" si="15"/>
        <v>7</v>
      </c>
      <c r="DA73" s="83" t="str">
        <f t="shared" si="16"/>
        <v>Konstrukteur 4 / Fachplaner 4 / Gruppenchef 2</v>
      </c>
      <c r="DB73" s="20"/>
      <c r="DC73" s="33">
        <v>742</v>
      </c>
      <c r="DD73" s="33">
        <f t="shared" si="17"/>
        <v>8</v>
      </c>
      <c r="DE73" s="83" t="str">
        <f t="shared" si="18"/>
        <v>Konstrukteur 5  / Fachplaner 5 / Gruppenchef 3</v>
      </c>
    </row>
    <row r="74" spans="1:109" s="19" customFormat="1" x14ac:dyDescent="0.2">
      <c r="A74" s="53">
        <v>0</v>
      </c>
      <c r="B74" s="53"/>
      <c r="C74" s="53">
        <f t="shared" si="19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484</v>
      </c>
      <c r="Q74" s="15">
        <v>70</v>
      </c>
      <c r="R74" s="16"/>
      <c r="S74" s="20" t="s">
        <v>271</v>
      </c>
      <c r="T74" s="21">
        <v>1958</v>
      </c>
      <c r="U74" s="28" t="s">
        <v>126</v>
      </c>
      <c r="V74" s="21">
        <v>1978</v>
      </c>
      <c r="W74" s="25"/>
      <c r="X74" s="21"/>
      <c r="Y74" s="28"/>
      <c r="Z74" s="21">
        <f t="shared" si="20"/>
        <v>34</v>
      </c>
      <c r="AA74" s="25" t="s">
        <v>687</v>
      </c>
      <c r="AB74" s="21" t="s">
        <v>121</v>
      </c>
      <c r="AC74" s="21"/>
      <c r="AE74" s="90" t="s">
        <v>420</v>
      </c>
      <c r="AF74" s="82"/>
      <c r="CP74" s="19" t="str">
        <f t="shared" si="21"/>
        <v>von Schallen Urs</v>
      </c>
      <c r="CR74" s="19">
        <f t="shared" si="22"/>
        <v>34</v>
      </c>
      <c r="CS74" s="19" t="str">
        <f t="shared" si="23"/>
        <v>D</v>
      </c>
      <c r="CT74" s="154">
        <v>6659</v>
      </c>
      <c r="CU74" s="126"/>
      <c r="CV74" s="125">
        <v>742</v>
      </c>
      <c r="CW74" s="33">
        <f t="shared" si="13"/>
        <v>8</v>
      </c>
      <c r="CX74" s="83" t="str">
        <f t="shared" si="14"/>
        <v>Konstrukteur 5  / Fachplaner 5 / Gruppenchef 3</v>
      </c>
      <c r="CY74" s="125">
        <v>742</v>
      </c>
      <c r="CZ74" s="33">
        <f t="shared" si="15"/>
        <v>8</v>
      </c>
      <c r="DA74" s="83" t="str">
        <f t="shared" si="16"/>
        <v>Konstrukteur 5  / Fachplaner 5 / Gruppenchef 3</v>
      </c>
      <c r="DB74" s="20"/>
      <c r="DC74" s="33">
        <v>742</v>
      </c>
      <c r="DD74" s="33">
        <f t="shared" si="17"/>
        <v>8</v>
      </c>
      <c r="DE74" s="83" t="str">
        <f t="shared" si="18"/>
        <v>Konstrukteur 5  / Fachplaner 5 / Gruppenchef 3</v>
      </c>
    </row>
    <row r="75" spans="1:109" s="19" customFormat="1" x14ac:dyDescent="0.2">
      <c r="A75" s="53">
        <v>0</v>
      </c>
      <c r="B75" s="53"/>
      <c r="C75" s="53">
        <f t="shared" si="19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632</v>
      </c>
      <c r="Q75" s="15">
        <v>71</v>
      </c>
      <c r="R75" s="16"/>
      <c r="S75" s="20" t="s">
        <v>633</v>
      </c>
      <c r="T75" s="21">
        <v>1958</v>
      </c>
      <c r="U75" s="28" t="s">
        <v>634</v>
      </c>
      <c r="V75" s="21">
        <v>1980</v>
      </c>
      <c r="W75" s="25"/>
      <c r="X75" s="21"/>
      <c r="Y75" s="28"/>
      <c r="Z75" s="21">
        <f t="shared" si="20"/>
        <v>32</v>
      </c>
      <c r="AA75" s="25" t="s">
        <v>107</v>
      </c>
      <c r="AB75" s="21" t="s">
        <v>121</v>
      </c>
      <c r="AC75" s="21"/>
      <c r="AE75" s="157" t="s">
        <v>892</v>
      </c>
      <c r="AF75" s="82"/>
      <c r="CP75" s="19" t="str">
        <f t="shared" si="21"/>
        <v>Schneider Martin</v>
      </c>
      <c r="CR75" s="19">
        <f t="shared" si="22"/>
        <v>32</v>
      </c>
      <c r="CS75" s="19" t="str">
        <f t="shared" si="23"/>
        <v>D</v>
      </c>
      <c r="CT75" s="154">
        <v>4354</v>
      </c>
      <c r="CU75" s="126"/>
      <c r="CV75" s="125">
        <v>741</v>
      </c>
      <c r="CW75" s="33">
        <f t="shared" si="13"/>
        <v>7</v>
      </c>
      <c r="CX75" s="83" t="str">
        <f t="shared" si="14"/>
        <v>Konstrukteur 4 / Fachplaner 4 / Gruppenchef 2</v>
      </c>
      <c r="CY75" s="125">
        <v>741</v>
      </c>
      <c r="CZ75" s="33">
        <f t="shared" si="15"/>
        <v>7</v>
      </c>
      <c r="DA75" s="83" t="str">
        <f t="shared" si="16"/>
        <v>Konstrukteur 4 / Fachplaner 4 / Gruppenchef 2</v>
      </c>
      <c r="DB75" s="20"/>
      <c r="DC75" s="33">
        <v>742</v>
      </c>
      <c r="DD75" s="33">
        <f t="shared" si="17"/>
        <v>8</v>
      </c>
      <c r="DE75" s="83" t="str">
        <f t="shared" si="18"/>
        <v>Konstrukteur 5  / Fachplaner 5 / Gruppenchef 3</v>
      </c>
    </row>
    <row r="76" spans="1:109" s="19" customFormat="1" x14ac:dyDescent="0.2">
      <c r="A76" s="53">
        <v>0</v>
      </c>
      <c r="B76" s="53"/>
      <c r="C76" s="53">
        <f t="shared" si="19"/>
        <v>1</v>
      </c>
      <c r="D76" s="55"/>
      <c r="E76" s="55"/>
      <c r="F76" s="56"/>
      <c r="G76" s="54"/>
      <c r="H76" s="54">
        <v>1</v>
      </c>
      <c r="I76" s="56">
        <v>1</v>
      </c>
      <c r="J76" s="54">
        <v>1</v>
      </c>
      <c r="K76" s="56"/>
      <c r="L76" s="56"/>
      <c r="M76" s="56"/>
      <c r="N76" s="58"/>
      <c r="O76" s="52" t="s">
        <v>359</v>
      </c>
      <c r="P76" s="15" t="s">
        <v>485</v>
      </c>
      <c r="Q76" s="15">
        <v>72</v>
      </c>
      <c r="R76" s="16"/>
      <c r="S76" s="20" t="s">
        <v>261</v>
      </c>
      <c r="T76" s="21">
        <v>1959</v>
      </c>
      <c r="U76" s="28" t="s">
        <v>126</v>
      </c>
      <c r="V76" s="21">
        <v>1981</v>
      </c>
      <c r="W76" s="25"/>
      <c r="X76" s="21"/>
      <c r="Y76" s="28"/>
      <c r="Z76" s="21">
        <f t="shared" si="20"/>
        <v>31</v>
      </c>
      <c r="AA76" s="25" t="s">
        <v>110</v>
      </c>
      <c r="AB76" s="21" t="s">
        <v>121</v>
      </c>
      <c r="AC76" s="21"/>
      <c r="AE76" s="157" t="s">
        <v>893</v>
      </c>
      <c r="AF76" s="82"/>
      <c r="CP76" s="19" t="str">
        <f t="shared" si="21"/>
        <v>Ortlieb Hans-Rudi</v>
      </c>
      <c r="CR76" s="19">
        <f t="shared" si="22"/>
        <v>31</v>
      </c>
      <c r="CS76" s="19" t="str">
        <f t="shared" si="23"/>
        <v>D</v>
      </c>
      <c r="CT76" s="154">
        <v>5630</v>
      </c>
      <c r="CU76" s="126"/>
      <c r="CV76" s="125">
        <v>771</v>
      </c>
      <c r="CW76" s="33">
        <f t="shared" si="13"/>
        <v>7</v>
      </c>
      <c r="CX76" s="83" t="str">
        <f t="shared" si="14"/>
        <v>Projektingenieur 1</v>
      </c>
      <c r="CY76" s="125">
        <v>741</v>
      </c>
      <c r="CZ76" s="33">
        <f t="shared" si="15"/>
        <v>7</v>
      </c>
      <c r="DA76" s="83" t="str">
        <f t="shared" si="16"/>
        <v>Konstrukteur 4 / Fachplaner 4 / Gruppenchef 2</v>
      </c>
      <c r="DB76" s="20"/>
      <c r="DC76" s="33">
        <v>742</v>
      </c>
      <c r="DD76" s="33">
        <f t="shared" si="17"/>
        <v>8</v>
      </c>
      <c r="DE76" s="83" t="str">
        <f t="shared" si="18"/>
        <v>Konstrukteur 5  / Fachplaner 5 / Gruppenchef 3</v>
      </c>
    </row>
    <row r="77" spans="1:109" s="19" customFormat="1" x14ac:dyDescent="0.2">
      <c r="A77" s="53">
        <v>0</v>
      </c>
      <c r="B77" s="53">
        <v>1</v>
      </c>
      <c r="C77" s="53">
        <f t="shared" si="19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552</v>
      </c>
      <c r="Q77" s="15">
        <v>73</v>
      </c>
      <c r="R77" s="16"/>
      <c r="S77" s="20" t="s">
        <v>553</v>
      </c>
      <c r="T77" s="21">
        <v>1959</v>
      </c>
      <c r="U77" s="28" t="s">
        <v>239</v>
      </c>
      <c r="V77" s="21">
        <v>1983</v>
      </c>
      <c r="W77" s="25"/>
      <c r="X77" s="21"/>
      <c r="Y77" s="28" t="s">
        <v>555</v>
      </c>
      <c r="Z77" s="21">
        <f t="shared" si="20"/>
        <v>29</v>
      </c>
      <c r="AA77" s="25" t="s">
        <v>554</v>
      </c>
      <c r="AB77" s="21" t="s">
        <v>121</v>
      </c>
      <c r="AC77" s="21"/>
      <c r="AE77" s="90" t="s">
        <v>377</v>
      </c>
      <c r="AF77" s="82"/>
      <c r="CP77" s="19" t="str">
        <f t="shared" si="21"/>
        <v>Bollhalder Angelika</v>
      </c>
      <c r="CR77" s="19">
        <f t="shared" si="22"/>
        <v>29</v>
      </c>
      <c r="CS77" s="19" t="str">
        <f t="shared" si="23"/>
        <v>D</v>
      </c>
      <c r="CT77" s="154">
        <v>4344</v>
      </c>
      <c r="CU77" s="126"/>
      <c r="CV77" s="125">
        <v>741</v>
      </c>
      <c r="CW77" s="33">
        <f t="shared" si="13"/>
        <v>7</v>
      </c>
      <c r="CX77" s="83" t="str">
        <f t="shared" si="14"/>
        <v>Konstrukteur 4 / Fachplaner 4 / Gruppenchef 2</v>
      </c>
      <c r="CY77" s="125">
        <v>741</v>
      </c>
      <c r="CZ77" s="33">
        <f t="shared" si="15"/>
        <v>7</v>
      </c>
      <c r="DA77" s="83" t="str">
        <f t="shared" si="16"/>
        <v>Konstrukteur 4 / Fachplaner 4 / Gruppenchef 2</v>
      </c>
      <c r="DB77" s="20"/>
      <c r="DC77" s="33">
        <v>742</v>
      </c>
      <c r="DD77" s="33">
        <f t="shared" si="17"/>
        <v>8</v>
      </c>
      <c r="DE77" s="83" t="str">
        <f t="shared" si="18"/>
        <v>Konstrukteur 5  / Fachplaner 5 / Gruppenchef 3</v>
      </c>
    </row>
    <row r="78" spans="1:109" s="19" customFormat="1" x14ac:dyDescent="0.2">
      <c r="A78" s="53">
        <v>0</v>
      </c>
      <c r="B78" s="53"/>
      <c r="C78" s="53">
        <f t="shared" si="19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20"/>
        <v>27</v>
      </c>
      <c r="AA78" s="25" t="s">
        <v>110</v>
      </c>
      <c r="AB78" s="21" t="s">
        <v>121</v>
      </c>
      <c r="AC78" s="21"/>
      <c r="AE78" s="157" t="s">
        <v>376</v>
      </c>
      <c r="AF78" s="82"/>
      <c r="CP78" s="19" t="str">
        <f t="shared" si="21"/>
        <v>Oehen Beat</v>
      </c>
      <c r="CR78" s="19">
        <f t="shared" si="22"/>
        <v>27</v>
      </c>
      <c r="CS78" s="19" t="str">
        <f t="shared" si="23"/>
        <v>D</v>
      </c>
      <c r="CT78" s="154">
        <v>7622</v>
      </c>
      <c r="CU78" s="126"/>
      <c r="CV78" s="125">
        <v>772</v>
      </c>
      <c r="CW78" s="33">
        <f t="shared" si="13"/>
        <v>8</v>
      </c>
      <c r="CX78" s="83" t="str">
        <f t="shared" si="14"/>
        <v>Projektingenieur 2</v>
      </c>
      <c r="CY78" s="125">
        <v>772</v>
      </c>
      <c r="CZ78" s="33">
        <f t="shared" si="15"/>
        <v>8</v>
      </c>
      <c r="DA78" s="83" t="str">
        <f t="shared" si="16"/>
        <v>Projektingenieur 2</v>
      </c>
      <c r="DB78" s="20"/>
      <c r="DC78" s="125">
        <v>772</v>
      </c>
      <c r="DD78" s="33">
        <f t="shared" si="17"/>
        <v>8</v>
      </c>
      <c r="DE78" s="83" t="str">
        <f t="shared" si="18"/>
        <v>Projektingenieur 2</v>
      </c>
    </row>
    <row r="79" spans="1:109" s="19" customFormat="1" x14ac:dyDescent="0.2">
      <c r="A79" s="53">
        <v>0</v>
      </c>
      <c r="B79" s="53"/>
      <c r="C79" s="53">
        <f t="shared" si="19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487</v>
      </c>
      <c r="Q79" s="15">
        <v>75</v>
      </c>
      <c r="R79" s="16"/>
      <c r="S79" s="20" t="s">
        <v>145</v>
      </c>
      <c r="T79" s="21">
        <v>1970</v>
      </c>
      <c r="U79" s="28" t="s">
        <v>126</v>
      </c>
      <c r="V79" s="21">
        <v>1988</v>
      </c>
      <c r="W79" s="25"/>
      <c r="X79" s="21"/>
      <c r="Y79" s="28"/>
      <c r="Z79" s="21">
        <f t="shared" si="20"/>
        <v>24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21"/>
        <v>Bucher Oliver</v>
      </c>
      <c r="CR79" s="19">
        <f t="shared" si="22"/>
        <v>24</v>
      </c>
      <c r="CS79" s="19" t="str">
        <f t="shared" si="23"/>
        <v>D</v>
      </c>
      <c r="CT79" s="154">
        <v>7641</v>
      </c>
      <c r="CU79" s="126"/>
      <c r="CV79" s="125">
        <v>741</v>
      </c>
      <c r="CW79" s="33">
        <f t="shared" ref="CW79:CW114" si="24">VLOOKUP($CV79,Funktionsbezeichnungen,3,0)</f>
        <v>7</v>
      </c>
      <c r="CX79" s="83" t="str">
        <f t="shared" ref="CX79:CX114" si="25">VLOOKUP($CV79,Funktionsbezeichnungen,2,0)</f>
        <v>Konstrukteur 4 / Fachplaner 4 / Gruppenchef 2</v>
      </c>
      <c r="CY79" s="125">
        <v>741</v>
      </c>
      <c r="CZ79" s="33">
        <f t="shared" si="15"/>
        <v>7</v>
      </c>
      <c r="DA79" s="83" t="str">
        <f t="shared" si="16"/>
        <v>Konstrukteur 4 / Fachplaner 4 / Gruppenchef 2</v>
      </c>
      <c r="DB79" s="20"/>
      <c r="DC79" s="125">
        <v>742</v>
      </c>
      <c r="DD79" s="33">
        <f t="shared" si="17"/>
        <v>8</v>
      </c>
      <c r="DE79" s="83" t="str">
        <f t="shared" si="18"/>
        <v>Konstrukteur 5  / Fachplaner 5 / Gruppenchef 3</v>
      </c>
    </row>
    <row r="80" spans="1:109" s="19" customFormat="1" x14ac:dyDescent="0.2">
      <c r="A80" s="53">
        <v>0</v>
      </c>
      <c r="B80" s="53"/>
      <c r="C80" s="53">
        <f t="shared" si="19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488</v>
      </c>
      <c r="Q80" s="15">
        <v>76</v>
      </c>
      <c r="R80" s="16"/>
      <c r="S80" s="20" t="s">
        <v>144</v>
      </c>
      <c r="T80" s="21">
        <v>1968</v>
      </c>
      <c r="U80" s="28" t="s">
        <v>126</v>
      </c>
      <c r="V80" s="21">
        <v>1989</v>
      </c>
      <c r="W80" s="25"/>
      <c r="X80" s="21"/>
      <c r="Y80" s="28" t="s">
        <v>287</v>
      </c>
      <c r="Z80" s="21">
        <f t="shared" si="20"/>
        <v>23</v>
      </c>
      <c r="AA80" s="25" t="s">
        <v>288</v>
      </c>
      <c r="AB80" s="21" t="s">
        <v>121</v>
      </c>
      <c r="AC80" s="21"/>
      <c r="AE80" s="90" t="s">
        <v>375</v>
      </c>
      <c r="AF80" s="82"/>
      <c r="CP80" s="19" t="str">
        <f t="shared" si="21"/>
        <v>Hagen Stefan</v>
      </c>
      <c r="CR80" s="19">
        <f t="shared" si="22"/>
        <v>23</v>
      </c>
      <c r="CS80" s="19" t="str">
        <f t="shared" si="23"/>
        <v>D</v>
      </c>
      <c r="CT80" s="154">
        <v>6741</v>
      </c>
      <c r="CU80" s="126"/>
      <c r="CV80" s="125">
        <v>741</v>
      </c>
      <c r="CW80" s="33">
        <f t="shared" si="24"/>
        <v>7</v>
      </c>
      <c r="CX80" s="83" t="str">
        <f t="shared" si="25"/>
        <v>Konstrukteur 4 / Fachplaner 4 / Gruppenchef 2</v>
      </c>
      <c r="CY80" s="125">
        <v>741</v>
      </c>
      <c r="CZ80" s="33">
        <f t="shared" si="15"/>
        <v>7</v>
      </c>
      <c r="DA80" s="83" t="str">
        <f t="shared" si="16"/>
        <v>Konstrukteur 4 / Fachplaner 4 / Gruppenchef 2</v>
      </c>
      <c r="DB80" s="20"/>
      <c r="DC80" s="125">
        <v>742</v>
      </c>
      <c r="DD80" s="33">
        <f t="shared" si="17"/>
        <v>8</v>
      </c>
      <c r="DE80" s="83" t="str">
        <f t="shared" si="18"/>
        <v>Konstrukteur 5  / Fachplaner 5 / Gruppenchef 3</v>
      </c>
    </row>
    <row r="81" spans="1:109" s="19" customFormat="1" x14ac:dyDescent="0.2">
      <c r="A81" s="53">
        <v>0</v>
      </c>
      <c r="B81" s="53"/>
      <c r="C81" s="53">
        <f t="shared" si="1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359</v>
      </c>
      <c r="P81" s="15" t="s">
        <v>489</v>
      </c>
      <c r="Q81" s="15">
        <v>77</v>
      </c>
      <c r="R81" s="16"/>
      <c r="S81" s="20" t="s">
        <v>146</v>
      </c>
      <c r="T81" s="21">
        <v>1970</v>
      </c>
      <c r="U81" s="28" t="s">
        <v>126</v>
      </c>
      <c r="V81" s="21">
        <v>1991</v>
      </c>
      <c r="W81" s="25"/>
      <c r="X81" s="21"/>
      <c r="Y81" s="28"/>
      <c r="Z81" s="21">
        <f t="shared" si="20"/>
        <v>21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21"/>
        <v>Hardmeyer Christian</v>
      </c>
      <c r="CR81" s="19">
        <f t="shared" si="22"/>
        <v>21</v>
      </c>
      <c r="CS81" s="19" t="str">
        <f t="shared" si="23"/>
        <v>D</v>
      </c>
      <c r="CT81" s="154">
        <v>9618</v>
      </c>
      <c r="CU81" s="126"/>
      <c r="CV81" s="125">
        <v>741</v>
      </c>
      <c r="CW81" s="33">
        <f t="shared" si="24"/>
        <v>7</v>
      </c>
      <c r="CX81" s="83" t="str">
        <f t="shared" si="25"/>
        <v>Konstrukteur 4 / Fachplaner 4 / Gruppenchef 2</v>
      </c>
      <c r="CY81" s="125">
        <v>741</v>
      </c>
      <c r="CZ81" s="33">
        <f t="shared" ref="CZ81:CZ98" si="26">VLOOKUP($CY81,Funktionsbezeichnungen,3,0)</f>
        <v>7</v>
      </c>
      <c r="DA81" s="83" t="str">
        <f t="shared" ref="DA81:DA98" si="27">VLOOKUP($CY81,Funktionsbezeichnungen,2,0)</f>
        <v>Konstrukteur 4 / Fachplaner 4 / Gruppenchef 2</v>
      </c>
      <c r="DB81" s="20"/>
      <c r="DC81" s="125">
        <v>742</v>
      </c>
      <c r="DD81" s="33">
        <f t="shared" ref="DD81:DD116" si="28">VLOOKUP($DC81,Funktionsbezeichnungen,3,0)</f>
        <v>8</v>
      </c>
      <c r="DE81" s="83" t="str">
        <f t="shared" ref="DE81:DE116" si="29">VLOOKUP($DC81,Funktionsbezeichnungen,2,0)</f>
        <v>Konstrukteur 5  / Fachplaner 5 / Gruppenchef 3</v>
      </c>
    </row>
    <row r="82" spans="1:109" s="19" customFormat="1" x14ac:dyDescent="0.2">
      <c r="A82" s="53">
        <v>0</v>
      </c>
      <c r="B82" s="53"/>
      <c r="C82" s="53">
        <f t="shared" si="19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490</v>
      </c>
      <c r="Q82" s="15">
        <v>78</v>
      </c>
      <c r="R82" s="16"/>
      <c r="S82" s="20" t="s">
        <v>148</v>
      </c>
      <c r="T82" s="21">
        <v>1970</v>
      </c>
      <c r="U82" s="28" t="s">
        <v>126</v>
      </c>
      <c r="V82" s="21">
        <v>1992</v>
      </c>
      <c r="W82" s="25"/>
      <c r="X82" s="21"/>
      <c r="Y82" s="28"/>
      <c r="Z82" s="21">
        <f t="shared" si="20"/>
        <v>20</v>
      </c>
      <c r="AA82" s="25" t="s">
        <v>129</v>
      </c>
      <c r="AB82" s="21" t="s">
        <v>121</v>
      </c>
      <c r="AC82" s="21"/>
      <c r="AE82" s="90" t="s">
        <v>421</v>
      </c>
      <c r="AF82" s="82"/>
      <c r="CP82" s="19" t="str">
        <f t="shared" si="21"/>
        <v>Wira Stephane</v>
      </c>
      <c r="CR82" s="19">
        <f t="shared" si="22"/>
        <v>20</v>
      </c>
      <c r="CS82" s="19" t="str">
        <f t="shared" si="23"/>
        <v>D</v>
      </c>
      <c r="CT82" s="154">
        <v>9623</v>
      </c>
      <c r="CU82" s="126"/>
      <c r="CV82" s="125">
        <v>742</v>
      </c>
      <c r="CW82" s="33">
        <f t="shared" si="24"/>
        <v>8</v>
      </c>
      <c r="CX82" s="83" t="str">
        <f t="shared" si="25"/>
        <v>Konstrukteur 5  / Fachplaner 5 / Gruppenchef 3</v>
      </c>
      <c r="CY82" s="125">
        <v>742</v>
      </c>
      <c r="CZ82" s="33">
        <f t="shared" si="26"/>
        <v>8</v>
      </c>
      <c r="DA82" s="83" t="str">
        <f t="shared" si="27"/>
        <v>Konstrukteur 5  / Fachplaner 5 / Gruppenchef 3</v>
      </c>
      <c r="DB82" s="20"/>
      <c r="DC82" s="125">
        <v>742</v>
      </c>
      <c r="DD82" s="33">
        <f t="shared" si="28"/>
        <v>8</v>
      </c>
      <c r="DE82" s="83" t="str">
        <f t="shared" si="29"/>
        <v>Konstrukteur 5  / Fachplaner 5 / Gruppenchef 3</v>
      </c>
    </row>
    <row r="83" spans="1:109" s="19" customFormat="1" x14ac:dyDescent="0.2">
      <c r="A83" s="53">
        <v>0</v>
      </c>
      <c r="B83" s="53"/>
      <c r="C83" s="53">
        <f t="shared" si="19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568</v>
      </c>
      <c r="Q83" s="15">
        <v>79</v>
      </c>
      <c r="R83" s="16"/>
      <c r="S83" s="20" t="s">
        <v>569</v>
      </c>
      <c r="T83" s="21">
        <v>1973</v>
      </c>
      <c r="U83" s="28" t="s">
        <v>126</v>
      </c>
      <c r="V83" s="21">
        <v>1993</v>
      </c>
      <c r="W83" s="25"/>
      <c r="X83" s="21"/>
      <c r="Y83" s="28"/>
      <c r="Z83" s="21">
        <f t="shared" si="20"/>
        <v>19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1"/>
        <v>Heiniger Christoph</v>
      </c>
      <c r="CR83" s="19">
        <f t="shared" si="22"/>
        <v>19</v>
      </c>
      <c r="CS83" s="19" t="str">
        <f t="shared" si="23"/>
        <v>D</v>
      </c>
      <c r="CT83" s="154">
        <v>4346</v>
      </c>
      <c r="CU83" s="126"/>
      <c r="CV83" s="125">
        <v>741</v>
      </c>
      <c r="CW83" s="33">
        <f t="shared" si="24"/>
        <v>7</v>
      </c>
      <c r="CX83" s="83" t="str">
        <f t="shared" si="25"/>
        <v>Konstrukteur 4 / Fachplaner 4 / Gruppenchef 2</v>
      </c>
      <c r="CY83" s="125">
        <v>741</v>
      </c>
      <c r="CZ83" s="33">
        <f t="shared" si="26"/>
        <v>7</v>
      </c>
      <c r="DA83" s="83" t="str">
        <f t="shared" si="27"/>
        <v>Konstrukteur 4 / Fachplaner 4 / Gruppenchef 2</v>
      </c>
      <c r="DB83" s="20"/>
      <c r="DC83" s="125">
        <v>742</v>
      </c>
      <c r="DD83" s="33">
        <f t="shared" si="28"/>
        <v>8</v>
      </c>
      <c r="DE83" s="83" t="str">
        <f t="shared" si="29"/>
        <v>Konstrukteur 5  / Fachplaner 5 / Gruppenchef 3</v>
      </c>
    </row>
    <row r="84" spans="1:109" s="19" customFormat="1" x14ac:dyDescent="0.2">
      <c r="A84" s="53">
        <v>0</v>
      </c>
      <c r="B84" s="53"/>
      <c r="C84" s="53">
        <f t="shared" si="19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5"/>
      <c r="X84" s="21"/>
      <c r="Y84" s="28"/>
      <c r="Z84" s="21">
        <f t="shared" si="20"/>
        <v>14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21"/>
        <v>Humbel Sven</v>
      </c>
      <c r="CR84" s="19">
        <f t="shared" si="22"/>
        <v>14</v>
      </c>
      <c r="CS84" s="19" t="str">
        <f t="shared" si="23"/>
        <v>D</v>
      </c>
      <c r="CT84" s="154">
        <v>9654</v>
      </c>
      <c r="CU84" s="126"/>
      <c r="CV84" s="125">
        <v>741</v>
      </c>
      <c r="CW84" s="33">
        <f t="shared" si="24"/>
        <v>7</v>
      </c>
      <c r="CX84" s="83" t="str">
        <f t="shared" si="25"/>
        <v>Konstrukteur 4 / Fachplaner 4 / Gruppenchef 2</v>
      </c>
      <c r="CY84" s="125">
        <v>741</v>
      </c>
      <c r="CZ84" s="33">
        <f t="shared" si="26"/>
        <v>7</v>
      </c>
      <c r="DA84" s="83" t="str">
        <f t="shared" si="27"/>
        <v>Konstrukteur 4 / Fachplaner 4 / Gruppenchef 2</v>
      </c>
      <c r="DB84" s="20"/>
      <c r="DC84" s="125">
        <v>742</v>
      </c>
      <c r="DD84" s="33">
        <f t="shared" si="28"/>
        <v>8</v>
      </c>
      <c r="DE84" s="83" t="str">
        <f t="shared" si="29"/>
        <v>Konstrukteur 5  / Fachplaner 5 / Gruppenchef 3</v>
      </c>
    </row>
    <row r="85" spans="1:109" s="19" customFormat="1" x14ac:dyDescent="0.2">
      <c r="A85" s="53">
        <v>0</v>
      </c>
      <c r="B85" s="53"/>
      <c r="C85" s="53">
        <f t="shared" si="19"/>
        <v>1</v>
      </c>
      <c r="D85" s="55"/>
      <c r="E85" s="55"/>
      <c r="F85" s="56"/>
      <c r="G85" s="54"/>
      <c r="H85" s="54">
        <v>1</v>
      </c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531</v>
      </c>
      <c r="Q85" s="15">
        <v>81</v>
      </c>
      <c r="R85" s="42"/>
      <c r="S85" s="27" t="s">
        <v>254</v>
      </c>
      <c r="T85" s="21">
        <v>1979</v>
      </c>
      <c r="U85" s="28" t="s">
        <v>126</v>
      </c>
      <c r="V85" s="21">
        <v>1999</v>
      </c>
      <c r="W85" s="119" t="s">
        <v>530</v>
      </c>
      <c r="X85" s="118">
        <v>2008</v>
      </c>
      <c r="Y85" s="25"/>
      <c r="Z85" s="21">
        <f t="shared" si="20"/>
        <v>13</v>
      </c>
      <c r="AA85" s="25" t="s">
        <v>110</v>
      </c>
      <c r="AB85" s="21" t="s">
        <v>121</v>
      </c>
      <c r="AC85" s="21"/>
      <c r="AE85" s="90" t="s">
        <v>376</v>
      </c>
      <c r="AF85" s="82"/>
      <c r="CP85" s="19" t="str">
        <f t="shared" si="21"/>
        <v>Sigrist Dominik</v>
      </c>
      <c r="CR85" s="19">
        <f t="shared" si="22"/>
        <v>13</v>
      </c>
      <c r="CS85" s="19" t="str">
        <f t="shared" si="23"/>
        <v>D</v>
      </c>
      <c r="CT85" s="154">
        <v>6759</v>
      </c>
      <c r="CU85" s="126"/>
      <c r="CV85" s="125">
        <v>771</v>
      </c>
      <c r="CW85" s="33">
        <f t="shared" si="24"/>
        <v>7</v>
      </c>
      <c r="CX85" s="83" t="str">
        <f t="shared" si="25"/>
        <v>Projektingenieur 1</v>
      </c>
      <c r="CY85" s="125">
        <v>771</v>
      </c>
      <c r="CZ85" s="33">
        <f t="shared" si="26"/>
        <v>7</v>
      </c>
      <c r="DA85" s="83" t="str">
        <f t="shared" si="27"/>
        <v>Projektingenieur 1</v>
      </c>
      <c r="DB85" s="20"/>
      <c r="DC85" s="125">
        <v>771</v>
      </c>
      <c r="DD85" s="33">
        <f t="shared" si="28"/>
        <v>7</v>
      </c>
      <c r="DE85" s="83" t="str">
        <f t="shared" si="29"/>
        <v>Projektingenieur 1</v>
      </c>
    </row>
    <row r="86" spans="1:109" s="19" customFormat="1" x14ac:dyDescent="0.2">
      <c r="A86" s="53">
        <v>0</v>
      </c>
      <c r="B86" s="53"/>
      <c r="C86" s="53">
        <f t="shared" si="19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494</v>
      </c>
      <c r="Q86" s="15">
        <v>82</v>
      </c>
      <c r="R86" s="42"/>
      <c r="S86" s="27" t="s">
        <v>178</v>
      </c>
      <c r="T86" s="21">
        <v>1978</v>
      </c>
      <c r="U86" s="28" t="s">
        <v>235</v>
      </c>
      <c r="V86" s="21">
        <v>2001</v>
      </c>
      <c r="W86" s="25"/>
      <c r="X86" s="21"/>
      <c r="Y86" s="25" t="s">
        <v>289</v>
      </c>
      <c r="Z86" s="21">
        <f t="shared" si="20"/>
        <v>11</v>
      </c>
      <c r="AA86" s="25" t="s">
        <v>110</v>
      </c>
      <c r="AB86" s="21" t="s">
        <v>121</v>
      </c>
      <c r="AC86" s="21"/>
      <c r="AE86" s="90" t="s">
        <v>376</v>
      </c>
      <c r="AF86" s="82"/>
      <c r="CP86" s="19" t="str">
        <f t="shared" si="21"/>
        <v>Thalmann Patric</v>
      </c>
      <c r="CR86" s="19">
        <f t="shared" si="22"/>
        <v>11</v>
      </c>
      <c r="CS86" s="19" t="str">
        <f t="shared" si="23"/>
        <v>D</v>
      </c>
      <c r="CT86" s="154">
        <v>9658</v>
      </c>
      <c r="CU86" s="126"/>
      <c r="CV86" s="125">
        <v>771</v>
      </c>
      <c r="CW86" s="33">
        <f t="shared" si="24"/>
        <v>7</v>
      </c>
      <c r="CX86" s="83" t="str">
        <f t="shared" si="25"/>
        <v>Projektingenieur 1</v>
      </c>
      <c r="CY86" s="125">
        <v>771</v>
      </c>
      <c r="CZ86" s="33">
        <f t="shared" si="26"/>
        <v>7</v>
      </c>
      <c r="DA86" s="83" t="str">
        <f t="shared" si="27"/>
        <v>Projektingenieur 1</v>
      </c>
      <c r="DB86" s="20"/>
      <c r="DC86" s="125">
        <v>771</v>
      </c>
      <c r="DD86" s="33">
        <f t="shared" si="28"/>
        <v>7</v>
      </c>
      <c r="DE86" s="83" t="str">
        <f t="shared" si="29"/>
        <v>Projektingenieur 1</v>
      </c>
    </row>
    <row r="87" spans="1:109" s="19" customFormat="1" ht="15.75" x14ac:dyDescent="0.2">
      <c r="A87" s="53">
        <v>0</v>
      </c>
      <c r="B87" s="53"/>
      <c r="C87" s="53">
        <f t="shared" si="19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491</v>
      </c>
      <c r="Q87" s="15">
        <v>83</v>
      </c>
      <c r="R87" s="16"/>
      <c r="S87" s="20" t="s">
        <v>140</v>
      </c>
      <c r="T87" s="21">
        <v>1955</v>
      </c>
      <c r="U87" s="28" t="s">
        <v>126</v>
      </c>
      <c r="V87" s="21">
        <v>1973</v>
      </c>
      <c r="W87" s="25"/>
      <c r="X87" s="21"/>
      <c r="Y87" s="28"/>
      <c r="Z87" s="21">
        <f t="shared" si="20"/>
        <v>39</v>
      </c>
      <c r="AA87" s="25" t="s">
        <v>129</v>
      </c>
      <c r="AB87" s="21" t="s">
        <v>880</v>
      </c>
      <c r="AC87" s="21"/>
      <c r="AE87" s="90" t="s">
        <v>377</v>
      </c>
      <c r="AF87" s="82"/>
      <c r="CP87" s="19" t="str">
        <f t="shared" si="21"/>
        <v>Wespiser Charles</v>
      </c>
      <c r="CR87" s="19">
        <f t="shared" si="22"/>
        <v>39</v>
      </c>
      <c r="CS87" s="19" t="str">
        <f t="shared" si="23"/>
        <v xml:space="preserve"> E/D 1)</v>
      </c>
      <c r="CT87" s="154">
        <v>5545</v>
      </c>
      <c r="CU87" s="126"/>
      <c r="CV87" s="125">
        <v>741</v>
      </c>
      <c r="CW87" s="33">
        <f t="shared" si="24"/>
        <v>7</v>
      </c>
      <c r="CX87" s="83" t="str">
        <f t="shared" si="25"/>
        <v>Konstrukteur 4 / Fachplaner 4 / Gruppenchef 2</v>
      </c>
      <c r="CY87" s="125">
        <v>741</v>
      </c>
      <c r="CZ87" s="33">
        <f t="shared" si="26"/>
        <v>7</v>
      </c>
      <c r="DA87" s="83" t="str">
        <f t="shared" si="27"/>
        <v>Konstrukteur 4 / Fachplaner 4 / Gruppenchef 2</v>
      </c>
      <c r="DB87" s="20"/>
      <c r="DC87" s="125">
        <v>741</v>
      </c>
      <c r="DD87" s="33">
        <f t="shared" si="28"/>
        <v>7</v>
      </c>
      <c r="DE87" s="83" t="str">
        <f t="shared" si="29"/>
        <v>Konstrukteur 4 / Fachplaner 4 / Gruppenchef 2</v>
      </c>
    </row>
    <row r="88" spans="1:109" s="19" customFormat="1" ht="15.75" x14ac:dyDescent="0.2">
      <c r="A88" s="53">
        <v>0</v>
      </c>
      <c r="B88" s="53">
        <v>1</v>
      </c>
      <c r="C88" s="53">
        <f t="shared" si="19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492</v>
      </c>
      <c r="Q88" s="15">
        <v>84</v>
      </c>
      <c r="R88" s="16"/>
      <c r="S88" s="20" t="s">
        <v>143</v>
      </c>
      <c r="T88" s="21">
        <v>1968</v>
      </c>
      <c r="U88" s="28" t="s">
        <v>128</v>
      </c>
      <c r="V88" s="21">
        <v>1989</v>
      </c>
      <c r="W88" s="25"/>
      <c r="X88" s="21"/>
      <c r="Y88" s="28"/>
      <c r="Z88" s="21">
        <f t="shared" si="20"/>
        <v>23</v>
      </c>
      <c r="AA88" s="25" t="s">
        <v>710</v>
      </c>
      <c r="AB88" s="21" t="s">
        <v>880</v>
      </c>
      <c r="AC88" s="21"/>
      <c r="AE88" s="90" t="s">
        <v>377</v>
      </c>
      <c r="AF88" s="82"/>
      <c r="CP88" s="19" t="str">
        <f t="shared" si="21"/>
        <v>Nicolosi Lucia</v>
      </c>
      <c r="CR88" s="19">
        <f t="shared" si="22"/>
        <v>23</v>
      </c>
      <c r="CS88" s="19" t="str">
        <f t="shared" si="23"/>
        <v xml:space="preserve"> E/D 1)</v>
      </c>
      <c r="CT88" s="154">
        <v>7637</v>
      </c>
      <c r="CU88" s="126"/>
      <c r="CV88" s="125">
        <v>741</v>
      </c>
      <c r="CW88" s="33">
        <f t="shared" si="24"/>
        <v>7</v>
      </c>
      <c r="CX88" s="83" t="str">
        <f t="shared" si="25"/>
        <v>Konstrukteur 4 / Fachplaner 4 / Gruppenchef 2</v>
      </c>
      <c r="CY88" s="125">
        <v>741</v>
      </c>
      <c r="CZ88" s="33">
        <f t="shared" si="26"/>
        <v>7</v>
      </c>
      <c r="DA88" s="83" t="str">
        <f t="shared" si="27"/>
        <v>Konstrukteur 4 / Fachplaner 4 / Gruppenchef 2</v>
      </c>
      <c r="DB88" s="20"/>
      <c r="DC88" s="125">
        <v>741</v>
      </c>
      <c r="DD88" s="33">
        <f t="shared" si="28"/>
        <v>7</v>
      </c>
      <c r="DE88" s="83" t="str">
        <f t="shared" si="29"/>
        <v>Konstrukteur 4 / Fachplaner 4 / Gruppenchef 2</v>
      </c>
    </row>
    <row r="89" spans="1:109" s="19" customFormat="1" x14ac:dyDescent="0.2">
      <c r="A89" s="53">
        <v>0</v>
      </c>
      <c r="B89" s="53"/>
      <c r="C89" s="53">
        <f t="shared" si="19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652</v>
      </c>
      <c r="Q89" s="15">
        <v>85</v>
      </c>
      <c r="R89" s="16"/>
      <c r="S89" s="20" t="s">
        <v>651</v>
      </c>
      <c r="T89" s="21">
        <v>1967</v>
      </c>
      <c r="U89" s="28" t="s">
        <v>653</v>
      </c>
      <c r="V89" s="21">
        <v>1988</v>
      </c>
      <c r="W89" s="25"/>
      <c r="X89" s="21"/>
      <c r="Y89" s="28"/>
      <c r="Z89" s="21">
        <f t="shared" si="20"/>
        <v>24</v>
      </c>
      <c r="AA89" s="25" t="s">
        <v>653</v>
      </c>
      <c r="AB89" s="21" t="s">
        <v>142</v>
      </c>
      <c r="AC89" s="21"/>
      <c r="AE89" s="90" t="s">
        <v>378</v>
      </c>
      <c r="AF89" s="82"/>
      <c r="CP89" s="19" t="str">
        <f t="shared" si="21"/>
        <v>Dettwiler Markus</v>
      </c>
      <c r="CR89" s="19">
        <f t="shared" si="22"/>
        <v>24</v>
      </c>
      <c r="CS89" s="19" t="str">
        <f t="shared" si="23"/>
        <v>E</v>
      </c>
      <c r="CT89" s="154">
        <v>5639</v>
      </c>
      <c r="CU89" s="126"/>
      <c r="CV89" s="125">
        <v>741</v>
      </c>
      <c r="CW89" s="33">
        <f t="shared" si="24"/>
        <v>7</v>
      </c>
      <c r="CX89" s="83" t="str">
        <f t="shared" si="25"/>
        <v>Konstrukteur 4 / Fachplaner 4 / Gruppenchef 2</v>
      </c>
      <c r="CY89" s="125">
        <v>741</v>
      </c>
      <c r="CZ89" s="33">
        <f t="shared" si="26"/>
        <v>7</v>
      </c>
      <c r="DA89" s="83" t="str">
        <f t="shared" si="27"/>
        <v>Konstrukteur 4 / Fachplaner 4 / Gruppenchef 2</v>
      </c>
      <c r="DB89" s="20"/>
      <c r="DC89" s="125">
        <v>741</v>
      </c>
      <c r="DD89" s="33">
        <f t="shared" si="28"/>
        <v>7</v>
      </c>
      <c r="DE89" s="83" t="str">
        <f t="shared" si="29"/>
        <v>Konstrukteur 4 / Fachplaner 4 / Gruppenchef 2</v>
      </c>
    </row>
    <row r="90" spans="1:109" s="19" customFormat="1" x14ac:dyDescent="0.2">
      <c r="A90" s="53">
        <v>0</v>
      </c>
      <c r="B90" s="53"/>
      <c r="C90" s="53">
        <f t="shared" si="19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358</v>
      </c>
      <c r="P90" s="15" t="s">
        <v>558</v>
      </c>
      <c r="Q90" s="15">
        <v>86</v>
      </c>
      <c r="R90" s="16"/>
      <c r="S90" s="20" t="s">
        <v>559</v>
      </c>
      <c r="T90" s="21">
        <v>1973</v>
      </c>
      <c r="U90" s="28" t="s">
        <v>560</v>
      </c>
      <c r="V90" s="21">
        <v>1994</v>
      </c>
      <c r="W90" s="25"/>
      <c r="X90" s="21"/>
      <c r="Y90" s="28"/>
      <c r="Z90" s="21">
        <f t="shared" si="20"/>
        <v>18</v>
      </c>
      <c r="AA90" s="25" t="s">
        <v>235</v>
      </c>
      <c r="AB90" s="21" t="s">
        <v>142</v>
      </c>
      <c r="AC90" s="21"/>
      <c r="AE90" s="90" t="s">
        <v>378</v>
      </c>
      <c r="AF90" s="82"/>
      <c r="CP90" s="19" t="str">
        <f t="shared" si="21"/>
        <v>Enderlen Francois</v>
      </c>
      <c r="CR90" s="19">
        <f t="shared" si="22"/>
        <v>18</v>
      </c>
      <c r="CS90" s="19" t="str">
        <f t="shared" si="23"/>
        <v>E</v>
      </c>
      <c r="CT90" s="154">
        <v>5636</v>
      </c>
      <c r="CU90" s="126"/>
      <c r="CV90" s="125">
        <v>741</v>
      </c>
      <c r="CW90" s="33">
        <f t="shared" si="24"/>
        <v>7</v>
      </c>
      <c r="CX90" s="83" t="str">
        <f t="shared" si="25"/>
        <v>Konstrukteur 4 / Fachplaner 4 / Gruppenchef 2</v>
      </c>
      <c r="CY90" s="125">
        <v>741</v>
      </c>
      <c r="CZ90" s="33">
        <f t="shared" si="26"/>
        <v>7</v>
      </c>
      <c r="DA90" s="83" t="str">
        <f t="shared" si="27"/>
        <v>Konstrukteur 4 / Fachplaner 4 / Gruppenchef 2</v>
      </c>
      <c r="DB90" s="20"/>
      <c r="DC90" s="125">
        <v>741</v>
      </c>
      <c r="DD90" s="33">
        <f t="shared" si="28"/>
        <v>7</v>
      </c>
      <c r="DE90" s="83" t="str">
        <f t="shared" si="29"/>
        <v>Konstrukteur 4 / Fachplaner 4 / Gruppenchef 2</v>
      </c>
    </row>
    <row r="91" spans="1:109" s="19" customFormat="1" x14ac:dyDescent="0.2">
      <c r="A91" s="53">
        <v>0</v>
      </c>
      <c r="B91" s="53"/>
      <c r="C91" s="53">
        <f t="shared" si="19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20"/>
        <v>10</v>
      </c>
      <c r="AA91" s="25" t="s">
        <v>129</v>
      </c>
      <c r="AB91" s="21" t="s">
        <v>142</v>
      </c>
      <c r="AC91" s="21"/>
      <c r="AE91" s="157" t="s">
        <v>894</v>
      </c>
      <c r="AF91" s="82"/>
      <c r="CP91" s="19" t="str">
        <f t="shared" si="21"/>
        <v>Delmas Marc</v>
      </c>
      <c r="CR91" s="19">
        <f t="shared" si="22"/>
        <v>10</v>
      </c>
      <c r="CS91" s="19" t="str">
        <f t="shared" si="23"/>
        <v>E</v>
      </c>
      <c r="CT91" s="154">
        <v>9660</v>
      </c>
      <c r="CU91" s="126"/>
      <c r="CV91" s="125">
        <v>741</v>
      </c>
      <c r="CW91" s="33">
        <f t="shared" si="24"/>
        <v>7</v>
      </c>
      <c r="CX91" s="83" t="str">
        <f t="shared" si="25"/>
        <v>Konstrukteur 4 / Fachplaner 4 / Gruppenchef 2</v>
      </c>
      <c r="CY91" s="125">
        <v>733</v>
      </c>
      <c r="CZ91" s="33">
        <f t="shared" si="26"/>
        <v>6</v>
      </c>
      <c r="DA91" s="83" t="str">
        <f t="shared" si="27"/>
        <v>Konstrukteur 3 / -planer 3 / Gruppenchef 1</v>
      </c>
      <c r="DB91" s="20"/>
      <c r="DC91" s="125">
        <v>733</v>
      </c>
      <c r="DD91" s="125">
        <f t="shared" si="28"/>
        <v>6</v>
      </c>
      <c r="DE91" s="83" t="str">
        <f t="shared" si="29"/>
        <v>Konstrukteur 3 / -planer 3 / Gruppenchef 1</v>
      </c>
    </row>
    <row r="92" spans="1:109" s="19" customFormat="1" ht="15" x14ac:dyDescent="0.2">
      <c r="A92" s="53">
        <v>0</v>
      </c>
      <c r="B92" s="53"/>
      <c r="C92" s="53">
        <f t="shared" si="19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523</v>
      </c>
      <c r="Q92" s="15">
        <v>88</v>
      </c>
      <c r="R92" s="42"/>
      <c r="S92" s="27" t="s">
        <v>258</v>
      </c>
      <c r="T92" s="21">
        <v>1988</v>
      </c>
      <c r="U92" s="28" t="s">
        <v>235</v>
      </c>
      <c r="V92" s="21">
        <v>2008</v>
      </c>
      <c r="W92" s="25"/>
      <c r="X92" s="21"/>
      <c r="Y92" s="25"/>
      <c r="Z92" s="21">
        <f t="shared" si="20"/>
        <v>4</v>
      </c>
      <c r="AA92" s="25" t="s">
        <v>862</v>
      </c>
      <c r="AB92" s="21" t="s">
        <v>881</v>
      </c>
      <c r="AC92" s="21"/>
      <c r="AE92" s="90" t="s">
        <v>860</v>
      </c>
      <c r="AF92" s="82"/>
      <c r="CP92" s="19" t="str">
        <f t="shared" si="21"/>
        <v>Räuchle Tobias</v>
      </c>
      <c r="CR92" s="19">
        <f t="shared" si="22"/>
        <v>4</v>
      </c>
      <c r="CS92" s="19" t="str">
        <f t="shared" si="23"/>
        <v>F/E 4)</v>
      </c>
      <c r="CT92" s="154">
        <v>9691</v>
      </c>
      <c r="CU92" s="126"/>
      <c r="CV92" s="125">
        <v>732</v>
      </c>
      <c r="CW92" s="33">
        <f t="shared" si="24"/>
        <v>5</v>
      </c>
      <c r="CX92" s="83" t="str">
        <f t="shared" si="25"/>
        <v>Konstrukteur 2 / -planer 2</v>
      </c>
      <c r="CY92" s="125">
        <v>732</v>
      </c>
      <c r="CZ92" s="33">
        <f t="shared" si="26"/>
        <v>5</v>
      </c>
      <c r="DA92" s="83" t="str">
        <f t="shared" si="27"/>
        <v>Konstrukteur 2 / -planer 2</v>
      </c>
      <c r="DB92" s="20"/>
      <c r="DC92" s="33">
        <v>732</v>
      </c>
      <c r="DD92" s="33">
        <f t="shared" si="28"/>
        <v>5</v>
      </c>
      <c r="DE92" s="83" t="str">
        <f t="shared" si="29"/>
        <v>Konstrukteur 2 / -planer 2</v>
      </c>
    </row>
    <row r="93" spans="1:109" s="19" customFormat="1" x14ac:dyDescent="0.2">
      <c r="A93" s="53">
        <v>0</v>
      </c>
      <c r="B93" s="53"/>
      <c r="C93" s="53">
        <f t="shared" si="19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/>
      <c r="X93" s="21"/>
      <c r="Y93" s="25"/>
      <c r="Z93" s="21">
        <f t="shared" si="20"/>
        <v>6</v>
      </c>
      <c r="AA93" s="25" t="s">
        <v>235</v>
      </c>
      <c r="AB93" s="21" t="s">
        <v>147</v>
      </c>
      <c r="AC93" s="21"/>
      <c r="AE93" s="90" t="s">
        <v>378</v>
      </c>
      <c r="AF93" s="82"/>
      <c r="CP93" s="19" t="str">
        <f t="shared" si="21"/>
        <v>Zeltner Viktor</v>
      </c>
      <c r="CR93" s="19">
        <f t="shared" si="22"/>
        <v>6</v>
      </c>
      <c r="CS93" s="19" t="str">
        <f t="shared" si="23"/>
        <v>F</v>
      </c>
      <c r="CT93" s="154">
        <v>6765</v>
      </c>
      <c r="CU93" s="126"/>
      <c r="CV93" s="125">
        <v>733</v>
      </c>
      <c r="CW93" s="33">
        <f t="shared" si="24"/>
        <v>6</v>
      </c>
      <c r="CX93" s="83" t="str">
        <f t="shared" si="25"/>
        <v>Konstrukteur 3 / -planer 3 / Gruppenchef 1</v>
      </c>
      <c r="CY93" s="125">
        <v>732</v>
      </c>
      <c r="CZ93" s="33">
        <f t="shared" si="26"/>
        <v>5</v>
      </c>
      <c r="DA93" s="83" t="str">
        <f t="shared" si="27"/>
        <v>Konstrukteur 2 / -planer 2</v>
      </c>
      <c r="DB93" s="20"/>
      <c r="DC93" s="33">
        <v>732</v>
      </c>
      <c r="DD93" s="33">
        <f t="shared" si="28"/>
        <v>5</v>
      </c>
      <c r="DE93" s="83" t="str">
        <f t="shared" si="29"/>
        <v>Konstrukteur 2 / -planer 2</v>
      </c>
    </row>
    <row r="94" spans="1:109" s="19" customFormat="1" x14ac:dyDescent="0.2">
      <c r="A94" s="53">
        <v>0</v>
      </c>
      <c r="B94" s="53"/>
      <c r="C94" s="53">
        <f t="shared" si="19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20"/>
        <v>5</v>
      </c>
      <c r="AA94" s="25" t="s">
        <v>235</v>
      </c>
      <c r="AB94" s="21" t="s">
        <v>147</v>
      </c>
      <c r="AC94" s="21"/>
      <c r="AE94" s="157" t="s">
        <v>377</v>
      </c>
      <c r="AF94" s="82"/>
      <c r="CP94" s="19" t="str">
        <f t="shared" si="21"/>
        <v>Will Cédric</v>
      </c>
      <c r="CR94" s="19">
        <f t="shared" si="22"/>
        <v>5</v>
      </c>
      <c r="CS94" s="19" t="str">
        <f t="shared" si="23"/>
        <v>F</v>
      </c>
      <c r="CT94" s="154">
        <v>9688</v>
      </c>
      <c r="CU94" s="126"/>
      <c r="CV94" s="125">
        <v>732</v>
      </c>
      <c r="CW94" s="33">
        <f t="shared" si="24"/>
        <v>5</v>
      </c>
      <c r="CX94" s="83" t="str">
        <f t="shared" si="25"/>
        <v>Konstrukteur 2 / -planer 2</v>
      </c>
      <c r="CY94" s="125">
        <v>732</v>
      </c>
      <c r="CZ94" s="33">
        <f t="shared" si="26"/>
        <v>5</v>
      </c>
      <c r="DA94" s="83" t="str">
        <f t="shared" si="27"/>
        <v>Konstrukteur 2 / -planer 2</v>
      </c>
      <c r="DB94" s="20"/>
      <c r="DC94" s="33">
        <v>732</v>
      </c>
      <c r="DD94" s="33">
        <f t="shared" si="28"/>
        <v>5</v>
      </c>
      <c r="DE94" s="83" t="str">
        <f t="shared" si="29"/>
        <v>Konstrukteur 2 / -planer 2</v>
      </c>
    </row>
    <row r="95" spans="1:109" s="19" customFormat="1" x14ac:dyDescent="0.2">
      <c r="A95" s="53">
        <v>0</v>
      </c>
      <c r="B95" s="53"/>
      <c r="C95" s="53">
        <f t="shared" si="19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20"/>
        <v>5</v>
      </c>
      <c r="AA95" s="25" t="s">
        <v>235</v>
      </c>
      <c r="AB95" s="21" t="s">
        <v>147</v>
      </c>
      <c r="AC95" s="21"/>
      <c r="AE95" s="90" t="s">
        <v>378</v>
      </c>
      <c r="AF95" s="82"/>
      <c r="CP95" s="19" t="str">
        <f t="shared" si="21"/>
        <v>Wernli Sebastian</v>
      </c>
      <c r="CR95" s="19">
        <f t="shared" si="22"/>
        <v>5</v>
      </c>
      <c r="CS95" s="19" t="str">
        <f t="shared" si="23"/>
        <v>F</v>
      </c>
      <c r="CT95" s="154">
        <v>9687</v>
      </c>
      <c r="CU95" s="126"/>
      <c r="CV95" s="125">
        <v>732</v>
      </c>
      <c r="CW95" s="33">
        <f t="shared" si="24"/>
        <v>5</v>
      </c>
      <c r="CX95" s="83" t="str">
        <f t="shared" si="25"/>
        <v>Konstrukteur 2 / -planer 2</v>
      </c>
      <c r="CY95" s="125">
        <v>732</v>
      </c>
      <c r="CZ95" s="33">
        <f t="shared" si="26"/>
        <v>5</v>
      </c>
      <c r="DA95" s="83" t="str">
        <f t="shared" si="27"/>
        <v>Konstrukteur 2 / -planer 2</v>
      </c>
      <c r="DB95" s="20"/>
      <c r="DC95" s="33">
        <v>732</v>
      </c>
      <c r="DD95" s="33">
        <f t="shared" si="28"/>
        <v>5</v>
      </c>
      <c r="DE95" s="83" t="str">
        <f t="shared" si="29"/>
        <v>Konstrukteur 2 / -planer 2</v>
      </c>
    </row>
    <row r="96" spans="1:109" s="19" customFormat="1" x14ac:dyDescent="0.2">
      <c r="A96" s="53">
        <v>0</v>
      </c>
      <c r="B96" s="53"/>
      <c r="C96" s="53">
        <f t="shared" si="19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20"/>
        <v>4</v>
      </c>
      <c r="AA96" s="25" t="s">
        <v>235</v>
      </c>
      <c r="AB96" s="21" t="s">
        <v>147</v>
      </c>
      <c r="AC96" s="21"/>
      <c r="AE96" s="90" t="s">
        <v>378</v>
      </c>
      <c r="AF96" s="82"/>
      <c r="CP96" s="19" t="str">
        <f t="shared" si="21"/>
        <v>Breiter Michael</v>
      </c>
      <c r="CR96" s="19">
        <f t="shared" si="22"/>
        <v>4</v>
      </c>
      <c r="CS96" s="19" t="str">
        <f t="shared" si="23"/>
        <v>F</v>
      </c>
      <c r="CT96" s="154">
        <v>7702</v>
      </c>
      <c r="CU96" s="126"/>
      <c r="CV96" s="125">
        <v>732</v>
      </c>
      <c r="CW96" s="33">
        <f t="shared" si="24"/>
        <v>5</v>
      </c>
      <c r="CX96" s="83" t="str">
        <f t="shared" si="25"/>
        <v>Konstrukteur 2 / -planer 2</v>
      </c>
      <c r="CY96" s="125">
        <v>732</v>
      </c>
      <c r="CZ96" s="33">
        <f t="shared" si="26"/>
        <v>5</v>
      </c>
      <c r="DA96" s="83" t="str">
        <f t="shared" si="27"/>
        <v>Konstrukteur 2 / -planer 2</v>
      </c>
      <c r="DB96" s="20"/>
      <c r="DC96" s="33">
        <v>732</v>
      </c>
      <c r="DD96" s="33">
        <f t="shared" si="28"/>
        <v>5</v>
      </c>
      <c r="DE96" s="83" t="str">
        <f t="shared" si="29"/>
        <v>Konstrukteur 2 / -planer 2</v>
      </c>
    </row>
    <row r="97" spans="1:109" s="19" customFormat="1" x14ac:dyDescent="0.2">
      <c r="A97" s="53">
        <v>0</v>
      </c>
      <c r="B97" s="53"/>
      <c r="C97" s="53">
        <f t="shared" si="19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20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CP97" s="19" t="str">
        <f t="shared" si="21"/>
        <v>Charmillot Stéphane</v>
      </c>
      <c r="CR97" s="19">
        <f t="shared" si="22"/>
        <v>3</v>
      </c>
      <c r="CS97" s="19" t="str">
        <f t="shared" si="23"/>
        <v>F</v>
      </c>
      <c r="CT97" s="154">
        <v>9710</v>
      </c>
      <c r="CU97" s="126"/>
      <c r="CV97" s="125">
        <v>732</v>
      </c>
      <c r="CW97" s="33">
        <f t="shared" si="24"/>
        <v>5</v>
      </c>
      <c r="CX97" s="83" t="str">
        <f t="shared" si="25"/>
        <v>Konstrukteur 2 / -planer 2</v>
      </c>
      <c r="CY97" s="125">
        <v>731</v>
      </c>
      <c r="CZ97" s="33">
        <f t="shared" si="26"/>
        <v>4</v>
      </c>
      <c r="DA97" s="83" t="str">
        <f t="shared" si="27"/>
        <v>Konstrukteur 1 / -planer 1</v>
      </c>
      <c r="DB97" s="20"/>
      <c r="DC97" s="33">
        <v>732</v>
      </c>
      <c r="DD97" s="33">
        <f t="shared" si="28"/>
        <v>5</v>
      </c>
      <c r="DE97" s="83" t="str">
        <f t="shared" si="29"/>
        <v>Konstrukteur 2 / -planer 2</v>
      </c>
    </row>
    <row r="98" spans="1:109" s="19" customFormat="1" x14ac:dyDescent="0.2">
      <c r="A98" s="53">
        <v>0</v>
      </c>
      <c r="B98" s="53"/>
      <c r="C98" s="53">
        <f t="shared" si="19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20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CP98" s="19" t="str">
        <f t="shared" si="21"/>
        <v>Niederberger Benjamin</v>
      </c>
      <c r="CR98" s="19">
        <f t="shared" si="22"/>
        <v>2</v>
      </c>
      <c r="CS98" s="19" t="str">
        <f t="shared" si="23"/>
        <v>F</v>
      </c>
      <c r="CT98" s="154">
        <v>9701</v>
      </c>
      <c r="CU98" s="126"/>
      <c r="CV98" s="125">
        <v>731</v>
      </c>
      <c r="CW98" s="33">
        <f t="shared" si="24"/>
        <v>4</v>
      </c>
      <c r="CX98" s="83" t="str">
        <f t="shared" si="25"/>
        <v>Konstrukteur 1 / -planer 1</v>
      </c>
      <c r="CY98" s="125">
        <v>731</v>
      </c>
      <c r="CZ98" s="33">
        <f t="shared" si="26"/>
        <v>4</v>
      </c>
      <c r="DA98" s="83" t="str">
        <f t="shared" si="27"/>
        <v>Konstrukteur 1 / -planer 1</v>
      </c>
      <c r="DB98" s="20"/>
      <c r="DC98" s="33">
        <v>731</v>
      </c>
      <c r="DD98" s="33">
        <f t="shared" si="28"/>
        <v>4</v>
      </c>
      <c r="DE98" s="83" t="str">
        <f t="shared" si="29"/>
        <v>Konstrukteur 1 / -planer 1</v>
      </c>
    </row>
    <row r="99" spans="1:109" s="19" customForma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361</v>
      </c>
      <c r="P99" s="15" t="s">
        <v>527</v>
      </c>
      <c r="Q99" s="15">
        <v>95</v>
      </c>
      <c r="R99" s="42"/>
      <c r="S99" s="27" t="s">
        <v>297</v>
      </c>
      <c r="T99" s="21">
        <v>1988</v>
      </c>
      <c r="U99" s="28" t="s">
        <v>235</v>
      </c>
      <c r="V99" s="21">
        <v>2011</v>
      </c>
      <c r="W99" s="25"/>
      <c r="X99" s="21"/>
      <c r="Y99" s="25"/>
      <c r="Z99" s="21">
        <f>$AD$3-V99</f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CP99" s="19" t="str">
        <f>+S99</f>
        <v>Schneider Alexander</v>
      </c>
      <c r="CR99" s="19">
        <f>+Z99</f>
        <v>1</v>
      </c>
      <c r="CS99" s="19" t="str">
        <f>+AB99</f>
        <v>G</v>
      </c>
      <c r="CT99" s="155">
        <v>8571</v>
      </c>
      <c r="CU99" s="156"/>
      <c r="CV99" s="125">
        <v>731</v>
      </c>
      <c r="CW99" s="33">
        <f t="shared" si="24"/>
        <v>4</v>
      </c>
      <c r="CX99" s="83" t="str">
        <f t="shared" si="25"/>
        <v>Konstrukteur 1 / -planer 1</v>
      </c>
      <c r="CY99" s="125"/>
      <c r="CZ99" s="33"/>
      <c r="DA99" s="83"/>
      <c r="DB99" s="20"/>
      <c r="DC99" s="33">
        <v>731</v>
      </c>
      <c r="DD99" s="33">
        <f t="shared" si="28"/>
        <v>4</v>
      </c>
      <c r="DE99" s="83" t="str">
        <f t="shared" si="29"/>
        <v>Konstrukteur 1 / -planer 1</v>
      </c>
    </row>
    <row r="100" spans="1:109" s="19" customFormat="1" x14ac:dyDescent="0.2">
      <c r="A100" s="53">
        <v>0</v>
      </c>
      <c r="B100" s="53"/>
      <c r="C100" s="53">
        <f>IF(Z100&gt;=10,1,0)</f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526</v>
      </c>
      <c r="Q100" s="15">
        <v>96</v>
      </c>
      <c r="R100" s="42"/>
      <c r="S100" s="27" t="s">
        <v>296</v>
      </c>
      <c r="T100" s="21">
        <v>1991</v>
      </c>
      <c r="U100" s="28" t="s">
        <v>235</v>
      </c>
      <c r="V100" s="21">
        <v>2011</v>
      </c>
      <c r="W100" s="25"/>
      <c r="X100" s="21"/>
      <c r="Y100" s="25"/>
      <c r="Z100" s="21">
        <f>$AD$3-V100</f>
        <v>1</v>
      </c>
      <c r="AA100" s="25" t="s">
        <v>235</v>
      </c>
      <c r="AB100" s="21" t="s">
        <v>149</v>
      </c>
      <c r="AC100" s="21"/>
      <c r="AE100" s="90" t="s">
        <v>378</v>
      </c>
      <c r="AF100" s="82"/>
      <c r="CP100" s="19" t="str">
        <f>+S100</f>
        <v>Barth Yanick</v>
      </c>
      <c r="CR100" s="19">
        <f>+Z100</f>
        <v>1</v>
      </c>
      <c r="CS100" s="19" t="str">
        <f>+AB100</f>
        <v>G</v>
      </c>
      <c r="CT100" s="155">
        <v>8571</v>
      </c>
      <c r="CU100" s="156"/>
      <c r="CV100" s="125">
        <v>731</v>
      </c>
      <c r="CW100" s="33">
        <f t="shared" si="24"/>
        <v>4</v>
      </c>
      <c r="CX100" s="83" t="str">
        <f t="shared" si="25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28"/>
        <v>4</v>
      </c>
      <c r="DE100" s="83" t="str">
        <f t="shared" si="29"/>
        <v>Konstrukteur 1 / -planer 1</v>
      </c>
    </row>
    <row r="101" spans="1:109" s="19" customFormat="1" x14ac:dyDescent="0.2">
      <c r="A101" s="53">
        <v>0</v>
      </c>
      <c r="B101" s="53">
        <v>1</v>
      </c>
      <c r="C101" s="53">
        <f>IF(Z101&gt;=10,1,0)</f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905</v>
      </c>
      <c r="Q101" s="15">
        <v>97</v>
      </c>
      <c r="R101" s="42"/>
      <c r="S101" s="27" t="s">
        <v>906</v>
      </c>
      <c r="T101" s="21">
        <v>1990</v>
      </c>
      <c r="U101" s="28" t="s">
        <v>239</v>
      </c>
      <c r="V101" s="21">
        <v>2012</v>
      </c>
      <c r="W101" s="25"/>
      <c r="X101" s="21"/>
      <c r="Y101" s="25"/>
      <c r="Z101" s="21">
        <f>$AD$3-V101</f>
        <v>0</v>
      </c>
      <c r="AA101" s="25" t="s">
        <v>239</v>
      </c>
      <c r="AB101" s="21" t="s">
        <v>149</v>
      </c>
      <c r="AC101" s="21"/>
      <c r="AE101" s="90" t="s">
        <v>378</v>
      </c>
      <c r="AF101" s="82"/>
      <c r="CP101" s="160" t="str">
        <f>+S101</f>
        <v>Zymeri Shaha</v>
      </c>
      <c r="CR101" s="19">
        <f>+Z101</f>
        <v>0</v>
      </c>
      <c r="CS101" s="19" t="str">
        <f>+AB101</f>
        <v>G</v>
      </c>
      <c r="CT101" s="159">
        <v>9733</v>
      </c>
      <c r="CU101" s="156"/>
      <c r="CV101" s="158">
        <v>731</v>
      </c>
      <c r="CW101" s="33">
        <f t="shared" si="24"/>
        <v>4</v>
      </c>
      <c r="CX101" s="83" t="str">
        <f t="shared" si="25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28"/>
        <v>4</v>
      </c>
      <c r="DE101" s="83" t="str">
        <f t="shared" si="29"/>
        <v>Konstrukteur 1 / -planer 1</v>
      </c>
    </row>
    <row r="102" spans="1:109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361</v>
      </c>
      <c r="P102" s="15" t="s">
        <v>542</v>
      </c>
      <c r="Q102" s="15">
        <v>98</v>
      </c>
      <c r="R102" s="42"/>
      <c r="S102" s="27" t="s">
        <v>538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>$AD$3-V102</f>
        <v>0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Rüegsegger Stefan</v>
      </c>
      <c r="CR102" s="19">
        <f>+Z102</f>
        <v>0</v>
      </c>
      <c r="CS102" s="19" t="str">
        <f>+AB102</f>
        <v>G</v>
      </c>
      <c r="CT102" s="155"/>
      <c r="CU102" s="156"/>
      <c r="CV102" s="125">
        <v>731</v>
      </c>
      <c r="CW102" s="33">
        <f t="shared" si="24"/>
        <v>4</v>
      </c>
      <c r="CX102" s="83" t="str">
        <f t="shared" si="25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28"/>
        <v>4</v>
      </c>
      <c r="DE102" s="83" t="str">
        <f t="shared" si="29"/>
        <v>Konstrukteur 1 / -planer 1</v>
      </c>
    </row>
    <row r="103" spans="1:109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543</v>
      </c>
      <c r="Q103" s="15">
        <v>99</v>
      </c>
      <c r="R103" s="42"/>
      <c r="S103" s="27" t="s">
        <v>539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>$AD$3-V103</f>
        <v>0</v>
      </c>
      <c r="AA103" s="25" t="s">
        <v>235</v>
      </c>
      <c r="AB103" s="21" t="s">
        <v>149</v>
      </c>
      <c r="AC103" s="21"/>
      <c r="AE103" s="90" t="s">
        <v>378</v>
      </c>
      <c r="AF103" s="82"/>
      <c r="CP103" s="19" t="str">
        <f>+S103</f>
        <v>Schwyn Timm</v>
      </c>
      <c r="CR103" s="19">
        <f>+Z103</f>
        <v>0</v>
      </c>
      <c r="CS103" s="19" t="str">
        <f>+AB103</f>
        <v>G</v>
      </c>
      <c r="CT103" s="155"/>
      <c r="CU103" s="156"/>
      <c r="CV103" s="125">
        <v>731</v>
      </c>
      <c r="CW103" s="33">
        <f t="shared" si="24"/>
        <v>4</v>
      </c>
      <c r="CX103" s="83" t="str">
        <f t="shared" si="25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28"/>
        <v>4</v>
      </c>
      <c r="DE103" s="83" t="str">
        <f t="shared" si="29"/>
        <v>Konstrukteur 1 / -planer 1</v>
      </c>
    </row>
    <row r="104" spans="1:109" s="19" customFormat="1" x14ac:dyDescent="0.2">
      <c r="A104" s="53">
        <v>0</v>
      </c>
      <c r="B104" s="53">
        <v>1</v>
      </c>
      <c r="C104" s="53">
        <f t="shared" si="19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20"/>
        <v>41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21"/>
        <v>Meister Christine</v>
      </c>
      <c r="CR104" s="19">
        <f t="shared" si="22"/>
        <v>41</v>
      </c>
      <c r="CS104" s="19" t="str">
        <f t="shared" si="23"/>
        <v>D</v>
      </c>
      <c r="CT104" s="154">
        <v>4245</v>
      </c>
      <c r="CU104" s="126"/>
      <c r="CV104" s="125">
        <v>134</v>
      </c>
      <c r="CW104" s="33">
        <f t="shared" si="24"/>
        <v>7</v>
      </c>
      <c r="CX104" s="83" t="str">
        <f t="shared" si="25"/>
        <v>Kaufmännischer Mitarbeiter 4 / Gruppenchef 2</v>
      </c>
      <c r="CY104" s="125">
        <v>134</v>
      </c>
      <c r="CZ104" s="33">
        <f t="shared" ref="CZ104:CZ128" si="30">VLOOKUP($CY104,Funktionsbezeichnungen,3,0)</f>
        <v>7</v>
      </c>
      <c r="DA104" s="83" t="str">
        <f t="shared" ref="DA104:DA128" si="31">VLOOKUP($CY104,Funktionsbezeichnungen,2,0)</f>
        <v>Kaufmännischer Mitarbeiter 4 / Gruppenchef 2</v>
      </c>
      <c r="DB104" s="20"/>
      <c r="DC104" s="125">
        <v>134</v>
      </c>
      <c r="DD104" s="33">
        <f t="shared" si="28"/>
        <v>7</v>
      </c>
      <c r="DE104" s="83" t="str">
        <f t="shared" si="29"/>
        <v>Kaufmännischer Mitarbeiter 4 / Gruppenchef 2</v>
      </c>
    </row>
    <row r="105" spans="1:109" s="19" customFormat="1" ht="25.5" customHeight="1" x14ac:dyDescent="0.2">
      <c r="A105" s="53">
        <v>0</v>
      </c>
      <c r="B105" s="53">
        <v>1</v>
      </c>
      <c r="C105" s="53">
        <f t="shared" si="19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7" t="s">
        <v>207</v>
      </c>
      <c r="T105" s="21">
        <v>1954</v>
      </c>
      <c r="U105" s="28" t="s">
        <v>210</v>
      </c>
      <c r="V105" s="21">
        <v>1971</v>
      </c>
      <c r="W105" s="25"/>
      <c r="X105" s="21"/>
      <c r="Y105" s="25"/>
      <c r="Z105" s="21">
        <f t="shared" si="20"/>
        <v>41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21"/>
        <v>Derezynski Françoise</v>
      </c>
      <c r="CR105" s="19">
        <f t="shared" si="22"/>
        <v>41</v>
      </c>
      <c r="CS105" s="19" t="str">
        <f t="shared" si="23"/>
        <v>D</v>
      </c>
      <c r="CT105" s="154">
        <v>4266</v>
      </c>
      <c r="CU105" s="126"/>
      <c r="CV105" s="125">
        <v>134</v>
      </c>
      <c r="CW105" s="33">
        <f t="shared" si="24"/>
        <v>7</v>
      </c>
      <c r="CX105" s="83" t="str">
        <f t="shared" si="25"/>
        <v>Kaufmännischer Mitarbeiter 4 / Gruppenchef 2</v>
      </c>
      <c r="CY105" s="125">
        <v>134</v>
      </c>
      <c r="CZ105" s="33">
        <f t="shared" si="30"/>
        <v>7</v>
      </c>
      <c r="DA105" s="83" t="str">
        <f t="shared" si="31"/>
        <v>Kaufmännischer Mitarbeiter 4 / Gruppenchef 2</v>
      </c>
      <c r="DB105" s="20"/>
      <c r="DC105" s="125">
        <v>134</v>
      </c>
      <c r="DD105" s="33">
        <f t="shared" si="28"/>
        <v>7</v>
      </c>
      <c r="DE105" s="83" t="str">
        <f t="shared" si="29"/>
        <v>Kaufmännischer Mitarbeiter 4 / Gruppenchef 2</v>
      </c>
    </row>
    <row r="106" spans="1:109" s="19" customFormat="1" x14ac:dyDescent="0.2">
      <c r="A106" s="53">
        <v>0</v>
      </c>
      <c r="B106" s="53">
        <v>1</v>
      </c>
      <c r="C106" s="53">
        <f t="shared" si="19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20"/>
        <v>35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21"/>
        <v>Szirt Madeleine</v>
      </c>
      <c r="CR106" s="19">
        <f t="shared" si="22"/>
        <v>35</v>
      </c>
      <c r="CS106" s="19" t="str">
        <f t="shared" si="23"/>
        <v>D</v>
      </c>
      <c r="CT106" s="154">
        <v>4216</v>
      </c>
      <c r="CU106" s="126"/>
      <c r="CV106" s="125">
        <v>162</v>
      </c>
      <c r="CW106" s="33">
        <f t="shared" si="24"/>
        <v>9</v>
      </c>
      <c r="CX106" s="83" t="str">
        <f t="shared" si="25"/>
        <v>Personal-Fachspezialist 2</v>
      </c>
      <c r="CY106" s="125">
        <v>162</v>
      </c>
      <c r="CZ106" s="33">
        <f t="shared" si="30"/>
        <v>9</v>
      </c>
      <c r="DA106" s="83" t="str">
        <f t="shared" si="31"/>
        <v>Personal-Fachspezialist 2</v>
      </c>
      <c r="DB106" s="20"/>
      <c r="DC106" s="125">
        <v>162</v>
      </c>
      <c r="DD106" s="33">
        <f t="shared" si="28"/>
        <v>9</v>
      </c>
      <c r="DE106" s="83" t="str">
        <f t="shared" si="29"/>
        <v>Personal-Fachspezialist 2</v>
      </c>
    </row>
    <row r="107" spans="1:109" s="19" customFormat="1" x14ac:dyDescent="0.2">
      <c r="A107" s="53">
        <v>0</v>
      </c>
      <c r="B107" s="53">
        <v>1</v>
      </c>
      <c r="C107" s="53">
        <f t="shared" si="19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20"/>
        <v>30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1"/>
        <v>Peier Doris</v>
      </c>
      <c r="CR107" s="19">
        <f t="shared" si="22"/>
        <v>30</v>
      </c>
      <c r="CS107" s="19" t="str">
        <f t="shared" si="23"/>
        <v>D</v>
      </c>
      <c r="CT107" s="154">
        <v>5581</v>
      </c>
      <c r="CU107" s="126"/>
      <c r="CV107" s="125">
        <v>134</v>
      </c>
      <c r="CW107" s="33">
        <f t="shared" si="24"/>
        <v>7</v>
      </c>
      <c r="CX107" s="83" t="str">
        <f t="shared" si="25"/>
        <v>Kaufmännischer Mitarbeiter 4 / Gruppenchef 2</v>
      </c>
      <c r="CY107" s="125">
        <v>134</v>
      </c>
      <c r="CZ107" s="33">
        <f t="shared" si="30"/>
        <v>7</v>
      </c>
      <c r="DA107" s="83" t="str">
        <f t="shared" si="31"/>
        <v>Kaufmännischer Mitarbeiter 4 / Gruppenchef 2</v>
      </c>
      <c r="DB107" s="20"/>
      <c r="DC107" s="125">
        <v>134</v>
      </c>
      <c r="DD107" s="33">
        <f t="shared" si="28"/>
        <v>7</v>
      </c>
      <c r="DE107" s="83" t="str">
        <f t="shared" si="29"/>
        <v>Kaufmännischer Mitarbeiter 4 / Gruppenchef 2</v>
      </c>
    </row>
    <row r="108" spans="1:109" s="19" customFormat="1" x14ac:dyDescent="0.2">
      <c r="A108" s="53">
        <v>0</v>
      </c>
      <c r="B108" s="53">
        <v>1</v>
      </c>
      <c r="C108" s="53">
        <f t="shared" si="19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20"/>
        <v>27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21"/>
        <v>Beuret Agnès</v>
      </c>
      <c r="CR108" s="19">
        <f t="shared" si="22"/>
        <v>27</v>
      </c>
      <c r="CS108" s="19" t="str">
        <f t="shared" si="23"/>
        <v>D</v>
      </c>
      <c r="CT108" s="154">
        <v>4352</v>
      </c>
      <c r="CU108" s="126"/>
      <c r="CV108" s="125">
        <v>134</v>
      </c>
      <c r="CW108" s="33">
        <f t="shared" si="24"/>
        <v>7</v>
      </c>
      <c r="CX108" s="83" t="str">
        <f t="shared" si="25"/>
        <v>Kaufmännischer Mitarbeiter 4 / Gruppenchef 2</v>
      </c>
      <c r="CY108" s="125">
        <v>134</v>
      </c>
      <c r="CZ108" s="33">
        <f t="shared" si="30"/>
        <v>7</v>
      </c>
      <c r="DA108" s="83" t="str">
        <f t="shared" si="31"/>
        <v>Kaufmännischer Mitarbeiter 4 / Gruppenchef 2</v>
      </c>
      <c r="DB108" s="20"/>
      <c r="DC108" s="125">
        <v>134</v>
      </c>
      <c r="DD108" s="33">
        <f t="shared" si="28"/>
        <v>7</v>
      </c>
      <c r="DE108" s="83" t="str">
        <f t="shared" si="29"/>
        <v>Kaufmännischer Mitarbeiter 4 / Gruppenchef 2</v>
      </c>
    </row>
    <row r="109" spans="1:109" s="19" customFormat="1" x14ac:dyDescent="0.2">
      <c r="A109" s="53">
        <v>0</v>
      </c>
      <c r="B109" s="53">
        <v>1</v>
      </c>
      <c r="C109" s="53">
        <f t="shared" si="19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20"/>
        <v>22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1"/>
        <v>Weider Noelle</v>
      </c>
      <c r="CR109" s="19">
        <f t="shared" si="22"/>
        <v>22</v>
      </c>
      <c r="CS109" s="19" t="str">
        <f t="shared" si="23"/>
        <v>D</v>
      </c>
      <c r="CT109" s="154">
        <v>5604</v>
      </c>
      <c r="CU109" s="126"/>
      <c r="CV109" s="125">
        <v>134</v>
      </c>
      <c r="CW109" s="33">
        <f t="shared" si="24"/>
        <v>7</v>
      </c>
      <c r="CX109" s="83" t="str">
        <f t="shared" si="25"/>
        <v>Kaufmännischer Mitarbeiter 4 / Gruppenchef 2</v>
      </c>
      <c r="CY109" s="125">
        <v>134</v>
      </c>
      <c r="CZ109" s="33">
        <f t="shared" si="30"/>
        <v>7</v>
      </c>
      <c r="DA109" s="83" t="str">
        <f t="shared" si="31"/>
        <v>Kaufmännischer Mitarbeiter 4 / Gruppenchef 2</v>
      </c>
      <c r="DB109" s="20"/>
      <c r="DC109" s="125">
        <v>134</v>
      </c>
      <c r="DD109" s="33">
        <f t="shared" si="28"/>
        <v>7</v>
      </c>
      <c r="DE109" s="83" t="str">
        <f t="shared" si="29"/>
        <v>Kaufmännischer Mitarbeiter 4 / Gruppenchef 2</v>
      </c>
    </row>
    <row r="110" spans="1:109" s="19" customFormat="1" ht="38.25" customHeight="1" x14ac:dyDescent="0.2">
      <c r="A110" s="53">
        <v>0</v>
      </c>
      <c r="B110" s="53"/>
      <c r="C110" s="53">
        <f t="shared" si="19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7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5"/>
      <c r="Z110" s="21">
        <f t="shared" si="20"/>
        <v>10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21"/>
        <v>Kiefer Patrick</v>
      </c>
      <c r="CR110" s="19">
        <f t="shared" si="22"/>
        <v>10</v>
      </c>
      <c r="CS110" s="19" t="str">
        <f t="shared" si="23"/>
        <v>D</v>
      </c>
      <c r="CT110" s="154">
        <v>6753</v>
      </c>
      <c r="CU110" s="126"/>
      <c r="CV110" s="125">
        <v>223</v>
      </c>
      <c r="CW110" s="33">
        <f t="shared" si="24"/>
        <v>10</v>
      </c>
      <c r="CX110" s="83" t="str">
        <f t="shared" si="25"/>
        <v>Finanz-Fachspezialist / Controller 3</v>
      </c>
      <c r="CY110" s="125">
        <v>223</v>
      </c>
      <c r="CZ110" s="33">
        <f t="shared" si="30"/>
        <v>10</v>
      </c>
      <c r="DA110" s="83" t="str">
        <f t="shared" si="31"/>
        <v>Finanz-Fachspezialist / Controller 3</v>
      </c>
      <c r="DB110" s="20"/>
      <c r="DC110" s="125">
        <v>223</v>
      </c>
      <c r="DD110" s="33">
        <f t="shared" si="28"/>
        <v>10</v>
      </c>
      <c r="DE110" s="83" t="str">
        <f t="shared" si="29"/>
        <v>Finanz-Fachspezialist / Controller 3</v>
      </c>
    </row>
    <row r="111" spans="1:109" s="19" customFormat="1" ht="25.5" customHeight="1" x14ac:dyDescent="0.2">
      <c r="A111" s="53">
        <v>0</v>
      </c>
      <c r="B111" s="53"/>
      <c r="C111" s="53">
        <f t="shared" si="19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20"/>
        <v>10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21"/>
        <v>Fischer Michel</v>
      </c>
      <c r="CR111" s="19">
        <f t="shared" si="22"/>
        <v>10</v>
      </c>
      <c r="CS111" s="19" t="str">
        <f t="shared" si="23"/>
        <v>D</v>
      </c>
      <c r="CT111" s="154">
        <v>8655</v>
      </c>
      <c r="CU111" s="126"/>
      <c r="CV111" s="125">
        <v>542</v>
      </c>
      <c r="CW111" s="33">
        <f t="shared" si="24"/>
        <v>7</v>
      </c>
      <c r="CX111" s="83" t="str">
        <f t="shared" si="25"/>
        <v>Technischer Sachbearbeiter 2</v>
      </c>
      <c r="CY111" s="125">
        <v>541</v>
      </c>
      <c r="CZ111" s="33">
        <f t="shared" si="30"/>
        <v>6</v>
      </c>
      <c r="DA111" s="83" t="str">
        <f t="shared" si="31"/>
        <v>Technischer Sachbearbeiter 1</v>
      </c>
      <c r="DB111" s="20"/>
      <c r="DC111" s="125">
        <v>351</v>
      </c>
      <c r="DD111" s="33">
        <f t="shared" si="28"/>
        <v>7</v>
      </c>
      <c r="DE111" s="83" t="str">
        <f t="shared" si="29"/>
        <v>Marketing - / Product - Manager 1</v>
      </c>
    </row>
    <row r="112" spans="1:109" s="19" customFormat="1" x14ac:dyDescent="0.2">
      <c r="A112" s="53">
        <v>0</v>
      </c>
      <c r="B112" s="53">
        <v>1</v>
      </c>
      <c r="C112" s="53">
        <f t="shared" si="19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20"/>
        <v>36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21"/>
        <v>Willig Martine</v>
      </c>
      <c r="CR112" s="19">
        <f t="shared" si="22"/>
        <v>36</v>
      </c>
      <c r="CS112" s="19" t="str">
        <f t="shared" si="23"/>
        <v>E</v>
      </c>
      <c r="CT112" s="154">
        <v>5637</v>
      </c>
      <c r="CU112" s="126"/>
      <c r="CV112" s="125">
        <v>133</v>
      </c>
      <c r="CW112" s="33">
        <f t="shared" si="24"/>
        <v>6</v>
      </c>
      <c r="CX112" s="83" t="str">
        <f t="shared" si="25"/>
        <v>Kaufmännischer Mitarbeiter 3 / Gruppenchef 1</v>
      </c>
      <c r="CY112" s="125">
        <v>133</v>
      </c>
      <c r="CZ112" s="33">
        <f t="shared" si="30"/>
        <v>6</v>
      </c>
      <c r="DA112" s="83" t="str">
        <f t="shared" si="31"/>
        <v>Kaufmännischer Mitarbeiter 3 / Gruppenchef 1</v>
      </c>
      <c r="DB112" s="20"/>
      <c r="DC112" s="125">
        <v>133</v>
      </c>
      <c r="DD112" s="33">
        <f t="shared" si="28"/>
        <v>6</v>
      </c>
      <c r="DE112" s="83" t="str">
        <f t="shared" si="29"/>
        <v>Kaufmännischer Mitarbeiter 3 / Gruppenchef 1</v>
      </c>
    </row>
    <row r="113" spans="1:109" s="19" customFormat="1" x14ac:dyDescent="0.2">
      <c r="A113" s="53">
        <v>0</v>
      </c>
      <c r="B113" s="53">
        <v>1</v>
      </c>
      <c r="C113" s="53">
        <f t="shared" si="19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20"/>
        <v>35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21"/>
        <v>Meichtry Anna</v>
      </c>
      <c r="CR113" s="19">
        <f t="shared" si="22"/>
        <v>35</v>
      </c>
      <c r="CS113" s="19" t="str">
        <f t="shared" si="23"/>
        <v>E</v>
      </c>
      <c r="CT113" s="154">
        <v>5629</v>
      </c>
      <c r="CU113" s="126"/>
      <c r="CV113" s="125">
        <v>133</v>
      </c>
      <c r="CW113" s="33">
        <f t="shared" si="24"/>
        <v>6</v>
      </c>
      <c r="CX113" s="83" t="str">
        <f t="shared" si="25"/>
        <v>Kaufmännischer Mitarbeiter 3 / Gruppenchef 1</v>
      </c>
      <c r="CY113" s="125">
        <v>133</v>
      </c>
      <c r="CZ113" s="33">
        <f t="shared" si="30"/>
        <v>6</v>
      </c>
      <c r="DA113" s="83" t="str">
        <f t="shared" si="31"/>
        <v>Kaufmännischer Mitarbeiter 3 / Gruppenchef 1</v>
      </c>
      <c r="DB113" s="20"/>
      <c r="DC113" s="125">
        <v>133</v>
      </c>
      <c r="DD113" s="33">
        <f t="shared" si="28"/>
        <v>6</v>
      </c>
      <c r="DE113" s="83" t="str">
        <f t="shared" si="29"/>
        <v>Kaufmännischer Mitarbeiter 3 / Gruppenchef 1</v>
      </c>
    </row>
    <row r="114" spans="1:109" s="19" customFormat="1" x14ac:dyDescent="0.2">
      <c r="A114" s="53">
        <v>0</v>
      </c>
      <c r="B114" s="53">
        <v>1</v>
      </c>
      <c r="C114" s="53">
        <f t="shared" si="19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291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20"/>
        <v>25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21"/>
        <v>Bader Jacqueline</v>
      </c>
      <c r="CR114" s="19">
        <f t="shared" si="22"/>
        <v>25</v>
      </c>
      <c r="CS114" s="19" t="str">
        <f t="shared" si="23"/>
        <v>E</v>
      </c>
      <c r="CT114" s="154">
        <v>7700</v>
      </c>
      <c r="CU114" s="126"/>
      <c r="CV114" s="125">
        <v>212</v>
      </c>
      <c r="CW114" s="33">
        <f t="shared" si="24"/>
        <v>5</v>
      </c>
      <c r="CX114" s="83" t="str">
        <f t="shared" si="25"/>
        <v>Buchhalter 2</v>
      </c>
      <c r="CY114" s="125">
        <v>212</v>
      </c>
      <c r="CZ114" s="33">
        <f t="shared" si="30"/>
        <v>5</v>
      </c>
      <c r="DA114" s="83" t="str">
        <f t="shared" si="31"/>
        <v>Buchhalter 2</v>
      </c>
      <c r="DB114" s="20"/>
      <c r="DC114" s="125">
        <v>212</v>
      </c>
      <c r="DD114" s="33">
        <f t="shared" si="28"/>
        <v>5</v>
      </c>
      <c r="DE114" s="83" t="str">
        <f t="shared" si="29"/>
        <v>Buchhalter 2</v>
      </c>
    </row>
    <row r="115" spans="1:109" s="19" customFormat="1" x14ac:dyDescent="0.2">
      <c r="A115" s="53">
        <v>0</v>
      </c>
      <c r="B115" s="53">
        <v>1</v>
      </c>
      <c r="C115" s="53">
        <f t="shared" si="19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20"/>
        <v>7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21"/>
        <v>Oruk Makbule</v>
      </c>
      <c r="CR115" s="19">
        <f t="shared" si="22"/>
        <v>7</v>
      </c>
      <c r="CS115" s="19" t="str">
        <f t="shared" si="23"/>
        <v>E</v>
      </c>
      <c r="CT115" s="154">
        <v>6762</v>
      </c>
      <c r="CU115" s="126"/>
      <c r="CV115" s="125">
        <v>212</v>
      </c>
      <c r="CW115" s="33">
        <f t="shared" ref="CW115:CW128" si="32">VLOOKUP($CV115,Funktionsbezeichnungen,3,0)</f>
        <v>5</v>
      </c>
      <c r="CX115" s="83" t="str">
        <f t="shared" ref="CX115:CX128" si="33">VLOOKUP($CV115,Funktionsbezeichnungen,2,0)</f>
        <v>Buchhalter 2</v>
      </c>
      <c r="CY115" s="125">
        <v>212</v>
      </c>
      <c r="CZ115" s="33">
        <f t="shared" si="30"/>
        <v>5</v>
      </c>
      <c r="DA115" s="83" t="str">
        <f t="shared" si="31"/>
        <v>Buchhalter 2</v>
      </c>
      <c r="DB115" s="20"/>
      <c r="DC115" s="125">
        <v>212</v>
      </c>
      <c r="DD115" s="33">
        <f t="shared" si="28"/>
        <v>5</v>
      </c>
      <c r="DE115" s="83" t="str">
        <f t="shared" si="29"/>
        <v>Buchhalter 2</v>
      </c>
    </row>
    <row r="116" spans="1:109" s="19" customFormat="1" x14ac:dyDescent="0.2">
      <c r="A116" s="53">
        <v>0</v>
      </c>
      <c r="B116" s="53"/>
      <c r="C116" s="53">
        <f t="shared" si="19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20"/>
        <v>33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21"/>
        <v>Steg Günther</v>
      </c>
      <c r="CR116" s="19">
        <f t="shared" si="22"/>
        <v>33</v>
      </c>
      <c r="CS116" s="19" t="str">
        <f t="shared" si="23"/>
        <v>C</v>
      </c>
      <c r="CT116" s="154">
        <v>4226</v>
      </c>
      <c r="CU116" s="126"/>
      <c r="CV116" s="125">
        <v>413</v>
      </c>
      <c r="CW116" s="33">
        <f t="shared" si="32"/>
        <v>8</v>
      </c>
      <c r="CX116" s="83" t="str">
        <f t="shared" si="33"/>
        <v>Senior System-Controller</v>
      </c>
      <c r="CY116" s="125">
        <v>413</v>
      </c>
      <c r="CZ116" s="33">
        <f t="shared" si="30"/>
        <v>8</v>
      </c>
      <c r="DA116" s="83" t="str">
        <f t="shared" si="31"/>
        <v>Senior System-Controller</v>
      </c>
      <c r="DB116" s="20"/>
      <c r="DC116" s="125">
        <v>413</v>
      </c>
      <c r="DD116" s="33">
        <f t="shared" si="28"/>
        <v>8</v>
      </c>
      <c r="DE116" s="83" t="str">
        <f t="shared" si="29"/>
        <v>Senior System-Controller</v>
      </c>
    </row>
    <row r="117" spans="1:109" s="19" customFormat="1" ht="25.5" customHeight="1" x14ac:dyDescent="0.2">
      <c r="A117" s="53">
        <v>0</v>
      </c>
      <c r="B117" s="53"/>
      <c r="C117" s="53">
        <f t="shared" si="19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7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5" t="s">
        <v>211</v>
      </c>
      <c r="Z117" s="21">
        <f t="shared" si="20"/>
        <v>20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21"/>
        <v>Grimm Stephan</v>
      </c>
      <c r="CR117" s="19">
        <f t="shared" si="22"/>
        <v>20</v>
      </c>
      <c r="CS117" s="19" t="str">
        <f t="shared" si="23"/>
        <v>C</v>
      </c>
      <c r="CT117" s="154">
        <v>3203</v>
      </c>
      <c r="CU117" s="126"/>
      <c r="CV117" s="125">
        <v>443</v>
      </c>
      <c r="CW117" s="33">
        <f t="shared" si="32"/>
        <v>9</v>
      </c>
      <c r="CX117" s="83" t="str">
        <f t="shared" si="33"/>
        <v>System-Spezialist 3</v>
      </c>
      <c r="CY117" s="125">
        <v>443</v>
      </c>
      <c r="CZ117" s="33">
        <f t="shared" si="30"/>
        <v>9</v>
      </c>
      <c r="DA117" s="83" t="str">
        <f t="shared" si="31"/>
        <v>System-Spezialist 3</v>
      </c>
      <c r="DB117" s="20"/>
      <c r="DC117" s="125">
        <v>413</v>
      </c>
      <c r="DD117" s="33">
        <f t="shared" ref="DD117:DD128" si="34">VLOOKUP($DC117,Funktionsbezeichnungen,3,0)</f>
        <v>8</v>
      </c>
      <c r="DE117" s="83" t="str">
        <f t="shared" ref="DE117:DE128" si="35">VLOOKUP($DC117,Funktionsbezeichnungen,2,0)</f>
        <v>Senior System-Controller</v>
      </c>
    </row>
    <row r="118" spans="1:109" s="19" customFormat="1" x14ac:dyDescent="0.2">
      <c r="A118" s="53">
        <v>0</v>
      </c>
      <c r="B118" s="53"/>
      <c r="C118" s="53">
        <f t="shared" si="19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20"/>
        <v>13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21"/>
        <v>Hänni Alexander</v>
      </c>
      <c r="CR118" s="19">
        <f t="shared" si="22"/>
        <v>13</v>
      </c>
      <c r="CS118" s="19" t="str">
        <f t="shared" si="23"/>
        <v>D</v>
      </c>
      <c r="CT118" s="154">
        <v>6755</v>
      </c>
      <c r="CU118" s="126"/>
      <c r="CV118" s="125">
        <v>423</v>
      </c>
      <c r="CW118" s="33">
        <f t="shared" si="32"/>
        <v>7</v>
      </c>
      <c r="CX118" s="83" t="str">
        <f t="shared" si="33"/>
        <v>IC-Berater / -Techniker 3 / LAN-Supporter</v>
      </c>
      <c r="CY118" s="125">
        <v>422</v>
      </c>
      <c r="CZ118" s="33">
        <f t="shared" si="30"/>
        <v>6</v>
      </c>
      <c r="DA118" s="83" t="str">
        <f t="shared" si="31"/>
        <v>IC-Berater / -Techniker 2 / LAN-Grundstufe</v>
      </c>
      <c r="DB118" s="20"/>
      <c r="DC118" s="125">
        <v>422</v>
      </c>
      <c r="DD118" s="33">
        <f t="shared" si="34"/>
        <v>6</v>
      </c>
      <c r="DE118" s="83" t="str">
        <f t="shared" si="35"/>
        <v>IC-Berater / -Techniker 2 / LAN-Grundstufe</v>
      </c>
    </row>
    <row r="119" spans="1:109" s="19" customFormat="1" x14ac:dyDescent="0.2">
      <c r="A119" s="53">
        <v>0</v>
      </c>
      <c r="B119" s="53">
        <v>1</v>
      </c>
      <c r="C119" s="53">
        <f t="shared" si="19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513</v>
      </c>
      <c r="Q119" s="15">
        <v>115</v>
      </c>
      <c r="R119" s="42" t="s">
        <v>344</v>
      </c>
      <c r="S119" s="27" t="s">
        <v>272</v>
      </c>
      <c r="T119" s="21">
        <v>1967</v>
      </c>
      <c r="U119" s="28" t="s">
        <v>274</v>
      </c>
      <c r="V119" s="21">
        <v>1986</v>
      </c>
      <c r="W119" s="25"/>
      <c r="X119" s="21"/>
      <c r="Y119" s="25"/>
      <c r="Z119" s="21">
        <f t="shared" si="20"/>
        <v>26</v>
      </c>
      <c r="AA119" s="25" t="s">
        <v>693</v>
      </c>
      <c r="AB119" s="21" t="s">
        <v>121</v>
      </c>
      <c r="AC119" s="21"/>
      <c r="AE119" s="90" t="s">
        <v>454</v>
      </c>
      <c r="AF119" s="82"/>
      <c r="CP119" s="19" t="str">
        <f t="shared" si="21"/>
        <v>Gerber Beatrice</v>
      </c>
      <c r="CR119" s="19">
        <f t="shared" si="22"/>
        <v>26</v>
      </c>
      <c r="CS119" s="19" t="str">
        <f t="shared" si="23"/>
        <v>D</v>
      </c>
      <c r="CT119" s="154">
        <v>4289</v>
      </c>
      <c r="CU119" s="126"/>
      <c r="CV119" s="125">
        <v>141</v>
      </c>
      <c r="CW119" s="33">
        <f t="shared" si="32"/>
        <v>8</v>
      </c>
      <c r="CX119" s="83" t="str">
        <f t="shared" si="33"/>
        <v>Kaufmännischer Fachspezialist 1</v>
      </c>
      <c r="CY119" s="125">
        <v>141</v>
      </c>
      <c r="CZ119" s="33">
        <f t="shared" si="30"/>
        <v>8</v>
      </c>
      <c r="DA119" s="83" t="str">
        <f t="shared" si="31"/>
        <v>Kaufmännischer Fachspezialist 1</v>
      </c>
      <c r="DB119" s="20"/>
      <c r="DC119" s="125">
        <v>141</v>
      </c>
      <c r="DD119" s="33">
        <f t="shared" si="34"/>
        <v>8</v>
      </c>
      <c r="DE119" s="83" t="str">
        <f t="shared" si="35"/>
        <v>Kaufmännischer Fachspezialist 1</v>
      </c>
    </row>
    <row r="120" spans="1:109" s="19" customFormat="1" x14ac:dyDescent="0.2">
      <c r="A120" s="53">
        <v>0</v>
      </c>
      <c r="B120" s="53">
        <v>1</v>
      </c>
      <c r="C120" s="53">
        <f t="shared" si="19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358</v>
      </c>
      <c r="P120" s="15" t="s">
        <v>514</v>
      </c>
      <c r="Q120" s="15">
        <v>116</v>
      </c>
      <c r="R120" s="42"/>
      <c r="S120" s="27" t="s">
        <v>230</v>
      </c>
      <c r="T120" s="21">
        <v>1965</v>
      </c>
      <c r="U120" s="28" t="s">
        <v>151</v>
      </c>
      <c r="V120" s="21">
        <v>1984</v>
      </c>
      <c r="W120" s="25"/>
      <c r="X120" s="21"/>
      <c r="Y120" s="25"/>
      <c r="Z120" s="21">
        <f t="shared" si="20"/>
        <v>28</v>
      </c>
      <c r="AA120" s="25" t="s">
        <v>339</v>
      </c>
      <c r="AB120" s="21" t="s">
        <v>121</v>
      </c>
      <c r="AC120" s="21"/>
      <c r="AE120" s="90" t="s">
        <v>425</v>
      </c>
      <c r="AF120" s="82"/>
      <c r="CP120" s="19" t="str">
        <f t="shared" si="21"/>
        <v>Eichenberger Sylvia</v>
      </c>
      <c r="CR120" s="19">
        <f t="shared" si="22"/>
        <v>28</v>
      </c>
      <c r="CS120" s="19" t="str">
        <f t="shared" si="23"/>
        <v>D</v>
      </c>
      <c r="CT120" s="154">
        <v>5626</v>
      </c>
      <c r="CU120" s="126"/>
      <c r="CV120" s="125">
        <v>134</v>
      </c>
      <c r="CW120" s="33">
        <f t="shared" si="32"/>
        <v>7</v>
      </c>
      <c r="CX120" s="83" t="str">
        <f t="shared" si="33"/>
        <v>Kaufmännischer Mitarbeiter 4 / Gruppenchef 2</v>
      </c>
      <c r="CY120" s="125">
        <v>134</v>
      </c>
      <c r="CZ120" s="33">
        <f t="shared" si="30"/>
        <v>7</v>
      </c>
      <c r="DA120" s="83" t="str">
        <f t="shared" si="31"/>
        <v>Kaufmännischer Mitarbeiter 4 / Gruppenchef 2</v>
      </c>
      <c r="DB120" s="20"/>
      <c r="DC120" s="125">
        <v>134</v>
      </c>
      <c r="DD120" s="33">
        <f t="shared" si="34"/>
        <v>7</v>
      </c>
      <c r="DE120" s="83" t="str">
        <f t="shared" si="35"/>
        <v>Kaufmännischer Mitarbeiter 4 / Gruppenchef 2</v>
      </c>
    </row>
    <row r="121" spans="1:109" s="19" customFormat="1" x14ac:dyDescent="0.2">
      <c r="A121" s="53">
        <v>0</v>
      </c>
      <c r="B121" s="53">
        <v>1</v>
      </c>
      <c r="C121" s="53">
        <f t="shared" si="1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360</v>
      </c>
      <c r="P121" s="15" t="s">
        <v>505</v>
      </c>
      <c r="Q121" s="15">
        <v>117</v>
      </c>
      <c r="R121" s="42"/>
      <c r="S121" s="27" t="s">
        <v>396</v>
      </c>
      <c r="T121" s="21">
        <v>1965</v>
      </c>
      <c r="U121" s="28" t="s">
        <v>397</v>
      </c>
      <c r="V121" s="21">
        <v>1985</v>
      </c>
      <c r="W121" s="25"/>
      <c r="X121" s="21"/>
      <c r="Y121" s="25"/>
      <c r="Z121" s="21">
        <f t="shared" si="20"/>
        <v>27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21"/>
        <v>Ehret-Kreutz Elke</v>
      </c>
      <c r="CR121" s="19">
        <f t="shared" si="22"/>
        <v>27</v>
      </c>
      <c r="CS121" s="19" t="str">
        <f t="shared" si="23"/>
        <v>D</v>
      </c>
      <c r="CT121" s="154">
        <v>5633</v>
      </c>
      <c r="CU121" s="126"/>
      <c r="CV121" s="125">
        <v>134</v>
      </c>
      <c r="CW121" s="33">
        <f t="shared" si="32"/>
        <v>7</v>
      </c>
      <c r="CX121" s="83" t="str">
        <f t="shared" si="33"/>
        <v>Kaufmännischer Mitarbeiter 4 / Gruppenchef 2</v>
      </c>
      <c r="CY121" s="125">
        <v>134</v>
      </c>
      <c r="CZ121" s="33">
        <f t="shared" si="30"/>
        <v>7</v>
      </c>
      <c r="DA121" s="83" t="str">
        <f t="shared" si="31"/>
        <v>Kaufmännischer Mitarbeiter 4 / Gruppenchef 2</v>
      </c>
      <c r="DB121" s="20"/>
      <c r="DC121" s="125">
        <v>134</v>
      </c>
      <c r="DD121" s="33">
        <f t="shared" si="34"/>
        <v>7</v>
      </c>
      <c r="DE121" s="83" t="str">
        <f t="shared" si="35"/>
        <v>Kaufmännischer Mitarbeiter 4 / Gruppenchef 2</v>
      </c>
    </row>
    <row r="122" spans="1:109" s="19" customFormat="1" x14ac:dyDescent="0.2">
      <c r="A122" s="53">
        <v>0</v>
      </c>
      <c r="B122" s="53">
        <v>1</v>
      </c>
      <c r="C122" s="53">
        <f t="shared" si="1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579</v>
      </c>
      <c r="Q122" s="15">
        <v>118</v>
      </c>
      <c r="R122" s="42"/>
      <c r="S122" s="27" t="s">
        <v>580</v>
      </c>
      <c r="T122" s="21">
        <v>1965</v>
      </c>
      <c r="U122" s="28" t="s">
        <v>581</v>
      </c>
      <c r="V122" s="21">
        <v>1985</v>
      </c>
      <c r="W122" s="25"/>
      <c r="X122" s="21"/>
      <c r="Y122" s="25"/>
      <c r="Z122" s="21">
        <f t="shared" si="20"/>
        <v>27</v>
      </c>
      <c r="AA122" s="25" t="s">
        <v>414</v>
      </c>
      <c r="AB122" s="21" t="s">
        <v>142</v>
      </c>
      <c r="AC122" s="21"/>
      <c r="AE122" s="90" t="s">
        <v>428</v>
      </c>
      <c r="AF122" s="82"/>
      <c r="CP122" s="19" t="str">
        <f t="shared" si="21"/>
        <v>Boschung Brigitte</v>
      </c>
      <c r="CR122" s="19">
        <f t="shared" si="22"/>
        <v>27</v>
      </c>
      <c r="CS122" s="19" t="str">
        <f t="shared" si="23"/>
        <v>E</v>
      </c>
      <c r="CT122" s="154">
        <v>7703</v>
      </c>
      <c r="CU122" s="126"/>
      <c r="CV122" s="125">
        <v>112</v>
      </c>
      <c r="CW122" s="33">
        <f t="shared" si="32"/>
        <v>5</v>
      </c>
      <c r="CX122" s="83" t="str">
        <f t="shared" si="33"/>
        <v>Réceptionist / Telefonist / Service-Disponent 2</v>
      </c>
      <c r="CY122" s="125">
        <v>112</v>
      </c>
      <c r="CZ122" s="33">
        <f t="shared" si="30"/>
        <v>5</v>
      </c>
      <c r="DA122" s="83" t="str">
        <f t="shared" si="31"/>
        <v>Réceptionist / Telefonist / Service-Disponent 2</v>
      </c>
      <c r="DB122" s="20"/>
      <c r="DC122" s="125">
        <v>112</v>
      </c>
      <c r="DD122" s="33">
        <f t="shared" si="34"/>
        <v>5</v>
      </c>
      <c r="DE122" s="83" t="str">
        <f t="shared" si="35"/>
        <v>Réceptionist / Telefonist / Service-Disponent 2</v>
      </c>
    </row>
    <row r="123" spans="1:109" s="19" customFormat="1" x14ac:dyDescent="0.2">
      <c r="A123" s="53">
        <v>0</v>
      </c>
      <c r="B123" s="53">
        <v>1</v>
      </c>
      <c r="C123" s="53">
        <f t="shared" si="1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884</v>
      </c>
      <c r="Q123" s="15">
        <v>119</v>
      </c>
      <c r="R123" s="42"/>
      <c r="S123" s="27" t="s">
        <v>883</v>
      </c>
      <c r="T123" s="21">
        <v>1970</v>
      </c>
      <c r="U123" s="28" t="s">
        <v>264</v>
      </c>
      <c r="V123" s="21">
        <v>1987</v>
      </c>
      <c r="W123" s="25"/>
      <c r="X123" s="21"/>
      <c r="Y123" s="25"/>
      <c r="Z123" s="21">
        <f t="shared" si="20"/>
        <v>25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21"/>
        <v>Wirtz Christine</v>
      </c>
      <c r="CR123" s="19">
        <f t="shared" si="22"/>
        <v>25</v>
      </c>
      <c r="CS123" s="19" t="str">
        <f t="shared" si="23"/>
        <v>E</v>
      </c>
      <c r="CT123" s="154">
        <v>5627</v>
      </c>
      <c r="CU123" s="126"/>
      <c r="CV123" s="125">
        <v>112</v>
      </c>
      <c r="CW123" s="33">
        <f t="shared" si="32"/>
        <v>5</v>
      </c>
      <c r="CX123" s="83" t="str">
        <f t="shared" si="33"/>
        <v>Réceptionist / Telefonist / Service-Disponent 2</v>
      </c>
      <c r="CY123" s="125">
        <v>112</v>
      </c>
      <c r="CZ123" s="33">
        <f t="shared" si="30"/>
        <v>5</v>
      </c>
      <c r="DA123" s="83" t="str">
        <f t="shared" si="31"/>
        <v>Réceptionist / Telefonist / Service-Disponent 2</v>
      </c>
      <c r="DB123" s="20"/>
      <c r="DC123" s="125">
        <v>112</v>
      </c>
      <c r="DD123" s="33">
        <f t="shared" si="34"/>
        <v>5</v>
      </c>
      <c r="DE123" s="83" t="str">
        <f t="shared" si="35"/>
        <v>Réceptionist / Telefonist / Service-Disponent 2</v>
      </c>
    </row>
    <row r="124" spans="1:109" s="19" customFormat="1" x14ac:dyDescent="0.2">
      <c r="A124" s="53">
        <v>0</v>
      </c>
      <c r="B124" s="53">
        <v>1</v>
      </c>
      <c r="C124" s="53">
        <f t="shared" si="1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358</v>
      </c>
      <c r="P124" s="15" t="s">
        <v>515</v>
      </c>
      <c r="Q124" s="15">
        <v>120</v>
      </c>
      <c r="R124" s="42"/>
      <c r="S124" s="27" t="s">
        <v>163</v>
      </c>
      <c r="T124" s="21">
        <v>1956</v>
      </c>
      <c r="U124" s="28"/>
      <c r="V124" s="21">
        <v>1989</v>
      </c>
      <c r="W124" s="25"/>
      <c r="X124" s="21"/>
      <c r="Y124" s="25"/>
      <c r="Z124" s="21">
        <f t="shared" si="20"/>
        <v>23</v>
      </c>
      <c r="AA124" s="25" t="s">
        <v>339</v>
      </c>
      <c r="AB124" s="21" t="s">
        <v>142</v>
      </c>
      <c r="AC124" s="21"/>
      <c r="AE124" s="90" t="s">
        <v>425</v>
      </c>
      <c r="AF124" s="82"/>
      <c r="CP124" s="19" t="str">
        <f t="shared" si="21"/>
        <v>Körkel Agnes</v>
      </c>
      <c r="CR124" s="19">
        <f t="shared" si="22"/>
        <v>23</v>
      </c>
      <c r="CS124" s="19" t="str">
        <f t="shared" si="23"/>
        <v>E</v>
      </c>
      <c r="CT124" s="154">
        <v>5605</v>
      </c>
      <c r="CU124" s="126"/>
      <c r="CV124" s="125">
        <v>132</v>
      </c>
      <c r="CW124" s="33">
        <f t="shared" si="32"/>
        <v>5</v>
      </c>
      <c r="CX124" s="83" t="str">
        <f t="shared" si="33"/>
        <v>Kaufmännischer Mitarbeiter 2</v>
      </c>
      <c r="CY124" s="125">
        <v>132</v>
      </c>
      <c r="CZ124" s="33">
        <f t="shared" si="30"/>
        <v>5</v>
      </c>
      <c r="DA124" s="83" t="str">
        <f t="shared" si="31"/>
        <v>Kaufmännischer Mitarbeiter 2</v>
      </c>
      <c r="DB124" s="20"/>
      <c r="DC124" s="125">
        <v>132</v>
      </c>
      <c r="DD124" s="33">
        <f t="shared" si="34"/>
        <v>5</v>
      </c>
      <c r="DE124" s="83" t="str">
        <f t="shared" si="35"/>
        <v>Kaufmännischer Mitarbeiter 2</v>
      </c>
    </row>
    <row r="125" spans="1:109" s="19" customFormat="1" x14ac:dyDescent="0.2">
      <c r="A125" s="53">
        <v>0</v>
      </c>
      <c r="B125" s="53">
        <v>1</v>
      </c>
      <c r="C125" s="53">
        <f t="shared" si="19"/>
        <v>0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518</v>
      </c>
      <c r="Q125" s="15">
        <v>121</v>
      </c>
      <c r="R125" s="42"/>
      <c r="S125" s="27" t="s">
        <v>257</v>
      </c>
      <c r="T125" s="21">
        <v>1953</v>
      </c>
      <c r="U125" s="28" t="s">
        <v>256</v>
      </c>
      <c r="V125" s="21">
        <v>2004</v>
      </c>
      <c r="W125" s="25"/>
      <c r="X125" s="21"/>
      <c r="Y125" s="25"/>
      <c r="Z125" s="21">
        <f t="shared" si="20"/>
        <v>8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21"/>
        <v>Kalt Susanne</v>
      </c>
      <c r="CR125" s="19">
        <f t="shared" si="22"/>
        <v>8</v>
      </c>
      <c r="CS125" s="19" t="str">
        <f t="shared" si="23"/>
        <v>E</v>
      </c>
      <c r="CT125" s="154">
        <v>6758</v>
      </c>
      <c r="CU125" s="126"/>
      <c r="CV125" s="125">
        <v>132</v>
      </c>
      <c r="CW125" s="33">
        <f t="shared" si="32"/>
        <v>5</v>
      </c>
      <c r="CX125" s="83" t="str">
        <f t="shared" si="33"/>
        <v>Kaufmännischer Mitarbeiter 2</v>
      </c>
      <c r="CY125" s="125">
        <v>132</v>
      </c>
      <c r="CZ125" s="33">
        <f t="shared" si="30"/>
        <v>5</v>
      </c>
      <c r="DA125" s="83" t="str">
        <f t="shared" si="31"/>
        <v>Kaufmännischer Mitarbeiter 2</v>
      </c>
      <c r="DB125" s="20"/>
      <c r="DC125" s="125">
        <v>132</v>
      </c>
      <c r="DD125" s="33">
        <f t="shared" si="34"/>
        <v>5</v>
      </c>
      <c r="DE125" s="83" t="str">
        <f t="shared" si="35"/>
        <v>Kaufmännischer Mitarbeiter 2</v>
      </c>
    </row>
    <row r="126" spans="1:109" s="19" customFormat="1" x14ac:dyDescent="0.2">
      <c r="A126" s="53">
        <v>0</v>
      </c>
      <c r="B126" s="53">
        <v>1</v>
      </c>
      <c r="C126" s="53">
        <f t="shared" si="1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521</v>
      </c>
      <c r="Q126" s="15">
        <v>122</v>
      </c>
      <c r="R126" s="42" t="s">
        <v>345</v>
      </c>
      <c r="S126" s="27" t="s">
        <v>170</v>
      </c>
      <c r="T126" s="21">
        <v>1961</v>
      </c>
      <c r="U126" s="28" t="s">
        <v>169</v>
      </c>
      <c r="V126" s="21">
        <v>1980</v>
      </c>
      <c r="W126" s="25"/>
      <c r="X126" s="21"/>
      <c r="Y126" s="25"/>
      <c r="Z126" s="21">
        <f t="shared" si="20"/>
        <v>32</v>
      </c>
      <c r="AA126" s="25" t="s">
        <v>169</v>
      </c>
      <c r="AB126" s="21" t="s">
        <v>142</v>
      </c>
      <c r="AC126" s="21"/>
      <c r="AE126" s="90" t="s">
        <v>429</v>
      </c>
      <c r="AF126" s="82"/>
      <c r="CP126" s="19" t="str">
        <f t="shared" si="21"/>
        <v>Eilers Brigitte</v>
      </c>
      <c r="CR126" s="19">
        <f t="shared" si="22"/>
        <v>32</v>
      </c>
      <c r="CS126" s="19" t="str">
        <f t="shared" si="23"/>
        <v>E</v>
      </c>
      <c r="CT126" s="154">
        <v>6740</v>
      </c>
      <c r="CU126" s="126"/>
      <c r="CV126" s="125">
        <v>133</v>
      </c>
      <c r="CW126" s="33">
        <f t="shared" si="32"/>
        <v>6</v>
      </c>
      <c r="CX126" s="83" t="str">
        <f t="shared" si="33"/>
        <v>Kaufmännischer Mitarbeiter 3 / Gruppenchef 1</v>
      </c>
      <c r="CY126" s="125">
        <v>133</v>
      </c>
      <c r="CZ126" s="33">
        <f t="shared" si="30"/>
        <v>6</v>
      </c>
      <c r="DA126" s="83" t="str">
        <f t="shared" si="31"/>
        <v>Kaufmännischer Mitarbeiter 3 / Gruppenchef 1</v>
      </c>
      <c r="DB126" s="20"/>
      <c r="DC126" s="125">
        <v>133</v>
      </c>
      <c r="DD126" s="33">
        <f t="shared" si="34"/>
        <v>6</v>
      </c>
      <c r="DE126" s="83" t="str">
        <f t="shared" si="35"/>
        <v>Kaufmännischer Mitarbeiter 3 / Gruppenchef 1</v>
      </c>
    </row>
    <row r="127" spans="1:109" s="19" customFormat="1" x14ac:dyDescent="0.2">
      <c r="A127" s="53">
        <v>0</v>
      </c>
      <c r="B127" s="53">
        <v>1</v>
      </c>
      <c r="C127" s="53">
        <f t="shared" si="1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519</v>
      </c>
      <c r="Q127" s="15">
        <v>123</v>
      </c>
      <c r="R127" s="42"/>
      <c r="S127" s="27" t="s">
        <v>911</v>
      </c>
      <c r="T127" s="21">
        <v>1969</v>
      </c>
      <c r="U127" s="28" t="s">
        <v>245</v>
      </c>
      <c r="V127" s="21">
        <v>1988</v>
      </c>
      <c r="W127" s="25"/>
      <c r="X127" s="21"/>
      <c r="Y127" s="25"/>
      <c r="Z127" s="21">
        <f t="shared" si="20"/>
        <v>24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21"/>
        <v>Barth Sandra</v>
      </c>
      <c r="CR127" s="19">
        <f t="shared" si="22"/>
        <v>24</v>
      </c>
      <c r="CS127" s="19" t="str">
        <f t="shared" si="23"/>
        <v>E</v>
      </c>
      <c r="CT127" s="154">
        <v>7701</v>
      </c>
      <c r="CU127" s="126"/>
      <c r="CV127" s="125">
        <v>132</v>
      </c>
      <c r="CW127" s="33">
        <f t="shared" si="32"/>
        <v>5</v>
      </c>
      <c r="CX127" s="83" t="str">
        <f t="shared" si="33"/>
        <v>Kaufmännischer Mitarbeiter 2</v>
      </c>
      <c r="CY127" s="125">
        <v>132</v>
      </c>
      <c r="CZ127" s="33">
        <f t="shared" si="30"/>
        <v>5</v>
      </c>
      <c r="DA127" s="83" t="str">
        <f t="shared" si="31"/>
        <v>Kaufmännischer Mitarbeiter 2</v>
      </c>
      <c r="DB127" s="20"/>
      <c r="DC127" s="125">
        <v>132</v>
      </c>
      <c r="DD127" s="33">
        <f t="shared" si="34"/>
        <v>5</v>
      </c>
      <c r="DE127" s="83" t="str">
        <f t="shared" si="35"/>
        <v>Kaufmännischer Mitarbeiter 2</v>
      </c>
    </row>
    <row r="128" spans="1:109" s="19" customFormat="1" x14ac:dyDescent="0.2">
      <c r="A128" s="53">
        <v>0</v>
      </c>
      <c r="B128" s="53"/>
      <c r="C128" s="53">
        <f t="shared" si="1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359</v>
      </c>
      <c r="P128" s="15" t="s">
        <v>522</v>
      </c>
      <c r="Q128" s="15">
        <v>124</v>
      </c>
      <c r="R128" s="42"/>
      <c r="S128" s="27" t="s">
        <v>171</v>
      </c>
      <c r="T128" s="21">
        <v>1960</v>
      </c>
      <c r="U128" s="28"/>
      <c r="V128" s="21">
        <v>1984</v>
      </c>
      <c r="W128" s="25"/>
      <c r="X128" s="21"/>
      <c r="Y128" s="25"/>
      <c r="Z128" s="21">
        <f t="shared" si="20"/>
        <v>28</v>
      </c>
      <c r="AA128" s="25" t="s">
        <v>172</v>
      </c>
      <c r="AB128" s="21" t="s">
        <v>147</v>
      </c>
      <c r="AC128" s="21"/>
      <c r="AE128" s="90" t="s">
        <v>430</v>
      </c>
      <c r="AF128" s="82"/>
      <c r="CP128" s="19" t="str">
        <f t="shared" si="21"/>
        <v>Schurrer Gabriel</v>
      </c>
      <c r="CR128" s="19">
        <f t="shared" si="22"/>
        <v>28</v>
      </c>
      <c r="CS128" s="19" t="str">
        <f t="shared" si="23"/>
        <v>F</v>
      </c>
      <c r="CT128" s="154">
        <v>7654</v>
      </c>
      <c r="CU128" s="126"/>
      <c r="CV128" s="125">
        <v>614</v>
      </c>
      <c r="CW128" s="33">
        <f t="shared" si="32"/>
        <v>4</v>
      </c>
      <c r="CX128" s="83" t="str">
        <f t="shared" si="33"/>
        <v>Laborassistenz 2</v>
      </c>
      <c r="CY128" s="125">
        <v>614</v>
      </c>
      <c r="CZ128" s="33">
        <f t="shared" si="30"/>
        <v>4</v>
      </c>
      <c r="DA128" s="83" t="str">
        <f t="shared" si="31"/>
        <v>Laborassistenz 2</v>
      </c>
      <c r="DB128" s="20"/>
      <c r="DC128" s="125">
        <v>614</v>
      </c>
      <c r="DD128" s="33">
        <f t="shared" si="34"/>
        <v>4</v>
      </c>
      <c r="DE128" s="83" t="str">
        <f t="shared" si="35"/>
        <v>Laborassistenz 2</v>
      </c>
    </row>
    <row r="129" spans="1:114" s="19" customFormat="1" x14ac:dyDescent="0.2">
      <c r="A129" s="53">
        <v>0</v>
      </c>
      <c r="B129" s="53"/>
      <c r="C129" s="53">
        <f>IF(Z129&gt;=10,1,0)</f>
        <v>0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/>
      <c r="N129" s="59">
        <v>1</v>
      </c>
      <c r="O129" s="19" t="s">
        <v>361</v>
      </c>
      <c r="P129" s="15" t="s">
        <v>897</v>
      </c>
      <c r="Q129" s="15">
        <v>125</v>
      </c>
      <c r="R129" s="161" t="s">
        <v>365</v>
      </c>
      <c r="S129" s="27" t="s">
        <v>896</v>
      </c>
      <c r="T129" s="21">
        <v>1990</v>
      </c>
      <c r="U129" s="28" t="s">
        <v>265</v>
      </c>
      <c r="V129" s="21"/>
      <c r="W129" s="25"/>
      <c r="X129" s="21"/>
      <c r="Y129" s="25"/>
      <c r="Z129" s="21"/>
      <c r="AA129" s="25" t="s">
        <v>265</v>
      </c>
      <c r="AB129" s="21" t="s">
        <v>149</v>
      </c>
      <c r="AC129" s="21"/>
      <c r="AE129" s="90" t="s">
        <v>380</v>
      </c>
      <c r="AF129" s="82"/>
      <c r="CT129" s="154"/>
      <c r="CU129" s="126"/>
      <c r="CV129" s="125"/>
      <c r="CW129" s="33"/>
      <c r="CX129" s="83"/>
      <c r="CY129" s="125"/>
      <c r="CZ129" s="33"/>
      <c r="DA129" s="83"/>
      <c r="DB129" s="20"/>
      <c r="DC129" s="33"/>
      <c r="DD129" s="33"/>
      <c r="DE129" s="83"/>
    </row>
    <row r="130" spans="1:114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/>
      <c r="N130" s="59">
        <v>1</v>
      </c>
      <c r="O130" s="19" t="s">
        <v>358</v>
      </c>
      <c r="P130" s="15" t="s">
        <v>925</v>
      </c>
      <c r="Q130" s="15">
        <v>126</v>
      </c>
      <c r="R130" s="161"/>
      <c r="S130" s="27" t="s">
        <v>924</v>
      </c>
      <c r="T130" s="21">
        <v>1993</v>
      </c>
      <c r="U130" s="28" t="s">
        <v>248</v>
      </c>
      <c r="V130" s="21"/>
      <c r="W130" s="25"/>
      <c r="X130" s="21"/>
      <c r="Y130" s="25"/>
      <c r="Z130" s="21"/>
      <c r="AA130" s="25" t="s">
        <v>248</v>
      </c>
      <c r="AB130" s="21" t="s">
        <v>149</v>
      </c>
      <c r="AC130" s="21"/>
      <c r="AE130" s="90" t="s">
        <v>380</v>
      </c>
      <c r="AF130" s="82"/>
      <c r="CT130" s="154"/>
      <c r="CU130" s="126"/>
      <c r="CV130" s="125"/>
      <c r="CW130" s="33"/>
      <c r="CX130" s="83"/>
      <c r="CY130" s="125"/>
      <c r="CZ130" s="33"/>
      <c r="DA130" s="83"/>
      <c r="DB130" s="20"/>
      <c r="DC130" s="33"/>
      <c r="DD130" s="33"/>
      <c r="DE130" s="83"/>
    </row>
    <row r="131" spans="1:114" s="19" customFormat="1" x14ac:dyDescent="0.2">
      <c r="A131" s="53">
        <v>0</v>
      </c>
      <c r="B131" s="53"/>
      <c r="C131" s="53">
        <f t="shared" si="19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T131" s="154"/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</row>
    <row r="132" spans="1:114" s="19" customFormat="1" x14ac:dyDescent="0.2">
      <c r="A132" s="53">
        <v>0</v>
      </c>
      <c r="B132" s="53"/>
      <c r="C132" s="53">
        <f t="shared" si="19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T132" s="154"/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</row>
    <row r="133" spans="1:114" s="19" customFormat="1" x14ac:dyDescent="0.2">
      <c r="A133" s="53">
        <v>0</v>
      </c>
      <c r="B133" s="53"/>
      <c r="C133" s="53">
        <f t="shared" si="19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T133" s="154"/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</row>
    <row r="134" spans="1:114" s="19" customFormat="1" x14ac:dyDescent="0.2">
      <c r="A134" s="53">
        <v>0</v>
      </c>
      <c r="B134" s="53"/>
      <c r="C134" s="53">
        <f t="shared" si="19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361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T134" s="154"/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</row>
    <row r="135" spans="1:114" s="19" customFormat="1" x14ac:dyDescent="0.2">
      <c r="A135" s="53">
        <v>0</v>
      </c>
      <c r="B135" s="53"/>
      <c r="C135" s="53">
        <f t="shared" si="19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T135" s="154"/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</row>
    <row r="136" spans="1:114" s="19" customFormat="1" x14ac:dyDescent="0.2">
      <c r="A136" s="53">
        <v>0</v>
      </c>
      <c r="B136" s="53"/>
      <c r="C136" s="53">
        <f t="shared" si="19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T136" s="154"/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</row>
    <row r="137" spans="1:114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359</v>
      </c>
      <c r="Q137" s="15">
        <v>133</v>
      </c>
      <c r="R137" s="42"/>
      <c r="S137" s="27" t="s">
        <v>882</v>
      </c>
      <c r="T137" s="21">
        <v>1995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T137" s="154"/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</row>
    <row r="138" spans="1:114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904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T138" s="154"/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</row>
    <row r="139" spans="1:114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903</v>
      </c>
      <c r="Q139" s="15">
        <v>135</v>
      </c>
      <c r="R139" s="42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T139" s="154"/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</row>
    <row r="140" spans="1:114" s="19" customFormat="1" x14ac:dyDescent="0.2">
      <c r="A140" s="53">
        <v>0</v>
      </c>
      <c r="B140" s="53"/>
      <c r="C140" s="53">
        <f t="shared" si="19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902</v>
      </c>
      <c r="Q140" s="15">
        <v>136</v>
      </c>
      <c r="R140" s="42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T140" s="154"/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</row>
    <row r="141" spans="1:114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42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T141" s="154"/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</row>
    <row r="142" spans="1:114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</row>
    <row r="143" spans="1:114" customFormat="1" x14ac:dyDescent="0.25">
      <c r="A143" s="48">
        <f t="shared" ref="A143:N143" si="36">SUM(A5:A141)</f>
        <v>9</v>
      </c>
      <c r="B143" s="48">
        <f t="shared" si="36"/>
        <v>34</v>
      </c>
      <c r="C143" s="48">
        <f t="shared" si="36"/>
        <v>90</v>
      </c>
      <c r="D143" s="48">
        <f t="shared" si="36"/>
        <v>27</v>
      </c>
      <c r="E143" s="48">
        <f t="shared" si="36"/>
        <v>34</v>
      </c>
      <c r="F143" s="48">
        <f t="shared" si="36"/>
        <v>1</v>
      </c>
      <c r="G143" s="48">
        <f t="shared" si="36"/>
        <v>2</v>
      </c>
      <c r="H143" s="48">
        <f t="shared" si="36"/>
        <v>36</v>
      </c>
      <c r="I143" s="48">
        <f t="shared" si="36"/>
        <v>37</v>
      </c>
      <c r="J143" s="48">
        <f t="shared" si="36"/>
        <v>13</v>
      </c>
      <c r="K143" s="48">
        <f t="shared" si="36"/>
        <v>11</v>
      </c>
      <c r="L143" s="48">
        <f t="shared" si="36"/>
        <v>20</v>
      </c>
      <c r="M143" s="48">
        <f t="shared" si="36"/>
        <v>5</v>
      </c>
      <c r="N143" s="48">
        <f t="shared" si="36"/>
        <v>2</v>
      </c>
      <c r="O143" s="64">
        <f>SUM(D143+E143+F143+I143+K143+L143+M143)</f>
        <v>135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 t="s">
        <v>185</v>
      </c>
      <c r="AA143" s="14" t="s">
        <v>290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</row>
    <row r="144" spans="1:114" customFormat="1" x14ac:dyDescent="0.25">
      <c r="A144" s="11">
        <f t="shared" ref="A144:N144" si="37">SUBTOTAL(9,A5:A141)</f>
        <v>9</v>
      </c>
      <c r="B144" s="11">
        <f t="shared" si="37"/>
        <v>34</v>
      </c>
      <c r="C144" s="11">
        <f t="shared" si="37"/>
        <v>90</v>
      </c>
      <c r="D144" s="11">
        <f t="shared" si="37"/>
        <v>27</v>
      </c>
      <c r="E144" s="11">
        <f t="shared" si="37"/>
        <v>34</v>
      </c>
      <c r="F144" s="11">
        <f t="shared" si="37"/>
        <v>1</v>
      </c>
      <c r="G144" s="11">
        <f t="shared" si="37"/>
        <v>2</v>
      </c>
      <c r="H144" s="11">
        <f t="shared" si="37"/>
        <v>36</v>
      </c>
      <c r="I144" s="11">
        <f t="shared" si="37"/>
        <v>37</v>
      </c>
      <c r="J144" s="11">
        <f t="shared" si="37"/>
        <v>13</v>
      </c>
      <c r="K144" s="11">
        <f t="shared" si="37"/>
        <v>11</v>
      </c>
      <c r="L144" s="11">
        <f t="shared" si="37"/>
        <v>20</v>
      </c>
      <c r="M144" s="11">
        <f t="shared" si="37"/>
        <v>5</v>
      </c>
      <c r="N144" s="11">
        <f t="shared" si="37"/>
        <v>2</v>
      </c>
      <c r="O144" s="64">
        <f>SUM(D144+E144+F144+I144+K144+L144+M144)</f>
        <v>135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186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</row>
    <row r="145" spans="1:114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189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</row>
    <row r="146" spans="1:114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876</v>
      </c>
      <c r="AA146" s="14" t="s">
        <v>877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</row>
    <row r="147" spans="1:114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887</v>
      </c>
      <c r="AA147" s="14" t="s">
        <v>888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</row>
    <row r="148" spans="1:114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</row>
    <row r="149" spans="1:114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</row>
    <row r="150" spans="1:114" x14ac:dyDescent="0.25">
      <c r="AE150" s="91" t="s">
        <v>365</v>
      </c>
      <c r="AF150" s="89" t="s">
        <v>249</v>
      </c>
    </row>
    <row r="151" spans="1:114" x14ac:dyDescent="0.25">
      <c r="AE151" s="80"/>
    </row>
    <row r="152" spans="1:114" x14ac:dyDescent="0.25">
      <c r="AE152" s="80" t="s">
        <v>408</v>
      </c>
    </row>
    <row r="153" spans="1:114" x14ac:dyDescent="0.25">
      <c r="O153" s="109"/>
      <c r="P153" s="110"/>
      <c r="Q153" s="111"/>
      <c r="R153" s="112"/>
      <c r="S153" s="113"/>
      <c r="AE153" s="80" t="s">
        <v>410</v>
      </c>
    </row>
    <row r="154" spans="1:114" x14ac:dyDescent="0.25">
      <c r="O154" s="109"/>
      <c r="P154" s="110"/>
      <c r="Q154" s="111"/>
      <c r="R154" s="112"/>
      <c r="S154" s="113"/>
      <c r="AE154" s="80" t="s">
        <v>409</v>
      </c>
    </row>
    <row r="155" spans="1:114" x14ac:dyDescent="0.25">
      <c r="O155" s="109"/>
      <c r="P155" s="110"/>
      <c r="Q155" s="111"/>
      <c r="R155" s="112"/>
      <c r="S155" s="113"/>
      <c r="AE155" s="80"/>
    </row>
    <row r="156" spans="1:114" x14ac:dyDescent="0.25">
      <c r="O156" s="114"/>
      <c r="P156" s="111"/>
      <c r="Q156" s="111"/>
      <c r="R156" s="112"/>
      <c r="S156" s="115"/>
      <c r="AE156" s="80" t="s">
        <v>411</v>
      </c>
    </row>
    <row r="157" spans="1:114" x14ac:dyDescent="0.25">
      <c r="AE157" s="80" t="s">
        <v>413</v>
      </c>
    </row>
    <row r="158" spans="1:114" x14ac:dyDescent="0.25">
      <c r="AE158" s="80" t="s">
        <v>412</v>
      </c>
    </row>
    <row r="159" spans="1:114" x14ac:dyDescent="0.25">
      <c r="AE159" s="80"/>
    </row>
    <row r="160" spans="1:114" x14ac:dyDescent="0.25">
      <c r="AE160" s="80"/>
    </row>
    <row r="161" spans="31:114" x14ac:dyDescent="0.25">
      <c r="AE161" s="80"/>
    </row>
    <row r="162" spans="31:114" x14ac:dyDescent="0.25">
      <c r="AE162" s="80"/>
    </row>
    <row r="163" spans="31:114" x14ac:dyDescent="0.25">
      <c r="AE163" s="80"/>
    </row>
    <row r="164" spans="31:114" x14ac:dyDescent="0.25">
      <c r="AE164" s="80"/>
    </row>
    <row r="165" spans="31:114" x14ac:dyDescent="0.25">
      <c r="AE165" s="80"/>
    </row>
    <row r="166" spans="31:114" x14ac:dyDescent="0.25">
      <c r="AE166" s="80"/>
      <c r="DH166" s="889" t="s">
        <v>78</v>
      </c>
      <c r="DI166" s="890"/>
      <c r="DJ166" s="891"/>
    </row>
    <row r="167" spans="31:114" x14ac:dyDescent="0.25">
      <c r="AE167" s="80"/>
      <c r="DH167" s="127" t="s">
        <v>76</v>
      </c>
      <c r="DI167" s="128" t="s">
        <v>77</v>
      </c>
      <c r="DJ167" s="129" t="s">
        <v>701</v>
      </c>
    </row>
    <row r="168" spans="31:114" x14ac:dyDescent="0.25">
      <c r="AE168" s="80"/>
      <c r="DH168" s="130">
        <v>101</v>
      </c>
      <c r="DI168" s="131" t="s">
        <v>712</v>
      </c>
      <c r="DJ168" s="135">
        <v>2</v>
      </c>
    </row>
    <row r="169" spans="31:114" x14ac:dyDescent="0.25">
      <c r="AE169" s="80"/>
      <c r="DH169" s="130">
        <v>102</v>
      </c>
      <c r="DI169" s="131" t="s">
        <v>713</v>
      </c>
      <c r="DJ169" s="135">
        <v>3</v>
      </c>
    </row>
    <row r="170" spans="31:114" x14ac:dyDescent="0.25">
      <c r="AE170" s="80"/>
      <c r="DH170" s="130">
        <v>103</v>
      </c>
      <c r="DI170" s="131" t="s">
        <v>714</v>
      </c>
      <c r="DJ170" s="135">
        <v>4</v>
      </c>
    </row>
    <row r="171" spans="31:114" x14ac:dyDescent="0.25">
      <c r="AE171" s="80"/>
      <c r="DH171" s="130">
        <v>104</v>
      </c>
      <c r="DI171" s="131" t="s">
        <v>715</v>
      </c>
      <c r="DJ171" s="135">
        <v>5</v>
      </c>
    </row>
    <row r="172" spans="31:114" x14ac:dyDescent="0.25">
      <c r="AE172" s="80"/>
      <c r="DH172" s="130">
        <v>111</v>
      </c>
      <c r="DI172" s="131" t="s">
        <v>716</v>
      </c>
      <c r="DJ172" s="135">
        <v>4</v>
      </c>
    </row>
    <row r="173" spans="31:114" x14ac:dyDescent="0.25">
      <c r="AE173" s="80"/>
      <c r="DH173" s="130">
        <v>112</v>
      </c>
      <c r="DI173" s="131" t="s">
        <v>717</v>
      </c>
      <c r="DJ173" s="135">
        <v>5</v>
      </c>
    </row>
    <row r="174" spans="31:114" x14ac:dyDescent="0.25">
      <c r="AE174" s="80"/>
      <c r="DH174" s="130">
        <v>121</v>
      </c>
      <c r="DI174" s="131" t="s">
        <v>718</v>
      </c>
      <c r="DJ174" s="135">
        <v>4</v>
      </c>
    </row>
    <row r="175" spans="31:114" x14ac:dyDescent="0.25">
      <c r="AE175" s="80"/>
      <c r="DH175" s="130">
        <v>122</v>
      </c>
      <c r="DI175" s="131" t="s">
        <v>719</v>
      </c>
      <c r="DJ175" s="135">
        <v>5</v>
      </c>
    </row>
    <row r="176" spans="31:114" x14ac:dyDescent="0.25">
      <c r="DH176" s="130">
        <v>123</v>
      </c>
      <c r="DI176" s="131" t="s">
        <v>720</v>
      </c>
      <c r="DJ176" s="135">
        <v>6</v>
      </c>
    </row>
    <row r="177" spans="112:114" x14ac:dyDescent="0.25">
      <c r="DH177" s="130">
        <v>124</v>
      </c>
      <c r="DI177" s="131" t="s">
        <v>721</v>
      </c>
      <c r="DJ177" s="135">
        <v>7</v>
      </c>
    </row>
    <row r="178" spans="112:114" x14ac:dyDescent="0.25">
      <c r="DH178" s="130">
        <v>131</v>
      </c>
      <c r="DI178" s="131" t="s">
        <v>722</v>
      </c>
      <c r="DJ178" s="135">
        <v>4</v>
      </c>
    </row>
    <row r="179" spans="112:114" x14ac:dyDescent="0.25">
      <c r="DH179" s="130">
        <v>132</v>
      </c>
      <c r="DI179" s="131" t="s">
        <v>723</v>
      </c>
      <c r="DJ179" s="135">
        <v>5</v>
      </c>
    </row>
    <row r="180" spans="112:114" x14ac:dyDescent="0.25">
      <c r="DH180" s="130">
        <v>133</v>
      </c>
      <c r="DI180" s="131" t="s">
        <v>724</v>
      </c>
      <c r="DJ180" s="135">
        <v>6</v>
      </c>
    </row>
    <row r="181" spans="112:114" x14ac:dyDescent="0.25">
      <c r="DH181" s="130">
        <v>134</v>
      </c>
      <c r="DI181" s="131" t="s">
        <v>725</v>
      </c>
      <c r="DJ181" s="135">
        <v>7</v>
      </c>
    </row>
    <row r="182" spans="112:114" x14ac:dyDescent="0.25">
      <c r="DH182" s="130">
        <v>138</v>
      </c>
      <c r="DI182" s="131" t="s">
        <v>726</v>
      </c>
      <c r="DJ182" s="135">
        <v>6</v>
      </c>
    </row>
    <row r="183" spans="112:114" x14ac:dyDescent="0.25">
      <c r="DH183" s="130">
        <v>139</v>
      </c>
      <c r="DI183" s="131" t="s">
        <v>727</v>
      </c>
      <c r="DJ183" s="135">
        <v>7</v>
      </c>
    </row>
    <row r="184" spans="112:114" x14ac:dyDescent="0.25">
      <c r="DH184" s="130">
        <v>141</v>
      </c>
      <c r="DI184" s="131" t="s">
        <v>728</v>
      </c>
      <c r="DJ184" s="135">
        <v>8</v>
      </c>
    </row>
    <row r="185" spans="112:114" x14ac:dyDescent="0.25">
      <c r="DH185" s="130">
        <v>142</v>
      </c>
      <c r="DI185" s="131" t="s">
        <v>729</v>
      </c>
      <c r="DJ185" s="135">
        <v>9</v>
      </c>
    </row>
    <row r="186" spans="112:114" x14ac:dyDescent="0.25">
      <c r="DH186" s="130">
        <v>143</v>
      </c>
      <c r="DI186" s="131" t="s">
        <v>730</v>
      </c>
      <c r="DJ186" s="135">
        <v>10</v>
      </c>
    </row>
    <row r="187" spans="112:114" x14ac:dyDescent="0.25">
      <c r="DH187" s="130">
        <v>144</v>
      </c>
      <c r="DI187" s="131" t="s">
        <v>731</v>
      </c>
      <c r="DJ187" s="135">
        <v>11</v>
      </c>
    </row>
    <row r="188" spans="112:114" x14ac:dyDescent="0.25">
      <c r="DH188" s="130">
        <v>150</v>
      </c>
      <c r="DI188" s="131" t="s">
        <v>732</v>
      </c>
      <c r="DJ188" s="135">
        <v>8</v>
      </c>
    </row>
    <row r="189" spans="112:114" x14ac:dyDescent="0.25">
      <c r="DH189" s="130">
        <v>151</v>
      </c>
      <c r="DI189" s="131" t="s">
        <v>733</v>
      </c>
      <c r="DJ189" s="135">
        <v>9</v>
      </c>
    </row>
    <row r="190" spans="112:114" x14ac:dyDescent="0.25">
      <c r="DH190" s="130">
        <v>152</v>
      </c>
      <c r="DI190" s="131" t="s">
        <v>734</v>
      </c>
      <c r="DJ190" s="135">
        <v>10</v>
      </c>
    </row>
    <row r="191" spans="112:114" x14ac:dyDescent="0.25">
      <c r="DH191" s="130">
        <v>153</v>
      </c>
      <c r="DI191" s="131" t="s">
        <v>735</v>
      </c>
      <c r="DJ191" s="135">
        <v>11</v>
      </c>
    </row>
    <row r="192" spans="112:114" x14ac:dyDescent="0.25">
      <c r="DH192" s="130">
        <v>154</v>
      </c>
      <c r="DI192" s="131" t="s">
        <v>736</v>
      </c>
      <c r="DJ192" s="135">
        <v>12</v>
      </c>
    </row>
    <row r="193" spans="112:114" x14ac:dyDescent="0.25">
      <c r="DH193" s="130">
        <v>161</v>
      </c>
      <c r="DI193" s="131" t="s">
        <v>737</v>
      </c>
      <c r="DJ193" s="135">
        <v>8</v>
      </c>
    </row>
    <row r="194" spans="112:114" x14ac:dyDescent="0.25">
      <c r="DH194" s="130">
        <v>162</v>
      </c>
      <c r="DI194" s="131" t="s">
        <v>738</v>
      </c>
      <c r="DJ194" s="135">
        <v>9</v>
      </c>
    </row>
    <row r="195" spans="112:114" x14ac:dyDescent="0.25">
      <c r="DH195" s="130">
        <v>163</v>
      </c>
      <c r="DI195" s="131" t="s">
        <v>739</v>
      </c>
      <c r="DJ195" s="135">
        <v>10</v>
      </c>
    </row>
    <row r="196" spans="112:114" x14ac:dyDescent="0.25">
      <c r="DH196" s="130">
        <v>164</v>
      </c>
      <c r="DI196" s="131" t="s">
        <v>740</v>
      </c>
      <c r="DJ196" s="135">
        <v>11</v>
      </c>
    </row>
    <row r="197" spans="112:114" x14ac:dyDescent="0.25">
      <c r="DH197" s="130">
        <v>171</v>
      </c>
      <c r="DI197" s="131" t="s">
        <v>741</v>
      </c>
      <c r="DJ197" s="135">
        <v>9</v>
      </c>
    </row>
    <row r="198" spans="112:114" x14ac:dyDescent="0.25">
      <c r="DH198" s="130">
        <v>172</v>
      </c>
      <c r="DI198" s="131" t="s">
        <v>742</v>
      </c>
      <c r="DJ198" s="135">
        <v>10</v>
      </c>
    </row>
    <row r="199" spans="112:114" x14ac:dyDescent="0.25">
      <c r="DH199" s="130">
        <v>173</v>
      </c>
      <c r="DI199" s="131" t="s">
        <v>743</v>
      </c>
      <c r="DJ199" s="135">
        <v>11</v>
      </c>
    </row>
    <row r="200" spans="112:114" x14ac:dyDescent="0.25">
      <c r="DH200" s="130">
        <v>174</v>
      </c>
      <c r="DI200" s="131" t="s">
        <v>744</v>
      </c>
      <c r="DJ200" s="135">
        <v>12</v>
      </c>
    </row>
    <row r="201" spans="112:114" x14ac:dyDescent="0.25">
      <c r="DH201" s="130">
        <v>181</v>
      </c>
      <c r="DI201" s="131" t="s">
        <v>745</v>
      </c>
      <c r="DJ201" s="135">
        <v>10</v>
      </c>
    </row>
    <row r="202" spans="112:114" x14ac:dyDescent="0.25">
      <c r="DH202" s="130">
        <v>183</v>
      </c>
      <c r="DI202" s="131" t="s">
        <v>746</v>
      </c>
      <c r="DJ202" s="135">
        <v>12</v>
      </c>
    </row>
    <row r="203" spans="112:114" x14ac:dyDescent="0.25">
      <c r="DH203" s="130">
        <v>191</v>
      </c>
      <c r="DI203" s="131" t="s">
        <v>747</v>
      </c>
      <c r="DJ203" s="135">
        <v>7</v>
      </c>
    </row>
    <row r="204" spans="112:114" x14ac:dyDescent="0.25">
      <c r="DH204" s="130">
        <v>192</v>
      </c>
      <c r="DI204" s="131" t="s">
        <v>748</v>
      </c>
      <c r="DJ204" s="135">
        <v>8</v>
      </c>
    </row>
    <row r="205" spans="112:114" x14ac:dyDescent="0.25">
      <c r="DH205" s="130">
        <v>193</v>
      </c>
      <c r="DI205" s="131" t="s">
        <v>749</v>
      </c>
      <c r="DJ205" s="135">
        <v>9</v>
      </c>
    </row>
    <row r="206" spans="112:114" x14ac:dyDescent="0.25">
      <c r="DH206" s="130">
        <v>201</v>
      </c>
      <c r="DI206" s="131" t="s">
        <v>750</v>
      </c>
      <c r="DJ206" s="135">
        <v>2</v>
      </c>
    </row>
    <row r="207" spans="112:114" x14ac:dyDescent="0.25">
      <c r="DH207" s="130">
        <v>202</v>
      </c>
      <c r="DI207" s="131" t="s">
        <v>751</v>
      </c>
      <c r="DJ207" s="135">
        <v>3</v>
      </c>
    </row>
    <row r="208" spans="112:114" x14ac:dyDescent="0.25">
      <c r="DH208" s="130">
        <v>211</v>
      </c>
      <c r="DI208" s="131" t="s">
        <v>752</v>
      </c>
      <c r="DJ208" s="135">
        <v>4</v>
      </c>
    </row>
    <row r="209" spans="112:114" x14ac:dyDescent="0.25">
      <c r="DH209" s="130">
        <v>212</v>
      </c>
      <c r="DI209" s="131" t="s">
        <v>753</v>
      </c>
      <c r="DJ209" s="135">
        <v>5</v>
      </c>
    </row>
    <row r="210" spans="112:114" x14ac:dyDescent="0.25">
      <c r="DH210" s="130">
        <v>213</v>
      </c>
      <c r="DI210" s="131" t="s">
        <v>754</v>
      </c>
      <c r="DJ210" s="135">
        <v>6</v>
      </c>
    </row>
    <row r="211" spans="112:114" x14ac:dyDescent="0.25">
      <c r="DH211" s="130">
        <v>214</v>
      </c>
      <c r="DI211" s="131" t="s">
        <v>755</v>
      </c>
      <c r="DJ211" s="135">
        <v>7</v>
      </c>
    </row>
    <row r="212" spans="112:114" x14ac:dyDescent="0.25">
      <c r="DH212" s="130">
        <v>221</v>
      </c>
      <c r="DI212" s="131" t="s">
        <v>756</v>
      </c>
      <c r="DJ212" s="135">
        <v>8</v>
      </c>
    </row>
    <row r="213" spans="112:114" x14ac:dyDescent="0.25">
      <c r="DH213" s="130">
        <v>222</v>
      </c>
      <c r="DI213" s="131" t="s">
        <v>757</v>
      </c>
      <c r="DJ213" s="135">
        <v>9</v>
      </c>
    </row>
    <row r="214" spans="112:114" x14ac:dyDescent="0.25">
      <c r="DH214" s="130">
        <v>223</v>
      </c>
      <c r="DI214" s="131" t="s">
        <v>758</v>
      </c>
      <c r="DJ214" s="135">
        <v>10</v>
      </c>
    </row>
    <row r="215" spans="112:114" x14ac:dyDescent="0.25">
      <c r="DH215" s="130">
        <v>224</v>
      </c>
      <c r="DI215" s="131" t="s">
        <v>759</v>
      </c>
      <c r="DJ215" s="135">
        <v>11</v>
      </c>
    </row>
    <row r="216" spans="112:114" x14ac:dyDescent="0.25">
      <c r="DH216" s="130">
        <v>241</v>
      </c>
      <c r="DI216" s="131" t="s">
        <v>760</v>
      </c>
      <c r="DJ216" s="135">
        <v>8</v>
      </c>
    </row>
    <row r="217" spans="112:114" x14ac:dyDescent="0.25">
      <c r="DH217" s="130">
        <v>242</v>
      </c>
      <c r="DI217" s="131" t="s">
        <v>761</v>
      </c>
      <c r="DJ217" s="135">
        <v>9</v>
      </c>
    </row>
    <row r="218" spans="112:114" x14ac:dyDescent="0.25">
      <c r="DH218" s="130">
        <v>243</v>
      </c>
      <c r="DI218" s="131" t="s">
        <v>762</v>
      </c>
      <c r="DJ218" s="135">
        <v>10</v>
      </c>
    </row>
    <row r="219" spans="112:114" x14ac:dyDescent="0.25">
      <c r="DH219" s="130">
        <v>244</v>
      </c>
      <c r="DI219" s="131" t="s">
        <v>763</v>
      </c>
      <c r="DJ219" s="135">
        <v>11</v>
      </c>
    </row>
    <row r="220" spans="112:114" x14ac:dyDescent="0.25">
      <c r="DH220" s="130">
        <v>250</v>
      </c>
      <c r="DI220" s="131" t="s">
        <v>764</v>
      </c>
      <c r="DJ220" s="135">
        <v>8</v>
      </c>
    </row>
    <row r="221" spans="112:114" x14ac:dyDescent="0.25">
      <c r="DH221" s="130">
        <v>251</v>
      </c>
      <c r="DI221" s="131" t="s">
        <v>765</v>
      </c>
      <c r="DJ221" s="135">
        <v>9</v>
      </c>
    </row>
    <row r="222" spans="112:114" x14ac:dyDescent="0.25">
      <c r="DH222" s="130">
        <v>252</v>
      </c>
      <c r="DI222" s="131" t="s">
        <v>766</v>
      </c>
      <c r="DJ222" s="135">
        <v>10</v>
      </c>
    </row>
    <row r="223" spans="112:114" x14ac:dyDescent="0.25">
      <c r="DH223" s="130">
        <v>253</v>
      </c>
      <c r="DI223" s="131" t="s">
        <v>767</v>
      </c>
      <c r="DJ223" s="135">
        <v>11</v>
      </c>
    </row>
    <row r="224" spans="112:114" x14ac:dyDescent="0.25">
      <c r="DH224" s="130">
        <v>254</v>
      </c>
      <c r="DI224" s="131" t="s">
        <v>768</v>
      </c>
      <c r="DJ224" s="135">
        <v>12</v>
      </c>
    </row>
    <row r="225" spans="112:114" x14ac:dyDescent="0.25">
      <c r="DH225" s="130">
        <v>351</v>
      </c>
      <c r="DI225" s="131" t="s">
        <v>769</v>
      </c>
      <c r="DJ225" s="135">
        <v>7</v>
      </c>
    </row>
    <row r="226" spans="112:114" x14ac:dyDescent="0.25">
      <c r="DH226" s="130">
        <v>352</v>
      </c>
      <c r="DI226" s="131" t="s">
        <v>770</v>
      </c>
      <c r="DJ226" s="135">
        <v>8</v>
      </c>
    </row>
    <row r="227" spans="112:114" x14ac:dyDescent="0.25">
      <c r="DH227" s="130">
        <v>353</v>
      </c>
      <c r="DI227" s="131" t="s">
        <v>771</v>
      </c>
      <c r="DJ227" s="135">
        <v>9</v>
      </c>
    </row>
    <row r="228" spans="112:114" x14ac:dyDescent="0.25">
      <c r="DH228" s="130">
        <v>354</v>
      </c>
      <c r="DI228" s="131" t="s">
        <v>772</v>
      </c>
      <c r="DJ228" s="135">
        <v>10</v>
      </c>
    </row>
    <row r="229" spans="112:114" x14ac:dyDescent="0.25">
      <c r="DH229" s="130">
        <v>355</v>
      </c>
      <c r="DI229" s="131" t="s">
        <v>773</v>
      </c>
      <c r="DJ229" s="135">
        <v>11</v>
      </c>
    </row>
    <row r="230" spans="112:114" x14ac:dyDescent="0.25">
      <c r="DH230" s="130">
        <v>356</v>
      </c>
      <c r="DI230" s="131" t="s">
        <v>774</v>
      </c>
      <c r="DJ230" s="135">
        <v>12</v>
      </c>
    </row>
    <row r="231" spans="112:114" x14ac:dyDescent="0.25">
      <c r="DH231" s="130">
        <v>361</v>
      </c>
      <c r="DI231" s="131" t="s">
        <v>775</v>
      </c>
      <c r="DJ231" s="135">
        <v>6</v>
      </c>
    </row>
    <row r="232" spans="112:114" x14ac:dyDescent="0.25">
      <c r="DH232" s="130">
        <v>362</v>
      </c>
      <c r="DI232" s="131" t="s">
        <v>776</v>
      </c>
      <c r="DJ232" s="135">
        <v>7</v>
      </c>
    </row>
    <row r="233" spans="112:114" x14ac:dyDescent="0.25">
      <c r="DH233" s="130">
        <v>363</v>
      </c>
      <c r="DI233" s="131" t="s">
        <v>777</v>
      </c>
      <c r="DJ233" s="135">
        <v>8</v>
      </c>
    </row>
    <row r="234" spans="112:114" x14ac:dyDescent="0.25">
      <c r="DH234" s="130">
        <v>364</v>
      </c>
      <c r="DI234" s="131" t="s">
        <v>778</v>
      </c>
      <c r="DJ234" s="135">
        <v>9</v>
      </c>
    </row>
    <row r="235" spans="112:114" x14ac:dyDescent="0.25">
      <c r="DH235" s="130">
        <v>366</v>
      </c>
      <c r="DI235" s="131" t="s">
        <v>779</v>
      </c>
      <c r="DJ235" s="135">
        <v>8</v>
      </c>
    </row>
    <row r="236" spans="112:114" x14ac:dyDescent="0.25">
      <c r="DH236" s="130">
        <v>367</v>
      </c>
      <c r="DI236" s="131" t="s">
        <v>780</v>
      </c>
      <c r="DJ236" s="135">
        <v>9</v>
      </c>
    </row>
    <row r="237" spans="112:114" x14ac:dyDescent="0.25">
      <c r="DH237" s="130">
        <v>368</v>
      </c>
      <c r="DI237" s="131" t="s">
        <v>781</v>
      </c>
      <c r="DJ237" s="135">
        <v>10</v>
      </c>
    </row>
    <row r="238" spans="112:114" x14ac:dyDescent="0.25">
      <c r="DH238" s="130">
        <v>371</v>
      </c>
      <c r="DI238" s="131" t="s">
        <v>782</v>
      </c>
      <c r="DJ238" s="135">
        <v>7</v>
      </c>
    </row>
    <row r="239" spans="112:114" x14ac:dyDescent="0.25">
      <c r="DH239" s="130">
        <v>372</v>
      </c>
      <c r="DI239" s="131" t="s">
        <v>783</v>
      </c>
      <c r="DJ239" s="135">
        <v>8</v>
      </c>
    </row>
    <row r="240" spans="112:114" x14ac:dyDescent="0.25">
      <c r="DH240" s="130">
        <v>373</v>
      </c>
      <c r="DI240" s="131" t="s">
        <v>784</v>
      </c>
      <c r="DJ240" s="135">
        <v>9</v>
      </c>
    </row>
    <row r="241" spans="112:114" x14ac:dyDescent="0.25">
      <c r="DH241" s="130">
        <v>374</v>
      </c>
      <c r="DI241" s="131" t="s">
        <v>785</v>
      </c>
      <c r="DJ241" s="135">
        <v>10</v>
      </c>
    </row>
    <row r="242" spans="112:114" x14ac:dyDescent="0.25">
      <c r="DH242" s="130">
        <v>375</v>
      </c>
      <c r="DI242" s="131" t="s">
        <v>786</v>
      </c>
      <c r="DJ242" s="135">
        <v>11</v>
      </c>
    </row>
    <row r="243" spans="112:114" x14ac:dyDescent="0.25">
      <c r="DH243" s="130">
        <v>376</v>
      </c>
      <c r="DI243" s="131" t="s">
        <v>787</v>
      </c>
      <c r="DJ243" s="135">
        <v>8</v>
      </c>
    </row>
    <row r="244" spans="112:114" x14ac:dyDescent="0.25">
      <c r="DH244" s="130">
        <v>377</v>
      </c>
      <c r="DI244" s="131" t="s">
        <v>788</v>
      </c>
      <c r="DJ244" s="135">
        <v>9</v>
      </c>
    </row>
    <row r="245" spans="112:114" x14ac:dyDescent="0.25">
      <c r="DH245" s="130">
        <v>378</v>
      </c>
      <c r="DI245" s="131" t="s">
        <v>789</v>
      </c>
      <c r="DJ245" s="135">
        <v>11</v>
      </c>
    </row>
    <row r="246" spans="112:114" x14ac:dyDescent="0.25">
      <c r="DH246" s="130">
        <v>381</v>
      </c>
      <c r="DI246" s="131" t="s">
        <v>732</v>
      </c>
      <c r="DJ246" s="135">
        <v>10</v>
      </c>
    </row>
    <row r="247" spans="112:114" x14ac:dyDescent="0.25">
      <c r="DH247" s="130">
        <v>382</v>
      </c>
      <c r="DI247" s="131" t="s">
        <v>733</v>
      </c>
      <c r="DJ247" s="135">
        <v>11</v>
      </c>
    </row>
    <row r="248" spans="112:114" x14ac:dyDescent="0.25">
      <c r="DH248" s="130">
        <v>383</v>
      </c>
      <c r="DI248" s="131" t="s">
        <v>734</v>
      </c>
      <c r="DJ248" s="135">
        <v>12</v>
      </c>
    </row>
    <row r="249" spans="112:114" x14ac:dyDescent="0.25">
      <c r="DH249" s="130">
        <v>410</v>
      </c>
      <c r="DI249" s="131" t="s">
        <v>790</v>
      </c>
      <c r="DJ249" s="135">
        <v>5</v>
      </c>
    </row>
    <row r="250" spans="112:114" x14ac:dyDescent="0.25">
      <c r="DH250" s="130">
        <v>411</v>
      </c>
      <c r="DI250" s="131" t="s">
        <v>791</v>
      </c>
      <c r="DJ250" s="135">
        <v>6</v>
      </c>
    </row>
    <row r="251" spans="112:114" x14ac:dyDescent="0.25">
      <c r="DH251" s="130">
        <v>412</v>
      </c>
      <c r="DI251" s="131" t="s">
        <v>792</v>
      </c>
      <c r="DJ251" s="135">
        <v>7</v>
      </c>
    </row>
    <row r="252" spans="112:114" x14ac:dyDescent="0.25">
      <c r="DH252" s="130">
        <v>413</v>
      </c>
      <c r="DI252" s="131" t="s">
        <v>793</v>
      </c>
      <c r="DJ252" s="135">
        <v>8</v>
      </c>
    </row>
    <row r="253" spans="112:114" x14ac:dyDescent="0.25">
      <c r="DH253" s="130">
        <v>420</v>
      </c>
      <c r="DI253" s="131" t="s">
        <v>794</v>
      </c>
      <c r="DJ253" s="135">
        <v>4</v>
      </c>
    </row>
    <row r="254" spans="112:114" x14ac:dyDescent="0.25">
      <c r="DH254" s="130">
        <v>421</v>
      </c>
      <c r="DI254" s="131" t="s">
        <v>795</v>
      </c>
      <c r="DJ254" s="135">
        <v>5</v>
      </c>
    </row>
    <row r="255" spans="112:114" x14ac:dyDescent="0.25">
      <c r="DH255" s="130">
        <v>422</v>
      </c>
      <c r="DI255" s="131" t="s">
        <v>796</v>
      </c>
      <c r="DJ255" s="135">
        <v>6</v>
      </c>
    </row>
    <row r="256" spans="112:114" x14ac:dyDescent="0.25">
      <c r="DH256" s="130">
        <v>423</v>
      </c>
      <c r="DI256" s="131" t="s">
        <v>797</v>
      </c>
      <c r="DJ256" s="135">
        <v>7</v>
      </c>
    </row>
    <row r="257" spans="112:114" x14ac:dyDescent="0.25">
      <c r="DH257" s="130">
        <v>424</v>
      </c>
      <c r="DI257" s="131" t="s">
        <v>798</v>
      </c>
      <c r="DJ257" s="135">
        <v>8</v>
      </c>
    </row>
    <row r="258" spans="112:114" x14ac:dyDescent="0.25">
      <c r="DH258" s="130">
        <v>430</v>
      </c>
      <c r="DI258" s="131" t="s">
        <v>799</v>
      </c>
      <c r="DJ258" s="135">
        <v>6</v>
      </c>
    </row>
    <row r="259" spans="112:114" x14ac:dyDescent="0.25">
      <c r="DH259" s="130">
        <v>431</v>
      </c>
      <c r="DI259" s="131" t="s">
        <v>800</v>
      </c>
      <c r="DJ259" s="135">
        <v>7</v>
      </c>
    </row>
    <row r="260" spans="112:114" x14ac:dyDescent="0.25">
      <c r="DH260" s="130">
        <v>432</v>
      </c>
      <c r="DI260" s="131" t="s">
        <v>801</v>
      </c>
      <c r="DJ260" s="135">
        <v>8</v>
      </c>
    </row>
    <row r="261" spans="112:114" x14ac:dyDescent="0.25">
      <c r="DH261" s="130">
        <v>433</v>
      </c>
      <c r="DI261" s="131" t="s">
        <v>802</v>
      </c>
      <c r="DJ261" s="135">
        <v>9</v>
      </c>
    </row>
    <row r="262" spans="112:114" x14ac:dyDescent="0.25">
      <c r="DH262" s="130">
        <v>434</v>
      </c>
      <c r="DI262" s="131" t="s">
        <v>803</v>
      </c>
      <c r="DJ262" s="135">
        <v>10</v>
      </c>
    </row>
    <row r="263" spans="112:114" x14ac:dyDescent="0.25">
      <c r="DH263" s="130">
        <v>441</v>
      </c>
      <c r="DI263" s="131" t="s">
        <v>804</v>
      </c>
      <c r="DJ263" s="135">
        <v>7</v>
      </c>
    </row>
    <row r="264" spans="112:114" x14ac:dyDescent="0.25">
      <c r="DH264" s="130">
        <v>442</v>
      </c>
      <c r="DI264" s="131" t="s">
        <v>805</v>
      </c>
      <c r="DJ264" s="135">
        <v>8</v>
      </c>
    </row>
    <row r="265" spans="112:114" x14ac:dyDescent="0.25">
      <c r="DH265" s="130">
        <v>443</v>
      </c>
      <c r="DI265" s="131" t="s">
        <v>806</v>
      </c>
      <c r="DJ265" s="135">
        <v>9</v>
      </c>
    </row>
    <row r="266" spans="112:114" x14ac:dyDescent="0.25">
      <c r="DH266" s="130">
        <v>444</v>
      </c>
      <c r="DI266" s="131" t="s">
        <v>807</v>
      </c>
      <c r="DJ266" s="135">
        <v>10</v>
      </c>
    </row>
    <row r="267" spans="112:114" x14ac:dyDescent="0.25">
      <c r="DH267" s="130">
        <v>451</v>
      </c>
      <c r="DI267" s="131" t="s">
        <v>808</v>
      </c>
      <c r="DJ267" s="135">
        <v>7</v>
      </c>
    </row>
    <row r="268" spans="112:114" x14ac:dyDescent="0.25">
      <c r="DH268" s="130">
        <v>452</v>
      </c>
      <c r="DI268" s="131" t="s">
        <v>809</v>
      </c>
      <c r="DJ268" s="135">
        <v>8</v>
      </c>
    </row>
    <row r="269" spans="112:114" x14ac:dyDescent="0.25">
      <c r="DH269" s="130">
        <v>453</v>
      </c>
      <c r="DI269" s="131" t="s">
        <v>810</v>
      </c>
      <c r="DJ269" s="135">
        <v>9</v>
      </c>
    </row>
    <row r="270" spans="112:114" x14ac:dyDescent="0.25">
      <c r="DH270" s="130">
        <v>454</v>
      </c>
      <c r="DI270" s="131" t="s">
        <v>811</v>
      </c>
      <c r="DJ270" s="135">
        <v>10</v>
      </c>
    </row>
    <row r="271" spans="112:114" x14ac:dyDescent="0.25">
      <c r="DH271" s="130">
        <v>460</v>
      </c>
      <c r="DI271" s="131" t="s">
        <v>812</v>
      </c>
      <c r="DJ271" s="135">
        <v>6</v>
      </c>
    </row>
    <row r="272" spans="112:114" x14ac:dyDescent="0.25">
      <c r="DH272" s="130">
        <v>461</v>
      </c>
      <c r="DI272" s="131" t="s">
        <v>813</v>
      </c>
      <c r="DJ272" s="135">
        <v>7</v>
      </c>
    </row>
    <row r="273" spans="112:114" x14ac:dyDescent="0.25">
      <c r="DH273" s="130">
        <v>462</v>
      </c>
      <c r="DI273" s="131" t="s">
        <v>814</v>
      </c>
      <c r="DJ273" s="135">
        <v>8</v>
      </c>
    </row>
    <row r="274" spans="112:114" x14ac:dyDescent="0.25">
      <c r="DH274" s="130">
        <v>463</v>
      </c>
      <c r="DI274" s="131" t="s">
        <v>815</v>
      </c>
      <c r="DJ274" s="135">
        <v>9</v>
      </c>
    </row>
    <row r="275" spans="112:114" x14ac:dyDescent="0.25">
      <c r="DH275" s="130">
        <v>464</v>
      </c>
      <c r="DI275" s="131" t="s">
        <v>816</v>
      </c>
      <c r="DJ275" s="135">
        <v>10</v>
      </c>
    </row>
    <row r="276" spans="112:114" x14ac:dyDescent="0.25">
      <c r="DH276" s="130">
        <v>490</v>
      </c>
      <c r="DI276" s="131" t="s">
        <v>732</v>
      </c>
      <c r="DJ276" s="135">
        <v>8</v>
      </c>
    </row>
    <row r="277" spans="112:114" x14ac:dyDescent="0.25">
      <c r="DH277" s="130">
        <v>491</v>
      </c>
      <c r="DI277" s="131" t="s">
        <v>733</v>
      </c>
      <c r="DJ277" s="135">
        <v>9</v>
      </c>
    </row>
    <row r="278" spans="112:114" x14ac:dyDescent="0.25">
      <c r="DH278" s="130">
        <v>492</v>
      </c>
      <c r="DI278" s="131" t="s">
        <v>734</v>
      </c>
      <c r="DJ278" s="135">
        <v>10</v>
      </c>
    </row>
    <row r="279" spans="112:114" x14ac:dyDescent="0.25">
      <c r="DH279" s="130">
        <v>493</v>
      </c>
      <c r="DI279" s="131" t="s">
        <v>817</v>
      </c>
      <c r="DJ279" s="135">
        <v>11</v>
      </c>
    </row>
    <row r="280" spans="112:114" x14ac:dyDescent="0.25">
      <c r="DH280" s="130">
        <v>494</v>
      </c>
      <c r="DI280" s="131" t="s">
        <v>736</v>
      </c>
      <c r="DJ280" s="135">
        <v>12</v>
      </c>
    </row>
    <row r="281" spans="112:114" x14ac:dyDescent="0.25">
      <c r="DH281" s="130">
        <v>501</v>
      </c>
      <c r="DI281" s="131" t="s">
        <v>818</v>
      </c>
      <c r="DJ281" s="135">
        <v>1</v>
      </c>
    </row>
    <row r="282" spans="112:114" x14ac:dyDescent="0.25">
      <c r="DH282" s="130">
        <v>502</v>
      </c>
      <c r="DI282" s="131" t="s">
        <v>819</v>
      </c>
      <c r="DJ282" s="135">
        <v>2</v>
      </c>
    </row>
    <row r="283" spans="112:114" x14ac:dyDescent="0.25">
      <c r="DH283" s="130">
        <v>504</v>
      </c>
      <c r="DI283" s="131" t="s">
        <v>821</v>
      </c>
      <c r="DJ283" s="135">
        <v>4</v>
      </c>
    </row>
    <row r="284" spans="112:114" x14ac:dyDescent="0.25">
      <c r="DH284" s="130">
        <v>506</v>
      </c>
      <c r="DI284" s="131" t="s">
        <v>822</v>
      </c>
      <c r="DJ284" s="135">
        <v>3</v>
      </c>
    </row>
    <row r="285" spans="112:114" x14ac:dyDescent="0.25">
      <c r="DH285" s="130">
        <v>507</v>
      </c>
      <c r="DI285" s="131" t="s">
        <v>823</v>
      </c>
      <c r="DJ285" s="135">
        <v>4</v>
      </c>
    </row>
    <row r="286" spans="112:114" x14ac:dyDescent="0.25">
      <c r="DH286" s="130">
        <v>503</v>
      </c>
      <c r="DI286" s="131" t="s">
        <v>820</v>
      </c>
      <c r="DJ286" s="135">
        <v>3</v>
      </c>
    </row>
    <row r="287" spans="112:114" x14ac:dyDescent="0.25">
      <c r="DH287" s="130">
        <v>508</v>
      </c>
      <c r="DI287" s="131" t="s">
        <v>824</v>
      </c>
      <c r="DJ287" s="135">
        <v>5</v>
      </c>
    </row>
    <row r="288" spans="112:114" x14ac:dyDescent="0.25">
      <c r="DH288" s="130">
        <v>509</v>
      </c>
      <c r="DI288" s="131" t="s">
        <v>825</v>
      </c>
      <c r="DJ288" s="135">
        <v>6</v>
      </c>
    </row>
    <row r="289" spans="112:114" x14ac:dyDescent="0.25">
      <c r="DH289" s="130">
        <v>511</v>
      </c>
      <c r="DI289" s="131" t="s">
        <v>826</v>
      </c>
      <c r="DJ289" s="135">
        <v>4</v>
      </c>
    </row>
    <row r="290" spans="112:114" x14ac:dyDescent="0.25">
      <c r="DH290" s="130">
        <v>512</v>
      </c>
      <c r="DI290" s="131" t="s">
        <v>827</v>
      </c>
      <c r="DJ290" s="135">
        <v>5</v>
      </c>
    </row>
    <row r="291" spans="112:114" x14ac:dyDescent="0.25">
      <c r="DH291" s="130">
        <v>513</v>
      </c>
      <c r="DI291" s="131" t="s">
        <v>828</v>
      </c>
      <c r="DJ291" s="135">
        <v>6</v>
      </c>
    </row>
    <row r="292" spans="112:114" x14ac:dyDescent="0.25">
      <c r="DH292" s="130">
        <v>514</v>
      </c>
      <c r="DI292" s="131" t="s">
        <v>829</v>
      </c>
      <c r="DJ292" s="135">
        <v>7</v>
      </c>
    </row>
    <row r="293" spans="112:114" x14ac:dyDescent="0.25">
      <c r="DH293" s="130">
        <v>516</v>
      </c>
      <c r="DI293" s="131" t="s">
        <v>830</v>
      </c>
      <c r="DJ293" s="135">
        <v>4</v>
      </c>
    </row>
    <row r="294" spans="112:114" x14ac:dyDescent="0.25">
      <c r="DH294" s="130">
        <v>517</v>
      </c>
      <c r="DI294" s="131" t="s">
        <v>831</v>
      </c>
      <c r="DJ294" s="135">
        <v>5</v>
      </c>
    </row>
    <row r="295" spans="112:114" x14ac:dyDescent="0.25">
      <c r="DH295" s="130">
        <v>518</v>
      </c>
      <c r="DI295" s="131" t="s">
        <v>832</v>
      </c>
      <c r="DJ295" s="135">
        <v>6</v>
      </c>
    </row>
    <row r="296" spans="112:114" x14ac:dyDescent="0.25">
      <c r="DH296" s="130">
        <v>521</v>
      </c>
      <c r="DI296" s="131" t="s">
        <v>833</v>
      </c>
      <c r="DJ296" s="135">
        <v>4</v>
      </c>
    </row>
    <row r="297" spans="112:114" x14ac:dyDescent="0.25">
      <c r="DH297" s="130">
        <v>522</v>
      </c>
      <c r="DI297" s="131" t="s">
        <v>834</v>
      </c>
      <c r="DJ297" s="135">
        <v>5</v>
      </c>
    </row>
    <row r="298" spans="112:114" x14ac:dyDescent="0.25">
      <c r="DH298" s="130">
        <v>523</v>
      </c>
      <c r="DI298" s="131" t="s">
        <v>835</v>
      </c>
      <c r="DJ298" s="135">
        <v>6</v>
      </c>
    </row>
    <row r="299" spans="112:114" x14ac:dyDescent="0.25">
      <c r="DH299" s="130">
        <v>524</v>
      </c>
      <c r="DI299" s="131" t="s">
        <v>836</v>
      </c>
      <c r="DJ299" s="135">
        <v>7</v>
      </c>
    </row>
    <row r="300" spans="112:114" x14ac:dyDescent="0.25">
      <c r="DH300" s="130">
        <v>531</v>
      </c>
      <c r="DI300" s="131" t="s">
        <v>837</v>
      </c>
      <c r="DJ300" s="135">
        <v>5</v>
      </c>
    </row>
    <row r="301" spans="112:114" x14ac:dyDescent="0.25">
      <c r="DH301" s="130">
        <v>532</v>
      </c>
      <c r="DI301" s="131" t="s">
        <v>838</v>
      </c>
      <c r="DJ301" s="135">
        <v>6</v>
      </c>
    </row>
    <row r="302" spans="112:114" x14ac:dyDescent="0.25">
      <c r="DH302" s="130">
        <v>533</v>
      </c>
      <c r="DI302" s="131" t="s">
        <v>839</v>
      </c>
      <c r="DJ302" s="135">
        <v>6</v>
      </c>
    </row>
    <row r="303" spans="112:114" x14ac:dyDescent="0.25">
      <c r="DH303" s="130">
        <v>534</v>
      </c>
      <c r="DI303" s="131" t="s">
        <v>840</v>
      </c>
      <c r="DJ303" s="135">
        <v>7</v>
      </c>
    </row>
    <row r="304" spans="112:114" x14ac:dyDescent="0.25">
      <c r="DH304" s="130">
        <v>541</v>
      </c>
      <c r="DI304" s="131" t="s">
        <v>841</v>
      </c>
      <c r="DJ304" s="135">
        <v>6</v>
      </c>
    </row>
    <row r="305" spans="112:114" x14ac:dyDescent="0.25">
      <c r="DH305" s="130">
        <v>542</v>
      </c>
      <c r="DI305" s="131" t="s">
        <v>842</v>
      </c>
      <c r="DJ305" s="135">
        <v>7</v>
      </c>
    </row>
    <row r="306" spans="112:114" x14ac:dyDescent="0.25">
      <c r="DH306" s="130">
        <v>543</v>
      </c>
      <c r="DI306" s="131" t="s">
        <v>843</v>
      </c>
      <c r="DJ306" s="135">
        <v>8</v>
      </c>
    </row>
    <row r="307" spans="112:114" x14ac:dyDescent="0.25">
      <c r="DH307" s="130">
        <v>544</v>
      </c>
      <c r="DI307" s="131" t="s">
        <v>844</v>
      </c>
      <c r="DJ307" s="135">
        <v>9</v>
      </c>
    </row>
    <row r="308" spans="112:114" x14ac:dyDescent="0.25">
      <c r="DH308" s="130">
        <v>545</v>
      </c>
      <c r="DI308" s="131" t="s">
        <v>845</v>
      </c>
      <c r="DJ308" s="135">
        <v>10</v>
      </c>
    </row>
    <row r="309" spans="112:114" x14ac:dyDescent="0.25">
      <c r="DH309" s="130">
        <v>550</v>
      </c>
      <c r="DI309" s="131" t="s">
        <v>846</v>
      </c>
      <c r="DJ309" s="135">
        <v>7</v>
      </c>
    </row>
    <row r="310" spans="112:114" x14ac:dyDescent="0.25">
      <c r="DH310" s="130">
        <v>551</v>
      </c>
      <c r="DI310" s="131" t="s">
        <v>732</v>
      </c>
      <c r="DJ310" s="135">
        <v>8</v>
      </c>
    </row>
    <row r="311" spans="112:114" x14ac:dyDescent="0.25">
      <c r="DH311" s="130">
        <v>552</v>
      </c>
      <c r="DI311" s="131" t="s">
        <v>733</v>
      </c>
      <c r="DJ311" s="135">
        <v>9</v>
      </c>
    </row>
    <row r="312" spans="112:114" x14ac:dyDescent="0.25">
      <c r="DH312" s="130">
        <v>553</v>
      </c>
      <c r="DI312" s="131" t="s">
        <v>734</v>
      </c>
      <c r="DJ312" s="135">
        <v>10</v>
      </c>
    </row>
    <row r="313" spans="112:114" x14ac:dyDescent="0.25">
      <c r="DH313" s="130">
        <v>554</v>
      </c>
      <c r="DI313" s="131" t="s">
        <v>817</v>
      </c>
      <c r="DJ313" s="135">
        <v>11</v>
      </c>
    </row>
    <row r="314" spans="112:114" x14ac:dyDescent="0.25">
      <c r="DH314" s="130">
        <v>555</v>
      </c>
      <c r="DI314" s="132" t="s">
        <v>736</v>
      </c>
      <c r="DJ314" s="135">
        <v>12</v>
      </c>
    </row>
    <row r="315" spans="112:114" x14ac:dyDescent="0.25">
      <c r="DH315" s="130">
        <v>561</v>
      </c>
      <c r="DI315" s="131" t="s">
        <v>847</v>
      </c>
      <c r="DJ315" s="135">
        <v>3</v>
      </c>
    </row>
    <row r="316" spans="112:114" x14ac:dyDescent="0.25">
      <c r="DH316" s="130">
        <v>562</v>
      </c>
      <c r="DI316" s="131" t="s">
        <v>848</v>
      </c>
      <c r="DJ316" s="135">
        <v>4</v>
      </c>
    </row>
    <row r="317" spans="112:114" x14ac:dyDescent="0.25">
      <c r="DH317" s="130">
        <v>563</v>
      </c>
      <c r="DI317" s="131" t="s">
        <v>849</v>
      </c>
      <c r="DJ317" s="135">
        <v>5</v>
      </c>
    </row>
    <row r="318" spans="112:114" x14ac:dyDescent="0.25">
      <c r="DH318" s="130">
        <v>564</v>
      </c>
      <c r="DI318" s="131" t="s">
        <v>850</v>
      </c>
      <c r="DJ318" s="135">
        <v>6</v>
      </c>
    </row>
    <row r="319" spans="112:114" x14ac:dyDescent="0.25">
      <c r="DH319" s="130">
        <v>565</v>
      </c>
      <c r="DI319" s="131" t="s">
        <v>851</v>
      </c>
      <c r="DJ319" s="135">
        <v>7</v>
      </c>
    </row>
    <row r="320" spans="112:114" x14ac:dyDescent="0.25">
      <c r="DH320" s="130">
        <v>566</v>
      </c>
      <c r="DI320" s="131" t="s">
        <v>0</v>
      </c>
      <c r="DJ320" s="135">
        <v>8</v>
      </c>
    </row>
    <row r="321" spans="112:114" x14ac:dyDescent="0.25">
      <c r="DH321" s="130">
        <v>571</v>
      </c>
      <c r="DI321" s="131" t="s">
        <v>1</v>
      </c>
      <c r="DJ321" s="135">
        <v>3</v>
      </c>
    </row>
    <row r="322" spans="112:114" x14ac:dyDescent="0.25">
      <c r="DH322" s="130">
        <v>572</v>
      </c>
      <c r="DI322" s="131" t="s">
        <v>2</v>
      </c>
      <c r="DJ322" s="135">
        <v>4</v>
      </c>
    </row>
    <row r="323" spans="112:114" x14ac:dyDescent="0.25">
      <c r="DH323" s="130">
        <v>573</v>
      </c>
      <c r="DI323" s="131" t="s">
        <v>3</v>
      </c>
      <c r="DJ323" s="135">
        <v>5</v>
      </c>
    </row>
    <row r="324" spans="112:114" x14ac:dyDescent="0.25">
      <c r="DH324" s="130">
        <v>574</v>
      </c>
      <c r="DI324" s="131" t="s">
        <v>4</v>
      </c>
      <c r="DJ324" s="135">
        <v>6</v>
      </c>
    </row>
    <row r="325" spans="112:114" x14ac:dyDescent="0.25">
      <c r="DH325" s="130">
        <v>575</v>
      </c>
      <c r="DI325" s="131" t="s">
        <v>5</v>
      </c>
      <c r="DJ325" s="135">
        <v>7</v>
      </c>
    </row>
    <row r="326" spans="112:114" x14ac:dyDescent="0.25">
      <c r="DH326" s="130">
        <v>576</v>
      </c>
      <c r="DI326" s="131" t="s">
        <v>6</v>
      </c>
      <c r="DJ326" s="135">
        <v>8</v>
      </c>
    </row>
    <row r="327" spans="112:114" x14ac:dyDescent="0.25">
      <c r="DH327" s="130">
        <v>577</v>
      </c>
      <c r="DI327" s="131" t="s">
        <v>7</v>
      </c>
      <c r="DJ327" s="136"/>
    </row>
    <row r="328" spans="112:114" x14ac:dyDescent="0.25">
      <c r="DH328" s="130">
        <v>578</v>
      </c>
      <c r="DI328" s="131" t="s">
        <v>8</v>
      </c>
      <c r="DJ328" s="135">
        <v>7</v>
      </c>
    </row>
    <row r="329" spans="112:114" x14ac:dyDescent="0.25">
      <c r="DH329" s="130">
        <v>580</v>
      </c>
      <c r="DI329" s="131" t="s">
        <v>9</v>
      </c>
      <c r="DJ329" s="135">
        <v>2</v>
      </c>
    </row>
    <row r="330" spans="112:114" x14ac:dyDescent="0.25">
      <c r="DH330" s="130">
        <v>581</v>
      </c>
      <c r="DI330" s="131" t="s">
        <v>10</v>
      </c>
      <c r="DJ330" s="135">
        <v>3</v>
      </c>
    </row>
    <row r="331" spans="112:114" x14ac:dyDescent="0.25">
      <c r="DH331" s="130">
        <v>582</v>
      </c>
      <c r="DI331" s="131" t="s">
        <v>11</v>
      </c>
      <c r="DJ331" s="135">
        <v>4</v>
      </c>
    </row>
    <row r="332" spans="112:114" x14ac:dyDescent="0.25">
      <c r="DH332" s="130">
        <v>583</v>
      </c>
      <c r="DI332" s="131" t="s">
        <v>12</v>
      </c>
      <c r="DJ332" s="135">
        <v>4</v>
      </c>
    </row>
    <row r="333" spans="112:114" x14ac:dyDescent="0.25">
      <c r="DH333" s="130">
        <v>584</v>
      </c>
      <c r="DI333" s="131" t="s">
        <v>13</v>
      </c>
      <c r="DJ333" s="135">
        <v>5</v>
      </c>
    </row>
    <row r="334" spans="112:114" x14ac:dyDescent="0.25">
      <c r="DH334" s="130">
        <v>585</v>
      </c>
      <c r="DI334" s="131" t="s">
        <v>14</v>
      </c>
      <c r="DJ334" s="135">
        <v>6</v>
      </c>
    </row>
    <row r="335" spans="112:114" x14ac:dyDescent="0.25">
      <c r="DH335" s="130">
        <v>586</v>
      </c>
      <c r="DI335" s="131" t="s">
        <v>15</v>
      </c>
      <c r="DJ335" s="135">
        <v>7</v>
      </c>
    </row>
    <row r="336" spans="112:114" x14ac:dyDescent="0.25">
      <c r="DH336" s="130">
        <v>587</v>
      </c>
      <c r="DI336" s="131" t="s">
        <v>16</v>
      </c>
      <c r="DJ336" s="135">
        <v>8</v>
      </c>
    </row>
    <row r="337" spans="112:114" x14ac:dyDescent="0.25">
      <c r="DH337" s="130">
        <v>590</v>
      </c>
      <c r="DI337" s="131" t="s">
        <v>846</v>
      </c>
      <c r="DJ337" s="135">
        <v>7</v>
      </c>
    </row>
    <row r="338" spans="112:114" x14ac:dyDescent="0.25">
      <c r="DH338" s="130">
        <v>591</v>
      </c>
      <c r="DI338" s="131" t="s">
        <v>17</v>
      </c>
      <c r="DJ338" s="135">
        <v>8</v>
      </c>
    </row>
    <row r="339" spans="112:114" x14ac:dyDescent="0.25">
      <c r="DH339" s="130">
        <v>592</v>
      </c>
      <c r="DI339" s="131" t="s">
        <v>18</v>
      </c>
      <c r="DJ339" s="135">
        <v>9</v>
      </c>
    </row>
    <row r="340" spans="112:114" x14ac:dyDescent="0.25">
      <c r="DH340" s="130">
        <v>593</v>
      </c>
      <c r="DI340" s="131" t="s">
        <v>19</v>
      </c>
      <c r="DJ340" s="135">
        <v>10</v>
      </c>
    </row>
    <row r="341" spans="112:114" x14ac:dyDescent="0.25">
      <c r="DH341" s="130">
        <v>594</v>
      </c>
      <c r="DI341" s="131" t="s">
        <v>20</v>
      </c>
      <c r="DJ341" s="135">
        <v>11</v>
      </c>
    </row>
    <row r="342" spans="112:114" x14ac:dyDescent="0.25">
      <c r="DH342" s="130">
        <v>601</v>
      </c>
      <c r="DI342" s="131" t="s">
        <v>21</v>
      </c>
      <c r="DJ342" s="135">
        <v>4</v>
      </c>
    </row>
    <row r="343" spans="112:114" x14ac:dyDescent="0.25">
      <c r="DH343" s="130">
        <v>602</v>
      </c>
      <c r="DI343" s="131" t="s">
        <v>22</v>
      </c>
      <c r="DJ343" s="135">
        <v>5</v>
      </c>
    </row>
    <row r="344" spans="112:114" x14ac:dyDescent="0.25">
      <c r="DH344" s="130">
        <v>603</v>
      </c>
      <c r="DI344" s="131" t="s">
        <v>23</v>
      </c>
      <c r="DJ344" s="135">
        <v>6</v>
      </c>
    </row>
    <row r="345" spans="112:114" x14ac:dyDescent="0.25">
      <c r="DH345" s="130">
        <v>604</v>
      </c>
      <c r="DI345" s="131" t="s">
        <v>24</v>
      </c>
      <c r="DJ345" s="135">
        <v>7</v>
      </c>
    </row>
    <row r="346" spans="112:114" x14ac:dyDescent="0.25">
      <c r="DH346" s="130">
        <v>611</v>
      </c>
      <c r="DI346" s="131" t="s">
        <v>25</v>
      </c>
      <c r="DJ346" s="135">
        <v>1</v>
      </c>
    </row>
    <row r="347" spans="112:114" x14ac:dyDescent="0.25">
      <c r="DH347" s="130">
        <v>612</v>
      </c>
      <c r="DI347" s="131" t="s">
        <v>26</v>
      </c>
      <c r="DJ347" s="135">
        <v>2</v>
      </c>
    </row>
    <row r="348" spans="112:114" x14ac:dyDescent="0.25">
      <c r="DH348" s="130">
        <v>613</v>
      </c>
      <c r="DI348" s="131" t="s">
        <v>27</v>
      </c>
      <c r="DJ348" s="135">
        <v>3</v>
      </c>
    </row>
    <row r="349" spans="112:114" x14ac:dyDescent="0.25">
      <c r="DH349" s="130">
        <v>614</v>
      </c>
      <c r="DI349" s="131" t="s">
        <v>28</v>
      </c>
      <c r="DJ349" s="135">
        <v>4</v>
      </c>
    </row>
    <row r="350" spans="112:114" x14ac:dyDescent="0.25">
      <c r="DH350" s="130">
        <v>631</v>
      </c>
      <c r="DI350" s="131" t="s">
        <v>29</v>
      </c>
      <c r="DJ350" s="135">
        <v>8</v>
      </c>
    </row>
    <row r="351" spans="112:114" x14ac:dyDescent="0.25">
      <c r="DH351" s="130">
        <v>632</v>
      </c>
      <c r="DI351" s="131" t="s">
        <v>30</v>
      </c>
      <c r="DJ351" s="135">
        <v>9</v>
      </c>
    </row>
    <row r="352" spans="112:114" x14ac:dyDescent="0.25">
      <c r="DH352" s="130">
        <v>633</v>
      </c>
      <c r="DI352" s="131" t="s">
        <v>31</v>
      </c>
      <c r="DJ352" s="135">
        <v>10</v>
      </c>
    </row>
    <row r="353" spans="112:114" x14ac:dyDescent="0.25">
      <c r="DH353" s="130">
        <v>634</v>
      </c>
      <c r="DI353" s="131" t="s">
        <v>32</v>
      </c>
      <c r="DJ353" s="135">
        <v>11</v>
      </c>
    </row>
    <row r="354" spans="112:114" x14ac:dyDescent="0.25">
      <c r="DH354" s="130">
        <v>690</v>
      </c>
      <c r="DI354" s="131" t="s">
        <v>732</v>
      </c>
      <c r="DJ354" s="135">
        <v>8</v>
      </c>
    </row>
    <row r="355" spans="112:114" x14ac:dyDescent="0.25">
      <c r="DH355" s="130">
        <v>691</v>
      </c>
      <c r="DI355" s="131" t="s">
        <v>733</v>
      </c>
      <c r="DJ355" s="135">
        <v>9</v>
      </c>
    </row>
    <row r="356" spans="112:114" x14ac:dyDescent="0.25">
      <c r="DH356" s="130">
        <v>692</v>
      </c>
      <c r="DI356" s="131" t="s">
        <v>734</v>
      </c>
      <c r="DJ356" s="135">
        <v>10</v>
      </c>
    </row>
    <row r="357" spans="112:114" x14ac:dyDescent="0.25">
      <c r="DH357" s="130">
        <v>693</v>
      </c>
      <c r="DI357" s="131" t="s">
        <v>817</v>
      </c>
      <c r="DJ357" s="135">
        <v>11</v>
      </c>
    </row>
    <row r="358" spans="112:114" x14ac:dyDescent="0.25">
      <c r="DH358" s="130">
        <v>694</v>
      </c>
      <c r="DI358" s="131" t="s">
        <v>736</v>
      </c>
      <c r="DJ358" s="135">
        <v>12</v>
      </c>
    </row>
    <row r="359" spans="112:114" x14ac:dyDescent="0.25">
      <c r="DH359" s="130">
        <v>706</v>
      </c>
      <c r="DI359" s="131" t="s">
        <v>33</v>
      </c>
      <c r="DJ359" s="135">
        <v>4</v>
      </c>
    </row>
    <row r="360" spans="112:114" x14ac:dyDescent="0.25">
      <c r="DH360" s="130">
        <v>707</v>
      </c>
      <c r="DI360" s="131" t="s">
        <v>34</v>
      </c>
      <c r="DJ360" s="135">
        <v>5</v>
      </c>
    </row>
    <row r="361" spans="112:114" x14ac:dyDescent="0.25">
      <c r="DH361" s="130">
        <v>708</v>
      </c>
      <c r="DI361" s="131" t="s">
        <v>35</v>
      </c>
      <c r="DJ361" s="135">
        <v>6</v>
      </c>
    </row>
    <row r="362" spans="112:114" x14ac:dyDescent="0.25">
      <c r="DH362" s="130">
        <v>709</v>
      </c>
      <c r="DI362" s="131" t="s">
        <v>36</v>
      </c>
      <c r="DJ362" s="135">
        <v>7</v>
      </c>
    </row>
    <row r="363" spans="112:114" x14ac:dyDescent="0.25">
      <c r="DH363" s="130">
        <v>710</v>
      </c>
      <c r="DI363" s="131" t="s">
        <v>37</v>
      </c>
      <c r="DJ363" s="135">
        <v>6</v>
      </c>
    </row>
    <row r="364" spans="112:114" x14ac:dyDescent="0.25">
      <c r="DH364" s="130">
        <v>711</v>
      </c>
      <c r="DI364" s="131" t="s">
        <v>38</v>
      </c>
      <c r="DJ364" s="135">
        <v>7</v>
      </c>
    </row>
    <row r="365" spans="112:114" x14ac:dyDescent="0.25">
      <c r="DH365" s="130">
        <v>712</v>
      </c>
      <c r="DI365" s="131" t="s">
        <v>39</v>
      </c>
      <c r="DJ365" s="135">
        <v>8</v>
      </c>
    </row>
    <row r="366" spans="112:114" x14ac:dyDescent="0.25">
      <c r="DH366" s="130">
        <v>713</v>
      </c>
      <c r="DI366" s="131" t="s">
        <v>40</v>
      </c>
      <c r="DJ366" s="135">
        <v>9</v>
      </c>
    </row>
    <row r="367" spans="112:114" x14ac:dyDescent="0.25">
      <c r="DH367" s="130">
        <v>714</v>
      </c>
      <c r="DI367" s="131" t="s">
        <v>41</v>
      </c>
      <c r="DJ367" s="135">
        <v>10</v>
      </c>
    </row>
    <row r="368" spans="112:114" x14ac:dyDescent="0.25">
      <c r="DH368" s="130">
        <v>720</v>
      </c>
      <c r="DI368" s="131" t="s">
        <v>42</v>
      </c>
      <c r="DJ368" s="135">
        <v>6</v>
      </c>
    </row>
    <row r="369" spans="112:114" x14ac:dyDescent="0.25">
      <c r="DH369" s="130">
        <v>721</v>
      </c>
      <c r="DI369" s="131" t="s">
        <v>43</v>
      </c>
      <c r="DJ369" s="135">
        <v>7</v>
      </c>
    </row>
    <row r="370" spans="112:114" x14ac:dyDescent="0.25">
      <c r="DH370" s="130">
        <v>722</v>
      </c>
      <c r="DI370" s="131" t="s">
        <v>44</v>
      </c>
      <c r="DJ370" s="135">
        <v>8</v>
      </c>
    </row>
    <row r="371" spans="112:114" x14ac:dyDescent="0.25">
      <c r="DH371" s="130">
        <v>723</v>
      </c>
      <c r="DI371" s="131" t="s">
        <v>45</v>
      </c>
      <c r="DJ371" s="135">
        <v>9</v>
      </c>
    </row>
    <row r="372" spans="112:114" x14ac:dyDescent="0.25">
      <c r="DH372" s="130">
        <v>724</v>
      </c>
      <c r="DI372" s="131" t="s">
        <v>46</v>
      </c>
      <c r="DJ372" s="135">
        <v>10</v>
      </c>
    </row>
    <row r="373" spans="112:114" x14ac:dyDescent="0.25">
      <c r="DH373" s="130">
        <v>731</v>
      </c>
      <c r="DI373" s="131" t="s">
        <v>47</v>
      </c>
      <c r="DJ373" s="135">
        <v>4</v>
      </c>
    </row>
    <row r="374" spans="112:114" x14ac:dyDescent="0.25">
      <c r="DH374" s="130">
        <v>732</v>
      </c>
      <c r="DI374" s="131" t="s">
        <v>48</v>
      </c>
      <c r="DJ374" s="135">
        <v>5</v>
      </c>
    </row>
    <row r="375" spans="112:114" x14ac:dyDescent="0.25">
      <c r="DH375" s="130">
        <v>733</v>
      </c>
      <c r="DI375" s="131" t="s">
        <v>49</v>
      </c>
      <c r="DJ375" s="135">
        <v>6</v>
      </c>
    </row>
    <row r="376" spans="112:114" x14ac:dyDescent="0.25">
      <c r="DH376" s="130">
        <v>741</v>
      </c>
      <c r="DI376" s="131" t="s">
        <v>50</v>
      </c>
      <c r="DJ376" s="135">
        <v>7</v>
      </c>
    </row>
    <row r="377" spans="112:114" x14ac:dyDescent="0.25">
      <c r="DH377" s="130">
        <v>742</v>
      </c>
      <c r="DI377" s="131" t="s">
        <v>51</v>
      </c>
      <c r="DJ377" s="135">
        <v>8</v>
      </c>
    </row>
    <row r="378" spans="112:114" x14ac:dyDescent="0.25">
      <c r="DH378" s="130">
        <v>743</v>
      </c>
      <c r="DI378" s="131" t="s">
        <v>52</v>
      </c>
      <c r="DJ378" s="135">
        <v>9</v>
      </c>
    </row>
    <row r="379" spans="112:114" x14ac:dyDescent="0.25">
      <c r="DH379" s="130">
        <v>750</v>
      </c>
      <c r="DI379" s="131" t="s">
        <v>732</v>
      </c>
      <c r="DJ379" s="135">
        <v>9</v>
      </c>
    </row>
    <row r="380" spans="112:114" x14ac:dyDescent="0.25">
      <c r="DH380" s="130">
        <v>751</v>
      </c>
      <c r="DI380" s="131" t="s">
        <v>733</v>
      </c>
      <c r="DJ380" s="135">
        <v>10</v>
      </c>
    </row>
    <row r="381" spans="112:114" x14ac:dyDescent="0.25">
      <c r="DH381" s="130">
        <v>752</v>
      </c>
      <c r="DI381" s="131" t="s">
        <v>734</v>
      </c>
      <c r="DJ381" s="135">
        <v>11</v>
      </c>
    </row>
    <row r="382" spans="112:114" x14ac:dyDescent="0.25">
      <c r="DH382" s="130">
        <v>753</v>
      </c>
      <c r="DI382" s="131" t="s">
        <v>735</v>
      </c>
      <c r="DJ382" s="135">
        <v>12</v>
      </c>
    </row>
    <row r="383" spans="112:114" x14ac:dyDescent="0.25">
      <c r="DH383" s="130">
        <v>760</v>
      </c>
      <c r="DI383" s="131" t="s">
        <v>53</v>
      </c>
      <c r="DJ383" s="135">
        <v>6</v>
      </c>
    </row>
    <row r="384" spans="112:114" x14ac:dyDescent="0.25">
      <c r="DH384" s="130">
        <v>761</v>
      </c>
      <c r="DI384" s="131" t="s">
        <v>54</v>
      </c>
      <c r="DJ384" s="135">
        <v>7</v>
      </c>
    </row>
    <row r="385" spans="112:114" x14ac:dyDescent="0.25">
      <c r="DH385" s="130">
        <v>762</v>
      </c>
      <c r="DI385" s="131" t="s">
        <v>55</v>
      </c>
      <c r="DJ385" s="135">
        <v>8</v>
      </c>
    </row>
    <row r="386" spans="112:114" x14ac:dyDescent="0.25">
      <c r="DH386" s="130">
        <v>763</v>
      </c>
      <c r="DI386" s="131" t="s">
        <v>56</v>
      </c>
      <c r="DJ386" s="135">
        <v>9</v>
      </c>
    </row>
    <row r="387" spans="112:114" x14ac:dyDescent="0.25">
      <c r="DH387" s="130">
        <v>764</v>
      </c>
      <c r="DI387" s="131" t="s">
        <v>57</v>
      </c>
      <c r="DJ387" s="135">
        <v>10</v>
      </c>
    </row>
    <row r="388" spans="112:114" x14ac:dyDescent="0.25">
      <c r="DH388" s="130">
        <v>770</v>
      </c>
      <c r="DI388" s="131" t="s">
        <v>53</v>
      </c>
      <c r="DJ388" s="135">
        <v>6</v>
      </c>
    </row>
    <row r="389" spans="112:114" x14ac:dyDescent="0.25">
      <c r="DH389" s="130">
        <v>771</v>
      </c>
      <c r="DI389" s="131" t="s">
        <v>54</v>
      </c>
      <c r="DJ389" s="135">
        <v>7</v>
      </c>
    </row>
    <row r="390" spans="112:114" x14ac:dyDescent="0.25">
      <c r="DH390" s="130">
        <v>772</v>
      </c>
      <c r="DI390" s="131" t="s">
        <v>55</v>
      </c>
      <c r="DJ390" s="135">
        <v>8</v>
      </c>
    </row>
    <row r="391" spans="112:114" x14ac:dyDescent="0.25">
      <c r="DH391" s="130">
        <v>773</v>
      </c>
      <c r="DI391" s="131" t="s">
        <v>56</v>
      </c>
      <c r="DJ391" s="135">
        <v>9</v>
      </c>
    </row>
    <row r="392" spans="112:114" x14ac:dyDescent="0.25">
      <c r="DH392" s="130">
        <v>774</v>
      </c>
      <c r="DI392" s="131" t="s">
        <v>57</v>
      </c>
      <c r="DJ392" s="135">
        <v>10</v>
      </c>
    </row>
    <row r="393" spans="112:114" x14ac:dyDescent="0.25">
      <c r="DH393" s="130">
        <v>780</v>
      </c>
      <c r="DI393" s="131" t="s">
        <v>53</v>
      </c>
      <c r="DJ393" s="135">
        <v>6</v>
      </c>
    </row>
    <row r="394" spans="112:114" x14ac:dyDescent="0.25">
      <c r="DH394" s="130">
        <v>780</v>
      </c>
      <c r="DI394" s="131" t="s">
        <v>53</v>
      </c>
      <c r="DJ394" s="135">
        <v>6</v>
      </c>
    </row>
    <row r="395" spans="112:114" x14ac:dyDescent="0.25">
      <c r="DH395" s="130">
        <v>781</v>
      </c>
      <c r="DI395" s="131" t="s">
        <v>54</v>
      </c>
      <c r="DJ395" s="135">
        <v>7</v>
      </c>
    </row>
    <row r="396" spans="112:114" x14ac:dyDescent="0.25">
      <c r="DH396" s="130">
        <v>781</v>
      </c>
      <c r="DI396" s="131" t="s">
        <v>54</v>
      </c>
      <c r="DJ396" s="135">
        <v>7</v>
      </c>
    </row>
    <row r="397" spans="112:114" x14ac:dyDescent="0.25">
      <c r="DH397" s="130">
        <v>782</v>
      </c>
      <c r="DI397" s="131" t="s">
        <v>55</v>
      </c>
      <c r="DJ397" s="135">
        <v>8</v>
      </c>
    </row>
    <row r="398" spans="112:114" x14ac:dyDescent="0.25">
      <c r="DH398" s="130">
        <v>782</v>
      </c>
      <c r="DI398" s="131" t="s">
        <v>55</v>
      </c>
      <c r="DJ398" s="135">
        <v>8</v>
      </c>
    </row>
    <row r="399" spans="112:114" x14ac:dyDescent="0.25">
      <c r="DH399" s="130">
        <v>783</v>
      </c>
      <c r="DI399" s="131" t="s">
        <v>56</v>
      </c>
      <c r="DJ399" s="135">
        <v>9</v>
      </c>
    </row>
    <row r="400" spans="112:114" x14ac:dyDescent="0.25">
      <c r="DH400" s="130">
        <v>783</v>
      </c>
      <c r="DI400" s="131" t="s">
        <v>56</v>
      </c>
      <c r="DJ400" s="135">
        <v>9</v>
      </c>
    </row>
    <row r="401" spans="112:114" x14ac:dyDescent="0.25">
      <c r="DH401" s="130">
        <v>784</v>
      </c>
      <c r="DI401" s="131" t="s">
        <v>57</v>
      </c>
      <c r="DJ401" s="135">
        <v>10</v>
      </c>
    </row>
    <row r="402" spans="112:114" x14ac:dyDescent="0.25">
      <c r="DH402" s="130">
        <v>784</v>
      </c>
      <c r="DI402" s="131" t="s">
        <v>57</v>
      </c>
      <c r="DJ402" s="135">
        <v>10</v>
      </c>
    </row>
    <row r="403" spans="112:114" x14ac:dyDescent="0.25">
      <c r="DH403" s="130">
        <v>811</v>
      </c>
      <c r="DI403" s="131" t="s">
        <v>58</v>
      </c>
      <c r="DJ403" s="135">
        <v>4</v>
      </c>
    </row>
    <row r="404" spans="112:114" x14ac:dyDescent="0.25">
      <c r="DH404" s="130">
        <v>812</v>
      </c>
      <c r="DI404" s="131" t="s">
        <v>59</v>
      </c>
      <c r="DJ404" s="135">
        <v>5</v>
      </c>
    </row>
    <row r="405" spans="112:114" x14ac:dyDescent="0.25">
      <c r="DH405" s="130">
        <v>813</v>
      </c>
      <c r="DI405" s="131" t="s">
        <v>60</v>
      </c>
      <c r="DJ405" s="135">
        <v>6</v>
      </c>
    </row>
    <row r="406" spans="112:114" x14ac:dyDescent="0.25">
      <c r="DH406" s="130">
        <v>814</v>
      </c>
      <c r="DI406" s="131" t="s">
        <v>61</v>
      </c>
      <c r="DJ406" s="135">
        <v>7</v>
      </c>
    </row>
    <row r="407" spans="112:114" x14ac:dyDescent="0.25">
      <c r="DH407" s="130">
        <v>821</v>
      </c>
      <c r="DI407" s="131" t="s">
        <v>62</v>
      </c>
      <c r="DJ407" s="135">
        <v>7</v>
      </c>
    </row>
    <row r="408" spans="112:114" x14ac:dyDescent="0.25">
      <c r="DH408" s="130">
        <v>822</v>
      </c>
      <c r="DI408" s="131" t="s">
        <v>63</v>
      </c>
      <c r="DJ408" s="135">
        <v>8</v>
      </c>
    </row>
    <row r="409" spans="112:114" x14ac:dyDescent="0.25">
      <c r="DH409" s="130">
        <v>823</v>
      </c>
      <c r="DI409" s="131" t="s">
        <v>64</v>
      </c>
      <c r="DJ409" s="135">
        <v>9</v>
      </c>
    </row>
    <row r="410" spans="112:114" x14ac:dyDescent="0.25">
      <c r="DH410" s="130">
        <v>824</v>
      </c>
      <c r="DI410" s="131" t="s">
        <v>65</v>
      </c>
      <c r="DJ410" s="135">
        <v>10</v>
      </c>
    </row>
    <row r="411" spans="112:114" x14ac:dyDescent="0.25">
      <c r="DH411" s="130">
        <v>850</v>
      </c>
      <c r="DI411" s="131" t="s">
        <v>732</v>
      </c>
      <c r="DJ411" s="135">
        <v>8</v>
      </c>
    </row>
    <row r="412" spans="112:114" x14ac:dyDescent="0.25">
      <c r="DH412" s="130">
        <v>851</v>
      </c>
      <c r="DI412" s="131" t="s">
        <v>733</v>
      </c>
      <c r="DJ412" s="135">
        <v>9</v>
      </c>
    </row>
    <row r="413" spans="112:114" x14ac:dyDescent="0.25">
      <c r="DH413" s="130">
        <v>852</v>
      </c>
      <c r="DI413" s="131" t="s">
        <v>734</v>
      </c>
      <c r="DJ413" s="135">
        <v>10</v>
      </c>
    </row>
    <row r="414" spans="112:114" x14ac:dyDescent="0.25">
      <c r="DH414" s="130">
        <v>853</v>
      </c>
      <c r="DI414" s="131" t="s">
        <v>735</v>
      </c>
      <c r="DJ414" s="135">
        <v>11</v>
      </c>
    </row>
    <row r="415" spans="112:114" x14ac:dyDescent="0.25">
      <c r="DH415" s="130">
        <v>951</v>
      </c>
      <c r="DI415" s="131" t="s">
        <v>66</v>
      </c>
      <c r="DJ415" s="135">
        <v>6</v>
      </c>
    </row>
    <row r="416" spans="112:114" x14ac:dyDescent="0.25">
      <c r="DH416" s="130">
        <v>952</v>
      </c>
      <c r="DI416" s="131" t="s">
        <v>67</v>
      </c>
      <c r="DJ416" s="135">
        <v>7</v>
      </c>
    </row>
    <row r="417" spans="112:114" x14ac:dyDescent="0.25">
      <c r="DH417" s="130">
        <v>953</v>
      </c>
      <c r="DI417" s="131" t="s">
        <v>68</v>
      </c>
      <c r="DJ417" s="135">
        <v>8</v>
      </c>
    </row>
    <row r="418" spans="112:114" x14ac:dyDescent="0.25">
      <c r="DH418" s="130">
        <v>954</v>
      </c>
      <c r="DI418" s="131" t="s">
        <v>69</v>
      </c>
      <c r="DJ418" s="135">
        <v>8</v>
      </c>
    </row>
    <row r="419" spans="112:114" x14ac:dyDescent="0.25">
      <c r="DH419" s="130">
        <v>955</v>
      </c>
      <c r="DI419" s="131" t="s">
        <v>70</v>
      </c>
      <c r="DJ419" s="135">
        <v>9</v>
      </c>
    </row>
    <row r="420" spans="112:114" x14ac:dyDescent="0.25">
      <c r="DH420" s="130">
        <v>961</v>
      </c>
      <c r="DI420" s="131" t="s">
        <v>71</v>
      </c>
      <c r="DJ420" s="135">
        <v>6</v>
      </c>
    </row>
    <row r="421" spans="112:114" x14ac:dyDescent="0.25">
      <c r="DH421" s="130">
        <v>962</v>
      </c>
      <c r="DI421" s="131" t="s">
        <v>72</v>
      </c>
      <c r="DJ421" s="135">
        <v>7</v>
      </c>
    </row>
    <row r="422" spans="112:114" x14ac:dyDescent="0.25">
      <c r="DH422" s="130">
        <v>963</v>
      </c>
      <c r="DI422" s="131" t="s">
        <v>73</v>
      </c>
      <c r="DJ422" s="135">
        <v>8</v>
      </c>
    </row>
    <row r="423" spans="112:114" x14ac:dyDescent="0.25">
      <c r="DH423" s="130">
        <v>971</v>
      </c>
      <c r="DI423" s="131" t="s">
        <v>74</v>
      </c>
      <c r="DJ423" s="135">
        <v>6</v>
      </c>
    </row>
    <row r="424" spans="112:114" x14ac:dyDescent="0.25">
      <c r="DH424" s="133">
        <v>972</v>
      </c>
      <c r="DI424" s="134" t="s">
        <v>75</v>
      </c>
      <c r="DJ424" s="137">
        <v>7</v>
      </c>
    </row>
  </sheetData>
  <autoFilter ref="A4:DJ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66:DJ166"/>
    <mergeCell ref="K3:K4"/>
    <mergeCell ref="L3:L4"/>
    <mergeCell ref="M3:M4"/>
    <mergeCell ref="N3:N4"/>
    <mergeCell ref="O3:O4"/>
  </mergeCells>
  <conditionalFormatting sqref="CY10:CY21 CV10 CY23:CY44 CV140:CV141 CY140:CY141 CY66:CY99 CV129 CY104:CY129 CY47:CY62 CY131:CY136 CV131:CV136">
    <cfRule type="cellIs" dxfId="18" priority="19" stopIfTrue="1" operator="notEqual">
      <formula>$DC10</formula>
    </cfRule>
  </conditionalFormatting>
  <conditionalFormatting sqref="CV11:CV44 CV104:CV128 CV66:CV99 CV46:CV62">
    <cfRule type="cellIs" dxfId="17" priority="20" stopIfTrue="1" operator="notEqual">
      <formula>$CY11</formula>
    </cfRule>
  </conditionalFormatting>
  <conditionalFormatting sqref="CV137:CV139 CY137:CY139">
    <cfRule type="cellIs" dxfId="16" priority="17" stopIfTrue="1" operator="notEqual">
      <formula>$DC137</formula>
    </cfRule>
  </conditionalFormatting>
  <conditionalFormatting sqref="CY100">
    <cfRule type="cellIs" dxfId="15" priority="15" stopIfTrue="1" operator="notEqual">
      <formula>$DC100</formula>
    </cfRule>
  </conditionalFormatting>
  <conditionalFormatting sqref="CV100">
    <cfRule type="cellIs" dxfId="14" priority="16" stopIfTrue="1" operator="notEqual">
      <formula>$CY100</formula>
    </cfRule>
  </conditionalFormatting>
  <conditionalFormatting sqref="CY101">
    <cfRule type="cellIs" dxfId="13" priority="13" stopIfTrue="1" operator="notEqual">
      <formula>$DC101</formula>
    </cfRule>
  </conditionalFormatting>
  <conditionalFormatting sqref="CV101">
    <cfRule type="cellIs" dxfId="12" priority="14" stopIfTrue="1" operator="notEqual">
      <formula>$CY101</formula>
    </cfRule>
  </conditionalFormatting>
  <conditionalFormatting sqref="CY102:CY103">
    <cfRule type="cellIs" dxfId="11" priority="11" stopIfTrue="1" operator="notEqual">
      <formula>$DC102</formula>
    </cfRule>
  </conditionalFormatting>
  <conditionalFormatting sqref="CY63">
    <cfRule type="cellIs" dxfId="10" priority="9" stopIfTrue="1" operator="notEqual">
      <formula>$DC63</formula>
    </cfRule>
  </conditionalFormatting>
  <conditionalFormatting sqref="CV102:CV103">
    <cfRule type="cellIs" dxfId="9" priority="12" stopIfTrue="1" operator="notEqual">
      <formula>$CY102</formula>
    </cfRule>
  </conditionalFormatting>
  <conditionalFormatting sqref="CV63">
    <cfRule type="cellIs" dxfId="8" priority="10" stopIfTrue="1" operator="notEqual">
      <formula>$CY63</formula>
    </cfRule>
  </conditionalFormatting>
  <conditionalFormatting sqref="CY64">
    <cfRule type="cellIs" dxfId="7" priority="7" stopIfTrue="1" operator="notEqual">
      <formula>$DC64</formula>
    </cfRule>
  </conditionalFormatting>
  <conditionalFormatting sqref="CV64">
    <cfRule type="cellIs" dxfId="6" priority="8" stopIfTrue="1" operator="notEqual">
      <formula>$CY64</formula>
    </cfRule>
  </conditionalFormatting>
  <conditionalFormatting sqref="CY65">
    <cfRule type="cellIs" dxfId="5" priority="5" stopIfTrue="1" operator="notEqual">
      <formula>$DC65</formula>
    </cfRule>
  </conditionalFormatting>
  <conditionalFormatting sqref="CV65">
    <cfRule type="cellIs" dxfId="4" priority="6" stopIfTrue="1" operator="notEqual">
      <formula>$CY65</formula>
    </cfRule>
  </conditionalFormatting>
  <conditionalFormatting sqref="CY45:CY46">
    <cfRule type="cellIs" dxfId="3" priority="2" stopIfTrue="1" operator="notEqual">
      <formula>$DC45</formula>
    </cfRule>
  </conditionalFormatting>
  <conditionalFormatting sqref="CV45">
    <cfRule type="cellIs" dxfId="2" priority="4" stopIfTrue="1" operator="notEqual">
      <formula>$CY45</formula>
    </cfRule>
  </conditionalFormatting>
  <conditionalFormatting sqref="CV130 CY130">
    <cfRule type="cellIs" dxfId="1" priority="1" stopIfTrue="1" operator="notEqual">
      <formula>$DC130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45.0 / Gültig ab: 01.11.12 / Seite &amp;P (&amp;N)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21"/>
  <sheetViews>
    <sheetView zoomScaleNormal="100" zoomScaleSheetLayoutView="75" workbookViewId="0">
      <pane ySplit="4" topLeftCell="A42" activePane="bottomLeft" state="frozen"/>
      <selection pane="bottomLeft" activeCell="V55" sqref="V5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68" width="5.42578125" style="11" customWidth="1"/>
    <col min="69" max="69" width="8.5703125" style="11" customWidth="1"/>
    <col min="70" max="70" width="9.28515625" style="49" customWidth="1"/>
    <col min="71" max="71" width="4.7109375" style="49" customWidth="1"/>
    <col min="72" max="72" width="29.85546875" style="11" customWidth="1"/>
    <col min="73" max="73" width="1.5703125" style="115" customWidth="1"/>
    <col min="74" max="74" width="9.28515625" style="13" customWidth="1"/>
    <col min="75" max="75" width="4.7109375" style="13" customWidth="1"/>
    <col min="76" max="76" width="29.85546875" style="11" customWidth="1"/>
    <col min="77" max="78" width="11.42578125" customWidth="1"/>
    <col min="79" max="79" width="3.7109375" style="11" customWidth="1"/>
    <col min="80" max="80" width="34.7109375" style="11" customWidth="1"/>
    <col min="81" max="81" width="7.140625" style="11" customWidth="1"/>
    <col min="82" max="16384" width="3.7109375" style="11"/>
  </cols>
  <sheetData>
    <row r="1" spans="1:76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BR1" s="142" t="s">
        <v>856</v>
      </c>
      <c r="BS1" s="143"/>
      <c r="BT1" s="144"/>
      <c r="BV1" s="142" t="s">
        <v>857</v>
      </c>
      <c r="BW1" s="143"/>
      <c r="BX1" s="144"/>
    </row>
    <row r="2" spans="1:76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871</v>
      </c>
      <c r="AC2" s="70"/>
      <c r="BR2" s="140"/>
      <c r="BS2" s="140"/>
      <c r="BU2" s="145"/>
      <c r="BV2" s="2"/>
      <c r="BW2" s="2"/>
    </row>
    <row r="3" spans="1:76" s="19" customFormat="1" ht="15.75" x14ac:dyDescent="0.2">
      <c r="A3" s="916" t="s">
        <v>346</v>
      </c>
      <c r="B3" s="916" t="s">
        <v>347</v>
      </c>
      <c r="C3" s="916" t="s">
        <v>348</v>
      </c>
      <c r="D3" s="918" t="s">
        <v>349</v>
      </c>
      <c r="E3" s="918" t="s">
        <v>350</v>
      </c>
      <c r="F3" s="918" t="s">
        <v>351</v>
      </c>
      <c r="G3" s="916" t="s">
        <v>352</v>
      </c>
      <c r="H3" s="916" t="s">
        <v>110</v>
      </c>
      <c r="I3" s="918" t="s">
        <v>141</v>
      </c>
      <c r="J3" s="916" t="s">
        <v>353</v>
      </c>
      <c r="K3" s="917" t="s">
        <v>354</v>
      </c>
      <c r="L3" s="917" t="s">
        <v>355</v>
      </c>
      <c r="M3" s="917" t="s">
        <v>356</v>
      </c>
      <c r="N3" s="919" t="s">
        <v>398</v>
      </c>
      <c r="O3" s="916" t="s">
        <v>363</v>
      </c>
      <c r="P3" s="916" t="s">
        <v>431</v>
      </c>
      <c r="Q3" s="91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2011</v>
      </c>
      <c r="AE3" s="81" t="s">
        <v>384</v>
      </c>
      <c r="AF3" s="83"/>
      <c r="BQ3" s="83" t="s">
        <v>703</v>
      </c>
      <c r="BR3" s="33" t="s">
        <v>702</v>
      </c>
      <c r="BS3" s="33" t="s">
        <v>701</v>
      </c>
      <c r="BT3" s="139" t="s">
        <v>78</v>
      </c>
      <c r="BU3" s="146"/>
      <c r="BV3" s="33" t="s">
        <v>702</v>
      </c>
      <c r="BW3" s="33" t="s">
        <v>701</v>
      </c>
      <c r="BX3" s="139" t="s">
        <v>78</v>
      </c>
    </row>
    <row r="4" spans="1:76" s="19" customFormat="1" ht="39.200000000000003" customHeight="1" x14ac:dyDescent="0.2">
      <c r="A4" s="916"/>
      <c r="B4" s="916"/>
      <c r="C4" s="916"/>
      <c r="D4" s="918"/>
      <c r="E4" s="918"/>
      <c r="F4" s="918"/>
      <c r="G4" s="916"/>
      <c r="H4" s="916"/>
      <c r="I4" s="918"/>
      <c r="J4" s="916"/>
      <c r="K4" s="917"/>
      <c r="L4" s="917"/>
      <c r="M4" s="917"/>
      <c r="N4" s="919"/>
      <c r="O4" s="916"/>
      <c r="P4" s="916"/>
      <c r="Q4" s="91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BQ4" s="83"/>
      <c r="BR4" s="125"/>
      <c r="BS4" s="125"/>
      <c r="BT4" s="83"/>
      <c r="BU4" s="20"/>
      <c r="BV4" s="33"/>
      <c r="BW4" s="33"/>
      <c r="BX4" s="83"/>
    </row>
    <row r="5" spans="1:76" s="19" customFormat="1" ht="40.5" x14ac:dyDescent="0.2">
      <c r="A5" s="53">
        <v>1</v>
      </c>
      <c r="B5" s="53"/>
      <c r="C5" s="53">
        <f t="shared" ref="C5:C3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37" si="1">$AD$3-V5</f>
        <v>34</v>
      </c>
      <c r="AA5" s="25" t="s">
        <v>655</v>
      </c>
      <c r="AB5" s="21" t="s">
        <v>89</v>
      </c>
      <c r="AC5" s="21"/>
      <c r="AE5" s="90" t="s">
        <v>399</v>
      </c>
      <c r="AF5" s="82"/>
      <c r="BQ5" s="83">
        <v>2139</v>
      </c>
      <c r="BR5" s="124">
        <v>753</v>
      </c>
      <c r="BS5" s="33">
        <f>VLOOKUP($BR5,Funktionsbezeichnungen,3,0)</f>
        <v>12</v>
      </c>
      <c r="BT5" s="83" t="str">
        <f>VLOOKUP($BR5,Funktionsbezeichnungen,2,0)</f>
        <v>Vorgesetzter  -  4 . Stufe</v>
      </c>
      <c r="BU5" s="20"/>
      <c r="BV5" s="124">
        <v>753</v>
      </c>
      <c r="BW5" s="33">
        <f>VLOOKUP($BV5,Funktionsbezeichnungen,3,0)</f>
        <v>12</v>
      </c>
      <c r="BX5" s="83" t="str">
        <f>VLOOKUP($BV5,Funktionsbezeichnungen,2,0)</f>
        <v>Vorgesetzter  -  4 . Stufe</v>
      </c>
    </row>
    <row r="6" spans="1:76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29</v>
      </c>
      <c r="AA6" s="25" t="s">
        <v>656</v>
      </c>
      <c r="AB6" s="21" t="s">
        <v>89</v>
      </c>
      <c r="AC6" s="21"/>
      <c r="AE6" s="90" t="s">
        <v>399</v>
      </c>
      <c r="AF6" s="82"/>
      <c r="BQ6" s="83">
        <v>5558</v>
      </c>
      <c r="BR6" s="124">
        <v>753</v>
      </c>
      <c r="BS6" s="33">
        <f>VLOOKUP($BR6,Funktionsbezeichnungen,3,0)</f>
        <v>12</v>
      </c>
      <c r="BT6" s="83" t="str">
        <f>VLOOKUP($BR6,Funktionsbezeichnungen,2,0)</f>
        <v>Vorgesetzter  -  4 . Stufe</v>
      </c>
      <c r="BU6" s="20"/>
      <c r="BV6" s="124">
        <v>753</v>
      </c>
      <c r="BW6" s="33">
        <f>VLOOKUP($BV6,Funktionsbezeichnungen,3,0)</f>
        <v>12</v>
      </c>
      <c r="BX6" s="83" t="str">
        <f>VLOOKUP($BV6,Funktionsbezeichnungen,2,0)</f>
        <v>Vorgesetzter  -  4 . Stufe</v>
      </c>
    </row>
    <row r="7" spans="1:76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28</v>
      </c>
      <c r="AA7" s="25" t="s">
        <v>657</v>
      </c>
      <c r="AB7" s="21" t="s">
        <v>89</v>
      </c>
      <c r="AC7" s="21"/>
      <c r="AE7" s="90" t="s">
        <v>399</v>
      </c>
      <c r="AF7" s="82"/>
      <c r="BQ7" s="83">
        <v>4155</v>
      </c>
      <c r="BR7" s="124">
        <v>753</v>
      </c>
      <c r="BS7" s="33">
        <f>VLOOKUP($BR7,Funktionsbezeichnungen,3,0)</f>
        <v>12</v>
      </c>
      <c r="BT7" s="83" t="str">
        <f>VLOOKUP($BR7,Funktionsbezeichnungen,2,0)</f>
        <v>Vorgesetzter  -  4 . Stufe</v>
      </c>
      <c r="BU7" s="20"/>
      <c r="BV7" s="124">
        <v>753</v>
      </c>
      <c r="BW7" s="33">
        <f>VLOOKUP($BV7,Funktionsbezeichnungen,3,0)</f>
        <v>12</v>
      </c>
      <c r="BX7" s="83" t="str">
        <f>VLOOKUP($BV7,Funktionsbezeichnungen,2,0)</f>
        <v>Vorgesetzter  -  4 . Stufe</v>
      </c>
    </row>
    <row r="8" spans="1:76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24</v>
      </c>
      <c r="AA8" s="25" t="s">
        <v>667</v>
      </c>
      <c r="AB8" s="21" t="s">
        <v>89</v>
      </c>
      <c r="AC8" s="21"/>
      <c r="AE8" s="90" t="s">
        <v>400</v>
      </c>
      <c r="AF8" s="82"/>
      <c r="BQ8" s="83">
        <v>5574</v>
      </c>
      <c r="BR8" s="124">
        <v>753</v>
      </c>
      <c r="BS8" s="33">
        <f>VLOOKUP($BR8,Funktionsbezeichnungen,3,0)</f>
        <v>12</v>
      </c>
      <c r="BT8" s="83" t="str">
        <f>VLOOKUP($BR8,Funktionsbezeichnungen,2,0)</f>
        <v>Vorgesetzter  -  4 . Stufe</v>
      </c>
      <c r="BU8" s="20"/>
      <c r="BV8" s="124">
        <v>753</v>
      </c>
      <c r="BW8" s="33">
        <f>VLOOKUP($BV8,Funktionsbezeichnungen,3,0)</f>
        <v>12</v>
      </c>
      <c r="BX8" s="83" t="str">
        <f>VLOOKUP($BV8,Funktionsbezeichnungen,2,0)</f>
        <v>Vorgesetzter  -  4 . Stufe</v>
      </c>
    </row>
    <row r="9" spans="1:76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24</v>
      </c>
      <c r="AA9" s="25" t="s">
        <v>658</v>
      </c>
      <c r="AB9" s="21" t="s">
        <v>306</v>
      </c>
      <c r="AC9" s="21"/>
      <c r="AE9" s="90" t="s">
        <v>401</v>
      </c>
      <c r="AF9" s="82"/>
      <c r="BQ9" s="83">
        <v>4182</v>
      </c>
      <c r="BR9" s="124">
        <v>753</v>
      </c>
      <c r="BS9" s="33">
        <f>VLOOKUP($BR9,Funktionsbezeichnungen,3,0)</f>
        <v>12</v>
      </c>
      <c r="BT9" s="83" t="str">
        <f>VLOOKUP($BR9,Funktionsbezeichnungen,2,0)</f>
        <v>Vorgesetzter  -  4 . Stufe</v>
      </c>
      <c r="BU9" s="20"/>
      <c r="BV9" s="124">
        <v>753</v>
      </c>
      <c r="BW9" s="33">
        <f>VLOOKUP($BV9,Funktionsbezeichnungen,3,0)</f>
        <v>12</v>
      </c>
      <c r="BX9" s="83" t="str">
        <f>VLOOKUP($BV9,Funktionsbezeichnungen,2,0)</f>
        <v>Vorgesetzter  -  4 . Stufe</v>
      </c>
    </row>
    <row r="10" spans="1:76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42</v>
      </c>
      <c r="AA10" s="25" t="s">
        <v>659</v>
      </c>
      <c r="AB10" s="21" t="s">
        <v>307</v>
      </c>
      <c r="AC10" s="21"/>
      <c r="AE10" s="90" t="s">
        <v>373</v>
      </c>
      <c r="AF10" s="82"/>
      <c r="BQ10" s="83">
        <v>3136</v>
      </c>
      <c r="BR10" s="125" t="s">
        <v>711</v>
      </c>
      <c r="BS10" s="33"/>
      <c r="BT10" s="83"/>
      <c r="BU10" s="20"/>
      <c r="BV10" s="125" t="s">
        <v>711</v>
      </c>
      <c r="BW10" s="125" t="s">
        <v>711</v>
      </c>
      <c r="BX10" s="83"/>
    </row>
    <row r="11" spans="1:76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37</v>
      </c>
      <c r="AA11" s="25" t="s">
        <v>97</v>
      </c>
      <c r="AB11" s="21" t="s">
        <v>95</v>
      </c>
      <c r="AC11" s="21"/>
      <c r="AE11" s="90" t="s">
        <v>402</v>
      </c>
      <c r="AF11" s="82"/>
      <c r="BQ11" s="83">
        <v>3148</v>
      </c>
      <c r="BR11" s="125">
        <v>774</v>
      </c>
      <c r="BS11" s="33">
        <f t="shared" ref="BS11:BS43" si="2">VLOOKUP($BR11,Funktionsbezeichnungen,3,0)</f>
        <v>10</v>
      </c>
      <c r="BT11" s="83" t="str">
        <f t="shared" ref="BT11:BT43" si="3">VLOOKUP($BR11,Funktionsbezeichnungen,2,0)</f>
        <v>Senior Projektingenieur</v>
      </c>
      <c r="BU11" s="20"/>
      <c r="BV11" s="125">
        <v>773</v>
      </c>
      <c r="BW11" s="33">
        <f t="shared" ref="BW11:BW41" si="4">VLOOKUP($BV11,Funktionsbezeichnungen,3,0)</f>
        <v>9</v>
      </c>
      <c r="BX11" s="83" t="str">
        <f t="shared" ref="BX11:BX41" si="5">VLOOKUP($BV11,Funktionsbezeichnungen,2,0)</f>
        <v>Projektingenieur 3</v>
      </c>
    </row>
    <row r="12" spans="1:76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26</v>
      </c>
      <c r="AA12" s="25" t="s">
        <v>660</v>
      </c>
      <c r="AB12" s="21" t="s">
        <v>95</v>
      </c>
      <c r="AC12" s="21"/>
      <c r="AE12" s="90" t="s">
        <v>373</v>
      </c>
      <c r="AF12" s="82"/>
      <c r="BQ12" s="83">
        <v>5625</v>
      </c>
      <c r="BR12" s="125">
        <v>784</v>
      </c>
      <c r="BS12" s="33">
        <f t="shared" si="2"/>
        <v>10</v>
      </c>
      <c r="BT12" s="83" t="str">
        <f t="shared" si="3"/>
        <v>Senior Projektingenieur</v>
      </c>
      <c r="BU12" s="20"/>
      <c r="BV12" s="33">
        <v>783</v>
      </c>
      <c r="BW12" s="33">
        <f t="shared" si="4"/>
        <v>9</v>
      </c>
      <c r="BX12" s="83" t="str">
        <f t="shared" si="5"/>
        <v>Projektingenieur 3</v>
      </c>
    </row>
    <row r="13" spans="1:76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23</v>
      </c>
      <c r="AA13" s="25" t="s">
        <v>661</v>
      </c>
      <c r="AB13" s="21" t="s">
        <v>95</v>
      </c>
      <c r="AC13" s="21"/>
      <c r="AE13" s="90" t="s">
        <v>418</v>
      </c>
      <c r="AF13" s="82"/>
      <c r="BQ13" s="83">
        <v>4168</v>
      </c>
      <c r="BR13" s="125">
        <v>774</v>
      </c>
      <c r="BS13" s="33">
        <f t="shared" si="2"/>
        <v>10</v>
      </c>
      <c r="BT13" s="83" t="str">
        <f t="shared" si="3"/>
        <v>Senior Projektingenieur</v>
      </c>
      <c r="BU13" s="20"/>
      <c r="BV13" s="33">
        <v>773</v>
      </c>
      <c r="BW13" s="33">
        <f t="shared" si="4"/>
        <v>9</v>
      </c>
      <c r="BX13" s="83" t="str">
        <f t="shared" si="5"/>
        <v>Projektingenieur 3</v>
      </c>
    </row>
    <row r="14" spans="1:76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23</v>
      </c>
      <c r="AA14" s="25" t="s">
        <v>669</v>
      </c>
      <c r="AB14" s="21" t="s">
        <v>95</v>
      </c>
      <c r="AC14" s="21"/>
      <c r="AE14" s="90" t="s">
        <v>373</v>
      </c>
      <c r="AF14" s="82"/>
      <c r="BQ14" s="83">
        <v>4176</v>
      </c>
      <c r="BR14" s="125">
        <v>773</v>
      </c>
      <c r="BS14" s="33">
        <f t="shared" si="2"/>
        <v>9</v>
      </c>
      <c r="BT14" s="83" t="str">
        <f t="shared" si="3"/>
        <v>Projektingenieur 3</v>
      </c>
      <c r="BU14" s="20"/>
      <c r="BV14" s="33">
        <v>773</v>
      </c>
      <c r="BW14" s="33">
        <f t="shared" si="4"/>
        <v>9</v>
      </c>
      <c r="BX14" s="83" t="str">
        <f t="shared" si="5"/>
        <v>Projektingenieur 3</v>
      </c>
    </row>
    <row r="15" spans="1:76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30</v>
      </c>
      <c r="AA15" s="25" t="s">
        <v>662</v>
      </c>
      <c r="AB15" s="21" t="s">
        <v>308</v>
      </c>
      <c r="AC15" s="21"/>
      <c r="AE15" s="90" t="s">
        <v>373</v>
      </c>
      <c r="AF15" s="82"/>
      <c r="BQ15" s="83">
        <v>5557</v>
      </c>
      <c r="BR15" s="125">
        <v>773</v>
      </c>
      <c r="BS15" s="33">
        <f t="shared" si="2"/>
        <v>9</v>
      </c>
      <c r="BT15" s="83" t="str">
        <f t="shared" si="3"/>
        <v>Projektingenieur 3</v>
      </c>
      <c r="BU15" s="20"/>
      <c r="BV15" s="33">
        <v>773</v>
      </c>
      <c r="BW15" s="33">
        <f t="shared" si="4"/>
        <v>9</v>
      </c>
      <c r="BX15" s="83" t="str">
        <f t="shared" si="5"/>
        <v>Projektingenieur 3</v>
      </c>
    </row>
    <row r="16" spans="1:76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27</v>
      </c>
      <c r="AA16" s="25" t="s">
        <v>663</v>
      </c>
      <c r="AB16" s="21" t="s">
        <v>308</v>
      </c>
      <c r="AC16" s="21"/>
      <c r="AE16" s="90" t="s">
        <v>390</v>
      </c>
      <c r="AF16" s="82"/>
      <c r="BQ16" s="83">
        <v>4209</v>
      </c>
      <c r="BR16" s="125">
        <v>773</v>
      </c>
      <c r="BS16" s="33">
        <f t="shared" si="2"/>
        <v>9</v>
      </c>
      <c r="BT16" s="83" t="str">
        <f t="shared" si="3"/>
        <v>Projektingenieur 3</v>
      </c>
      <c r="BU16" s="20"/>
      <c r="BV16" s="33">
        <v>773</v>
      </c>
      <c r="BW16" s="33">
        <f t="shared" si="4"/>
        <v>9</v>
      </c>
      <c r="BX16" s="83" t="str">
        <f t="shared" si="5"/>
        <v>Projektingenieur 3</v>
      </c>
    </row>
    <row r="17" spans="1:76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24</v>
      </c>
      <c r="AA17" s="25" t="s">
        <v>664</v>
      </c>
      <c r="AB17" s="21" t="s">
        <v>308</v>
      </c>
      <c r="AC17" s="21"/>
      <c r="AE17" s="90" t="s">
        <v>373</v>
      </c>
      <c r="AF17" s="82"/>
      <c r="BQ17" s="83">
        <v>4187</v>
      </c>
      <c r="BR17" s="125">
        <v>773</v>
      </c>
      <c r="BS17" s="33">
        <f t="shared" si="2"/>
        <v>9</v>
      </c>
      <c r="BT17" s="83" t="str">
        <f t="shared" si="3"/>
        <v>Projektingenieur 3</v>
      </c>
      <c r="BU17" s="20"/>
      <c r="BV17" s="33">
        <v>773</v>
      </c>
      <c r="BW17" s="33">
        <f t="shared" si="4"/>
        <v>9</v>
      </c>
      <c r="BX17" s="83" t="str">
        <f t="shared" si="5"/>
        <v>Projektingenieur 3</v>
      </c>
    </row>
    <row r="18" spans="1:76" s="19" customFormat="1" ht="15.75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120" t="s">
        <v>314</v>
      </c>
      <c r="X18" s="118">
        <v>1999</v>
      </c>
      <c r="Y18" s="26" t="s">
        <v>315</v>
      </c>
      <c r="Z18" s="21">
        <f t="shared" si="1"/>
        <v>19</v>
      </c>
      <c r="AA18" s="25" t="s">
        <v>665</v>
      </c>
      <c r="AB18" s="21" t="s">
        <v>308</v>
      </c>
      <c r="AC18" s="21"/>
      <c r="AE18" s="90" t="s">
        <v>619</v>
      </c>
      <c r="AF18" s="82"/>
      <c r="BQ18" s="83">
        <v>3201</v>
      </c>
      <c r="BR18" s="125">
        <v>774</v>
      </c>
      <c r="BS18" s="33">
        <f t="shared" si="2"/>
        <v>10</v>
      </c>
      <c r="BT18" s="83" t="str">
        <f t="shared" si="3"/>
        <v>Senior Projektingenieur</v>
      </c>
      <c r="BU18" s="20"/>
      <c r="BV18" s="33">
        <v>773</v>
      </c>
      <c r="BW18" s="33">
        <f t="shared" si="4"/>
        <v>9</v>
      </c>
      <c r="BX18" s="83" t="str">
        <f t="shared" si="5"/>
        <v>Projektingenieur 3</v>
      </c>
    </row>
    <row r="19" spans="1:76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5"/>
      <c r="X19" s="21"/>
      <c r="Y19" s="28" t="s">
        <v>104</v>
      </c>
      <c r="Z19" s="21">
        <f t="shared" si="1"/>
        <v>35</v>
      </c>
      <c r="AA19" s="25" t="s">
        <v>666</v>
      </c>
      <c r="AB19" s="21" t="s">
        <v>309</v>
      </c>
      <c r="AC19" s="21"/>
      <c r="AE19" s="90" t="s">
        <v>373</v>
      </c>
      <c r="AF19" s="82"/>
      <c r="BQ19" s="83">
        <v>2143</v>
      </c>
      <c r="BR19" s="124">
        <v>751</v>
      </c>
      <c r="BS19" s="33">
        <f t="shared" si="2"/>
        <v>10</v>
      </c>
      <c r="BT19" s="83" t="str">
        <f t="shared" si="3"/>
        <v>Vorgesetzter  -  2. Stufe</v>
      </c>
      <c r="BU19" s="20"/>
      <c r="BV19" s="124">
        <v>751</v>
      </c>
      <c r="BW19" s="33">
        <f t="shared" si="4"/>
        <v>10</v>
      </c>
      <c r="BX19" s="83" t="str">
        <f t="shared" si="5"/>
        <v>Vorgesetzter  -  2. Stufe</v>
      </c>
    </row>
    <row r="20" spans="1:76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21">
        <f t="shared" si="1"/>
        <v>24</v>
      </c>
      <c r="AA20" s="25" t="s">
        <v>704</v>
      </c>
      <c r="AB20" s="22" t="s">
        <v>267</v>
      </c>
      <c r="AC20" s="21"/>
      <c r="AE20" s="90" t="s">
        <v>373</v>
      </c>
      <c r="AF20" s="82"/>
      <c r="BQ20" s="83">
        <v>4179</v>
      </c>
      <c r="BR20" s="125">
        <v>773</v>
      </c>
      <c r="BS20" s="33">
        <f t="shared" si="2"/>
        <v>9</v>
      </c>
      <c r="BT20" s="83" t="str">
        <f t="shared" si="3"/>
        <v>Projektingenieur 3</v>
      </c>
      <c r="BU20" s="20"/>
      <c r="BV20" s="33">
        <v>772</v>
      </c>
      <c r="BW20" s="33">
        <f t="shared" si="4"/>
        <v>8</v>
      </c>
      <c r="BX20" s="83" t="str">
        <f t="shared" si="5"/>
        <v>Projektingenieur 2</v>
      </c>
    </row>
    <row r="21" spans="1:76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14</v>
      </c>
      <c r="AA21" s="25" t="s">
        <v>705</v>
      </c>
      <c r="AB21" s="21" t="s">
        <v>267</v>
      </c>
      <c r="AC21" s="21"/>
      <c r="AE21" s="90" t="s">
        <v>373</v>
      </c>
      <c r="AF21" s="82"/>
      <c r="BQ21" s="83">
        <v>7679</v>
      </c>
      <c r="BR21" s="125">
        <v>773</v>
      </c>
      <c r="BS21" s="33">
        <f t="shared" si="2"/>
        <v>9</v>
      </c>
      <c r="BT21" s="83" t="str">
        <f t="shared" si="3"/>
        <v>Projektingenieur 3</v>
      </c>
      <c r="BU21" s="20"/>
      <c r="BV21" s="33">
        <v>772</v>
      </c>
      <c r="BW21" s="33">
        <f t="shared" si="4"/>
        <v>8</v>
      </c>
      <c r="BX21" s="83" t="str">
        <f t="shared" si="5"/>
        <v>Projektingenieur 2</v>
      </c>
    </row>
    <row r="22" spans="1:76" s="19" customForma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40</v>
      </c>
      <c r="AA22" s="25" t="s">
        <v>670</v>
      </c>
      <c r="AB22" s="21" t="s">
        <v>105</v>
      </c>
      <c r="AC22" s="21"/>
      <c r="AE22" s="90" t="s">
        <v>373</v>
      </c>
      <c r="AF22" s="82"/>
      <c r="BQ22" s="83">
        <v>4162</v>
      </c>
      <c r="BR22" s="125">
        <v>772</v>
      </c>
      <c r="BS22" s="33">
        <f t="shared" si="2"/>
        <v>8</v>
      </c>
      <c r="BT22" s="83" t="str">
        <f t="shared" si="3"/>
        <v>Projektingenieur 2</v>
      </c>
      <c r="BU22" s="20"/>
      <c r="BV22" s="33">
        <v>772</v>
      </c>
      <c r="BW22" s="33">
        <f t="shared" si="4"/>
        <v>8</v>
      </c>
      <c r="BX22" s="83" t="str">
        <f t="shared" si="5"/>
        <v>Projektingenieur 2</v>
      </c>
    </row>
    <row r="23" spans="1:76" s="19" customForma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5"/>
      <c r="X23" s="21"/>
      <c r="Y23" s="28" t="s">
        <v>547</v>
      </c>
      <c r="Z23" s="21">
        <f t="shared" si="1"/>
        <v>35</v>
      </c>
      <c r="AA23" s="25" t="s">
        <v>671</v>
      </c>
      <c r="AB23" s="21" t="s">
        <v>105</v>
      </c>
      <c r="AC23" s="21"/>
      <c r="AE23" s="90" t="s">
        <v>415</v>
      </c>
      <c r="AF23" s="82"/>
      <c r="BQ23" s="83">
        <v>3160</v>
      </c>
      <c r="BR23" s="125">
        <v>772</v>
      </c>
      <c r="BS23" s="33">
        <f t="shared" si="2"/>
        <v>8</v>
      </c>
      <c r="BT23" s="83" t="str">
        <f t="shared" si="3"/>
        <v>Projektingenieur 2</v>
      </c>
      <c r="BU23" s="20"/>
      <c r="BV23" s="33">
        <v>772</v>
      </c>
      <c r="BW23" s="33">
        <f t="shared" si="4"/>
        <v>8</v>
      </c>
      <c r="BX23" s="83" t="str">
        <f t="shared" si="5"/>
        <v>Projektingenieur 2</v>
      </c>
    </row>
    <row r="24" spans="1:76" s="19" customForma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33</v>
      </c>
      <c r="AA24" s="25" t="s">
        <v>97</v>
      </c>
      <c r="AB24" s="21" t="s">
        <v>105</v>
      </c>
      <c r="AC24" s="21"/>
      <c r="AE24" s="90" t="s">
        <v>373</v>
      </c>
      <c r="AF24" s="82"/>
      <c r="BQ24" s="83">
        <v>3205</v>
      </c>
      <c r="BR24" s="125">
        <v>773</v>
      </c>
      <c r="BS24" s="33">
        <f t="shared" si="2"/>
        <v>9</v>
      </c>
      <c r="BT24" s="83" t="str">
        <f t="shared" si="3"/>
        <v>Projektingenieur 3</v>
      </c>
      <c r="BU24" s="20"/>
      <c r="BV24" s="33">
        <v>772</v>
      </c>
      <c r="BW24" s="33">
        <f t="shared" si="4"/>
        <v>8</v>
      </c>
      <c r="BX24" s="83" t="str">
        <f t="shared" si="5"/>
        <v>Projektingenieur 2</v>
      </c>
    </row>
    <row r="25" spans="1:76" s="19" customForma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6" t="s">
        <v>854</v>
      </c>
      <c r="V25" s="21">
        <v>1981</v>
      </c>
      <c r="W25" s="25" t="s">
        <v>855</v>
      </c>
      <c r="X25" s="21">
        <v>1990</v>
      </c>
      <c r="Y25" s="28" t="s">
        <v>329</v>
      </c>
      <c r="Z25" s="21">
        <f t="shared" si="1"/>
        <v>30</v>
      </c>
      <c r="AA25" s="25" t="s">
        <v>671</v>
      </c>
      <c r="AB25" s="21" t="s">
        <v>105</v>
      </c>
      <c r="AC25" s="21"/>
      <c r="AE25" s="90" t="s">
        <v>389</v>
      </c>
      <c r="AF25" s="82"/>
      <c r="BQ25" s="83">
        <v>4185</v>
      </c>
      <c r="BR25" s="125">
        <v>772</v>
      </c>
      <c r="BS25" s="33">
        <f>VLOOKUP($BR25,Funktionsbezeichnungen,3,0)</f>
        <v>8</v>
      </c>
      <c r="BT25" s="83" t="str">
        <f>VLOOKUP($BR25,Funktionsbezeichnungen,2,0)</f>
        <v>Projektingenieur 2</v>
      </c>
      <c r="BU25" s="20"/>
      <c r="BV25" s="33">
        <v>772</v>
      </c>
      <c r="BW25" s="33">
        <f>VLOOKUP($BV25,Funktionsbezeichnungen,3,0)</f>
        <v>8</v>
      </c>
      <c r="BX25" s="83" t="str">
        <f>VLOOKUP($BV25,Funktionsbezeichnungen,2,0)</f>
        <v>Projektingenieur 2</v>
      </c>
    </row>
    <row r="26" spans="1:76" s="19" customForma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5"/>
      <c r="X26" s="21"/>
      <c r="Y26" s="28" t="s">
        <v>228</v>
      </c>
      <c r="Z26" s="21">
        <f t="shared" si="1"/>
        <v>25</v>
      </c>
      <c r="AA26" s="25" t="s">
        <v>672</v>
      </c>
      <c r="AB26" s="21" t="s">
        <v>105</v>
      </c>
      <c r="AC26" s="21"/>
      <c r="AE26" s="90" t="s">
        <v>373</v>
      </c>
      <c r="AF26" s="82"/>
      <c r="BQ26" s="83">
        <v>4269</v>
      </c>
      <c r="BR26" s="125">
        <v>772</v>
      </c>
      <c r="BS26" s="33">
        <f t="shared" si="2"/>
        <v>8</v>
      </c>
      <c r="BT26" s="83" t="str">
        <f t="shared" si="3"/>
        <v>Projektingenieur 2</v>
      </c>
      <c r="BU26" s="20"/>
      <c r="BV26" s="33">
        <v>772</v>
      </c>
      <c r="BW26" s="33">
        <f t="shared" si="4"/>
        <v>8</v>
      </c>
      <c r="BX26" s="83" t="str">
        <f t="shared" si="5"/>
        <v>Projektingenieur 2</v>
      </c>
    </row>
    <row r="27" spans="1:76" s="19" customFormat="1" x14ac:dyDescent="0.2">
      <c r="A27" s="53">
        <v>0</v>
      </c>
      <c r="B27" s="53"/>
      <c r="C27" s="53">
        <f>IF(Z27&gt;=10,1,0)</f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361</v>
      </c>
      <c r="P27" s="15" t="s">
        <v>873</v>
      </c>
      <c r="Q27" s="15">
        <v>23</v>
      </c>
      <c r="R27" s="16"/>
      <c r="S27" s="20" t="s">
        <v>874</v>
      </c>
      <c r="T27" s="21">
        <v>1959</v>
      </c>
      <c r="U27" s="26" t="s">
        <v>198</v>
      </c>
      <c r="V27" s="21">
        <v>1990</v>
      </c>
      <c r="W27" s="25"/>
      <c r="X27" s="21"/>
      <c r="Y27" s="28" t="s">
        <v>875</v>
      </c>
      <c r="Z27" s="21">
        <f>$AD$3-V27</f>
        <v>21</v>
      </c>
      <c r="AA27" s="25" t="s">
        <v>671</v>
      </c>
      <c r="AB27" s="21" t="s">
        <v>105</v>
      </c>
      <c r="AC27" s="21"/>
      <c r="AE27" s="90" t="s">
        <v>389</v>
      </c>
      <c r="AF27" s="82"/>
      <c r="BQ27" s="83">
        <v>3208</v>
      </c>
      <c r="BR27" s="125">
        <v>772</v>
      </c>
      <c r="BS27" s="33">
        <f>VLOOKUP($BR27,Funktionsbezeichnungen,3,0)</f>
        <v>8</v>
      </c>
      <c r="BT27" s="83" t="str">
        <f>VLOOKUP($BR27,Funktionsbezeichnungen,2,0)</f>
        <v>Projektingenieur 2</v>
      </c>
      <c r="BU27" s="20"/>
      <c r="BV27" s="33">
        <v>772</v>
      </c>
      <c r="BW27" s="33">
        <f>VLOOKUP($BV27,Funktionsbezeichnungen,3,0)</f>
        <v>8</v>
      </c>
      <c r="BX27" s="83" t="str">
        <f>VLOOKUP($BV27,Funktionsbezeichnungen,2,0)</f>
        <v>Projektingenieur 2</v>
      </c>
    </row>
    <row r="28" spans="1:76" s="19" customFormat="1" x14ac:dyDescent="0.2">
      <c r="A28" s="53">
        <v>1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359</v>
      </c>
      <c r="P28" s="15" t="s">
        <v>452</v>
      </c>
      <c r="Q28" s="15">
        <v>24</v>
      </c>
      <c r="R28" s="42"/>
      <c r="S28" s="27" t="s">
        <v>122</v>
      </c>
      <c r="T28" s="21">
        <v>1968</v>
      </c>
      <c r="U28" s="28" t="s">
        <v>201</v>
      </c>
      <c r="V28" s="21">
        <v>1994</v>
      </c>
      <c r="W28" s="25"/>
      <c r="X28" s="21"/>
      <c r="Y28" s="26" t="s">
        <v>123</v>
      </c>
      <c r="Z28" s="21">
        <f t="shared" si="1"/>
        <v>17</v>
      </c>
      <c r="AA28" s="25" t="s">
        <v>673</v>
      </c>
      <c r="AB28" s="21" t="s">
        <v>105</v>
      </c>
      <c r="AC28" s="21"/>
      <c r="AE28" s="90" t="s">
        <v>373</v>
      </c>
      <c r="AF28" s="82"/>
      <c r="BQ28" s="83">
        <v>4246</v>
      </c>
      <c r="BR28" s="125">
        <v>772</v>
      </c>
      <c r="BS28" s="33">
        <f t="shared" si="2"/>
        <v>8</v>
      </c>
      <c r="BT28" s="83" t="str">
        <f t="shared" si="3"/>
        <v>Projektingenieur 2</v>
      </c>
      <c r="BU28" s="20"/>
      <c r="BV28" s="33">
        <v>772</v>
      </c>
      <c r="BW28" s="33">
        <f t="shared" si="4"/>
        <v>8</v>
      </c>
      <c r="BX28" s="83" t="str">
        <f t="shared" si="5"/>
        <v>Projektingenieur 2</v>
      </c>
    </row>
    <row r="29" spans="1:76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458</v>
      </c>
      <c r="Q29" s="15">
        <v>25</v>
      </c>
      <c r="R29" s="16"/>
      <c r="S29" s="20" t="s">
        <v>275</v>
      </c>
      <c r="T29" s="21">
        <v>1969</v>
      </c>
      <c r="U29" s="28" t="s">
        <v>299</v>
      </c>
      <c r="V29" s="21">
        <v>1996</v>
      </c>
      <c r="W29" s="25"/>
      <c r="X29" s="21"/>
      <c r="Y29" s="25" t="s">
        <v>276</v>
      </c>
      <c r="Z29" s="21">
        <f t="shared" si="1"/>
        <v>15</v>
      </c>
      <c r="AA29" s="25" t="s">
        <v>110</v>
      </c>
      <c r="AB29" s="21" t="s">
        <v>105</v>
      </c>
      <c r="AC29" s="21"/>
      <c r="AE29" s="90" t="s">
        <v>376</v>
      </c>
      <c r="AF29" s="82"/>
      <c r="BQ29" s="83">
        <v>4291</v>
      </c>
      <c r="BR29" s="125">
        <v>772</v>
      </c>
      <c r="BS29" s="33">
        <f t="shared" si="2"/>
        <v>8</v>
      </c>
      <c r="BT29" s="83" t="str">
        <f t="shared" si="3"/>
        <v>Projektingenieur 2</v>
      </c>
      <c r="BU29" s="20"/>
      <c r="BV29" s="33">
        <v>772</v>
      </c>
      <c r="BW29" s="33">
        <f t="shared" si="4"/>
        <v>8</v>
      </c>
      <c r="BX29" s="83" t="str">
        <f t="shared" si="5"/>
        <v>Projektingenieur 2</v>
      </c>
    </row>
    <row r="30" spans="1:76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7">
        <v>1</v>
      </c>
      <c r="I30" s="56"/>
      <c r="J30" s="54"/>
      <c r="K30" s="56"/>
      <c r="L30" s="56"/>
      <c r="M30" s="56"/>
      <c r="N30" s="58"/>
      <c r="O30" s="52" t="s">
        <v>360</v>
      </c>
      <c r="P30" s="15" t="s">
        <v>459</v>
      </c>
      <c r="Q30" s="15">
        <v>26</v>
      </c>
      <c r="R30" s="42"/>
      <c r="S30" s="27" t="s">
        <v>184</v>
      </c>
      <c r="T30" s="21">
        <v>1971</v>
      </c>
      <c r="U30" s="28" t="s">
        <v>194</v>
      </c>
      <c r="V30" s="21">
        <v>1996</v>
      </c>
      <c r="W30" s="25"/>
      <c r="X30" s="21"/>
      <c r="Y30" s="28" t="s">
        <v>91</v>
      </c>
      <c r="Z30" s="21">
        <f t="shared" si="1"/>
        <v>15</v>
      </c>
      <c r="AA30" s="25" t="s">
        <v>674</v>
      </c>
      <c r="AB30" s="21" t="s">
        <v>105</v>
      </c>
      <c r="AC30" s="21"/>
      <c r="AE30" s="90" t="s">
        <v>373</v>
      </c>
      <c r="AF30" s="82"/>
      <c r="BQ30" s="83">
        <v>4255</v>
      </c>
      <c r="BR30" s="125">
        <v>773</v>
      </c>
      <c r="BS30" s="33">
        <f t="shared" si="2"/>
        <v>9</v>
      </c>
      <c r="BT30" s="83" t="str">
        <f t="shared" si="3"/>
        <v>Projektingenieur 3</v>
      </c>
      <c r="BU30" s="20"/>
      <c r="BV30" s="33">
        <v>772</v>
      </c>
      <c r="BW30" s="33">
        <f t="shared" si="4"/>
        <v>8</v>
      </c>
      <c r="BX30" s="83" t="str">
        <f t="shared" si="5"/>
        <v>Projektingenieur 2</v>
      </c>
    </row>
    <row r="31" spans="1:76" s="19" customFormat="1" ht="24.95" customHeight="1" x14ac:dyDescent="0.2">
      <c r="A31" s="53">
        <v>0</v>
      </c>
      <c r="B31" s="53">
        <v>1</v>
      </c>
      <c r="C31" s="53">
        <f t="shared" si="0"/>
        <v>1</v>
      </c>
      <c r="D31" s="55"/>
      <c r="E31" s="55"/>
      <c r="F31" s="56">
        <v>1</v>
      </c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460</v>
      </c>
      <c r="Q31" s="15">
        <v>27</v>
      </c>
      <c r="R31" s="42"/>
      <c r="S31" s="27" t="s">
        <v>231</v>
      </c>
      <c r="T31" s="21">
        <v>1967</v>
      </c>
      <c r="U31" s="28" t="s">
        <v>232</v>
      </c>
      <c r="V31" s="21">
        <v>1996</v>
      </c>
      <c r="W31" s="25"/>
      <c r="X31" s="21"/>
      <c r="Y31" s="28" t="s">
        <v>233</v>
      </c>
      <c r="Z31" s="21">
        <f t="shared" si="1"/>
        <v>15</v>
      </c>
      <c r="AA31" s="25" t="s">
        <v>675</v>
      </c>
      <c r="AB31" s="21" t="s">
        <v>105</v>
      </c>
      <c r="AC31" s="21"/>
      <c r="AE31" s="90" t="s">
        <v>373</v>
      </c>
      <c r="AF31" s="82"/>
      <c r="BQ31" s="83">
        <v>4277</v>
      </c>
      <c r="BR31" s="125">
        <v>782</v>
      </c>
      <c r="BS31" s="33">
        <f t="shared" si="2"/>
        <v>8</v>
      </c>
      <c r="BT31" s="83" t="str">
        <f t="shared" si="3"/>
        <v>Projektingenieur 2</v>
      </c>
      <c r="BU31" s="20"/>
      <c r="BV31" s="33">
        <v>782</v>
      </c>
      <c r="BW31" s="33">
        <f t="shared" si="4"/>
        <v>8</v>
      </c>
      <c r="BX31" s="83" t="str">
        <f t="shared" si="5"/>
        <v>Projektingenieur 2</v>
      </c>
    </row>
    <row r="32" spans="1:76" s="19" customFormat="1" ht="27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461</v>
      </c>
      <c r="Q32" s="15">
        <v>28</v>
      </c>
      <c r="R32" s="42"/>
      <c r="S32" s="27" t="s">
        <v>234</v>
      </c>
      <c r="T32" s="21">
        <v>1972</v>
      </c>
      <c r="U32" s="28" t="s">
        <v>195</v>
      </c>
      <c r="V32" s="21">
        <v>1996</v>
      </c>
      <c r="W32" s="120" t="s">
        <v>314</v>
      </c>
      <c r="X32" s="118">
        <v>2002</v>
      </c>
      <c r="Y32" s="28" t="s">
        <v>547</v>
      </c>
      <c r="Z32" s="21">
        <f t="shared" si="1"/>
        <v>15</v>
      </c>
      <c r="AA32" s="25" t="s">
        <v>676</v>
      </c>
      <c r="AB32" s="21" t="s">
        <v>105</v>
      </c>
      <c r="AC32" s="21"/>
      <c r="AE32" s="90" t="s">
        <v>373</v>
      </c>
      <c r="AF32" s="82"/>
      <c r="BQ32" s="83">
        <v>4276</v>
      </c>
      <c r="BR32" s="125">
        <v>773</v>
      </c>
      <c r="BS32" s="33">
        <f t="shared" si="2"/>
        <v>9</v>
      </c>
      <c r="BT32" s="83" t="str">
        <f t="shared" si="3"/>
        <v>Projektingenieur 3</v>
      </c>
      <c r="BU32" s="20"/>
      <c r="BV32" s="33">
        <v>772</v>
      </c>
      <c r="BW32" s="33">
        <f t="shared" si="4"/>
        <v>8</v>
      </c>
      <c r="BX32" s="83" t="str">
        <f t="shared" si="5"/>
        <v>Projektingenieur 2</v>
      </c>
    </row>
    <row r="33" spans="1:76" s="19" customFormat="1" ht="27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462</v>
      </c>
      <c r="Q33" s="15">
        <v>29</v>
      </c>
      <c r="R33" s="42"/>
      <c r="S33" s="27" t="s">
        <v>125</v>
      </c>
      <c r="T33" s="21">
        <v>1969</v>
      </c>
      <c r="U33" s="28" t="s">
        <v>194</v>
      </c>
      <c r="V33" s="21">
        <v>1997</v>
      </c>
      <c r="W33" s="25"/>
      <c r="X33" s="21"/>
      <c r="Y33" s="28" t="s">
        <v>336</v>
      </c>
      <c r="Z33" s="21">
        <f t="shared" si="1"/>
        <v>14</v>
      </c>
      <c r="AA33" s="25" t="s">
        <v>677</v>
      </c>
      <c r="AB33" s="21" t="s">
        <v>105</v>
      </c>
      <c r="AC33" s="21"/>
      <c r="AE33" s="90" t="s">
        <v>373</v>
      </c>
      <c r="AF33" s="82"/>
      <c r="BQ33" s="83">
        <v>4254</v>
      </c>
      <c r="BR33" s="125">
        <v>773</v>
      </c>
      <c r="BS33" s="33">
        <f t="shared" si="2"/>
        <v>9</v>
      </c>
      <c r="BT33" s="83" t="str">
        <f t="shared" si="3"/>
        <v>Projektingenieur 3</v>
      </c>
      <c r="BU33" s="20"/>
      <c r="BV33" s="33">
        <v>772</v>
      </c>
      <c r="BW33" s="33">
        <f t="shared" si="4"/>
        <v>8</v>
      </c>
      <c r="BX33" s="83" t="str">
        <f t="shared" si="5"/>
        <v>Projektingenieur 2</v>
      </c>
    </row>
    <row r="34" spans="1:76" s="19" customFormat="1" ht="27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463</v>
      </c>
      <c r="Q34" s="15">
        <v>30</v>
      </c>
      <c r="R34" s="42"/>
      <c r="S34" s="27" t="s">
        <v>190</v>
      </c>
      <c r="T34" s="21">
        <v>1972</v>
      </c>
      <c r="U34" s="28" t="s">
        <v>194</v>
      </c>
      <c r="V34" s="21">
        <v>1997</v>
      </c>
      <c r="W34" s="25"/>
      <c r="X34" s="21"/>
      <c r="Y34" s="28" t="s">
        <v>202</v>
      </c>
      <c r="Z34" s="21">
        <f t="shared" si="1"/>
        <v>14</v>
      </c>
      <c r="AA34" s="25" t="s">
        <v>678</v>
      </c>
      <c r="AB34" s="21" t="s">
        <v>105</v>
      </c>
      <c r="AC34" s="21"/>
      <c r="AE34" s="90" t="s">
        <v>402</v>
      </c>
      <c r="AF34" s="82"/>
      <c r="BQ34" s="83">
        <v>4258</v>
      </c>
      <c r="BR34" s="125">
        <v>773</v>
      </c>
      <c r="BS34" s="33">
        <f t="shared" si="2"/>
        <v>9</v>
      </c>
      <c r="BT34" s="83" t="str">
        <f t="shared" si="3"/>
        <v>Projektingenieur 3</v>
      </c>
      <c r="BU34" s="20"/>
      <c r="BV34" s="33">
        <v>772</v>
      </c>
      <c r="BW34" s="33">
        <f t="shared" si="4"/>
        <v>8</v>
      </c>
      <c r="BX34" s="83" t="str">
        <f t="shared" si="5"/>
        <v>Projektingenieur 2</v>
      </c>
    </row>
    <row r="35" spans="1:76" s="19" customFormat="1" ht="27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464</v>
      </c>
      <c r="Q35" s="15">
        <v>31</v>
      </c>
      <c r="R35" s="42"/>
      <c r="S35" s="27" t="s">
        <v>206</v>
      </c>
      <c r="T35" s="21">
        <v>1969</v>
      </c>
      <c r="U35" s="28" t="s">
        <v>221</v>
      </c>
      <c r="V35" s="21">
        <v>1998</v>
      </c>
      <c r="W35" s="25"/>
      <c r="X35" s="21"/>
      <c r="Y35" s="28" t="s">
        <v>548</v>
      </c>
      <c r="Z35" s="21">
        <f t="shared" si="1"/>
        <v>13</v>
      </c>
      <c r="AA35" s="25" t="s">
        <v>679</v>
      </c>
      <c r="AB35" s="21" t="s">
        <v>105</v>
      </c>
      <c r="AC35" s="21"/>
      <c r="AE35" s="90" t="s">
        <v>402</v>
      </c>
      <c r="AF35" s="82"/>
      <c r="BQ35" s="83">
        <v>4263</v>
      </c>
      <c r="BR35" s="125">
        <v>773</v>
      </c>
      <c r="BS35" s="33">
        <f t="shared" si="2"/>
        <v>9</v>
      </c>
      <c r="BT35" s="83" t="str">
        <f t="shared" si="3"/>
        <v>Projektingenieur 3</v>
      </c>
      <c r="BU35" s="20"/>
      <c r="BV35" s="33">
        <v>772</v>
      </c>
      <c r="BW35" s="33">
        <f t="shared" si="4"/>
        <v>8</v>
      </c>
      <c r="BX35" s="83" t="str">
        <f t="shared" si="5"/>
        <v>Projektingenieur 2</v>
      </c>
    </row>
    <row r="36" spans="1:76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13</v>
      </c>
      <c r="AA36" s="25" t="s">
        <v>680</v>
      </c>
      <c r="AB36" s="21" t="s">
        <v>105</v>
      </c>
      <c r="AC36" s="21"/>
      <c r="AE36" s="90" t="s">
        <v>403</v>
      </c>
      <c r="AF36" s="82"/>
      <c r="BQ36" s="83">
        <v>4288</v>
      </c>
      <c r="BR36" s="125">
        <v>772</v>
      </c>
      <c r="BS36" s="33">
        <f t="shared" si="2"/>
        <v>8</v>
      </c>
      <c r="BT36" s="83" t="str">
        <f t="shared" si="3"/>
        <v>Projektingenieur 2</v>
      </c>
      <c r="BU36" s="20"/>
      <c r="BV36" s="33">
        <v>772</v>
      </c>
      <c r="BW36" s="33">
        <f t="shared" si="4"/>
        <v>8</v>
      </c>
      <c r="BX36" s="83" t="str">
        <f t="shared" si="5"/>
        <v>Projektingenieur 2</v>
      </c>
    </row>
    <row r="37" spans="1:76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13</v>
      </c>
      <c r="AA37" s="25" t="s">
        <v>392</v>
      </c>
      <c r="AB37" s="21" t="s">
        <v>105</v>
      </c>
      <c r="AC37" s="21"/>
      <c r="AE37" s="90" t="s">
        <v>404</v>
      </c>
      <c r="AF37" s="82"/>
      <c r="BQ37" s="83">
        <v>7696</v>
      </c>
      <c r="BR37" s="125">
        <v>772</v>
      </c>
      <c r="BS37" s="33">
        <f t="shared" si="2"/>
        <v>8</v>
      </c>
      <c r="BT37" s="83" t="str">
        <f t="shared" si="3"/>
        <v>Projektingenieur 2</v>
      </c>
      <c r="BU37" s="20"/>
      <c r="BV37" s="33">
        <v>772</v>
      </c>
      <c r="BW37" s="33">
        <f t="shared" si="4"/>
        <v>8</v>
      </c>
      <c r="BX37" s="83" t="str">
        <f t="shared" si="5"/>
        <v>Projektingenieur 2</v>
      </c>
    </row>
    <row r="38" spans="1:76" s="19" customFormat="1" x14ac:dyDescent="0.2">
      <c r="A38" s="53">
        <v>0</v>
      </c>
      <c r="B38" s="53">
        <v>1</v>
      </c>
      <c r="C38" s="53">
        <f t="shared" ref="C38:C69" si="6">IF(Z38&gt;=10,1,0)</f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ref="Z38:Z69" si="7">$AD$3-V38</f>
        <v>12</v>
      </c>
      <c r="AA38" s="25" t="s">
        <v>681</v>
      </c>
      <c r="AB38" s="21" t="s">
        <v>105</v>
      </c>
      <c r="AC38" s="21"/>
      <c r="AE38" s="90" t="s">
        <v>373</v>
      </c>
      <c r="AF38" s="82"/>
      <c r="BQ38" s="83">
        <v>3204</v>
      </c>
      <c r="BR38" s="125">
        <v>772</v>
      </c>
      <c r="BS38" s="33">
        <f t="shared" si="2"/>
        <v>8</v>
      </c>
      <c r="BT38" s="83" t="str">
        <f t="shared" si="3"/>
        <v>Projektingenieur 2</v>
      </c>
      <c r="BU38" s="20"/>
      <c r="BV38" s="33">
        <v>772</v>
      </c>
      <c r="BW38" s="33">
        <f t="shared" si="4"/>
        <v>8</v>
      </c>
      <c r="BX38" s="83" t="str">
        <f t="shared" si="5"/>
        <v>Projektingenieur 2</v>
      </c>
    </row>
    <row r="39" spans="1:76" s="19" customFormat="1" x14ac:dyDescent="0.2">
      <c r="A39" s="53">
        <v>0</v>
      </c>
      <c r="B39" s="53"/>
      <c r="C39" s="53">
        <f t="shared" si="6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7"/>
        <v>11</v>
      </c>
      <c r="AA39" s="25" t="s">
        <v>97</v>
      </c>
      <c r="AB39" s="21" t="s">
        <v>105</v>
      </c>
      <c r="AC39" s="21"/>
      <c r="AE39" s="90" t="s">
        <v>373</v>
      </c>
      <c r="AF39" s="82"/>
      <c r="BQ39" s="83">
        <v>4900</v>
      </c>
      <c r="BR39" s="125">
        <v>772</v>
      </c>
      <c r="BS39" s="33">
        <f t="shared" si="2"/>
        <v>8</v>
      </c>
      <c r="BT39" s="83" t="str">
        <f t="shared" si="3"/>
        <v>Projektingenieur 2</v>
      </c>
      <c r="BU39" s="20"/>
      <c r="BV39" s="33">
        <v>772</v>
      </c>
      <c r="BW39" s="33">
        <f t="shared" si="4"/>
        <v>8</v>
      </c>
      <c r="BX39" s="83" t="str">
        <f t="shared" si="5"/>
        <v>Projektingenieur 2</v>
      </c>
    </row>
    <row r="40" spans="1:76" s="19" customFormat="1" x14ac:dyDescent="0.2">
      <c r="A40" s="53">
        <v>0</v>
      </c>
      <c r="B40" s="53"/>
      <c r="C40" s="53">
        <f t="shared" si="6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7"/>
        <v>11</v>
      </c>
      <c r="AA40" s="25" t="s">
        <v>97</v>
      </c>
      <c r="AB40" s="21" t="s">
        <v>105</v>
      </c>
      <c r="AC40" s="21"/>
      <c r="AE40" s="90" t="s">
        <v>620</v>
      </c>
      <c r="AF40" s="82"/>
      <c r="BQ40" s="83">
        <v>3206</v>
      </c>
      <c r="BR40" s="125">
        <v>772</v>
      </c>
      <c r="BS40" s="33">
        <f t="shared" si="2"/>
        <v>8</v>
      </c>
      <c r="BT40" s="83" t="str">
        <f t="shared" si="3"/>
        <v>Projektingenieur 2</v>
      </c>
      <c r="BU40" s="20"/>
      <c r="BV40" s="33">
        <v>772</v>
      </c>
      <c r="BW40" s="33">
        <f t="shared" si="4"/>
        <v>8</v>
      </c>
      <c r="BX40" s="83" t="str">
        <f t="shared" si="5"/>
        <v>Projektingenieur 2</v>
      </c>
    </row>
    <row r="41" spans="1:76" s="19" customFormat="1" ht="25.5" customHeight="1" x14ac:dyDescent="0.2">
      <c r="A41" s="53">
        <v>0</v>
      </c>
      <c r="B41" s="53"/>
      <c r="C41" s="53">
        <f t="shared" si="6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469</v>
      </c>
      <c r="Q41" s="15">
        <v>37</v>
      </c>
      <c r="R41" s="42"/>
      <c r="S41" s="27" t="s">
        <v>301</v>
      </c>
      <c r="T41" s="21">
        <v>1975</v>
      </c>
      <c r="U41" s="28" t="s">
        <v>302</v>
      </c>
      <c r="V41" s="21">
        <v>2001</v>
      </c>
      <c r="W41" s="25"/>
      <c r="X41" s="21"/>
      <c r="Y41" s="28" t="s">
        <v>303</v>
      </c>
      <c r="Z41" s="21">
        <f t="shared" si="7"/>
        <v>10</v>
      </c>
      <c r="AA41" s="25" t="s">
        <v>682</v>
      </c>
      <c r="AB41" s="21" t="s">
        <v>192</v>
      </c>
      <c r="AC41" s="21"/>
      <c r="AE41" s="90" t="s">
        <v>373</v>
      </c>
      <c r="AF41" s="82"/>
      <c r="BQ41" s="83">
        <v>4299</v>
      </c>
      <c r="BR41" s="125">
        <v>782</v>
      </c>
      <c r="BS41" s="33">
        <f t="shared" si="2"/>
        <v>8</v>
      </c>
      <c r="BT41" s="83" t="str">
        <f t="shared" si="3"/>
        <v>Projektingenieur 2</v>
      </c>
      <c r="BU41" s="20"/>
      <c r="BV41" s="33">
        <v>782</v>
      </c>
      <c r="BW41" s="33">
        <f t="shared" si="4"/>
        <v>8</v>
      </c>
      <c r="BX41" s="83" t="str">
        <f t="shared" si="5"/>
        <v>Projektingenieur 2</v>
      </c>
    </row>
    <row r="42" spans="1:76" s="19" customFormat="1" ht="25.5" customHeight="1" x14ac:dyDescent="0.2">
      <c r="A42" s="53">
        <v>0</v>
      </c>
      <c r="B42" s="53"/>
      <c r="C42" s="53">
        <f t="shared" si="6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865</v>
      </c>
      <c r="Q42" s="15">
        <v>38</v>
      </c>
      <c r="R42" s="42"/>
      <c r="S42" s="27" t="s">
        <v>866</v>
      </c>
      <c r="T42" s="21">
        <v>1969</v>
      </c>
      <c r="U42" s="28" t="s">
        <v>869</v>
      </c>
      <c r="V42" s="21">
        <v>1999</v>
      </c>
      <c r="W42" s="25" t="s">
        <v>867</v>
      </c>
      <c r="X42" s="21">
        <v>2011</v>
      </c>
      <c r="Y42" s="28" t="s">
        <v>868</v>
      </c>
      <c r="Z42" s="21">
        <f t="shared" si="7"/>
        <v>12</v>
      </c>
      <c r="AA42" s="25" t="s">
        <v>565</v>
      </c>
      <c r="AB42" s="21" t="s">
        <v>121</v>
      </c>
      <c r="AC42" s="21"/>
      <c r="AE42" s="90" t="s">
        <v>375</v>
      </c>
      <c r="AF42" s="82"/>
      <c r="BQ42" s="148">
        <v>4306</v>
      </c>
      <c r="BR42" s="149">
        <v>781</v>
      </c>
      <c r="BS42" s="150">
        <f t="shared" si="2"/>
        <v>7</v>
      </c>
      <c r="BT42" s="148" t="str">
        <f t="shared" si="3"/>
        <v>Projektingenieur 1</v>
      </c>
      <c r="BU42" s="151"/>
      <c r="BV42" s="150"/>
      <c r="BW42" s="150"/>
      <c r="BX42" s="148"/>
    </row>
    <row r="43" spans="1:76" s="19" customFormat="1" ht="23.85" customHeight="1" x14ac:dyDescent="0.2">
      <c r="A43" s="53">
        <v>0</v>
      </c>
      <c r="B43" s="53">
        <v>1</v>
      </c>
      <c r="C43" s="53">
        <f t="shared" si="6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644</v>
      </c>
      <c r="Q43" s="15">
        <v>39</v>
      </c>
      <c r="R43" s="42"/>
      <c r="S43" s="27" t="s">
        <v>645</v>
      </c>
      <c r="T43" s="21">
        <v>1973</v>
      </c>
      <c r="U43" s="28" t="s">
        <v>646</v>
      </c>
      <c r="V43" s="21">
        <v>1999</v>
      </c>
      <c r="W43" s="25"/>
      <c r="X43" s="21"/>
      <c r="Y43" s="28" t="s">
        <v>647</v>
      </c>
      <c r="Z43" s="21">
        <f t="shared" si="7"/>
        <v>12</v>
      </c>
      <c r="AA43" s="25" t="s">
        <v>269</v>
      </c>
      <c r="AB43" s="21" t="s">
        <v>121</v>
      </c>
      <c r="AC43" s="21"/>
      <c r="AE43" s="90" t="s">
        <v>375</v>
      </c>
      <c r="AF43" s="82"/>
      <c r="BQ43" s="83">
        <v>4355</v>
      </c>
      <c r="BR43" s="125">
        <v>772</v>
      </c>
      <c r="BS43" s="33">
        <f t="shared" si="2"/>
        <v>8</v>
      </c>
      <c r="BT43" s="83" t="str">
        <f t="shared" si="3"/>
        <v>Projektingenieur 2</v>
      </c>
      <c r="BU43" s="20"/>
      <c r="BV43" s="33">
        <v>771</v>
      </c>
      <c r="BW43" s="33">
        <f t="shared" ref="BW43:BW74" si="8">VLOOKUP($BV43,Funktionsbezeichnungen,3,0)</f>
        <v>7</v>
      </c>
      <c r="BX43" s="83" t="str">
        <f t="shared" ref="BX43:BX74" si="9">VLOOKUP($BV43,Funktionsbezeichnungen,2,0)</f>
        <v>Projektingenieur 1</v>
      </c>
    </row>
    <row r="44" spans="1:76" s="19" customFormat="1" x14ac:dyDescent="0.2">
      <c r="A44" s="53">
        <v>0</v>
      </c>
      <c r="B44" s="53">
        <v>1</v>
      </c>
      <c r="C44" s="53">
        <f t="shared" si="6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7" t="s">
        <v>227</v>
      </c>
      <c r="T44" s="21">
        <v>1976</v>
      </c>
      <c r="U44" s="28" t="s">
        <v>604</v>
      </c>
      <c r="V44" s="21">
        <v>2001</v>
      </c>
      <c r="W44" s="25"/>
      <c r="X44" s="21"/>
      <c r="Y44" s="28" t="s">
        <v>106</v>
      </c>
      <c r="Z44" s="21">
        <f t="shared" si="7"/>
        <v>10</v>
      </c>
      <c r="AA44" s="25" t="s">
        <v>605</v>
      </c>
      <c r="AB44" s="21" t="s">
        <v>121</v>
      </c>
      <c r="AC44" s="21"/>
      <c r="AE44" s="90" t="s">
        <v>374</v>
      </c>
      <c r="AF44" s="82"/>
      <c r="BQ44" s="83">
        <v>4275</v>
      </c>
      <c r="BR44" s="125">
        <v>782</v>
      </c>
      <c r="BS44" s="33">
        <f t="shared" ref="BS44:BS75" si="10">VLOOKUP($BR44,Funktionsbezeichnungen,3,0)</f>
        <v>8</v>
      </c>
      <c r="BT44" s="83" t="str">
        <f t="shared" ref="BT44:BT75" si="11">VLOOKUP($BR44,Funktionsbezeichnungen,2,0)</f>
        <v>Projektingenieur 2</v>
      </c>
      <c r="BU44" s="20"/>
      <c r="BV44" s="33">
        <v>781</v>
      </c>
      <c r="BW44" s="33">
        <f t="shared" si="8"/>
        <v>7</v>
      </c>
      <c r="BX44" s="83" t="str">
        <f t="shared" si="9"/>
        <v>Projektingenieur 1</v>
      </c>
    </row>
    <row r="45" spans="1:76" s="19" customFormat="1" x14ac:dyDescent="0.2">
      <c r="A45" s="53">
        <v>0</v>
      </c>
      <c r="B45" s="53"/>
      <c r="C45" s="53">
        <f t="shared" si="6"/>
        <v>1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359</v>
      </c>
      <c r="P45" s="15" t="s">
        <v>471</v>
      </c>
      <c r="Q45" s="15">
        <v>41</v>
      </c>
      <c r="R45" s="42"/>
      <c r="S45" s="27" t="s">
        <v>229</v>
      </c>
      <c r="T45" s="21">
        <v>1976</v>
      </c>
      <c r="U45" s="28" t="s">
        <v>241</v>
      </c>
      <c r="V45" s="21">
        <v>2001</v>
      </c>
      <c r="W45" s="25"/>
      <c r="X45" s="21"/>
      <c r="Y45" s="28" t="s">
        <v>337</v>
      </c>
      <c r="Z45" s="21">
        <f t="shared" si="7"/>
        <v>10</v>
      </c>
      <c r="AA45" s="25" t="s">
        <v>683</v>
      </c>
      <c r="AB45" s="21" t="s">
        <v>121</v>
      </c>
      <c r="AC45" s="21"/>
      <c r="AE45" s="90" t="s">
        <v>373</v>
      </c>
      <c r="AF45" s="82"/>
      <c r="BQ45" s="83">
        <v>7695</v>
      </c>
      <c r="BR45" s="125">
        <v>772</v>
      </c>
      <c r="BS45" s="33">
        <f t="shared" si="10"/>
        <v>8</v>
      </c>
      <c r="BT45" s="83" t="str">
        <f t="shared" si="11"/>
        <v>Projektingenieur 2</v>
      </c>
      <c r="BU45" s="20"/>
      <c r="BV45" s="33">
        <v>771</v>
      </c>
      <c r="BW45" s="33">
        <f t="shared" si="8"/>
        <v>7</v>
      </c>
      <c r="BX45" s="83" t="str">
        <f t="shared" si="9"/>
        <v>Projektingenieur 1</v>
      </c>
    </row>
    <row r="46" spans="1:76" s="19" customFormat="1" x14ac:dyDescent="0.2">
      <c r="A46" s="53">
        <v>0</v>
      </c>
      <c r="B46" s="53">
        <v>1</v>
      </c>
      <c r="C46" s="53">
        <f t="shared" si="6"/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360</v>
      </c>
      <c r="P46" s="15" t="s">
        <v>588</v>
      </c>
      <c r="Q46" s="15">
        <v>42</v>
      </c>
      <c r="R46" s="42"/>
      <c r="S46" s="27" t="s">
        <v>589</v>
      </c>
      <c r="T46" s="21">
        <v>1976</v>
      </c>
      <c r="U46" s="28" t="s">
        <v>194</v>
      </c>
      <c r="V46" s="21">
        <v>2001</v>
      </c>
      <c r="W46" s="25"/>
      <c r="X46" s="21"/>
      <c r="Y46" s="28"/>
      <c r="Z46" s="21">
        <f t="shared" si="7"/>
        <v>10</v>
      </c>
      <c r="AA46" s="25" t="s">
        <v>684</v>
      </c>
      <c r="AB46" s="21" t="s">
        <v>121</v>
      </c>
      <c r="AC46" s="21"/>
      <c r="AE46" s="90" t="s">
        <v>373</v>
      </c>
      <c r="AF46" s="82"/>
      <c r="BQ46" s="83">
        <v>4350</v>
      </c>
      <c r="BR46" s="125">
        <v>772</v>
      </c>
      <c r="BS46" s="33">
        <f t="shared" si="10"/>
        <v>8</v>
      </c>
      <c r="BT46" s="83" t="str">
        <f t="shared" si="11"/>
        <v>Projektingenieur 2</v>
      </c>
      <c r="BU46" s="20"/>
      <c r="BV46" s="33">
        <v>771</v>
      </c>
      <c r="BW46" s="33">
        <f t="shared" si="8"/>
        <v>7</v>
      </c>
      <c r="BX46" s="83" t="str">
        <f t="shared" si="9"/>
        <v>Projektingenieur 1</v>
      </c>
    </row>
    <row r="47" spans="1:76" s="19" customFormat="1" x14ac:dyDescent="0.2">
      <c r="A47" s="53">
        <v>0</v>
      </c>
      <c r="B47" s="53"/>
      <c r="C47" s="53">
        <f t="shared" si="6"/>
        <v>0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359</v>
      </c>
      <c r="P47" s="15" t="s">
        <v>707</v>
      </c>
      <c r="Q47" s="15">
        <v>43</v>
      </c>
      <c r="R47" s="42"/>
      <c r="S47" s="27" t="s">
        <v>708</v>
      </c>
      <c r="T47" s="21">
        <v>1974</v>
      </c>
      <c r="U47" s="28" t="s">
        <v>198</v>
      </c>
      <c r="V47" s="21">
        <v>2003</v>
      </c>
      <c r="W47" s="25"/>
      <c r="X47" s="21"/>
      <c r="Y47" s="28"/>
      <c r="Z47" s="21">
        <f t="shared" si="7"/>
        <v>8</v>
      </c>
      <c r="AA47" s="25" t="s">
        <v>698</v>
      </c>
      <c r="AB47" s="21" t="s">
        <v>121</v>
      </c>
      <c r="AC47" s="21"/>
      <c r="AE47" s="90" t="s">
        <v>375</v>
      </c>
      <c r="AF47" s="82"/>
      <c r="BQ47" s="83">
        <v>4305</v>
      </c>
      <c r="BR47" s="125">
        <v>772</v>
      </c>
      <c r="BS47" s="33">
        <f t="shared" si="10"/>
        <v>8</v>
      </c>
      <c r="BT47" s="83" t="str">
        <f t="shared" si="11"/>
        <v>Projektingenieur 2</v>
      </c>
      <c r="BU47" s="20"/>
      <c r="BV47" s="33">
        <v>771</v>
      </c>
      <c r="BW47" s="33">
        <f t="shared" si="8"/>
        <v>7</v>
      </c>
      <c r="BX47" s="83" t="str">
        <f t="shared" si="9"/>
        <v>Projektingenieur 1</v>
      </c>
    </row>
    <row r="48" spans="1:76" s="19" customFormat="1" ht="24.95" customHeight="1" x14ac:dyDescent="0.2">
      <c r="A48" s="53">
        <v>0</v>
      </c>
      <c r="B48" s="53"/>
      <c r="C48" s="53">
        <f t="shared" si="6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7"/>
        <v>7</v>
      </c>
      <c r="AA48" s="25" t="s">
        <v>565</v>
      </c>
      <c r="AB48" s="21" t="s">
        <v>121</v>
      </c>
      <c r="AC48" s="21"/>
      <c r="AE48" s="90" t="s">
        <v>373</v>
      </c>
      <c r="AF48" s="82"/>
      <c r="BQ48" s="83">
        <v>4345</v>
      </c>
      <c r="BR48" s="125">
        <v>782</v>
      </c>
      <c r="BS48" s="33">
        <f t="shared" si="10"/>
        <v>8</v>
      </c>
      <c r="BT48" s="83" t="str">
        <f t="shared" si="11"/>
        <v>Projektingenieur 2</v>
      </c>
      <c r="BU48" s="20"/>
      <c r="BV48" s="33">
        <v>781</v>
      </c>
      <c r="BW48" s="33">
        <f t="shared" si="8"/>
        <v>7</v>
      </c>
      <c r="BX48" s="83" t="str">
        <f t="shared" si="9"/>
        <v>Projektingenieur 1</v>
      </c>
    </row>
    <row r="49" spans="1:76" s="19" customFormat="1" x14ac:dyDescent="0.2">
      <c r="A49" s="53">
        <v>0</v>
      </c>
      <c r="B49" s="53"/>
      <c r="C49" s="53">
        <f t="shared" si="6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7"/>
        <v>7</v>
      </c>
      <c r="AA49" s="25" t="s">
        <v>671</v>
      </c>
      <c r="AB49" s="21" t="s">
        <v>121</v>
      </c>
      <c r="AC49" s="21"/>
      <c r="AE49" s="147" t="s">
        <v>373</v>
      </c>
      <c r="AF49" s="82"/>
      <c r="BQ49" s="83">
        <v>9648</v>
      </c>
      <c r="BR49" s="125">
        <v>772</v>
      </c>
      <c r="BS49" s="33">
        <f t="shared" si="10"/>
        <v>8</v>
      </c>
      <c r="BT49" s="83" t="str">
        <f t="shared" si="11"/>
        <v>Projektingenieur 2</v>
      </c>
      <c r="BU49" s="20"/>
      <c r="BV49" s="33">
        <v>771</v>
      </c>
      <c r="BW49" s="33">
        <f t="shared" si="8"/>
        <v>7</v>
      </c>
      <c r="BX49" s="83" t="str">
        <f t="shared" si="9"/>
        <v>Projektingenieur 1</v>
      </c>
    </row>
    <row r="50" spans="1:76" s="19" customFormat="1" x14ac:dyDescent="0.2">
      <c r="A50" s="53">
        <v>0</v>
      </c>
      <c r="B50" s="53"/>
      <c r="C50" s="53">
        <f t="shared" si="6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7"/>
        <v>6</v>
      </c>
      <c r="AA50" s="25" t="s">
        <v>671</v>
      </c>
      <c r="AB50" s="21" t="s">
        <v>121</v>
      </c>
      <c r="AC50" s="21"/>
      <c r="AE50" s="90" t="s">
        <v>373</v>
      </c>
      <c r="AF50" s="82"/>
      <c r="BQ50" s="83">
        <v>4294</v>
      </c>
      <c r="BR50" s="125">
        <v>772</v>
      </c>
      <c r="BS50" s="33">
        <f t="shared" si="10"/>
        <v>8</v>
      </c>
      <c r="BT50" s="83" t="str">
        <f t="shared" si="11"/>
        <v>Projektingenieur 2</v>
      </c>
      <c r="BU50" s="20"/>
      <c r="BV50" s="33">
        <v>771</v>
      </c>
      <c r="BW50" s="33">
        <f t="shared" si="8"/>
        <v>7</v>
      </c>
      <c r="BX50" s="83" t="str">
        <f t="shared" si="9"/>
        <v>Projektingenieur 1</v>
      </c>
    </row>
    <row r="51" spans="1:76" s="19" customFormat="1" x14ac:dyDescent="0.2">
      <c r="A51" s="53">
        <v>0</v>
      </c>
      <c r="B51" s="53">
        <v>1</v>
      </c>
      <c r="C51" s="53">
        <f t="shared" si="6"/>
        <v>0</v>
      </c>
      <c r="D51" s="55"/>
      <c r="E51" s="55"/>
      <c r="F51" s="56">
        <v>1</v>
      </c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596</v>
      </c>
      <c r="Q51" s="15">
        <v>47</v>
      </c>
      <c r="R51" s="42"/>
      <c r="S51" s="27" t="s">
        <v>597</v>
      </c>
      <c r="T51" s="21">
        <v>1978</v>
      </c>
      <c r="U51" s="28" t="s">
        <v>225</v>
      </c>
      <c r="V51" s="21">
        <v>2005</v>
      </c>
      <c r="W51" s="25"/>
      <c r="X51" s="21"/>
      <c r="Y51" s="28"/>
      <c r="Z51" s="21">
        <f t="shared" si="7"/>
        <v>6</v>
      </c>
      <c r="AA51" s="25" t="s">
        <v>208</v>
      </c>
      <c r="AB51" s="21" t="s">
        <v>121</v>
      </c>
      <c r="AC51" s="21"/>
      <c r="AE51" s="90" t="s">
        <v>375</v>
      </c>
      <c r="AF51" s="82"/>
      <c r="BQ51" s="83">
        <v>4351</v>
      </c>
      <c r="BR51" s="125">
        <v>782</v>
      </c>
      <c r="BS51" s="33">
        <f t="shared" si="10"/>
        <v>8</v>
      </c>
      <c r="BT51" s="83" t="str">
        <f t="shared" si="11"/>
        <v>Projektingenieur 2</v>
      </c>
      <c r="BU51" s="20"/>
      <c r="BV51" s="33">
        <v>781</v>
      </c>
      <c r="BW51" s="33">
        <f t="shared" si="8"/>
        <v>7</v>
      </c>
      <c r="BX51" s="83" t="str">
        <f t="shared" si="9"/>
        <v>Projektingenieur 1</v>
      </c>
    </row>
    <row r="52" spans="1:76" s="19" customFormat="1" x14ac:dyDescent="0.2">
      <c r="A52" s="53">
        <v>0</v>
      </c>
      <c r="B52" s="53">
        <v>1</v>
      </c>
      <c r="C52" s="53">
        <f t="shared" si="6"/>
        <v>0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360</v>
      </c>
      <c r="P52" s="15" t="s">
        <v>612</v>
      </c>
      <c r="Q52" s="15">
        <v>48</v>
      </c>
      <c r="R52" s="42"/>
      <c r="S52" s="27" t="s">
        <v>613</v>
      </c>
      <c r="T52" s="21">
        <v>1980</v>
      </c>
      <c r="U52" s="28" t="s">
        <v>198</v>
      </c>
      <c r="V52" s="21">
        <v>2005</v>
      </c>
      <c r="W52" s="25"/>
      <c r="X52" s="21"/>
      <c r="Y52" s="28"/>
      <c r="Z52" s="21">
        <f t="shared" si="7"/>
        <v>6</v>
      </c>
      <c r="AA52" s="25" t="s">
        <v>685</v>
      </c>
      <c r="AB52" s="21" t="s">
        <v>121</v>
      </c>
      <c r="AC52" s="21"/>
      <c r="AE52" s="147" t="s">
        <v>376</v>
      </c>
      <c r="AF52" s="82"/>
      <c r="BQ52" s="83">
        <v>4353</v>
      </c>
      <c r="BR52" s="125">
        <v>771</v>
      </c>
      <c r="BS52" s="33">
        <f t="shared" si="10"/>
        <v>7</v>
      </c>
      <c r="BT52" s="83" t="str">
        <f t="shared" si="11"/>
        <v>Projektingenieur 1</v>
      </c>
      <c r="BU52" s="20"/>
      <c r="BV52" s="33">
        <v>771</v>
      </c>
      <c r="BW52" s="33">
        <f t="shared" si="8"/>
        <v>7</v>
      </c>
      <c r="BX52" s="83" t="str">
        <f t="shared" si="9"/>
        <v>Projektingenieur 1</v>
      </c>
    </row>
    <row r="53" spans="1:76" s="19" customFormat="1" x14ac:dyDescent="0.2">
      <c r="A53" s="53">
        <v>0</v>
      </c>
      <c r="B53" s="53"/>
      <c r="C53" s="53">
        <f t="shared" si="6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473</v>
      </c>
      <c r="Q53" s="15">
        <v>49</v>
      </c>
      <c r="R53" s="42"/>
      <c r="S53" s="27" t="s">
        <v>284</v>
      </c>
      <c r="T53" s="21">
        <v>1980</v>
      </c>
      <c r="U53" s="28" t="s">
        <v>198</v>
      </c>
      <c r="V53" s="21">
        <v>2006</v>
      </c>
      <c r="W53" s="25"/>
      <c r="X53" s="21"/>
      <c r="Y53" s="28"/>
      <c r="Z53" s="21">
        <f t="shared" si="7"/>
        <v>5</v>
      </c>
      <c r="AA53" s="25" t="s">
        <v>108</v>
      </c>
      <c r="AB53" s="21" t="s">
        <v>121</v>
      </c>
      <c r="AC53" s="21"/>
      <c r="AE53" s="90" t="s">
        <v>375</v>
      </c>
      <c r="AF53" s="82"/>
      <c r="BQ53" s="83">
        <v>4293</v>
      </c>
      <c r="BR53" s="125">
        <v>772</v>
      </c>
      <c r="BS53" s="33">
        <f t="shared" si="10"/>
        <v>8</v>
      </c>
      <c r="BT53" s="83" t="str">
        <f t="shared" si="11"/>
        <v>Projektingenieur 2</v>
      </c>
      <c r="BU53" s="20"/>
      <c r="BV53" s="33">
        <v>771</v>
      </c>
      <c r="BW53" s="33">
        <f t="shared" si="8"/>
        <v>7</v>
      </c>
      <c r="BX53" s="83" t="str">
        <f t="shared" si="9"/>
        <v>Projektingenieur 1</v>
      </c>
    </row>
    <row r="54" spans="1:76" s="19" customFormat="1" x14ac:dyDescent="0.2">
      <c r="A54" s="53">
        <v>0</v>
      </c>
      <c r="B54" s="53">
        <v>1</v>
      </c>
      <c r="C54" s="53">
        <f t="shared" si="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358</v>
      </c>
      <c r="P54" s="15" t="s">
        <v>475</v>
      </c>
      <c r="Q54" s="15">
        <v>50</v>
      </c>
      <c r="R54" s="42"/>
      <c r="S54" s="27" t="s">
        <v>298</v>
      </c>
      <c r="T54" s="21">
        <v>1982</v>
      </c>
      <c r="U54" s="28" t="s">
        <v>603</v>
      </c>
      <c r="V54" s="21">
        <v>2007</v>
      </c>
      <c r="W54" s="25"/>
      <c r="X54" s="21"/>
      <c r="Y54" s="28"/>
      <c r="Z54" s="21">
        <f t="shared" si="7"/>
        <v>4</v>
      </c>
      <c r="AA54" s="25" t="s">
        <v>861</v>
      </c>
      <c r="AB54" s="21" t="s">
        <v>121</v>
      </c>
      <c r="AC54" s="21"/>
      <c r="AE54" s="147" t="s">
        <v>859</v>
      </c>
      <c r="AF54" s="82"/>
      <c r="BQ54" s="83">
        <v>4296</v>
      </c>
      <c r="BR54" s="125">
        <v>772</v>
      </c>
      <c r="BS54" s="33">
        <f t="shared" si="10"/>
        <v>8</v>
      </c>
      <c r="BT54" s="83" t="str">
        <f t="shared" si="11"/>
        <v>Projektingenieur 2</v>
      </c>
      <c r="BU54" s="20"/>
      <c r="BV54" s="33">
        <v>771</v>
      </c>
      <c r="BW54" s="33">
        <f t="shared" si="8"/>
        <v>7</v>
      </c>
      <c r="BX54" s="83" t="str">
        <f t="shared" si="9"/>
        <v>Projektingenieur 1</v>
      </c>
    </row>
    <row r="55" spans="1:76" s="19" customFormat="1" x14ac:dyDescent="0.2">
      <c r="A55" s="53">
        <v>0</v>
      </c>
      <c r="B55" s="53"/>
      <c r="C55" s="53">
        <f t="shared" si="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359</v>
      </c>
      <c r="P55" s="15" t="s">
        <v>586</v>
      </c>
      <c r="Q55" s="15">
        <v>51</v>
      </c>
      <c r="R55" s="42"/>
      <c r="S55" s="27" t="s">
        <v>587</v>
      </c>
      <c r="T55" s="21">
        <v>1981</v>
      </c>
      <c r="U55" s="28" t="s">
        <v>603</v>
      </c>
      <c r="V55" s="21">
        <v>2008</v>
      </c>
      <c r="W55" s="25"/>
      <c r="X55" s="21"/>
      <c r="Y55" s="28"/>
      <c r="Z55" s="21">
        <f t="shared" si="7"/>
        <v>3</v>
      </c>
      <c r="AA55" s="25" t="s">
        <v>108</v>
      </c>
      <c r="AB55" s="21" t="s">
        <v>121</v>
      </c>
      <c r="AC55" s="21"/>
      <c r="AE55" s="90" t="s">
        <v>375</v>
      </c>
      <c r="AF55" s="82"/>
      <c r="BQ55" s="83">
        <v>4349</v>
      </c>
      <c r="BR55" s="125">
        <v>771</v>
      </c>
      <c r="BS55" s="33">
        <f t="shared" si="10"/>
        <v>7</v>
      </c>
      <c r="BT55" s="83" t="str">
        <f t="shared" si="11"/>
        <v>Projektingenieur 1</v>
      </c>
      <c r="BU55" s="20"/>
      <c r="BV55" s="33">
        <v>771</v>
      </c>
      <c r="BW55" s="33">
        <f t="shared" si="8"/>
        <v>7</v>
      </c>
      <c r="BX55" s="83" t="str">
        <f t="shared" si="9"/>
        <v>Projektingenieur 1</v>
      </c>
    </row>
    <row r="56" spans="1:76" s="19" customFormat="1" x14ac:dyDescent="0.2">
      <c r="A56" s="53">
        <v>0</v>
      </c>
      <c r="B56" s="53"/>
      <c r="C56" s="53">
        <f t="shared" si="6"/>
        <v>0</v>
      </c>
      <c r="D56" s="55"/>
      <c r="E56" s="55">
        <v>1</v>
      </c>
      <c r="F56" s="56"/>
      <c r="G56" s="54"/>
      <c r="H56" s="54">
        <v>1</v>
      </c>
      <c r="I56" s="56"/>
      <c r="J56" s="54"/>
      <c r="K56" s="56"/>
      <c r="L56" s="56"/>
      <c r="M56" s="56"/>
      <c r="N56" s="58"/>
      <c r="O56" s="52" t="s">
        <v>358</v>
      </c>
      <c r="P56" s="15" t="s">
        <v>474</v>
      </c>
      <c r="Q56" s="15">
        <v>52</v>
      </c>
      <c r="R56" s="42"/>
      <c r="S56" s="27" t="s">
        <v>300</v>
      </c>
      <c r="T56" s="21">
        <v>1980</v>
      </c>
      <c r="U56" s="28" t="s">
        <v>198</v>
      </c>
      <c r="V56" s="21">
        <v>2008</v>
      </c>
      <c r="W56" s="25"/>
      <c r="X56" s="21"/>
      <c r="Y56" s="28"/>
      <c r="Z56" s="21">
        <f t="shared" si="7"/>
        <v>3</v>
      </c>
      <c r="AA56" s="25" t="s">
        <v>108</v>
      </c>
      <c r="AB56" s="21" t="s">
        <v>121</v>
      </c>
      <c r="AC56" s="21"/>
      <c r="AE56" s="90" t="s">
        <v>375</v>
      </c>
      <c r="AF56" s="82"/>
      <c r="BQ56" s="83">
        <v>4298</v>
      </c>
      <c r="BR56" s="125">
        <v>771</v>
      </c>
      <c r="BS56" s="33">
        <f t="shared" si="10"/>
        <v>7</v>
      </c>
      <c r="BT56" s="83" t="str">
        <f t="shared" si="11"/>
        <v>Projektingenieur 1</v>
      </c>
      <c r="BU56" s="20"/>
      <c r="BV56" s="33">
        <v>771</v>
      </c>
      <c r="BW56" s="33">
        <f t="shared" si="8"/>
        <v>7</v>
      </c>
      <c r="BX56" s="83" t="str">
        <f t="shared" si="9"/>
        <v>Projektingenieur 1</v>
      </c>
    </row>
    <row r="57" spans="1:76" s="19" customFormat="1" x14ac:dyDescent="0.2">
      <c r="A57" s="53">
        <v>0</v>
      </c>
      <c r="B57" s="53"/>
      <c r="C57" s="53">
        <f t="shared" si="6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551</v>
      </c>
      <c r="Q57" s="15">
        <v>53</v>
      </c>
      <c r="R57" s="42"/>
      <c r="S57" s="27" t="s">
        <v>563</v>
      </c>
      <c r="T57" s="21">
        <v>1985</v>
      </c>
      <c r="U57" s="28" t="s">
        <v>240</v>
      </c>
      <c r="V57" s="21">
        <v>2008</v>
      </c>
      <c r="W57" s="25"/>
      <c r="X57" s="21"/>
      <c r="Y57" s="28"/>
      <c r="Z57" s="21">
        <f t="shared" si="7"/>
        <v>3</v>
      </c>
      <c r="AA57" s="25" t="s">
        <v>108</v>
      </c>
      <c r="AB57" s="21" t="s">
        <v>121</v>
      </c>
      <c r="AC57" s="21"/>
      <c r="AE57" s="90" t="s">
        <v>375</v>
      </c>
      <c r="AF57" s="82"/>
      <c r="BQ57" s="83">
        <v>4343</v>
      </c>
      <c r="BR57" s="125">
        <v>771</v>
      </c>
      <c r="BS57" s="33">
        <f t="shared" si="10"/>
        <v>7</v>
      </c>
      <c r="BT57" s="83" t="str">
        <f t="shared" si="11"/>
        <v>Projektingenieur 1</v>
      </c>
      <c r="BU57" s="20"/>
      <c r="BV57" s="33">
        <v>771</v>
      </c>
      <c r="BW57" s="33">
        <f t="shared" si="8"/>
        <v>7</v>
      </c>
      <c r="BX57" s="83" t="str">
        <f t="shared" si="9"/>
        <v>Projektingenieur 1</v>
      </c>
    </row>
    <row r="58" spans="1:76" s="19" customFormat="1" ht="27" x14ac:dyDescent="0.2">
      <c r="A58" s="53">
        <v>0</v>
      </c>
      <c r="B58" s="53"/>
      <c r="C58" s="53">
        <f t="shared" si="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567</v>
      </c>
      <c r="Q58" s="15">
        <v>54</v>
      </c>
      <c r="R58" s="42"/>
      <c r="S58" s="27" t="s">
        <v>213</v>
      </c>
      <c r="T58" s="21">
        <v>1985</v>
      </c>
      <c r="U58" s="28" t="s">
        <v>570</v>
      </c>
      <c r="V58" s="21">
        <v>2008</v>
      </c>
      <c r="W58" s="25"/>
      <c r="X58" s="21"/>
      <c r="Y58" s="28"/>
      <c r="Z58" s="21">
        <f t="shared" si="7"/>
        <v>3</v>
      </c>
      <c r="AA58" s="25" t="s">
        <v>108</v>
      </c>
      <c r="AB58" s="21" t="s">
        <v>121</v>
      </c>
      <c r="AC58" s="21"/>
      <c r="AE58" s="90" t="s">
        <v>375</v>
      </c>
      <c r="AF58" s="82"/>
      <c r="BQ58" s="83">
        <v>9677</v>
      </c>
      <c r="BR58" s="125">
        <v>771</v>
      </c>
      <c r="BS58" s="33">
        <f t="shared" si="10"/>
        <v>7</v>
      </c>
      <c r="BT58" s="83" t="str">
        <f t="shared" si="11"/>
        <v>Projektingenieur 1</v>
      </c>
      <c r="BU58" s="20"/>
      <c r="BV58" s="33">
        <v>771</v>
      </c>
      <c r="BW58" s="33">
        <f t="shared" si="8"/>
        <v>7</v>
      </c>
      <c r="BX58" s="83" t="str">
        <f t="shared" si="9"/>
        <v>Projektingenieur 1</v>
      </c>
    </row>
    <row r="59" spans="1:76" s="19" customFormat="1" x14ac:dyDescent="0.2">
      <c r="A59" s="53">
        <v>0</v>
      </c>
      <c r="B59" s="53"/>
      <c r="C59" s="53">
        <f t="shared" si="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598</v>
      </c>
      <c r="Q59" s="15">
        <v>55</v>
      </c>
      <c r="R59" s="42"/>
      <c r="S59" s="27" t="s">
        <v>281</v>
      </c>
      <c r="T59" s="21">
        <v>1983</v>
      </c>
      <c r="U59" s="28" t="s">
        <v>603</v>
      </c>
      <c r="V59" s="21">
        <v>2009</v>
      </c>
      <c r="W59" s="25"/>
      <c r="X59" s="21"/>
      <c r="Y59" s="28"/>
      <c r="Z59" s="21">
        <f t="shared" si="7"/>
        <v>2</v>
      </c>
      <c r="AA59" s="25" t="s">
        <v>108</v>
      </c>
      <c r="AB59" s="21" t="s">
        <v>121</v>
      </c>
      <c r="AC59" s="21"/>
      <c r="AE59" s="90" t="s">
        <v>375</v>
      </c>
      <c r="AF59" s="82"/>
      <c r="BQ59" s="83">
        <v>9698</v>
      </c>
      <c r="BR59" s="125">
        <v>771</v>
      </c>
      <c r="BS59" s="33">
        <f t="shared" si="10"/>
        <v>7</v>
      </c>
      <c r="BT59" s="83" t="str">
        <f t="shared" si="11"/>
        <v>Projektingenieur 1</v>
      </c>
      <c r="BU59" s="20"/>
      <c r="BV59" s="33">
        <v>771</v>
      </c>
      <c r="BW59" s="33">
        <f t="shared" si="8"/>
        <v>7</v>
      </c>
      <c r="BX59" s="83" t="str">
        <f t="shared" si="9"/>
        <v>Projektingenieur 1</v>
      </c>
    </row>
    <row r="60" spans="1:76" s="19" customFormat="1" ht="27" x14ac:dyDescent="0.2">
      <c r="A60" s="53">
        <v>0</v>
      </c>
      <c r="B60" s="53"/>
      <c r="C60" s="53">
        <f t="shared" si="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7" t="s">
        <v>529</v>
      </c>
      <c r="T60" s="21">
        <v>1984</v>
      </c>
      <c r="U60" s="28" t="s">
        <v>570</v>
      </c>
      <c r="V60" s="21">
        <v>2009</v>
      </c>
      <c r="W60" s="25"/>
      <c r="X60" s="21"/>
      <c r="Y60" s="28"/>
      <c r="Z60" s="21">
        <f t="shared" si="7"/>
        <v>2</v>
      </c>
      <c r="AA60" s="25" t="s">
        <v>108</v>
      </c>
      <c r="AB60" s="21" t="s">
        <v>121</v>
      </c>
      <c r="AC60" s="21"/>
      <c r="AE60" s="90" t="s">
        <v>375</v>
      </c>
      <c r="AF60" s="82"/>
      <c r="BQ60" s="83">
        <v>8565</v>
      </c>
      <c r="BR60" s="125">
        <v>771</v>
      </c>
      <c r="BS60" s="33">
        <f t="shared" si="10"/>
        <v>7</v>
      </c>
      <c r="BT60" s="83" t="str">
        <f t="shared" si="11"/>
        <v>Projektingenieur 1</v>
      </c>
      <c r="BU60" s="20"/>
      <c r="BV60" s="33">
        <v>771</v>
      </c>
      <c r="BW60" s="33">
        <f t="shared" si="8"/>
        <v>7</v>
      </c>
      <c r="BX60" s="83" t="str">
        <f t="shared" si="9"/>
        <v>Projektingenieur 1</v>
      </c>
    </row>
    <row r="61" spans="1:76" s="19" customFormat="1" x14ac:dyDescent="0.2">
      <c r="A61" s="53">
        <v>0</v>
      </c>
      <c r="B61" s="53"/>
      <c r="C61" s="53">
        <f t="shared" si="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7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7"/>
        <v>2</v>
      </c>
      <c r="AA61" s="25" t="s">
        <v>108</v>
      </c>
      <c r="AB61" s="21" t="s">
        <v>121</v>
      </c>
      <c r="AC61" s="21"/>
      <c r="AE61" s="90" t="s">
        <v>375</v>
      </c>
      <c r="AF61" s="82"/>
      <c r="BQ61" s="83">
        <v>8569</v>
      </c>
      <c r="BR61" s="125">
        <v>771</v>
      </c>
      <c r="BS61" s="33">
        <f t="shared" si="10"/>
        <v>7</v>
      </c>
      <c r="BT61" s="83" t="str">
        <f t="shared" si="11"/>
        <v>Projektingenieur 1</v>
      </c>
      <c r="BU61" s="20"/>
      <c r="BV61" s="33">
        <v>771</v>
      </c>
      <c r="BW61" s="33">
        <f t="shared" si="8"/>
        <v>7</v>
      </c>
      <c r="BX61" s="83" t="str">
        <f t="shared" si="9"/>
        <v>Projektingenieur 1</v>
      </c>
    </row>
    <row r="62" spans="1:76" s="19" customFormat="1" ht="27" x14ac:dyDescent="0.2">
      <c r="A62" s="53">
        <v>0</v>
      </c>
      <c r="B62" s="53">
        <v>1</v>
      </c>
      <c r="C62" s="53">
        <f t="shared" si="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7" t="s">
        <v>636</v>
      </c>
      <c r="T62" s="21">
        <v>1986</v>
      </c>
      <c r="U62" s="28" t="s">
        <v>570</v>
      </c>
      <c r="V62" s="21">
        <v>2010</v>
      </c>
      <c r="W62" s="25"/>
      <c r="X62" s="21"/>
      <c r="Y62" s="28"/>
      <c r="Z62" s="21">
        <f t="shared" si="7"/>
        <v>1</v>
      </c>
      <c r="AA62" s="25" t="s">
        <v>269</v>
      </c>
      <c r="AB62" s="21" t="s">
        <v>121</v>
      </c>
      <c r="AC62" s="21"/>
      <c r="AE62" s="90" t="s">
        <v>375</v>
      </c>
      <c r="AF62" s="82"/>
      <c r="BQ62" s="83">
        <v>7706</v>
      </c>
      <c r="BR62" s="125">
        <v>770</v>
      </c>
      <c r="BS62" s="33">
        <f t="shared" si="10"/>
        <v>6</v>
      </c>
      <c r="BT62" s="83" t="str">
        <f t="shared" si="11"/>
        <v>Vorstufe Projektingenieur</v>
      </c>
      <c r="BU62" s="20"/>
      <c r="BV62" s="33">
        <v>771</v>
      </c>
      <c r="BW62" s="33">
        <f t="shared" si="8"/>
        <v>7</v>
      </c>
      <c r="BX62" s="83" t="str">
        <f t="shared" si="9"/>
        <v>Projektingenieur 1</v>
      </c>
    </row>
    <row r="63" spans="1:76" s="19" customFormat="1" ht="24.95" customHeight="1" x14ac:dyDescent="0.2">
      <c r="A63" s="53">
        <v>0</v>
      </c>
      <c r="B63" s="53"/>
      <c r="C63" s="53">
        <f t="shared" si="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361</v>
      </c>
      <c r="P63" s="15" t="s">
        <v>637</v>
      </c>
      <c r="Q63" s="15">
        <v>59</v>
      </c>
      <c r="R63" s="42"/>
      <c r="S63" s="27" t="s">
        <v>638</v>
      </c>
      <c r="T63" s="21">
        <v>1981</v>
      </c>
      <c r="U63" s="28" t="s">
        <v>639</v>
      </c>
      <c r="V63" s="21">
        <v>2010</v>
      </c>
      <c r="W63" s="119" t="s">
        <v>706</v>
      </c>
      <c r="X63" s="118">
        <v>2011</v>
      </c>
      <c r="Y63" s="28"/>
      <c r="Z63" s="21">
        <f t="shared" si="7"/>
        <v>1</v>
      </c>
      <c r="AA63" s="25" t="s">
        <v>565</v>
      </c>
      <c r="AB63" s="21" t="s">
        <v>121</v>
      </c>
      <c r="AC63" s="21"/>
      <c r="AE63" s="90" t="s">
        <v>375</v>
      </c>
      <c r="AF63" s="82"/>
      <c r="BQ63" s="83">
        <v>4303</v>
      </c>
      <c r="BR63" s="125">
        <v>780</v>
      </c>
      <c r="BS63" s="33">
        <f t="shared" si="10"/>
        <v>6</v>
      </c>
      <c r="BT63" s="83" t="str">
        <f t="shared" si="11"/>
        <v>Vorstufe Projektingenieur</v>
      </c>
      <c r="BU63" s="20"/>
      <c r="BV63" s="33">
        <v>781</v>
      </c>
      <c r="BW63" s="33">
        <f t="shared" si="8"/>
        <v>7</v>
      </c>
      <c r="BX63" s="83" t="str">
        <f t="shared" si="9"/>
        <v>Projektingenieur 1</v>
      </c>
    </row>
    <row r="64" spans="1:76" s="19" customFormat="1" ht="25.5" customHeight="1" x14ac:dyDescent="0.2">
      <c r="A64" s="53">
        <v>0</v>
      </c>
      <c r="B64" s="53"/>
      <c r="C64" s="53">
        <f t="shared" si="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7" t="s">
        <v>697</v>
      </c>
      <c r="T64" s="21">
        <v>1984</v>
      </c>
      <c r="U64" s="28" t="s">
        <v>570</v>
      </c>
      <c r="V64" s="21">
        <v>2010</v>
      </c>
      <c r="W64" s="25"/>
      <c r="X64" s="21"/>
      <c r="Y64" s="28"/>
      <c r="Z64" s="21">
        <f t="shared" si="7"/>
        <v>1</v>
      </c>
      <c r="AA64" s="25" t="s">
        <v>698</v>
      </c>
      <c r="AB64" s="21" t="s">
        <v>121</v>
      </c>
      <c r="AC64" s="21"/>
      <c r="AE64" s="90" t="s">
        <v>375</v>
      </c>
      <c r="AF64" s="82"/>
      <c r="BQ64" s="83">
        <v>4901</v>
      </c>
      <c r="BR64" s="125">
        <v>770</v>
      </c>
      <c r="BS64" s="33">
        <f t="shared" si="10"/>
        <v>6</v>
      </c>
      <c r="BT64" s="83" t="str">
        <f t="shared" si="11"/>
        <v>Vorstufe Projektingenieur</v>
      </c>
      <c r="BU64" s="20"/>
      <c r="BV64" s="33">
        <v>771</v>
      </c>
      <c r="BW64" s="33">
        <f t="shared" si="8"/>
        <v>7</v>
      </c>
      <c r="BX64" s="83" t="str">
        <f t="shared" si="9"/>
        <v>Projektingenieur 1</v>
      </c>
    </row>
    <row r="65" spans="1:76" s="19" customFormat="1" x14ac:dyDescent="0.2">
      <c r="A65" s="53">
        <v>0</v>
      </c>
      <c r="B65" s="53"/>
      <c r="C65" s="53">
        <f t="shared" si="6"/>
        <v>1</v>
      </c>
      <c r="D65" s="55"/>
      <c r="E65" s="55"/>
      <c r="F65" s="56"/>
      <c r="G65" s="54"/>
      <c r="H65" s="54"/>
      <c r="I65" s="56">
        <v>1</v>
      </c>
      <c r="J65" s="54"/>
      <c r="K65" s="56"/>
      <c r="L65" s="56"/>
      <c r="M65" s="56"/>
      <c r="N65" s="58"/>
      <c r="O65" s="52" t="s">
        <v>361</v>
      </c>
      <c r="P65" s="15" t="s">
        <v>476</v>
      </c>
      <c r="Q65" s="15">
        <v>61</v>
      </c>
      <c r="R65" s="43" t="s">
        <v>370</v>
      </c>
      <c r="S65" s="29" t="s">
        <v>127</v>
      </c>
      <c r="T65" s="21">
        <v>1956</v>
      </c>
      <c r="U65" s="28" t="s">
        <v>126</v>
      </c>
      <c r="V65" s="21">
        <v>1976</v>
      </c>
      <c r="W65" s="25"/>
      <c r="X65" s="21"/>
      <c r="Y65" s="28" t="s">
        <v>242</v>
      </c>
      <c r="Z65" s="21">
        <f t="shared" si="7"/>
        <v>35</v>
      </c>
      <c r="AA65" s="25" t="s">
        <v>686</v>
      </c>
      <c r="AB65" s="21" t="s">
        <v>192</v>
      </c>
      <c r="AC65" s="21"/>
      <c r="AE65" s="90" t="s">
        <v>423</v>
      </c>
      <c r="AF65" s="82"/>
      <c r="BQ65" s="83">
        <v>6622</v>
      </c>
      <c r="BR65" s="125">
        <v>772</v>
      </c>
      <c r="BS65" s="33">
        <f t="shared" si="10"/>
        <v>8</v>
      </c>
      <c r="BT65" s="83" t="str">
        <f t="shared" si="11"/>
        <v>Projektingenieur 2</v>
      </c>
      <c r="BU65" s="20"/>
      <c r="BV65" s="33">
        <v>772</v>
      </c>
      <c r="BW65" s="33">
        <f t="shared" si="8"/>
        <v>8</v>
      </c>
      <c r="BX65" s="83" t="str">
        <f t="shared" si="9"/>
        <v>Projektingenieur 2</v>
      </c>
    </row>
    <row r="66" spans="1:76" s="19" customFormat="1" x14ac:dyDescent="0.2">
      <c r="A66" s="53">
        <v>0</v>
      </c>
      <c r="B66" s="53"/>
      <c r="C66" s="53">
        <f t="shared" si="6"/>
        <v>1</v>
      </c>
      <c r="D66" s="55"/>
      <c r="E66" s="55"/>
      <c r="F66" s="56"/>
      <c r="G66" s="54"/>
      <c r="H66" s="54">
        <v>1</v>
      </c>
      <c r="I66" s="56">
        <v>1</v>
      </c>
      <c r="J66" s="54"/>
      <c r="K66" s="56"/>
      <c r="L66" s="56"/>
      <c r="M66" s="56"/>
      <c r="N66" s="58"/>
      <c r="O66" s="52" t="s">
        <v>358</v>
      </c>
      <c r="P66" s="15" t="s">
        <v>477</v>
      </c>
      <c r="Q66" s="15">
        <v>62</v>
      </c>
      <c r="R66" s="16"/>
      <c r="S66" s="20" t="s">
        <v>134</v>
      </c>
      <c r="T66" s="21">
        <v>1954</v>
      </c>
      <c r="U66" s="28" t="s">
        <v>126</v>
      </c>
      <c r="V66" s="21">
        <v>1974</v>
      </c>
      <c r="W66" s="25"/>
      <c r="X66" s="21"/>
      <c r="Y66" s="28" t="s">
        <v>135</v>
      </c>
      <c r="Z66" s="21">
        <f t="shared" si="7"/>
        <v>37</v>
      </c>
      <c r="AA66" s="25" t="s">
        <v>110</v>
      </c>
      <c r="AB66" s="21" t="s">
        <v>268</v>
      </c>
      <c r="AC66" s="21"/>
      <c r="AE66" s="147" t="s">
        <v>404</v>
      </c>
      <c r="AF66" s="82"/>
      <c r="BQ66" s="83">
        <v>4249</v>
      </c>
      <c r="BR66" s="125">
        <v>772</v>
      </c>
      <c r="BS66" s="33">
        <f t="shared" si="10"/>
        <v>8</v>
      </c>
      <c r="BT66" s="83" t="str">
        <f t="shared" si="11"/>
        <v>Projektingenieur 2</v>
      </c>
      <c r="BU66" s="20"/>
      <c r="BV66" s="33">
        <v>772</v>
      </c>
      <c r="BW66" s="33">
        <f t="shared" si="8"/>
        <v>8</v>
      </c>
      <c r="BX66" s="83" t="str">
        <f t="shared" si="9"/>
        <v>Projektingenieur 2</v>
      </c>
    </row>
    <row r="67" spans="1:76" s="19" customFormat="1" x14ac:dyDescent="0.2">
      <c r="A67" s="53">
        <v>0</v>
      </c>
      <c r="B67" s="53"/>
      <c r="C67" s="53">
        <f t="shared" si="6"/>
        <v>1</v>
      </c>
      <c r="D67" s="55"/>
      <c r="E67" s="55"/>
      <c r="F67" s="56"/>
      <c r="G67" s="54"/>
      <c r="H67" s="54">
        <v>1</v>
      </c>
      <c r="I67" s="56">
        <v>1</v>
      </c>
      <c r="J67" s="54">
        <v>1</v>
      </c>
      <c r="K67" s="56"/>
      <c r="L67" s="56"/>
      <c r="M67" s="56"/>
      <c r="N67" s="58"/>
      <c r="O67" s="52" t="s">
        <v>358</v>
      </c>
      <c r="P67" s="15" t="s">
        <v>478</v>
      </c>
      <c r="Q67" s="15">
        <v>63</v>
      </c>
      <c r="R67" s="16"/>
      <c r="S67" s="20" t="s">
        <v>136</v>
      </c>
      <c r="T67" s="21">
        <v>1955</v>
      </c>
      <c r="U67" s="28" t="s">
        <v>126</v>
      </c>
      <c r="V67" s="21">
        <v>1975</v>
      </c>
      <c r="W67" s="25"/>
      <c r="X67" s="21"/>
      <c r="Y67" s="28" t="s">
        <v>135</v>
      </c>
      <c r="Z67" s="21">
        <f t="shared" si="7"/>
        <v>36</v>
      </c>
      <c r="AA67" s="25" t="s">
        <v>110</v>
      </c>
      <c r="AB67" s="21" t="s">
        <v>268</v>
      </c>
      <c r="AC67" s="21"/>
      <c r="AE67" s="147" t="s">
        <v>404</v>
      </c>
      <c r="AF67" s="82"/>
      <c r="BQ67" s="83">
        <v>4250</v>
      </c>
      <c r="BR67" s="125">
        <v>772</v>
      </c>
      <c r="BS67" s="33">
        <f t="shared" si="10"/>
        <v>8</v>
      </c>
      <c r="BT67" s="83" t="str">
        <f t="shared" si="11"/>
        <v>Projektingenieur 2</v>
      </c>
      <c r="BU67" s="20"/>
      <c r="BV67" s="33">
        <v>772</v>
      </c>
      <c r="BW67" s="33">
        <f t="shared" si="8"/>
        <v>8</v>
      </c>
      <c r="BX67" s="83" t="str">
        <f t="shared" si="9"/>
        <v>Projektingenieur 2</v>
      </c>
    </row>
    <row r="68" spans="1:76" s="19" customFormat="1" x14ac:dyDescent="0.2">
      <c r="A68" s="53">
        <v>0</v>
      </c>
      <c r="B68" s="53"/>
      <c r="C68" s="53">
        <f t="shared" si="6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359</v>
      </c>
      <c r="P68" s="15" t="s">
        <v>479</v>
      </c>
      <c r="Q68" s="15">
        <v>64</v>
      </c>
      <c r="R68" s="16"/>
      <c r="S68" s="20" t="s">
        <v>130</v>
      </c>
      <c r="T68" s="21">
        <v>1949</v>
      </c>
      <c r="U68" s="28" t="s">
        <v>126</v>
      </c>
      <c r="V68" s="21">
        <v>1969</v>
      </c>
      <c r="W68" s="25"/>
      <c r="X68" s="21"/>
      <c r="Y68" s="28"/>
      <c r="Z68" s="21">
        <f t="shared" si="7"/>
        <v>42</v>
      </c>
      <c r="AA68" s="25" t="s">
        <v>687</v>
      </c>
      <c r="AB68" s="21" t="s">
        <v>121</v>
      </c>
      <c r="AC68" s="21"/>
      <c r="AE68" s="90" t="s">
        <v>422</v>
      </c>
      <c r="AF68" s="82"/>
      <c r="BQ68" s="83">
        <v>4147</v>
      </c>
      <c r="BR68" s="125">
        <v>742</v>
      </c>
      <c r="BS68" s="33">
        <f t="shared" si="10"/>
        <v>8</v>
      </c>
      <c r="BT68" s="83" t="str">
        <f t="shared" si="11"/>
        <v>Konstrukteur 5  / Fachplaner 5 / Gruppenchef 3</v>
      </c>
      <c r="BU68" s="20"/>
      <c r="BV68" s="33">
        <v>742</v>
      </c>
      <c r="BW68" s="33">
        <f t="shared" si="8"/>
        <v>8</v>
      </c>
      <c r="BX68" s="83" t="str">
        <f t="shared" si="9"/>
        <v>Konstrukteur 5  / Fachplaner 5 / Gruppenchef 3</v>
      </c>
    </row>
    <row r="69" spans="1:76" s="19" customFormat="1" x14ac:dyDescent="0.2">
      <c r="A69" s="53">
        <v>0</v>
      </c>
      <c r="B69" s="53"/>
      <c r="C69" s="53">
        <f t="shared" si="6"/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361</v>
      </c>
      <c r="P69" s="15" t="s">
        <v>480</v>
      </c>
      <c r="Q69" s="15">
        <v>65</v>
      </c>
      <c r="R69" s="16"/>
      <c r="S69" s="20" t="s">
        <v>131</v>
      </c>
      <c r="T69" s="21">
        <v>1952</v>
      </c>
      <c r="U69" s="28" t="s">
        <v>126</v>
      </c>
      <c r="V69" s="21">
        <v>1973</v>
      </c>
      <c r="W69" s="25"/>
      <c r="X69" s="21"/>
      <c r="Y69" s="28"/>
      <c r="Z69" s="21">
        <f t="shared" si="7"/>
        <v>38</v>
      </c>
      <c r="AA69" s="25" t="s">
        <v>688</v>
      </c>
      <c r="AB69" s="21" t="s">
        <v>121</v>
      </c>
      <c r="AC69" s="21"/>
      <c r="AE69" s="90" t="s">
        <v>416</v>
      </c>
      <c r="AF69" s="82"/>
      <c r="BQ69" s="83">
        <v>6699</v>
      </c>
      <c r="BR69" s="125">
        <v>742</v>
      </c>
      <c r="BS69" s="33">
        <f t="shared" si="10"/>
        <v>8</v>
      </c>
      <c r="BT69" s="83" t="str">
        <f t="shared" si="11"/>
        <v>Konstrukteur 5  / Fachplaner 5 / Gruppenchef 3</v>
      </c>
      <c r="BU69" s="20"/>
      <c r="BV69" s="33">
        <v>742</v>
      </c>
      <c r="BW69" s="33">
        <f t="shared" si="8"/>
        <v>8</v>
      </c>
      <c r="BX69" s="83" t="str">
        <f t="shared" si="9"/>
        <v>Konstrukteur 5  / Fachplaner 5 / Gruppenchef 3</v>
      </c>
    </row>
    <row r="70" spans="1:76" s="19" customFormat="1" x14ac:dyDescent="0.2">
      <c r="A70" s="53">
        <v>0</v>
      </c>
      <c r="B70" s="53"/>
      <c r="C70" s="53">
        <f t="shared" ref="C70:C101" si="12">IF(Z70&gt;=10,1,0)</f>
        <v>1</v>
      </c>
      <c r="D70" s="55"/>
      <c r="E70" s="55"/>
      <c r="F70" s="56"/>
      <c r="G70" s="54">
        <v>1</v>
      </c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359</v>
      </c>
      <c r="P70" s="15" t="s">
        <v>481</v>
      </c>
      <c r="Q70" s="15">
        <v>66</v>
      </c>
      <c r="R70" s="16"/>
      <c r="S70" s="20" t="s">
        <v>132</v>
      </c>
      <c r="T70" s="21">
        <v>1951</v>
      </c>
      <c r="U70" s="28" t="s">
        <v>107</v>
      </c>
      <c r="V70" s="21">
        <v>1973</v>
      </c>
      <c r="W70" s="25"/>
      <c r="X70" s="21"/>
      <c r="Y70" s="28" t="s">
        <v>372</v>
      </c>
      <c r="Z70" s="21">
        <f t="shared" ref="Z70:Z101" si="13">$AD$3-V70</f>
        <v>38</v>
      </c>
      <c r="AA70" s="25" t="s">
        <v>689</v>
      </c>
      <c r="AB70" s="21" t="s">
        <v>121</v>
      </c>
      <c r="AC70" s="21"/>
      <c r="AE70" s="90" t="s">
        <v>393</v>
      </c>
      <c r="AF70" s="82"/>
      <c r="BQ70" s="83">
        <v>6601</v>
      </c>
      <c r="BR70" s="125">
        <v>771</v>
      </c>
      <c r="BS70" s="33">
        <f t="shared" si="10"/>
        <v>7</v>
      </c>
      <c r="BT70" s="83" t="str">
        <f t="shared" si="11"/>
        <v>Projektingenieur 1</v>
      </c>
      <c r="BU70" s="20"/>
      <c r="BV70" s="33">
        <v>771</v>
      </c>
      <c r="BW70" s="33">
        <f t="shared" si="8"/>
        <v>7</v>
      </c>
      <c r="BX70" s="83" t="str">
        <f t="shared" si="9"/>
        <v>Projektingenieur 1</v>
      </c>
    </row>
    <row r="71" spans="1:76" s="19" customFormat="1" x14ac:dyDescent="0.2">
      <c r="A71" s="53">
        <v>0</v>
      </c>
      <c r="B71" s="53"/>
      <c r="C71" s="53">
        <f t="shared" si="12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358</v>
      </c>
      <c r="P71" s="15" t="s">
        <v>482</v>
      </c>
      <c r="Q71" s="15">
        <v>67</v>
      </c>
      <c r="R71" s="16"/>
      <c r="S71" s="20" t="s">
        <v>260</v>
      </c>
      <c r="T71" s="21">
        <v>1956</v>
      </c>
      <c r="U71" s="28" t="s">
        <v>126</v>
      </c>
      <c r="V71" s="21">
        <v>1973</v>
      </c>
      <c r="W71" s="25"/>
      <c r="X71" s="21"/>
      <c r="Y71" s="28"/>
      <c r="Z71" s="21">
        <f t="shared" si="13"/>
        <v>38</v>
      </c>
      <c r="AA71" s="25" t="s">
        <v>139</v>
      </c>
      <c r="AB71" s="21" t="s">
        <v>121</v>
      </c>
      <c r="AC71" s="21"/>
      <c r="AE71" s="90" t="s">
        <v>377</v>
      </c>
      <c r="AF71" s="82"/>
      <c r="BQ71" s="83">
        <v>5631</v>
      </c>
      <c r="BR71" s="125">
        <v>741</v>
      </c>
      <c r="BS71" s="33">
        <f t="shared" si="10"/>
        <v>7</v>
      </c>
      <c r="BT71" s="83" t="str">
        <f t="shared" si="11"/>
        <v>Konstrukteur 4 / Fachplaner 4 / Gruppenchef 2</v>
      </c>
      <c r="BU71" s="20"/>
      <c r="BV71" s="33">
        <v>742</v>
      </c>
      <c r="BW71" s="33">
        <f t="shared" si="8"/>
        <v>8</v>
      </c>
      <c r="BX71" s="83" t="str">
        <f t="shared" si="9"/>
        <v>Konstrukteur 5  / Fachplaner 5 / Gruppenchef 3</v>
      </c>
    </row>
    <row r="72" spans="1:76" s="19" customFormat="1" x14ac:dyDescent="0.2">
      <c r="A72" s="53">
        <v>0</v>
      </c>
      <c r="B72" s="53"/>
      <c r="C72" s="53">
        <f t="shared" si="12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360</v>
      </c>
      <c r="P72" s="15" t="s">
        <v>483</v>
      </c>
      <c r="Q72" s="15">
        <v>68</v>
      </c>
      <c r="R72" s="16"/>
      <c r="S72" s="20" t="s">
        <v>137</v>
      </c>
      <c r="T72" s="21">
        <v>1958</v>
      </c>
      <c r="U72" s="28" t="s">
        <v>126</v>
      </c>
      <c r="V72" s="21">
        <v>1977</v>
      </c>
      <c r="W72" s="25"/>
      <c r="X72" s="21"/>
      <c r="Y72" s="28"/>
      <c r="Z72" s="21">
        <f t="shared" si="13"/>
        <v>34</v>
      </c>
      <c r="AA72" s="25" t="s">
        <v>129</v>
      </c>
      <c r="AB72" s="21" t="s">
        <v>121</v>
      </c>
      <c r="AC72" s="21"/>
      <c r="AE72" s="90" t="s">
        <v>377</v>
      </c>
      <c r="AF72" s="82"/>
      <c r="BQ72" s="83">
        <v>6628</v>
      </c>
      <c r="BR72" s="125">
        <v>741</v>
      </c>
      <c r="BS72" s="33">
        <f t="shared" si="10"/>
        <v>7</v>
      </c>
      <c r="BT72" s="83" t="str">
        <f t="shared" si="11"/>
        <v>Konstrukteur 4 / Fachplaner 4 / Gruppenchef 2</v>
      </c>
      <c r="BU72" s="20"/>
      <c r="BV72" s="33">
        <v>742</v>
      </c>
      <c r="BW72" s="33">
        <f t="shared" si="8"/>
        <v>8</v>
      </c>
      <c r="BX72" s="83" t="str">
        <f t="shared" si="9"/>
        <v>Konstrukteur 5  / Fachplaner 5 / Gruppenchef 3</v>
      </c>
    </row>
    <row r="73" spans="1:76" s="19" customFormat="1" x14ac:dyDescent="0.2">
      <c r="A73" s="53">
        <v>0</v>
      </c>
      <c r="B73" s="53"/>
      <c r="C73" s="53">
        <f t="shared" si="12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484</v>
      </c>
      <c r="Q73" s="15">
        <v>69</v>
      </c>
      <c r="R73" s="16"/>
      <c r="S73" s="20" t="s">
        <v>271</v>
      </c>
      <c r="T73" s="21">
        <v>1958</v>
      </c>
      <c r="U73" s="28" t="s">
        <v>126</v>
      </c>
      <c r="V73" s="21">
        <v>1978</v>
      </c>
      <c r="W73" s="25"/>
      <c r="X73" s="21"/>
      <c r="Y73" s="28"/>
      <c r="Z73" s="21">
        <f t="shared" si="13"/>
        <v>33</v>
      </c>
      <c r="AA73" s="25" t="s">
        <v>687</v>
      </c>
      <c r="AB73" s="21" t="s">
        <v>121</v>
      </c>
      <c r="AC73" s="21"/>
      <c r="AE73" s="90" t="s">
        <v>420</v>
      </c>
      <c r="AF73" s="82"/>
      <c r="BQ73" s="83">
        <v>6659</v>
      </c>
      <c r="BR73" s="125">
        <v>742</v>
      </c>
      <c r="BS73" s="33">
        <f t="shared" si="10"/>
        <v>8</v>
      </c>
      <c r="BT73" s="83" t="str">
        <f t="shared" si="11"/>
        <v>Konstrukteur 5  / Fachplaner 5 / Gruppenchef 3</v>
      </c>
      <c r="BU73" s="20"/>
      <c r="BV73" s="33">
        <v>742</v>
      </c>
      <c r="BW73" s="33">
        <f t="shared" si="8"/>
        <v>8</v>
      </c>
      <c r="BX73" s="83" t="str">
        <f t="shared" si="9"/>
        <v>Konstrukteur 5  / Fachplaner 5 / Gruppenchef 3</v>
      </c>
    </row>
    <row r="74" spans="1:76" s="19" customFormat="1" x14ac:dyDescent="0.2">
      <c r="A74" s="53">
        <v>0</v>
      </c>
      <c r="B74" s="53"/>
      <c r="C74" s="53">
        <f t="shared" si="12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632</v>
      </c>
      <c r="Q74" s="15">
        <v>70</v>
      </c>
      <c r="R74" s="16"/>
      <c r="S74" s="20" t="s">
        <v>633</v>
      </c>
      <c r="T74" s="21">
        <v>1958</v>
      </c>
      <c r="U74" s="28" t="s">
        <v>634</v>
      </c>
      <c r="V74" s="21">
        <v>1980</v>
      </c>
      <c r="W74" s="25"/>
      <c r="X74" s="21"/>
      <c r="Y74" s="28"/>
      <c r="Z74" s="21">
        <f t="shared" si="13"/>
        <v>31</v>
      </c>
      <c r="AA74" s="25" t="s">
        <v>129</v>
      </c>
      <c r="AB74" s="21" t="s">
        <v>121</v>
      </c>
      <c r="AC74" s="21"/>
      <c r="AE74" s="90" t="s">
        <v>420</v>
      </c>
      <c r="AF74" s="82"/>
      <c r="BQ74" s="83">
        <v>4354</v>
      </c>
      <c r="BR74" s="125">
        <v>741</v>
      </c>
      <c r="BS74" s="33">
        <f t="shared" si="10"/>
        <v>7</v>
      </c>
      <c r="BT74" s="83" t="str">
        <f t="shared" si="11"/>
        <v>Konstrukteur 4 / Fachplaner 4 / Gruppenchef 2</v>
      </c>
      <c r="BU74" s="20"/>
      <c r="BV74" s="33">
        <v>742</v>
      </c>
      <c r="BW74" s="33">
        <f t="shared" si="8"/>
        <v>8</v>
      </c>
      <c r="BX74" s="83" t="str">
        <f t="shared" si="9"/>
        <v>Konstrukteur 5  / Fachplaner 5 / Gruppenchef 3</v>
      </c>
    </row>
    <row r="75" spans="1:76" s="19" customFormat="1" x14ac:dyDescent="0.2">
      <c r="A75" s="53">
        <v>0</v>
      </c>
      <c r="B75" s="53"/>
      <c r="C75" s="53">
        <f t="shared" si="12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485</v>
      </c>
      <c r="Q75" s="15">
        <v>71</v>
      </c>
      <c r="R75" s="16"/>
      <c r="S75" s="20" t="s">
        <v>261</v>
      </c>
      <c r="T75" s="21">
        <v>1959</v>
      </c>
      <c r="U75" s="28" t="s">
        <v>126</v>
      </c>
      <c r="V75" s="21">
        <v>1981</v>
      </c>
      <c r="W75" s="25"/>
      <c r="X75" s="21"/>
      <c r="Y75" s="28"/>
      <c r="Z75" s="21">
        <f t="shared" si="13"/>
        <v>30</v>
      </c>
      <c r="AA75" s="25" t="s">
        <v>139</v>
      </c>
      <c r="AB75" s="21" t="s">
        <v>121</v>
      </c>
      <c r="AC75" s="21"/>
      <c r="AE75" s="90" t="s">
        <v>377</v>
      </c>
      <c r="AF75" s="82"/>
      <c r="BQ75" s="83">
        <v>5630</v>
      </c>
      <c r="BR75" s="125">
        <v>741</v>
      </c>
      <c r="BS75" s="33">
        <f t="shared" si="10"/>
        <v>7</v>
      </c>
      <c r="BT75" s="83" t="str">
        <f t="shared" si="11"/>
        <v>Konstrukteur 4 / Fachplaner 4 / Gruppenchef 2</v>
      </c>
      <c r="BU75" s="20"/>
      <c r="BV75" s="33">
        <v>742</v>
      </c>
      <c r="BW75" s="33">
        <f t="shared" ref="BW75:BW106" si="14">VLOOKUP($BV75,Funktionsbezeichnungen,3,0)</f>
        <v>8</v>
      </c>
      <c r="BX75" s="83" t="str">
        <f t="shared" ref="BX75:BX106" si="15">VLOOKUP($BV75,Funktionsbezeichnungen,2,0)</f>
        <v>Konstrukteur 5  / Fachplaner 5 / Gruppenchef 3</v>
      </c>
    </row>
    <row r="76" spans="1:76" s="19" customFormat="1" x14ac:dyDescent="0.2">
      <c r="A76" s="53">
        <v>0</v>
      </c>
      <c r="B76" s="53">
        <v>1</v>
      </c>
      <c r="C76" s="53">
        <f t="shared" si="12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358</v>
      </c>
      <c r="P76" s="15" t="s">
        <v>552</v>
      </c>
      <c r="Q76" s="15">
        <v>72</v>
      </c>
      <c r="R76" s="16"/>
      <c r="S76" s="20" t="s">
        <v>553</v>
      </c>
      <c r="T76" s="21">
        <v>1959</v>
      </c>
      <c r="U76" s="28" t="s">
        <v>239</v>
      </c>
      <c r="V76" s="21">
        <v>1983</v>
      </c>
      <c r="W76" s="25"/>
      <c r="X76" s="21"/>
      <c r="Y76" s="28" t="s">
        <v>555</v>
      </c>
      <c r="Z76" s="21">
        <f t="shared" si="13"/>
        <v>28</v>
      </c>
      <c r="AA76" s="25" t="s">
        <v>554</v>
      </c>
      <c r="AB76" s="21" t="s">
        <v>121</v>
      </c>
      <c r="AC76" s="21"/>
      <c r="AE76" s="90" t="s">
        <v>377</v>
      </c>
      <c r="AF76" s="82"/>
      <c r="BQ76" s="83">
        <v>4344</v>
      </c>
      <c r="BR76" s="125">
        <v>741</v>
      </c>
      <c r="BS76" s="33">
        <f t="shared" ref="BS76:BS107" si="16">VLOOKUP($BR76,Funktionsbezeichnungen,3,0)</f>
        <v>7</v>
      </c>
      <c r="BT76" s="83" t="str">
        <f t="shared" ref="BT76:BT107" si="17">VLOOKUP($BR76,Funktionsbezeichnungen,2,0)</f>
        <v>Konstrukteur 4 / Fachplaner 4 / Gruppenchef 2</v>
      </c>
      <c r="BU76" s="20"/>
      <c r="BV76" s="33">
        <v>742</v>
      </c>
      <c r="BW76" s="33">
        <f t="shared" si="14"/>
        <v>8</v>
      </c>
      <c r="BX76" s="83" t="str">
        <f t="shared" si="15"/>
        <v>Konstrukteur 5  / Fachplaner 5 / Gruppenchef 3</v>
      </c>
    </row>
    <row r="77" spans="1:76" s="19" customFormat="1" x14ac:dyDescent="0.2">
      <c r="A77" s="53">
        <v>0</v>
      </c>
      <c r="B77" s="53"/>
      <c r="C77" s="53">
        <f t="shared" si="12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13"/>
        <v>26</v>
      </c>
      <c r="AA77" s="25" t="s">
        <v>110</v>
      </c>
      <c r="AB77" s="21" t="s">
        <v>121</v>
      </c>
      <c r="AC77" s="21"/>
      <c r="AE77" s="90" t="s">
        <v>405</v>
      </c>
      <c r="AF77" s="82"/>
      <c r="BQ77" s="83">
        <v>7622</v>
      </c>
      <c r="BR77" s="125">
        <v>772</v>
      </c>
      <c r="BS77" s="33">
        <f t="shared" si="16"/>
        <v>8</v>
      </c>
      <c r="BT77" s="83" t="str">
        <f t="shared" si="17"/>
        <v>Projektingenieur 2</v>
      </c>
      <c r="BU77" s="20"/>
      <c r="BV77" s="125">
        <v>772</v>
      </c>
      <c r="BW77" s="33">
        <f t="shared" si="14"/>
        <v>8</v>
      </c>
      <c r="BX77" s="83" t="str">
        <f t="shared" si="15"/>
        <v>Projektingenieur 2</v>
      </c>
    </row>
    <row r="78" spans="1:76" s="19" customFormat="1" x14ac:dyDescent="0.2">
      <c r="A78" s="53">
        <v>0</v>
      </c>
      <c r="B78" s="53"/>
      <c r="C78" s="53">
        <f t="shared" si="12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487</v>
      </c>
      <c r="Q78" s="15">
        <v>74</v>
      </c>
      <c r="R78" s="16"/>
      <c r="S78" s="20" t="s">
        <v>145</v>
      </c>
      <c r="T78" s="21">
        <v>1970</v>
      </c>
      <c r="U78" s="28" t="s">
        <v>126</v>
      </c>
      <c r="V78" s="21">
        <v>1988</v>
      </c>
      <c r="W78" s="25"/>
      <c r="X78" s="21"/>
      <c r="Y78" s="28"/>
      <c r="Z78" s="21">
        <f t="shared" si="13"/>
        <v>23</v>
      </c>
      <c r="AA78" s="25" t="s">
        <v>129</v>
      </c>
      <c r="AB78" s="21" t="s">
        <v>121</v>
      </c>
      <c r="AC78" s="21"/>
      <c r="AE78" s="90" t="s">
        <v>377</v>
      </c>
      <c r="AF78" s="82"/>
      <c r="BQ78" s="83">
        <v>7641</v>
      </c>
      <c r="BR78" s="125">
        <v>741</v>
      </c>
      <c r="BS78" s="33">
        <f t="shared" si="16"/>
        <v>7</v>
      </c>
      <c r="BT78" s="83" t="str">
        <f t="shared" si="17"/>
        <v>Konstrukteur 4 / Fachplaner 4 / Gruppenchef 2</v>
      </c>
      <c r="BU78" s="20"/>
      <c r="BV78" s="125">
        <v>742</v>
      </c>
      <c r="BW78" s="33">
        <f t="shared" si="14"/>
        <v>8</v>
      </c>
      <c r="BX78" s="83" t="str">
        <f t="shared" si="15"/>
        <v>Konstrukteur 5  / Fachplaner 5 / Gruppenchef 3</v>
      </c>
    </row>
    <row r="79" spans="1:76" s="19" customFormat="1" x14ac:dyDescent="0.2">
      <c r="A79" s="53">
        <v>0</v>
      </c>
      <c r="B79" s="53"/>
      <c r="C79" s="53">
        <f t="shared" si="12"/>
        <v>1</v>
      </c>
      <c r="D79" s="55"/>
      <c r="E79" s="55"/>
      <c r="F79" s="56"/>
      <c r="G79" s="54"/>
      <c r="H79" s="54"/>
      <c r="I79" s="56">
        <v>1</v>
      </c>
      <c r="J79" s="54"/>
      <c r="K79" s="56"/>
      <c r="L79" s="56"/>
      <c r="M79" s="56"/>
      <c r="N79" s="58"/>
      <c r="O79" s="52" t="s">
        <v>361</v>
      </c>
      <c r="P79" s="15" t="s">
        <v>488</v>
      </c>
      <c r="Q79" s="15">
        <v>75</v>
      </c>
      <c r="R79" s="16"/>
      <c r="S79" s="20" t="s">
        <v>144</v>
      </c>
      <c r="T79" s="21">
        <v>1968</v>
      </c>
      <c r="U79" s="28" t="s">
        <v>126</v>
      </c>
      <c r="V79" s="21">
        <v>1989</v>
      </c>
      <c r="W79" s="25"/>
      <c r="X79" s="21"/>
      <c r="Y79" s="28" t="s">
        <v>287</v>
      </c>
      <c r="Z79" s="21">
        <f t="shared" si="13"/>
        <v>22</v>
      </c>
      <c r="AA79" s="25" t="s">
        <v>288</v>
      </c>
      <c r="AB79" s="21" t="s">
        <v>121</v>
      </c>
      <c r="AC79" s="21"/>
      <c r="AE79" s="90" t="s">
        <v>375</v>
      </c>
      <c r="AF79" s="82"/>
      <c r="BQ79" s="83">
        <v>6741</v>
      </c>
      <c r="BR79" s="125">
        <v>741</v>
      </c>
      <c r="BS79" s="33">
        <f t="shared" si="16"/>
        <v>7</v>
      </c>
      <c r="BT79" s="83" t="str">
        <f t="shared" si="17"/>
        <v>Konstrukteur 4 / Fachplaner 4 / Gruppenchef 2</v>
      </c>
      <c r="BU79" s="20"/>
      <c r="BV79" s="125">
        <v>742</v>
      </c>
      <c r="BW79" s="33">
        <f t="shared" si="14"/>
        <v>8</v>
      </c>
      <c r="BX79" s="83" t="str">
        <f t="shared" si="15"/>
        <v>Konstrukteur 5  / Fachplaner 5 / Gruppenchef 3</v>
      </c>
    </row>
    <row r="80" spans="1:76" s="19" customFormat="1" x14ac:dyDescent="0.2">
      <c r="A80" s="53">
        <v>0</v>
      </c>
      <c r="B80" s="53"/>
      <c r="C80" s="53">
        <f t="shared" si="12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359</v>
      </c>
      <c r="P80" s="15" t="s">
        <v>489</v>
      </c>
      <c r="Q80" s="15">
        <v>76</v>
      </c>
      <c r="R80" s="16"/>
      <c r="S80" s="20" t="s">
        <v>146</v>
      </c>
      <c r="T80" s="21">
        <v>1970</v>
      </c>
      <c r="U80" s="28" t="s">
        <v>126</v>
      </c>
      <c r="V80" s="21">
        <v>1991</v>
      </c>
      <c r="W80" s="25"/>
      <c r="X80" s="21"/>
      <c r="Y80" s="28"/>
      <c r="Z80" s="21">
        <f t="shared" si="13"/>
        <v>20</v>
      </c>
      <c r="AA80" s="25" t="s">
        <v>129</v>
      </c>
      <c r="AB80" s="21" t="s">
        <v>121</v>
      </c>
      <c r="AC80" s="21"/>
      <c r="AE80" s="90" t="s">
        <v>377</v>
      </c>
      <c r="AF80" s="82"/>
      <c r="BQ80" s="83">
        <v>9618</v>
      </c>
      <c r="BR80" s="125">
        <v>741</v>
      </c>
      <c r="BS80" s="33">
        <f t="shared" si="16"/>
        <v>7</v>
      </c>
      <c r="BT80" s="83" t="str">
        <f t="shared" si="17"/>
        <v>Konstrukteur 4 / Fachplaner 4 / Gruppenchef 2</v>
      </c>
      <c r="BU80" s="20"/>
      <c r="BV80" s="125">
        <v>742</v>
      </c>
      <c r="BW80" s="33">
        <f t="shared" si="14"/>
        <v>8</v>
      </c>
      <c r="BX80" s="83" t="str">
        <f t="shared" si="15"/>
        <v>Konstrukteur 5  / Fachplaner 5 / Gruppenchef 3</v>
      </c>
    </row>
    <row r="81" spans="1:76" s="19" customFormat="1" x14ac:dyDescent="0.2">
      <c r="A81" s="53">
        <v>0</v>
      </c>
      <c r="B81" s="53"/>
      <c r="C81" s="53">
        <f t="shared" si="12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490</v>
      </c>
      <c r="Q81" s="15">
        <v>77</v>
      </c>
      <c r="R81" s="16"/>
      <c r="S81" s="20" t="s">
        <v>148</v>
      </c>
      <c r="T81" s="21">
        <v>1970</v>
      </c>
      <c r="U81" s="28" t="s">
        <v>126</v>
      </c>
      <c r="V81" s="21">
        <v>1992</v>
      </c>
      <c r="W81" s="25"/>
      <c r="X81" s="21"/>
      <c r="Y81" s="28"/>
      <c r="Z81" s="21">
        <f t="shared" si="13"/>
        <v>19</v>
      </c>
      <c r="AA81" s="25" t="s">
        <v>129</v>
      </c>
      <c r="AB81" s="21" t="s">
        <v>121</v>
      </c>
      <c r="AC81" s="21"/>
      <c r="AE81" s="90" t="s">
        <v>421</v>
      </c>
      <c r="AF81" s="82"/>
      <c r="BQ81" s="83">
        <v>9623</v>
      </c>
      <c r="BR81" s="125">
        <v>742</v>
      </c>
      <c r="BS81" s="33">
        <f t="shared" si="16"/>
        <v>8</v>
      </c>
      <c r="BT81" s="83" t="str">
        <f t="shared" si="17"/>
        <v>Konstrukteur 5  / Fachplaner 5 / Gruppenchef 3</v>
      </c>
      <c r="BU81" s="20"/>
      <c r="BV81" s="125">
        <v>742</v>
      </c>
      <c r="BW81" s="33">
        <f t="shared" si="14"/>
        <v>8</v>
      </c>
      <c r="BX81" s="83" t="str">
        <f t="shared" si="15"/>
        <v>Konstrukteur 5  / Fachplaner 5 / Gruppenchef 3</v>
      </c>
    </row>
    <row r="82" spans="1:76" s="19" customFormat="1" x14ac:dyDescent="0.2">
      <c r="A82" s="53">
        <v>0</v>
      </c>
      <c r="B82" s="53"/>
      <c r="C82" s="53">
        <f t="shared" si="12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568</v>
      </c>
      <c r="Q82" s="15">
        <v>78</v>
      </c>
      <c r="R82" s="16"/>
      <c r="S82" s="20" t="s">
        <v>569</v>
      </c>
      <c r="T82" s="21">
        <v>1973</v>
      </c>
      <c r="U82" s="28" t="s">
        <v>126</v>
      </c>
      <c r="V82" s="21">
        <v>1993</v>
      </c>
      <c r="W82" s="25"/>
      <c r="X82" s="21"/>
      <c r="Y82" s="28"/>
      <c r="Z82" s="21">
        <f t="shared" si="13"/>
        <v>18</v>
      </c>
      <c r="AA82" s="25" t="s">
        <v>129</v>
      </c>
      <c r="AB82" s="21" t="s">
        <v>121</v>
      </c>
      <c r="AC82" s="21"/>
      <c r="AE82" s="90" t="s">
        <v>377</v>
      </c>
      <c r="AF82" s="82"/>
      <c r="BQ82" s="83">
        <v>4346</v>
      </c>
      <c r="BR82" s="125">
        <v>741</v>
      </c>
      <c r="BS82" s="33">
        <f t="shared" si="16"/>
        <v>7</v>
      </c>
      <c r="BT82" s="83" t="str">
        <f t="shared" si="17"/>
        <v>Konstrukteur 4 / Fachplaner 4 / Gruppenchef 2</v>
      </c>
      <c r="BU82" s="20"/>
      <c r="BV82" s="125">
        <v>742</v>
      </c>
      <c r="BW82" s="33">
        <f t="shared" si="14"/>
        <v>8</v>
      </c>
      <c r="BX82" s="83" t="str">
        <f t="shared" si="15"/>
        <v>Konstrukteur 5  / Fachplaner 5 / Gruppenchef 3</v>
      </c>
    </row>
    <row r="83" spans="1:76" s="19" customFormat="1" x14ac:dyDescent="0.2">
      <c r="A83" s="53">
        <v>0</v>
      </c>
      <c r="B83" s="53"/>
      <c r="C83" s="53">
        <f t="shared" si="12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493</v>
      </c>
      <c r="Q83" s="15">
        <v>79</v>
      </c>
      <c r="R83" s="16"/>
      <c r="S83" s="20" t="s">
        <v>294</v>
      </c>
      <c r="T83" s="21">
        <v>1976</v>
      </c>
      <c r="U83" s="28" t="s">
        <v>126</v>
      </c>
      <c r="V83" s="21">
        <v>1998</v>
      </c>
      <c r="W83" s="25"/>
      <c r="X83" s="21"/>
      <c r="Y83" s="28"/>
      <c r="Z83" s="21">
        <f t="shared" si="13"/>
        <v>13</v>
      </c>
      <c r="AA83" s="25" t="s">
        <v>129</v>
      </c>
      <c r="AB83" s="21" t="s">
        <v>121</v>
      </c>
      <c r="AC83" s="21"/>
      <c r="AE83" s="90" t="s">
        <v>377</v>
      </c>
      <c r="AF83" s="82"/>
      <c r="BQ83" s="83">
        <v>9654</v>
      </c>
      <c r="BR83" s="125">
        <v>741</v>
      </c>
      <c r="BS83" s="33">
        <f t="shared" si="16"/>
        <v>7</v>
      </c>
      <c r="BT83" s="83" t="str">
        <f t="shared" si="17"/>
        <v>Konstrukteur 4 / Fachplaner 4 / Gruppenchef 2</v>
      </c>
      <c r="BU83" s="20"/>
      <c r="BV83" s="125">
        <v>742</v>
      </c>
      <c r="BW83" s="33">
        <f t="shared" si="14"/>
        <v>8</v>
      </c>
      <c r="BX83" s="83" t="str">
        <f t="shared" si="15"/>
        <v>Konstrukteur 5  / Fachplaner 5 / Gruppenchef 3</v>
      </c>
    </row>
    <row r="84" spans="1:76" s="19" customFormat="1" x14ac:dyDescent="0.2">
      <c r="A84" s="53">
        <v>0</v>
      </c>
      <c r="B84" s="53"/>
      <c r="C84" s="53">
        <f t="shared" si="12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491</v>
      </c>
      <c r="Q84" s="15">
        <v>80</v>
      </c>
      <c r="R84" s="16"/>
      <c r="S84" s="20" t="s">
        <v>140</v>
      </c>
      <c r="T84" s="21">
        <v>1955</v>
      </c>
      <c r="U84" s="28" t="s">
        <v>126</v>
      </c>
      <c r="V84" s="21">
        <v>1973</v>
      </c>
      <c r="W84" s="25"/>
      <c r="X84" s="21"/>
      <c r="Y84" s="28"/>
      <c r="Z84" s="21">
        <f t="shared" si="13"/>
        <v>38</v>
      </c>
      <c r="AA84" s="25" t="s">
        <v>129</v>
      </c>
      <c r="AB84" s="21" t="s">
        <v>142</v>
      </c>
      <c r="AC84" s="21"/>
      <c r="AE84" s="90" t="s">
        <v>377</v>
      </c>
      <c r="AF84" s="82"/>
      <c r="BQ84" s="83">
        <v>5545</v>
      </c>
      <c r="BR84" s="125">
        <v>741</v>
      </c>
      <c r="BS84" s="33">
        <f t="shared" si="16"/>
        <v>7</v>
      </c>
      <c r="BT84" s="83" t="str">
        <f t="shared" si="17"/>
        <v>Konstrukteur 4 / Fachplaner 4 / Gruppenchef 2</v>
      </c>
      <c r="BU84" s="20"/>
      <c r="BV84" s="125">
        <v>741</v>
      </c>
      <c r="BW84" s="33">
        <f t="shared" si="14"/>
        <v>7</v>
      </c>
      <c r="BX84" s="83" t="str">
        <f t="shared" si="15"/>
        <v>Konstrukteur 4 / Fachplaner 4 / Gruppenchef 2</v>
      </c>
    </row>
    <row r="85" spans="1:76" s="19" customFormat="1" x14ac:dyDescent="0.2">
      <c r="A85" s="53">
        <v>0</v>
      </c>
      <c r="B85" s="53"/>
      <c r="C85" s="53">
        <f t="shared" si="12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652</v>
      </c>
      <c r="Q85" s="15">
        <v>81</v>
      </c>
      <c r="R85" s="16"/>
      <c r="S85" s="20" t="s">
        <v>651</v>
      </c>
      <c r="T85" s="21">
        <v>1967</v>
      </c>
      <c r="U85" s="28" t="s">
        <v>653</v>
      </c>
      <c r="V85" s="21">
        <v>1988</v>
      </c>
      <c r="W85" s="25"/>
      <c r="X85" s="21"/>
      <c r="Y85" s="28"/>
      <c r="Z85" s="21">
        <f t="shared" si="13"/>
        <v>23</v>
      </c>
      <c r="AA85" s="25" t="s">
        <v>653</v>
      </c>
      <c r="AB85" s="21" t="s">
        <v>142</v>
      </c>
      <c r="AC85" s="21"/>
      <c r="AE85" s="90" t="s">
        <v>378</v>
      </c>
      <c r="AF85" s="82"/>
      <c r="BQ85" s="83">
        <v>5639</v>
      </c>
      <c r="BR85" s="125">
        <v>741</v>
      </c>
      <c r="BS85" s="33">
        <f t="shared" si="16"/>
        <v>7</v>
      </c>
      <c r="BT85" s="83" t="str">
        <f t="shared" si="17"/>
        <v>Konstrukteur 4 / Fachplaner 4 / Gruppenchef 2</v>
      </c>
      <c r="BU85" s="20"/>
      <c r="BV85" s="125">
        <v>741</v>
      </c>
      <c r="BW85" s="33">
        <f t="shared" si="14"/>
        <v>7</v>
      </c>
      <c r="BX85" s="83" t="str">
        <f t="shared" si="15"/>
        <v>Konstrukteur 4 / Fachplaner 4 / Gruppenchef 2</v>
      </c>
    </row>
    <row r="86" spans="1:76" s="19" customFormat="1" x14ac:dyDescent="0.2">
      <c r="A86" s="53">
        <v>0</v>
      </c>
      <c r="B86" s="53">
        <v>1</v>
      </c>
      <c r="C86" s="53">
        <f t="shared" si="12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492</v>
      </c>
      <c r="Q86" s="15">
        <v>82</v>
      </c>
      <c r="R86" s="16"/>
      <c r="S86" s="20" t="s">
        <v>143</v>
      </c>
      <c r="T86" s="21">
        <v>1968</v>
      </c>
      <c r="U86" s="28" t="s">
        <v>128</v>
      </c>
      <c r="V86" s="21">
        <v>1989</v>
      </c>
      <c r="W86" s="25"/>
      <c r="X86" s="21"/>
      <c r="Y86" s="28"/>
      <c r="Z86" s="21">
        <f t="shared" si="13"/>
        <v>22</v>
      </c>
      <c r="AA86" s="25" t="s">
        <v>710</v>
      </c>
      <c r="AB86" s="21" t="s">
        <v>142</v>
      </c>
      <c r="AC86" s="21"/>
      <c r="AE86" s="90" t="s">
        <v>377</v>
      </c>
      <c r="AF86" s="82"/>
      <c r="BQ86" s="83">
        <v>7637</v>
      </c>
      <c r="BR86" s="125">
        <v>741</v>
      </c>
      <c r="BS86" s="33">
        <f t="shared" si="16"/>
        <v>7</v>
      </c>
      <c r="BT86" s="83" t="str">
        <f t="shared" si="17"/>
        <v>Konstrukteur 4 / Fachplaner 4 / Gruppenchef 2</v>
      </c>
      <c r="BU86" s="20"/>
      <c r="BV86" s="125">
        <v>741</v>
      </c>
      <c r="BW86" s="33">
        <f t="shared" si="14"/>
        <v>7</v>
      </c>
      <c r="BX86" s="83" t="str">
        <f t="shared" si="15"/>
        <v>Konstrukteur 4 / Fachplaner 4 / Gruppenchef 2</v>
      </c>
    </row>
    <row r="87" spans="1:76" s="19" customFormat="1" x14ac:dyDescent="0.2">
      <c r="A87" s="53">
        <v>0</v>
      </c>
      <c r="B87" s="53"/>
      <c r="C87" s="53">
        <f t="shared" si="12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558</v>
      </c>
      <c r="Q87" s="15">
        <v>83</v>
      </c>
      <c r="R87" s="16"/>
      <c r="S87" s="20" t="s">
        <v>559</v>
      </c>
      <c r="T87" s="21">
        <v>1973</v>
      </c>
      <c r="U87" s="28" t="s">
        <v>560</v>
      </c>
      <c r="V87" s="21">
        <v>1994</v>
      </c>
      <c r="W87" s="25"/>
      <c r="X87" s="21"/>
      <c r="Y87" s="28"/>
      <c r="Z87" s="21">
        <f t="shared" si="13"/>
        <v>17</v>
      </c>
      <c r="AA87" s="25" t="s">
        <v>235</v>
      </c>
      <c r="AB87" s="21" t="s">
        <v>142</v>
      </c>
      <c r="AC87" s="21"/>
      <c r="AE87" s="90" t="s">
        <v>378</v>
      </c>
      <c r="AF87" s="82"/>
      <c r="BQ87" s="83">
        <v>5636</v>
      </c>
      <c r="BR87" s="125">
        <v>741</v>
      </c>
      <c r="BS87" s="33">
        <f t="shared" si="16"/>
        <v>7</v>
      </c>
      <c r="BT87" s="83" t="str">
        <f t="shared" si="17"/>
        <v>Konstrukteur 4 / Fachplaner 4 / Gruppenchef 2</v>
      </c>
      <c r="BU87" s="20"/>
      <c r="BV87" s="125">
        <v>741</v>
      </c>
      <c r="BW87" s="33">
        <f t="shared" si="14"/>
        <v>7</v>
      </c>
      <c r="BX87" s="83" t="str">
        <f t="shared" si="15"/>
        <v>Konstrukteur 4 / Fachplaner 4 / Gruppenchef 2</v>
      </c>
    </row>
    <row r="88" spans="1:76" s="19" customFormat="1" x14ac:dyDescent="0.2">
      <c r="A88" s="53">
        <v>0</v>
      </c>
      <c r="B88" s="53">
        <v>1</v>
      </c>
      <c r="C88" s="53">
        <f t="shared" si="12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495</v>
      </c>
      <c r="Q88" s="15">
        <v>84</v>
      </c>
      <c r="R88" s="16"/>
      <c r="S88" s="20" t="s">
        <v>282</v>
      </c>
      <c r="T88" s="21">
        <v>1979</v>
      </c>
      <c r="U88" s="28" t="s">
        <v>128</v>
      </c>
      <c r="V88" s="21">
        <v>1999</v>
      </c>
      <c r="W88" s="25"/>
      <c r="X88" s="21"/>
      <c r="Y88" s="26"/>
      <c r="Z88" s="21">
        <f t="shared" si="13"/>
        <v>12</v>
      </c>
      <c r="AA88" s="25" t="s">
        <v>554</v>
      </c>
      <c r="AB88" s="21" t="s">
        <v>142</v>
      </c>
      <c r="AC88" s="21"/>
      <c r="AE88" s="90" t="s">
        <v>377</v>
      </c>
      <c r="AF88" s="82"/>
      <c r="BQ88" s="83">
        <v>7694</v>
      </c>
      <c r="BR88" s="125">
        <v>733</v>
      </c>
      <c r="BS88" s="33">
        <f t="shared" si="16"/>
        <v>6</v>
      </c>
      <c r="BT88" s="83" t="str">
        <f t="shared" si="17"/>
        <v>Konstrukteur 3 / -planer 3 / Gruppenchef 1</v>
      </c>
      <c r="BU88" s="20"/>
      <c r="BV88" s="125">
        <v>741</v>
      </c>
      <c r="BW88" s="33">
        <f t="shared" si="14"/>
        <v>7</v>
      </c>
      <c r="BX88" s="83" t="str">
        <f t="shared" si="15"/>
        <v>Konstrukteur 4 / Fachplaner 4 / Gruppenchef 2</v>
      </c>
    </row>
    <row r="89" spans="1:76" s="19" customFormat="1" x14ac:dyDescent="0.2">
      <c r="A89" s="53">
        <v>0</v>
      </c>
      <c r="B89" s="53"/>
      <c r="C89" s="53">
        <f t="shared" si="12"/>
        <v>1</v>
      </c>
      <c r="D89" s="55"/>
      <c r="E89" s="55"/>
      <c r="F89" s="56"/>
      <c r="G89" s="54"/>
      <c r="H89" s="54">
        <v>1</v>
      </c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531</v>
      </c>
      <c r="Q89" s="15">
        <v>85</v>
      </c>
      <c r="R89" s="42"/>
      <c r="S89" s="27" t="s">
        <v>254</v>
      </c>
      <c r="T89" s="21">
        <v>1979</v>
      </c>
      <c r="U89" s="28" t="s">
        <v>126</v>
      </c>
      <c r="V89" s="21">
        <v>1999</v>
      </c>
      <c r="W89" s="119" t="s">
        <v>530</v>
      </c>
      <c r="X89" s="118">
        <v>2008</v>
      </c>
      <c r="Y89" s="25"/>
      <c r="Z89" s="21">
        <f t="shared" si="13"/>
        <v>12</v>
      </c>
      <c r="AA89" s="25" t="s">
        <v>110</v>
      </c>
      <c r="AB89" s="21" t="s">
        <v>142</v>
      </c>
      <c r="AC89" s="21"/>
      <c r="AE89" s="90" t="s">
        <v>376</v>
      </c>
      <c r="AF89" s="82"/>
      <c r="BQ89" s="83">
        <v>6759</v>
      </c>
      <c r="BR89" s="125">
        <v>771</v>
      </c>
      <c r="BS89" s="33">
        <f t="shared" si="16"/>
        <v>7</v>
      </c>
      <c r="BT89" s="83" t="str">
        <f t="shared" si="17"/>
        <v>Projektingenieur 1</v>
      </c>
      <c r="BU89" s="20"/>
      <c r="BV89" s="125">
        <v>771</v>
      </c>
      <c r="BW89" s="33">
        <f t="shared" si="14"/>
        <v>7</v>
      </c>
      <c r="BX89" s="83" t="str">
        <f t="shared" si="15"/>
        <v>Projektingenieur 1</v>
      </c>
    </row>
    <row r="90" spans="1:76" s="19" customFormat="1" x14ac:dyDescent="0.2">
      <c r="A90" s="53">
        <v>0</v>
      </c>
      <c r="B90" s="53"/>
      <c r="C90" s="53">
        <f t="shared" si="12"/>
        <v>1</v>
      </c>
      <c r="D90" s="55"/>
      <c r="E90" s="55"/>
      <c r="F90" s="56"/>
      <c r="G90" s="54"/>
      <c r="H90" s="54">
        <v>1</v>
      </c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494</v>
      </c>
      <c r="Q90" s="15">
        <v>86</v>
      </c>
      <c r="R90" s="42"/>
      <c r="S90" s="27" t="s">
        <v>178</v>
      </c>
      <c r="T90" s="21">
        <v>1978</v>
      </c>
      <c r="U90" s="28" t="s">
        <v>235</v>
      </c>
      <c r="V90" s="21">
        <v>2001</v>
      </c>
      <c r="W90" s="25"/>
      <c r="X90" s="21"/>
      <c r="Y90" s="25" t="s">
        <v>289</v>
      </c>
      <c r="Z90" s="21">
        <f t="shared" si="13"/>
        <v>10</v>
      </c>
      <c r="AA90" s="25" t="s">
        <v>110</v>
      </c>
      <c r="AB90" s="21" t="s">
        <v>142</v>
      </c>
      <c r="AC90" s="21"/>
      <c r="AE90" s="90" t="s">
        <v>376</v>
      </c>
      <c r="AF90" s="82"/>
      <c r="BQ90" s="83">
        <v>9658</v>
      </c>
      <c r="BR90" s="125">
        <v>771</v>
      </c>
      <c r="BS90" s="33">
        <f t="shared" si="16"/>
        <v>7</v>
      </c>
      <c r="BT90" s="83" t="str">
        <f t="shared" si="17"/>
        <v>Projektingenieur 1</v>
      </c>
      <c r="BU90" s="20"/>
      <c r="BV90" s="125">
        <v>771</v>
      </c>
      <c r="BW90" s="33">
        <f t="shared" si="14"/>
        <v>7</v>
      </c>
      <c r="BX90" s="83" t="str">
        <f t="shared" si="15"/>
        <v>Projektingenieur 1</v>
      </c>
    </row>
    <row r="91" spans="1:76" s="19" customFormat="1" x14ac:dyDescent="0.2">
      <c r="A91" s="53">
        <v>0</v>
      </c>
      <c r="B91" s="53"/>
      <c r="C91" s="53">
        <f t="shared" si="12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13"/>
        <v>9</v>
      </c>
      <c r="AA91" s="25" t="s">
        <v>235</v>
      </c>
      <c r="AB91" s="21" t="s">
        <v>147</v>
      </c>
      <c r="AC91" s="21"/>
      <c r="AE91" s="90" t="s">
        <v>377</v>
      </c>
      <c r="AF91" s="82"/>
      <c r="BQ91" s="83">
        <v>9660</v>
      </c>
      <c r="BR91" s="125">
        <v>733</v>
      </c>
      <c r="BS91" s="33">
        <f t="shared" si="16"/>
        <v>6</v>
      </c>
      <c r="BT91" s="83" t="str">
        <f t="shared" si="17"/>
        <v>Konstrukteur 3 / -planer 3 / Gruppenchef 1</v>
      </c>
      <c r="BU91" s="20"/>
      <c r="BV91" s="125">
        <v>733</v>
      </c>
      <c r="BW91" s="125">
        <f t="shared" si="14"/>
        <v>6</v>
      </c>
      <c r="BX91" s="83" t="str">
        <f t="shared" si="15"/>
        <v>Konstrukteur 3 / -planer 3 / Gruppenchef 1</v>
      </c>
    </row>
    <row r="92" spans="1:76" s="19" customFormat="1" x14ac:dyDescent="0.2">
      <c r="A92" s="53">
        <v>0</v>
      </c>
      <c r="B92" s="53"/>
      <c r="C92" s="53">
        <f t="shared" si="12"/>
        <v>0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617</v>
      </c>
      <c r="Q92" s="15">
        <v>88</v>
      </c>
      <c r="R92" s="42"/>
      <c r="S92" s="27" t="s">
        <v>618</v>
      </c>
      <c r="T92" s="21">
        <v>1985</v>
      </c>
      <c r="U92" s="28" t="s">
        <v>235</v>
      </c>
      <c r="V92" s="21">
        <v>2006</v>
      </c>
      <c r="W92" s="25"/>
      <c r="X92" s="21"/>
      <c r="Y92" s="25"/>
      <c r="Z92" s="21">
        <f t="shared" si="13"/>
        <v>5</v>
      </c>
      <c r="AA92" s="25" t="s">
        <v>235</v>
      </c>
      <c r="AB92" s="21" t="s">
        <v>147</v>
      </c>
      <c r="AC92" s="21"/>
      <c r="AE92" s="90" t="s">
        <v>378</v>
      </c>
      <c r="AF92" s="82"/>
      <c r="BQ92" s="83">
        <v>6765</v>
      </c>
      <c r="BR92" s="125">
        <v>732</v>
      </c>
      <c r="BS92" s="33">
        <f t="shared" si="16"/>
        <v>5</v>
      </c>
      <c r="BT92" s="83" t="str">
        <f t="shared" si="17"/>
        <v>Konstrukteur 2 / -planer 2</v>
      </c>
      <c r="BU92" s="20"/>
      <c r="BV92" s="33">
        <v>732</v>
      </c>
      <c r="BW92" s="33">
        <f t="shared" si="14"/>
        <v>5</v>
      </c>
      <c r="BX92" s="83" t="str">
        <f t="shared" si="15"/>
        <v>Konstrukteur 2 / -planer 2</v>
      </c>
    </row>
    <row r="93" spans="1:76" s="19" customFormat="1" x14ac:dyDescent="0.2">
      <c r="A93" s="53">
        <v>0</v>
      </c>
      <c r="B93" s="53"/>
      <c r="C93" s="53">
        <f t="shared" si="12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360</v>
      </c>
      <c r="P93" s="15" t="s">
        <v>629</v>
      </c>
      <c r="Q93" s="15">
        <v>89</v>
      </c>
      <c r="R93" s="42"/>
      <c r="S93" s="27" t="s">
        <v>630</v>
      </c>
      <c r="T93" s="21">
        <v>1986</v>
      </c>
      <c r="U93" s="28" t="s">
        <v>631</v>
      </c>
      <c r="V93" s="21">
        <v>2006</v>
      </c>
      <c r="W93" s="25"/>
      <c r="X93" s="21"/>
      <c r="Y93" s="25"/>
      <c r="Z93" s="21">
        <f t="shared" si="13"/>
        <v>5</v>
      </c>
      <c r="AA93" s="25" t="s">
        <v>631</v>
      </c>
      <c r="AB93" s="21" t="s">
        <v>147</v>
      </c>
      <c r="AC93" s="21"/>
      <c r="AE93" s="90" t="s">
        <v>378</v>
      </c>
      <c r="AF93" s="82"/>
      <c r="BQ93" s="83">
        <v>7705</v>
      </c>
      <c r="BR93" s="125">
        <v>732</v>
      </c>
      <c r="BS93" s="33">
        <f t="shared" si="16"/>
        <v>5</v>
      </c>
      <c r="BT93" s="83" t="str">
        <f t="shared" si="17"/>
        <v>Konstrukteur 2 / -planer 2</v>
      </c>
      <c r="BU93" s="20"/>
      <c r="BV93" s="33">
        <v>732</v>
      </c>
      <c r="BW93" s="33">
        <f t="shared" si="14"/>
        <v>5</v>
      </c>
      <c r="BX93" s="83" t="str">
        <f t="shared" si="15"/>
        <v>Konstrukteur 2 / -planer 2</v>
      </c>
    </row>
    <row r="94" spans="1:76" s="19" customFormat="1" x14ac:dyDescent="0.2">
      <c r="A94" s="53">
        <v>0</v>
      </c>
      <c r="B94" s="53"/>
      <c r="C94" s="53">
        <f t="shared" si="12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13"/>
        <v>4</v>
      </c>
      <c r="AA94" s="25" t="s">
        <v>235</v>
      </c>
      <c r="AB94" s="21" t="s">
        <v>147</v>
      </c>
      <c r="AC94" s="21"/>
      <c r="AE94" s="90" t="s">
        <v>378</v>
      </c>
      <c r="AF94" s="82"/>
      <c r="BQ94" s="83">
        <v>9688</v>
      </c>
      <c r="BR94" s="125">
        <v>732</v>
      </c>
      <c r="BS94" s="33">
        <f t="shared" si="16"/>
        <v>5</v>
      </c>
      <c r="BT94" s="83" t="str">
        <f t="shared" si="17"/>
        <v>Konstrukteur 2 / -planer 2</v>
      </c>
      <c r="BU94" s="20"/>
      <c r="BV94" s="33">
        <v>732</v>
      </c>
      <c r="BW94" s="33">
        <f t="shared" si="14"/>
        <v>5</v>
      </c>
      <c r="BX94" s="83" t="str">
        <f t="shared" si="15"/>
        <v>Konstrukteur 2 / -planer 2</v>
      </c>
    </row>
    <row r="95" spans="1:76" s="19" customFormat="1" x14ac:dyDescent="0.2">
      <c r="A95" s="53">
        <v>0</v>
      </c>
      <c r="B95" s="53"/>
      <c r="C95" s="53">
        <f t="shared" si="12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13"/>
        <v>4</v>
      </c>
      <c r="AA95" s="25" t="s">
        <v>235</v>
      </c>
      <c r="AB95" s="21" t="s">
        <v>147</v>
      </c>
      <c r="AC95" s="21"/>
      <c r="AE95" s="90" t="s">
        <v>378</v>
      </c>
      <c r="AF95" s="82"/>
      <c r="BQ95" s="83">
        <v>9687</v>
      </c>
      <c r="BR95" s="125">
        <v>732</v>
      </c>
      <c r="BS95" s="33">
        <f t="shared" si="16"/>
        <v>5</v>
      </c>
      <c r="BT95" s="83" t="str">
        <f t="shared" si="17"/>
        <v>Konstrukteur 2 / -planer 2</v>
      </c>
      <c r="BU95" s="20"/>
      <c r="BV95" s="33">
        <v>732</v>
      </c>
      <c r="BW95" s="33">
        <f t="shared" si="14"/>
        <v>5</v>
      </c>
      <c r="BX95" s="83" t="str">
        <f t="shared" si="15"/>
        <v>Konstrukteur 2 / -planer 2</v>
      </c>
    </row>
    <row r="96" spans="1:76" s="19" customFormat="1" x14ac:dyDescent="0.2">
      <c r="A96" s="53">
        <v>0</v>
      </c>
      <c r="B96" s="53"/>
      <c r="C96" s="53">
        <f t="shared" si="12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523</v>
      </c>
      <c r="Q96" s="15">
        <v>92</v>
      </c>
      <c r="R96" s="42"/>
      <c r="S96" s="27" t="s">
        <v>258</v>
      </c>
      <c r="T96" s="21">
        <v>1988</v>
      </c>
      <c r="U96" s="28" t="s">
        <v>235</v>
      </c>
      <c r="V96" s="21">
        <v>2008</v>
      </c>
      <c r="W96" s="25"/>
      <c r="X96" s="21"/>
      <c r="Y96" s="25"/>
      <c r="Z96" s="21">
        <f t="shared" si="13"/>
        <v>3</v>
      </c>
      <c r="AA96" s="25" t="s">
        <v>862</v>
      </c>
      <c r="AB96" s="21" t="s">
        <v>147</v>
      </c>
      <c r="AC96" s="21"/>
      <c r="AE96" s="147" t="s">
        <v>860</v>
      </c>
      <c r="AF96" s="82"/>
      <c r="BQ96" s="83">
        <v>9691</v>
      </c>
      <c r="BR96" s="125">
        <v>732</v>
      </c>
      <c r="BS96" s="33">
        <f t="shared" si="16"/>
        <v>5</v>
      </c>
      <c r="BT96" s="83" t="str">
        <f t="shared" si="17"/>
        <v>Konstrukteur 2 / -planer 2</v>
      </c>
      <c r="BU96" s="20"/>
      <c r="BV96" s="33">
        <v>732</v>
      </c>
      <c r="BW96" s="33">
        <f t="shared" si="14"/>
        <v>5</v>
      </c>
      <c r="BX96" s="83" t="str">
        <f t="shared" si="15"/>
        <v>Konstrukteur 2 / -planer 2</v>
      </c>
    </row>
    <row r="97" spans="1:76" s="19" customFormat="1" x14ac:dyDescent="0.2">
      <c r="A97" s="53">
        <v>0</v>
      </c>
      <c r="B97" s="53"/>
      <c r="C97" s="53">
        <f t="shared" si="12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556</v>
      </c>
      <c r="Q97" s="15">
        <v>93</v>
      </c>
      <c r="R97" s="42"/>
      <c r="S97" s="27" t="s">
        <v>557</v>
      </c>
      <c r="T97" s="21">
        <v>1987</v>
      </c>
      <c r="U97" s="28" t="s">
        <v>235</v>
      </c>
      <c r="V97" s="21">
        <v>2008</v>
      </c>
      <c r="W97" s="25"/>
      <c r="X97" s="21"/>
      <c r="Y97" s="25"/>
      <c r="Z97" s="21">
        <f t="shared" si="13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BQ97" s="83">
        <v>7702</v>
      </c>
      <c r="BR97" s="125">
        <v>732</v>
      </c>
      <c r="BS97" s="33">
        <f t="shared" si="16"/>
        <v>5</v>
      </c>
      <c r="BT97" s="83" t="str">
        <f t="shared" si="17"/>
        <v>Konstrukteur 2 / -planer 2</v>
      </c>
      <c r="BU97" s="20"/>
      <c r="BV97" s="33">
        <v>732</v>
      </c>
      <c r="BW97" s="33">
        <f t="shared" si="14"/>
        <v>5</v>
      </c>
      <c r="BX97" s="83" t="str">
        <f t="shared" si="15"/>
        <v>Konstrukteur 2 / -planer 2</v>
      </c>
    </row>
    <row r="98" spans="1:76" s="19" customFormat="1" x14ac:dyDescent="0.2">
      <c r="A98" s="53">
        <v>0</v>
      </c>
      <c r="B98" s="53"/>
      <c r="C98" s="53">
        <f t="shared" si="12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13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BQ98" s="83">
        <v>9710</v>
      </c>
      <c r="BR98" s="125">
        <v>731</v>
      </c>
      <c r="BS98" s="33">
        <f t="shared" si="16"/>
        <v>4</v>
      </c>
      <c r="BT98" s="83" t="str">
        <f t="shared" si="17"/>
        <v>Konstrukteur 1 / -planer 1</v>
      </c>
      <c r="BU98" s="20"/>
      <c r="BV98" s="33">
        <v>732</v>
      </c>
      <c r="BW98" s="33">
        <f t="shared" si="14"/>
        <v>5</v>
      </c>
      <c r="BX98" s="83" t="str">
        <f t="shared" si="15"/>
        <v>Konstrukteur 2 / -planer 2</v>
      </c>
    </row>
    <row r="99" spans="1:76" s="19" customFormat="1" x14ac:dyDescent="0.2">
      <c r="A99" s="53">
        <v>0</v>
      </c>
      <c r="B99" s="53"/>
      <c r="C99" s="53">
        <f t="shared" si="12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13"/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BQ99" s="83">
        <v>9701</v>
      </c>
      <c r="BR99" s="125">
        <v>731</v>
      </c>
      <c r="BS99" s="33">
        <f t="shared" si="16"/>
        <v>4</v>
      </c>
      <c r="BT99" s="83" t="str">
        <f t="shared" si="17"/>
        <v>Konstrukteur 1 / -planer 1</v>
      </c>
      <c r="BU99" s="20"/>
      <c r="BV99" s="33">
        <v>731</v>
      </c>
      <c r="BW99" s="33">
        <f t="shared" si="14"/>
        <v>4</v>
      </c>
      <c r="BX99" s="83" t="str">
        <f t="shared" si="15"/>
        <v>Konstrukteur 1 / -planer 1</v>
      </c>
    </row>
    <row r="100" spans="1:76" s="19" customFormat="1" x14ac:dyDescent="0.2">
      <c r="A100" s="53">
        <v>0</v>
      </c>
      <c r="B100" s="53"/>
      <c r="C100" s="53">
        <f t="shared" si="12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13"/>
        <v>0</v>
      </c>
      <c r="AA100" s="25" t="s">
        <v>235</v>
      </c>
      <c r="AB100" s="21" t="s">
        <v>149</v>
      </c>
      <c r="AC100" s="21"/>
      <c r="AE100" s="90" t="s">
        <v>378</v>
      </c>
      <c r="AF100" s="82"/>
      <c r="BQ100" s="83">
        <v>8571</v>
      </c>
      <c r="BR100" s="125">
        <v>731</v>
      </c>
      <c r="BS100" s="33">
        <f t="shared" si="16"/>
        <v>4</v>
      </c>
      <c r="BT100" s="83" t="str">
        <f t="shared" si="17"/>
        <v>Konstrukteur 1 / -planer 1</v>
      </c>
      <c r="BU100" s="20"/>
      <c r="BV100" s="33">
        <v>731</v>
      </c>
      <c r="BW100" s="33">
        <f t="shared" si="14"/>
        <v>4</v>
      </c>
      <c r="BX100" s="83" t="str">
        <f t="shared" si="15"/>
        <v>Konstrukteur 1 / -planer 1</v>
      </c>
    </row>
    <row r="101" spans="1:76" s="19" customFormat="1" x14ac:dyDescent="0.2">
      <c r="A101" s="53">
        <v>0</v>
      </c>
      <c r="B101" s="53">
        <v>1</v>
      </c>
      <c r="C101" s="53">
        <f t="shared" si="12"/>
        <v>1</v>
      </c>
      <c r="D101" s="55"/>
      <c r="E101" s="55"/>
      <c r="F101" s="55"/>
      <c r="G101" s="53"/>
      <c r="H101" s="53"/>
      <c r="I101" s="55"/>
      <c r="J101" s="53"/>
      <c r="K101" s="55"/>
      <c r="L101" s="55">
        <v>1</v>
      </c>
      <c r="M101" s="55"/>
      <c r="N101" s="59"/>
      <c r="O101" s="19" t="s">
        <v>359</v>
      </c>
      <c r="P101" s="15" t="s">
        <v>500</v>
      </c>
      <c r="Q101" s="15">
        <v>97</v>
      </c>
      <c r="R101" s="42" t="s">
        <v>343</v>
      </c>
      <c r="S101" s="27" t="s">
        <v>152</v>
      </c>
      <c r="T101" s="21">
        <v>1952</v>
      </c>
      <c r="U101" s="28" t="s">
        <v>151</v>
      </c>
      <c r="V101" s="21">
        <v>1971</v>
      </c>
      <c r="W101" s="25"/>
      <c r="X101" s="21"/>
      <c r="Y101" s="25"/>
      <c r="Z101" s="21">
        <f t="shared" si="13"/>
        <v>40</v>
      </c>
      <c r="AA101" s="25" t="s">
        <v>696</v>
      </c>
      <c r="AB101" s="21" t="s">
        <v>121</v>
      </c>
      <c r="AC101" s="21"/>
      <c r="AE101" s="90" t="s">
        <v>425</v>
      </c>
      <c r="AF101" s="82"/>
      <c r="BQ101" s="83">
        <v>4245</v>
      </c>
      <c r="BR101" s="125">
        <v>134</v>
      </c>
      <c r="BS101" s="33">
        <f t="shared" si="16"/>
        <v>7</v>
      </c>
      <c r="BT101" s="83" t="str">
        <f t="shared" si="17"/>
        <v>Kaufmännischer Mitarbeiter 4 / Gruppenchef 2</v>
      </c>
      <c r="BU101" s="20"/>
      <c r="BV101" s="125">
        <v>134</v>
      </c>
      <c r="BW101" s="33">
        <f t="shared" si="14"/>
        <v>7</v>
      </c>
      <c r="BX101" s="83" t="str">
        <f t="shared" si="15"/>
        <v>Kaufmännischer Mitarbeiter 4 / Gruppenchef 2</v>
      </c>
    </row>
    <row r="102" spans="1:76" s="19" customFormat="1" ht="25.5" customHeight="1" x14ac:dyDescent="0.2">
      <c r="A102" s="53">
        <v>0</v>
      </c>
      <c r="B102" s="53">
        <v>1</v>
      </c>
      <c r="C102" s="53">
        <f t="shared" ref="C102:C138" si="18">IF(Z102&gt;=10,1,0)</f>
        <v>1</v>
      </c>
      <c r="D102" s="55"/>
      <c r="E102" s="55"/>
      <c r="F102" s="55"/>
      <c r="G102" s="53"/>
      <c r="H102" s="53"/>
      <c r="I102" s="55"/>
      <c r="J102" s="53"/>
      <c r="K102" s="55"/>
      <c r="L102" s="55">
        <v>1</v>
      </c>
      <c r="M102" s="55"/>
      <c r="N102" s="59"/>
      <c r="O102" s="19" t="s">
        <v>357</v>
      </c>
      <c r="P102" s="15" t="s">
        <v>501</v>
      </c>
      <c r="Q102" s="15">
        <v>98</v>
      </c>
      <c r="R102" s="42"/>
      <c r="S102" s="27" t="s">
        <v>207</v>
      </c>
      <c r="T102" s="21">
        <v>1954</v>
      </c>
      <c r="U102" s="28" t="s">
        <v>210</v>
      </c>
      <c r="V102" s="21">
        <v>1971</v>
      </c>
      <c r="W102" s="25"/>
      <c r="X102" s="21"/>
      <c r="Y102" s="25"/>
      <c r="Z102" s="21">
        <f t="shared" ref="Z102:Z126" si="19">$AD$3-V102</f>
        <v>40</v>
      </c>
      <c r="AA102" s="25" t="s">
        <v>209</v>
      </c>
      <c r="AB102" s="21" t="s">
        <v>121</v>
      </c>
      <c r="AC102" s="21"/>
      <c r="AE102" s="90" t="s">
        <v>453</v>
      </c>
      <c r="AF102" s="82"/>
      <c r="BQ102" s="83">
        <v>4266</v>
      </c>
      <c r="BR102" s="125">
        <v>134</v>
      </c>
      <c r="BS102" s="33">
        <f t="shared" si="16"/>
        <v>7</v>
      </c>
      <c r="BT102" s="83" t="str">
        <f t="shared" si="17"/>
        <v>Kaufmännischer Mitarbeiter 4 / Gruppenchef 2</v>
      </c>
      <c r="BU102" s="20"/>
      <c r="BV102" s="125">
        <v>134</v>
      </c>
      <c r="BW102" s="33">
        <f t="shared" si="14"/>
        <v>7</v>
      </c>
      <c r="BX102" s="83" t="str">
        <f t="shared" si="15"/>
        <v>Kaufmännischer Mitarbeiter 4 / Gruppenchef 2</v>
      </c>
    </row>
    <row r="103" spans="1:76" s="19" customFormat="1" x14ac:dyDescent="0.2">
      <c r="A103" s="53">
        <v>0</v>
      </c>
      <c r="B103" s="53">
        <v>1</v>
      </c>
      <c r="C103" s="53">
        <f t="shared" si="18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357</v>
      </c>
      <c r="P103" s="15" t="s">
        <v>502</v>
      </c>
      <c r="Q103" s="15">
        <v>99</v>
      </c>
      <c r="R103" s="16"/>
      <c r="S103" s="20" t="s">
        <v>153</v>
      </c>
      <c r="T103" s="21">
        <v>1953</v>
      </c>
      <c r="U103" s="28" t="s">
        <v>215</v>
      </c>
      <c r="V103" s="21">
        <v>1977</v>
      </c>
      <c r="W103" s="25" t="s">
        <v>318</v>
      </c>
      <c r="X103" s="21">
        <v>2000</v>
      </c>
      <c r="Y103" s="28" t="s">
        <v>319</v>
      </c>
      <c r="Z103" s="21">
        <f t="shared" si="19"/>
        <v>34</v>
      </c>
      <c r="AA103" s="25" t="s">
        <v>695</v>
      </c>
      <c r="AB103" s="21" t="s">
        <v>121</v>
      </c>
      <c r="AC103" s="21"/>
      <c r="AE103" s="90" t="s">
        <v>456</v>
      </c>
      <c r="AF103" s="82"/>
      <c r="BQ103" s="83">
        <v>4216</v>
      </c>
      <c r="BR103" s="125">
        <v>162</v>
      </c>
      <c r="BS103" s="33">
        <f t="shared" si="16"/>
        <v>9</v>
      </c>
      <c r="BT103" s="83" t="str">
        <f t="shared" si="17"/>
        <v>Personal-Fachspezialist 2</v>
      </c>
      <c r="BU103" s="20"/>
      <c r="BV103" s="125">
        <v>162</v>
      </c>
      <c r="BW103" s="33">
        <f t="shared" si="14"/>
        <v>9</v>
      </c>
      <c r="BX103" s="83" t="str">
        <f t="shared" si="15"/>
        <v>Personal-Fachspezialist 2</v>
      </c>
    </row>
    <row r="104" spans="1:76" s="19" customFormat="1" x14ac:dyDescent="0.2">
      <c r="A104" s="53">
        <v>0</v>
      </c>
      <c r="B104" s="53">
        <v>1</v>
      </c>
      <c r="C104" s="53">
        <f t="shared" si="18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503</v>
      </c>
      <c r="Q104" s="15">
        <v>100</v>
      </c>
      <c r="R104" s="42"/>
      <c r="S104" s="27" t="s">
        <v>650</v>
      </c>
      <c r="T104" s="21">
        <v>1961</v>
      </c>
      <c r="U104" s="28" t="s">
        <v>155</v>
      </c>
      <c r="V104" s="21">
        <v>1982</v>
      </c>
      <c r="W104" s="25"/>
      <c r="X104" s="21"/>
      <c r="Y104" s="25" t="s">
        <v>323</v>
      </c>
      <c r="Z104" s="21">
        <f t="shared" si="19"/>
        <v>29</v>
      </c>
      <c r="AA104" s="25" t="s">
        <v>696</v>
      </c>
      <c r="AB104" s="21" t="s">
        <v>121</v>
      </c>
      <c r="AC104" s="21"/>
      <c r="AE104" s="90" t="s">
        <v>425</v>
      </c>
      <c r="AF104" s="82"/>
      <c r="BQ104" s="83">
        <v>5581</v>
      </c>
      <c r="BR104" s="125">
        <v>134</v>
      </c>
      <c r="BS104" s="33">
        <f t="shared" si="16"/>
        <v>7</v>
      </c>
      <c r="BT104" s="83" t="str">
        <f t="shared" si="17"/>
        <v>Kaufmännischer Mitarbeiter 4 / Gruppenchef 2</v>
      </c>
      <c r="BU104" s="20"/>
      <c r="BV104" s="125">
        <v>134</v>
      </c>
      <c r="BW104" s="33">
        <f t="shared" si="14"/>
        <v>7</v>
      </c>
      <c r="BX104" s="83" t="str">
        <f t="shared" si="15"/>
        <v>Kaufmännischer Mitarbeiter 4 / Gruppenchef 2</v>
      </c>
    </row>
    <row r="105" spans="1:76" s="19" customFormat="1" x14ac:dyDescent="0.2">
      <c r="A105" s="53">
        <v>0</v>
      </c>
      <c r="B105" s="53">
        <v>1</v>
      </c>
      <c r="C105" s="53">
        <f t="shared" si="18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359</v>
      </c>
      <c r="P105" s="15" t="s">
        <v>607</v>
      </c>
      <c r="Q105" s="15">
        <v>101</v>
      </c>
      <c r="R105" s="42"/>
      <c r="S105" s="27" t="s">
        <v>608</v>
      </c>
      <c r="T105" s="21">
        <v>1966</v>
      </c>
      <c r="U105" s="28" t="s">
        <v>151</v>
      </c>
      <c r="V105" s="21">
        <v>1985</v>
      </c>
      <c r="W105" s="25"/>
      <c r="X105" s="21"/>
      <c r="Y105" s="25"/>
      <c r="Z105" s="21">
        <f t="shared" si="19"/>
        <v>26</v>
      </c>
      <c r="AA105" s="25" t="s">
        <v>696</v>
      </c>
      <c r="AB105" s="21" t="s">
        <v>121</v>
      </c>
      <c r="AC105" s="21"/>
      <c r="AE105" s="90" t="s">
        <v>425</v>
      </c>
      <c r="AF105" s="82"/>
      <c r="BQ105" s="83">
        <v>4352</v>
      </c>
      <c r="BR105" s="125">
        <v>134</v>
      </c>
      <c r="BS105" s="33">
        <f t="shared" si="16"/>
        <v>7</v>
      </c>
      <c r="BT105" s="83" t="str">
        <f t="shared" si="17"/>
        <v>Kaufmännischer Mitarbeiter 4 / Gruppenchef 2</v>
      </c>
      <c r="BU105" s="20"/>
      <c r="BV105" s="125">
        <v>134</v>
      </c>
      <c r="BW105" s="33">
        <f t="shared" si="14"/>
        <v>7</v>
      </c>
      <c r="BX105" s="83" t="str">
        <f t="shared" si="15"/>
        <v>Kaufmännischer Mitarbeiter 4 / Gruppenchef 2</v>
      </c>
    </row>
    <row r="106" spans="1:76" s="19" customFormat="1" x14ac:dyDescent="0.2">
      <c r="A106" s="53">
        <v>0</v>
      </c>
      <c r="B106" s="53">
        <v>1</v>
      </c>
      <c r="C106" s="53">
        <f t="shared" si="18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508</v>
      </c>
      <c r="Q106" s="15">
        <v>102</v>
      </c>
      <c r="R106" s="42"/>
      <c r="S106" s="27" t="s">
        <v>164</v>
      </c>
      <c r="T106" s="21">
        <v>1970</v>
      </c>
      <c r="U106" s="28" t="s">
        <v>165</v>
      </c>
      <c r="V106" s="21">
        <v>1990</v>
      </c>
      <c r="W106" s="25"/>
      <c r="X106" s="21"/>
      <c r="Y106" s="25"/>
      <c r="Z106" s="21">
        <f t="shared" si="19"/>
        <v>21</v>
      </c>
      <c r="AA106" s="25" t="s">
        <v>696</v>
      </c>
      <c r="AB106" s="21" t="s">
        <v>121</v>
      </c>
      <c r="AC106" s="21"/>
      <c r="AE106" s="90" t="s">
        <v>425</v>
      </c>
      <c r="AF106" s="82"/>
      <c r="BQ106" s="83">
        <v>5604</v>
      </c>
      <c r="BR106" s="125">
        <v>134</v>
      </c>
      <c r="BS106" s="33">
        <f t="shared" si="16"/>
        <v>7</v>
      </c>
      <c r="BT106" s="83" t="str">
        <f t="shared" si="17"/>
        <v>Kaufmännischer Mitarbeiter 4 / Gruppenchef 2</v>
      </c>
      <c r="BU106" s="20"/>
      <c r="BV106" s="125">
        <v>134</v>
      </c>
      <c r="BW106" s="33">
        <f t="shared" si="14"/>
        <v>7</v>
      </c>
      <c r="BX106" s="83" t="str">
        <f t="shared" si="15"/>
        <v>Kaufmännischer Mitarbeiter 4 / Gruppenchef 2</v>
      </c>
    </row>
    <row r="107" spans="1:76" s="19" customFormat="1" ht="38.25" customHeight="1" x14ac:dyDescent="0.2">
      <c r="A107" s="53">
        <v>0</v>
      </c>
      <c r="B107" s="53"/>
      <c r="C107" s="53">
        <f t="shared" si="18"/>
        <v>0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504</v>
      </c>
      <c r="Q107" s="15">
        <v>103</v>
      </c>
      <c r="R107" s="42"/>
      <c r="S107" s="27" t="s">
        <v>157</v>
      </c>
      <c r="T107" s="21">
        <v>1976</v>
      </c>
      <c r="U107" s="28" t="s">
        <v>320</v>
      </c>
      <c r="V107" s="21">
        <v>2002</v>
      </c>
      <c r="W107" s="25" t="s">
        <v>321</v>
      </c>
      <c r="X107" s="21">
        <v>2005</v>
      </c>
      <c r="Y107" s="25"/>
      <c r="Z107" s="21">
        <f t="shared" si="19"/>
        <v>9</v>
      </c>
      <c r="AA107" s="25" t="s">
        <v>694</v>
      </c>
      <c r="AB107" s="21" t="s">
        <v>121</v>
      </c>
      <c r="AC107" s="21"/>
      <c r="AE107" s="90" t="s">
        <v>455</v>
      </c>
      <c r="AF107" s="82"/>
      <c r="BQ107" s="83">
        <v>6753</v>
      </c>
      <c r="BR107" s="125">
        <v>223</v>
      </c>
      <c r="BS107" s="33">
        <f t="shared" si="16"/>
        <v>10</v>
      </c>
      <c r="BT107" s="83" t="str">
        <f t="shared" si="17"/>
        <v>Finanz-Fachspezialist / Controller 3</v>
      </c>
      <c r="BU107" s="20"/>
      <c r="BV107" s="125">
        <v>223</v>
      </c>
      <c r="BW107" s="33">
        <f t="shared" ref="BW107:BW126" si="20">VLOOKUP($BV107,Funktionsbezeichnungen,3,0)</f>
        <v>10</v>
      </c>
      <c r="BX107" s="83" t="str">
        <f t="shared" ref="BX107:BX126" si="21">VLOOKUP($BV107,Funktionsbezeichnungen,2,0)</f>
        <v>Finanz-Fachspezialist / Controller 3</v>
      </c>
    </row>
    <row r="108" spans="1:76" s="19" customFormat="1" x14ac:dyDescent="0.2">
      <c r="A108" s="53">
        <v>0</v>
      </c>
      <c r="B108" s="53">
        <v>1</v>
      </c>
      <c r="C108" s="53">
        <f t="shared" si="18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360</v>
      </c>
      <c r="P108" s="15" t="s">
        <v>582</v>
      </c>
      <c r="Q108" s="15">
        <v>104</v>
      </c>
      <c r="R108" s="42"/>
      <c r="S108" s="27" t="s">
        <v>583</v>
      </c>
      <c r="T108" s="21">
        <v>1959</v>
      </c>
      <c r="U108" s="28" t="s">
        <v>397</v>
      </c>
      <c r="V108" s="21">
        <v>1976</v>
      </c>
      <c r="W108" s="25"/>
      <c r="X108" s="21"/>
      <c r="Y108" s="25"/>
      <c r="Z108" s="21">
        <f t="shared" si="19"/>
        <v>35</v>
      </c>
      <c r="AA108" s="25" t="s">
        <v>584</v>
      </c>
      <c r="AB108" s="21" t="s">
        <v>142</v>
      </c>
      <c r="AC108" s="21"/>
      <c r="AE108" s="90" t="s">
        <v>585</v>
      </c>
      <c r="AF108" s="82"/>
      <c r="BQ108" s="83">
        <v>5637</v>
      </c>
      <c r="BR108" s="125">
        <v>133</v>
      </c>
      <c r="BS108" s="33">
        <f t="shared" ref="BS108:BS126" si="22">VLOOKUP($BR108,Funktionsbezeichnungen,3,0)</f>
        <v>6</v>
      </c>
      <c r="BT108" s="83" t="str">
        <f t="shared" ref="BT108:BT126" si="23">VLOOKUP($BR108,Funktionsbezeichnungen,2,0)</f>
        <v>Kaufmännischer Mitarbeiter 3 / Gruppenchef 1</v>
      </c>
      <c r="BU108" s="20"/>
      <c r="BV108" s="125">
        <v>133</v>
      </c>
      <c r="BW108" s="33">
        <f t="shared" si="20"/>
        <v>6</v>
      </c>
      <c r="BX108" s="83" t="str">
        <f t="shared" si="21"/>
        <v>Kaufmännischer Mitarbeiter 3 / Gruppenchef 1</v>
      </c>
    </row>
    <row r="109" spans="1:76" s="19" customFormat="1" x14ac:dyDescent="0.2">
      <c r="A109" s="53">
        <v>0</v>
      </c>
      <c r="B109" s="53">
        <v>1</v>
      </c>
      <c r="C109" s="53">
        <f t="shared" si="1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507</v>
      </c>
      <c r="Q109" s="15">
        <v>105</v>
      </c>
      <c r="R109" s="42"/>
      <c r="S109" s="27" t="s">
        <v>259</v>
      </c>
      <c r="T109" s="21">
        <v>1957</v>
      </c>
      <c r="U109" s="28" t="s">
        <v>151</v>
      </c>
      <c r="V109" s="21">
        <v>1977</v>
      </c>
      <c r="W109" s="25"/>
      <c r="X109" s="21"/>
      <c r="Y109" s="25"/>
      <c r="Z109" s="21">
        <f t="shared" si="19"/>
        <v>34</v>
      </c>
      <c r="AA109" s="25" t="s">
        <v>156</v>
      </c>
      <c r="AB109" s="21" t="s">
        <v>142</v>
      </c>
      <c r="AC109" s="21"/>
      <c r="AE109" s="90" t="s">
        <v>457</v>
      </c>
      <c r="AF109" s="82"/>
      <c r="BQ109" s="83">
        <v>5629</v>
      </c>
      <c r="BR109" s="125">
        <v>133</v>
      </c>
      <c r="BS109" s="33">
        <f t="shared" si="22"/>
        <v>6</v>
      </c>
      <c r="BT109" s="83" t="str">
        <f t="shared" si="23"/>
        <v>Kaufmännischer Mitarbeiter 3 / Gruppenchef 1</v>
      </c>
      <c r="BU109" s="20"/>
      <c r="BV109" s="125">
        <v>133</v>
      </c>
      <c r="BW109" s="33">
        <f t="shared" si="20"/>
        <v>6</v>
      </c>
      <c r="BX109" s="83" t="str">
        <f t="shared" si="21"/>
        <v>Kaufmännischer Mitarbeiter 3 / Gruppenchef 1</v>
      </c>
    </row>
    <row r="110" spans="1:76" s="19" customFormat="1" x14ac:dyDescent="0.2">
      <c r="A110" s="53">
        <v>0</v>
      </c>
      <c r="B110" s="53">
        <v>1</v>
      </c>
      <c r="C110" s="53">
        <f t="shared" si="1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506</v>
      </c>
      <c r="Q110" s="15">
        <v>106</v>
      </c>
      <c r="R110" s="42"/>
      <c r="S110" s="27" t="s">
        <v>291</v>
      </c>
      <c r="T110" s="21">
        <v>1967</v>
      </c>
      <c r="U110" s="28" t="s">
        <v>151</v>
      </c>
      <c r="V110" s="21">
        <v>1987</v>
      </c>
      <c r="W110" s="25"/>
      <c r="X110" s="21"/>
      <c r="Y110" s="25"/>
      <c r="Z110" s="21">
        <f t="shared" si="19"/>
        <v>24</v>
      </c>
      <c r="AA110" s="25" t="s">
        <v>691</v>
      </c>
      <c r="AB110" s="21" t="s">
        <v>142</v>
      </c>
      <c r="AC110" s="21"/>
      <c r="AE110" s="90" t="s">
        <v>457</v>
      </c>
      <c r="AF110" s="82"/>
      <c r="BQ110" s="83">
        <v>7700</v>
      </c>
      <c r="BR110" s="125">
        <v>212</v>
      </c>
      <c r="BS110" s="33">
        <f t="shared" si="22"/>
        <v>5</v>
      </c>
      <c r="BT110" s="83" t="str">
        <f t="shared" si="23"/>
        <v>Buchhalter 2</v>
      </c>
      <c r="BU110" s="20"/>
      <c r="BV110" s="125">
        <v>212</v>
      </c>
      <c r="BW110" s="33">
        <f t="shared" si="20"/>
        <v>5</v>
      </c>
      <c r="BX110" s="83" t="str">
        <f t="shared" si="21"/>
        <v>Buchhalter 2</v>
      </c>
    </row>
    <row r="111" spans="1:76" s="19" customFormat="1" ht="25.5" customHeight="1" x14ac:dyDescent="0.2">
      <c r="A111" s="53">
        <v>0</v>
      </c>
      <c r="B111" s="53"/>
      <c r="C111" s="53">
        <f t="shared" si="18"/>
        <v>0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19"/>
        <v>9</v>
      </c>
      <c r="AA111" s="25" t="s">
        <v>326</v>
      </c>
      <c r="AB111" s="21" t="s">
        <v>142</v>
      </c>
      <c r="AC111" s="21"/>
      <c r="AE111" s="90" t="s">
        <v>375</v>
      </c>
      <c r="AF111" s="82"/>
      <c r="BQ111" s="83">
        <v>8655</v>
      </c>
      <c r="BR111" s="125">
        <v>541</v>
      </c>
      <c r="BS111" s="33">
        <f t="shared" si="22"/>
        <v>6</v>
      </c>
      <c r="BT111" s="83" t="str">
        <f t="shared" si="23"/>
        <v>Technischer Sachbearbeiter 1</v>
      </c>
      <c r="BU111" s="20"/>
      <c r="BV111" s="125">
        <v>351</v>
      </c>
      <c r="BW111" s="33">
        <f t="shared" si="20"/>
        <v>7</v>
      </c>
      <c r="BX111" s="83" t="str">
        <f t="shared" si="21"/>
        <v>Marketing - / Product - Manager 1</v>
      </c>
    </row>
    <row r="112" spans="1:76" s="19" customFormat="1" x14ac:dyDescent="0.2">
      <c r="A112" s="53">
        <v>0</v>
      </c>
      <c r="B112" s="53">
        <v>1</v>
      </c>
      <c r="C112" s="53">
        <f t="shared" si="18"/>
        <v>0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510</v>
      </c>
      <c r="Q112" s="15">
        <v>108</v>
      </c>
      <c r="R112" s="42"/>
      <c r="S112" s="27" t="s">
        <v>278</v>
      </c>
      <c r="T112" s="21">
        <v>1985</v>
      </c>
      <c r="U112" s="28" t="s">
        <v>279</v>
      </c>
      <c r="V112" s="21">
        <v>2005</v>
      </c>
      <c r="W112" s="25"/>
      <c r="X112" s="21"/>
      <c r="Y112" s="25"/>
      <c r="Z112" s="21">
        <f t="shared" si="19"/>
        <v>6</v>
      </c>
      <c r="AA112" s="25" t="s">
        <v>691</v>
      </c>
      <c r="AB112" s="21" t="s">
        <v>142</v>
      </c>
      <c r="AC112" s="21"/>
      <c r="AE112" s="90" t="s">
        <v>457</v>
      </c>
      <c r="AF112" s="82"/>
      <c r="BQ112" s="83">
        <v>6762</v>
      </c>
      <c r="BR112" s="125">
        <v>212</v>
      </c>
      <c r="BS112" s="33">
        <f t="shared" si="22"/>
        <v>5</v>
      </c>
      <c r="BT112" s="83" t="str">
        <f t="shared" si="23"/>
        <v>Buchhalter 2</v>
      </c>
      <c r="BU112" s="20"/>
      <c r="BV112" s="125">
        <v>212</v>
      </c>
      <c r="BW112" s="33">
        <f t="shared" si="20"/>
        <v>5</v>
      </c>
      <c r="BX112" s="83" t="str">
        <f t="shared" si="21"/>
        <v>Buchhalter 2</v>
      </c>
    </row>
    <row r="113" spans="1:76" s="19" customFormat="1" x14ac:dyDescent="0.2">
      <c r="A113" s="53">
        <v>0</v>
      </c>
      <c r="B113" s="53"/>
      <c r="C113" s="53">
        <f t="shared" si="18"/>
        <v>1</v>
      </c>
      <c r="D113" s="55"/>
      <c r="E113" s="55"/>
      <c r="F113" s="55"/>
      <c r="G113" s="53"/>
      <c r="H113" s="53"/>
      <c r="I113" s="55"/>
      <c r="J113" s="53"/>
      <c r="K113" s="55"/>
      <c r="L113" s="55"/>
      <c r="M113" s="55">
        <v>1</v>
      </c>
      <c r="N113" s="59"/>
      <c r="O113" s="19" t="s">
        <v>361</v>
      </c>
      <c r="P113" s="15" t="s">
        <v>511</v>
      </c>
      <c r="Q113" s="15">
        <v>109</v>
      </c>
      <c r="R113" s="42" t="s">
        <v>341</v>
      </c>
      <c r="S113" s="27" t="s">
        <v>159</v>
      </c>
      <c r="T113" s="21">
        <v>1959</v>
      </c>
      <c r="U113" s="28" t="s">
        <v>126</v>
      </c>
      <c r="V113" s="21">
        <v>1979</v>
      </c>
      <c r="W113" s="25"/>
      <c r="X113" s="21"/>
      <c r="Y113" s="25" t="s">
        <v>340</v>
      </c>
      <c r="Z113" s="21">
        <f t="shared" si="19"/>
        <v>32</v>
      </c>
      <c r="AA113" s="25" t="s">
        <v>160</v>
      </c>
      <c r="AB113" s="21" t="s">
        <v>105</v>
      </c>
      <c r="AC113" s="21"/>
      <c r="AE113" s="90" t="s">
        <v>426</v>
      </c>
      <c r="AF113" s="82"/>
      <c r="BQ113" s="83">
        <v>4226</v>
      </c>
      <c r="BR113" s="125">
        <v>413</v>
      </c>
      <c r="BS113" s="33">
        <f t="shared" si="22"/>
        <v>8</v>
      </c>
      <c r="BT113" s="83" t="str">
        <f t="shared" si="23"/>
        <v>Senior System-Controller</v>
      </c>
      <c r="BU113" s="20"/>
      <c r="BV113" s="125">
        <v>413</v>
      </c>
      <c r="BW113" s="33">
        <f t="shared" si="20"/>
        <v>8</v>
      </c>
      <c r="BX113" s="83" t="str">
        <f t="shared" si="21"/>
        <v>Senior System-Controller</v>
      </c>
    </row>
    <row r="114" spans="1:76" s="19" customFormat="1" ht="25.5" customHeight="1" x14ac:dyDescent="0.2">
      <c r="A114" s="53">
        <v>0</v>
      </c>
      <c r="B114" s="53"/>
      <c r="C114" s="53">
        <f t="shared" si="18"/>
        <v>1</v>
      </c>
      <c r="D114" s="55"/>
      <c r="E114" s="55"/>
      <c r="F114" s="55"/>
      <c r="G114" s="53">
        <v>1</v>
      </c>
      <c r="H114" s="53"/>
      <c r="I114" s="55"/>
      <c r="J114" s="53"/>
      <c r="K114" s="55"/>
      <c r="L114" s="55"/>
      <c r="M114" s="55">
        <v>1</v>
      </c>
      <c r="N114" s="59"/>
      <c r="O114" s="19" t="s">
        <v>361</v>
      </c>
      <c r="P114" s="15" t="s">
        <v>533</v>
      </c>
      <c r="Q114" s="15">
        <v>110</v>
      </c>
      <c r="R114" s="42"/>
      <c r="S114" s="27" t="s">
        <v>532</v>
      </c>
      <c r="T114" s="21">
        <v>1966</v>
      </c>
      <c r="U114" s="28" t="s">
        <v>534</v>
      </c>
      <c r="V114" s="21">
        <v>1992</v>
      </c>
      <c r="W114" s="25" t="s">
        <v>535</v>
      </c>
      <c r="X114" s="21">
        <v>1995</v>
      </c>
      <c r="Y114" s="25" t="s">
        <v>211</v>
      </c>
      <c r="Z114" s="21">
        <f t="shared" si="19"/>
        <v>19</v>
      </c>
      <c r="AA114" s="25" t="s">
        <v>692</v>
      </c>
      <c r="AB114" s="21" t="s">
        <v>105</v>
      </c>
      <c r="AC114" s="21"/>
      <c r="AE114" s="90" t="s">
        <v>537</v>
      </c>
      <c r="AF114" s="82"/>
      <c r="BQ114" s="83">
        <v>3203</v>
      </c>
      <c r="BR114" s="125">
        <v>443</v>
      </c>
      <c r="BS114" s="33">
        <f t="shared" si="22"/>
        <v>9</v>
      </c>
      <c r="BT114" s="83" t="str">
        <f t="shared" si="23"/>
        <v>System-Spezialist 3</v>
      </c>
      <c r="BU114" s="20"/>
      <c r="BV114" s="125">
        <v>413</v>
      </c>
      <c r="BW114" s="33">
        <f t="shared" si="20"/>
        <v>8</v>
      </c>
      <c r="BX114" s="83" t="str">
        <f t="shared" si="21"/>
        <v>Senior System-Controller</v>
      </c>
    </row>
    <row r="115" spans="1:76" s="19" customFormat="1" x14ac:dyDescent="0.2">
      <c r="A115" s="53">
        <v>0</v>
      </c>
      <c r="B115" s="53"/>
      <c r="C115" s="53">
        <f t="shared" si="18"/>
        <v>1</v>
      </c>
      <c r="D115" s="55"/>
      <c r="E115" s="55"/>
      <c r="F115" s="55"/>
      <c r="G115" s="53"/>
      <c r="H115" s="53"/>
      <c r="I115" s="55"/>
      <c r="J115" s="53"/>
      <c r="K115" s="55"/>
      <c r="L115" s="55"/>
      <c r="M115" s="55">
        <v>1</v>
      </c>
      <c r="N115" s="59"/>
      <c r="O115" s="19" t="s">
        <v>361</v>
      </c>
      <c r="P115" s="15" t="s">
        <v>512</v>
      </c>
      <c r="Q115" s="15">
        <v>111</v>
      </c>
      <c r="R115" s="42"/>
      <c r="S115" s="27" t="s">
        <v>204</v>
      </c>
      <c r="T115" s="21">
        <v>1978</v>
      </c>
      <c r="U115" s="28" t="s">
        <v>277</v>
      </c>
      <c r="V115" s="21">
        <v>1999</v>
      </c>
      <c r="W115" s="25"/>
      <c r="X115" s="21"/>
      <c r="Y115" s="25" t="s">
        <v>316</v>
      </c>
      <c r="Z115" s="21">
        <f t="shared" si="19"/>
        <v>12</v>
      </c>
      <c r="AA115" s="25" t="s">
        <v>205</v>
      </c>
      <c r="AB115" s="21" t="s">
        <v>121</v>
      </c>
      <c r="AC115" s="21"/>
      <c r="AE115" s="90" t="s">
        <v>427</v>
      </c>
      <c r="AF115" s="82"/>
      <c r="BQ115" s="83">
        <v>6755</v>
      </c>
      <c r="BR115" s="125">
        <v>422</v>
      </c>
      <c r="BS115" s="33">
        <f t="shared" si="22"/>
        <v>6</v>
      </c>
      <c r="BT115" s="83" t="str">
        <f t="shared" si="23"/>
        <v>IC-Berater / -Techniker 2 / LAN-Grundstufe</v>
      </c>
      <c r="BU115" s="20"/>
      <c r="BV115" s="125">
        <v>422</v>
      </c>
      <c r="BW115" s="33">
        <f t="shared" si="20"/>
        <v>6</v>
      </c>
      <c r="BX115" s="83" t="str">
        <f t="shared" si="21"/>
        <v>IC-Berater / -Techniker 2 / LAN-Grundstufe</v>
      </c>
    </row>
    <row r="116" spans="1:76" s="19" customFormat="1" x14ac:dyDescent="0.2">
      <c r="A116" s="53">
        <v>0</v>
      </c>
      <c r="B116" s="53">
        <v>1</v>
      </c>
      <c r="C116" s="53">
        <f t="shared" si="1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513</v>
      </c>
      <c r="Q116" s="15">
        <v>112</v>
      </c>
      <c r="R116" s="42" t="s">
        <v>344</v>
      </c>
      <c r="S116" s="27" t="s">
        <v>272</v>
      </c>
      <c r="T116" s="21">
        <v>1967</v>
      </c>
      <c r="U116" s="28" t="s">
        <v>274</v>
      </c>
      <c r="V116" s="21">
        <v>1986</v>
      </c>
      <c r="W116" s="25"/>
      <c r="X116" s="21"/>
      <c r="Y116" s="25"/>
      <c r="Z116" s="21">
        <f t="shared" si="19"/>
        <v>25</v>
      </c>
      <c r="AA116" s="25" t="s">
        <v>693</v>
      </c>
      <c r="AB116" s="21" t="s">
        <v>121</v>
      </c>
      <c r="AC116" s="21"/>
      <c r="AE116" s="90" t="s">
        <v>454</v>
      </c>
      <c r="AF116" s="82"/>
      <c r="BQ116" s="83">
        <v>4289</v>
      </c>
      <c r="BR116" s="125">
        <v>141</v>
      </c>
      <c r="BS116" s="33">
        <f t="shared" si="22"/>
        <v>8</v>
      </c>
      <c r="BT116" s="83" t="str">
        <f t="shared" si="23"/>
        <v>Kaufmännischer Fachspezialist 1</v>
      </c>
      <c r="BU116" s="20"/>
      <c r="BV116" s="125">
        <v>141</v>
      </c>
      <c r="BW116" s="33">
        <f t="shared" si="20"/>
        <v>8</v>
      </c>
      <c r="BX116" s="83" t="str">
        <f t="shared" si="21"/>
        <v>Kaufmännischer Fachspezialist 1</v>
      </c>
    </row>
    <row r="117" spans="1:76" s="19" customFormat="1" x14ac:dyDescent="0.2">
      <c r="A117" s="53">
        <v>0</v>
      </c>
      <c r="B117" s="53">
        <v>1</v>
      </c>
      <c r="C117" s="53">
        <f t="shared" si="1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358</v>
      </c>
      <c r="P117" s="15" t="s">
        <v>514</v>
      </c>
      <c r="Q117" s="15">
        <v>113</v>
      </c>
      <c r="R117" s="42"/>
      <c r="S117" s="27" t="s">
        <v>230</v>
      </c>
      <c r="T117" s="21">
        <v>1965</v>
      </c>
      <c r="U117" s="28" t="s">
        <v>151</v>
      </c>
      <c r="V117" s="21">
        <v>1984</v>
      </c>
      <c r="W117" s="25"/>
      <c r="X117" s="21"/>
      <c r="Y117" s="25"/>
      <c r="Z117" s="21">
        <f t="shared" si="19"/>
        <v>27</v>
      </c>
      <c r="AA117" s="25" t="s">
        <v>339</v>
      </c>
      <c r="AB117" s="21" t="s">
        <v>121</v>
      </c>
      <c r="AC117" s="21"/>
      <c r="AE117" s="90" t="s">
        <v>425</v>
      </c>
      <c r="AF117" s="82"/>
      <c r="BQ117" s="83">
        <v>5626</v>
      </c>
      <c r="BR117" s="125">
        <v>134</v>
      </c>
      <c r="BS117" s="33">
        <f t="shared" si="22"/>
        <v>7</v>
      </c>
      <c r="BT117" s="83" t="str">
        <f t="shared" si="23"/>
        <v>Kaufmännischer Mitarbeiter 4 / Gruppenchef 2</v>
      </c>
      <c r="BU117" s="20"/>
      <c r="BV117" s="125">
        <v>134</v>
      </c>
      <c r="BW117" s="33">
        <f t="shared" si="20"/>
        <v>7</v>
      </c>
      <c r="BX117" s="83" t="str">
        <f t="shared" si="21"/>
        <v>Kaufmännischer Mitarbeiter 4 / Gruppenchef 2</v>
      </c>
    </row>
    <row r="118" spans="1:76" s="19" customFormat="1" x14ac:dyDescent="0.2">
      <c r="A118" s="53">
        <v>0</v>
      </c>
      <c r="B118" s="53">
        <v>1</v>
      </c>
      <c r="C118" s="53">
        <f t="shared" si="1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505</v>
      </c>
      <c r="Q118" s="15">
        <v>114</v>
      </c>
      <c r="R118" s="42"/>
      <c r="S118" s="27" t="s">
        <v>396</v>
      </c>
      <c r="T118" s="21">
        <v>1965</v>
      </c>
      <c r="U118" s="28" t="s">
        <v>397</v>
      </c>
      <c r="V118" s="21">
        <v>1985</v>
      </c>
      <c r="W118" s="25"/>
      <c r="X118" s="21"/>
      <c r="Y118" s="25"/>
      <c r="Z118" s="21">
        <f t="shared" si="19"/>
        <v>26</v>
      </c>
      <c r="AA118" s="25" t="s">
        <v>339</v>
      </c>
      <c r="AB118" s="21" t="s">
        <v>121</v>
      </c>
      <c r="AC118" s="21"/>
      <c r="AE118" s="90" t="s">
        <v>425</v>
      </c>
      <c r="AF118" s="82"/>
      <c r="BQ118" s="83">
        <v>5633</v>
      </c>
      <c r="BR118" s="125">
        <v>134</v>
      </c>
      <c r="BS118" s="33">
        <f t="shared" si="22"/>
        <v>7</v>
      </c>
      <c r="BT118" s="83" t="str">
        <f t="shared" si="23"/>
        <v>Kaufmännischer Mitarbeiter 4 / Gruppenchef 2</v>
      </c>
      <c r="BU118" s="20"/>
      <c r="BV118" s="125">
        <v>134</v>
      </c>
      <c r="BW118" s="33">
        <f t="shared" si="20"/>
        <v>7</v>
      </c>
      <c r="BX118" s="83" t="str">
        <f t="shared" si="21"/>
        <v>Kaufmännischer Mitarbeiter 4 / Gruppenchef 2</v>
      </c>
    </row>
    <row r="119" spans="1:76" s="19" customFormat="1" x14ac:dyDescent="0.2">
      <c r="A119" s="53">
        <v>0</v>
      </c>
      <c r="B119" s="53">
        <v>1</v>
      </c>
      <c r="C119" s="53">
        <f t="shared" si="1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516</v>
      </c>
      <c r="Q119" s="15">
        <v>115</v>
      </c>
      <c r="R119" s="42"/>
      <c r="S119" s="27" t="s">
        <v>191</v>
      </c>
      <c r="T119" s="21">
        <v>1948</v>
      </c>
      <c r="U119" s="28" t="s">
        <v>162</v>
      </c>
      <c r="V119" s="21">
        <v>1975</v>
      </c>
      <c r="W119" s="25"/>
      <c r="X119" s="21"/>
      <c r="Y119" s="25"/>
      <c r="Z119" s="21">
        <f t="shared" si="19"/>
        <v>36</v>
      </c>
      <c r="AA119" s="25" t="s">
        <v>414</v>
      </c>
      <c r="AB119" s="21" t="s">
        <v>142</v>
      </c>
      <c r="AC119" s="21"/>
      <c r="AE119" s="90" t="s">
        <v>428</v>
      </c>
      <c r="AF119" s="82"/>
      <c r="BQ119" s="83">
        <v>5618</v>
      </c>
      <c r="BR119" s="125">
        <v>112</v>
      </c>
      <c r="BS119" s="33">
        <f t="shared" si="22"/>
        <v>5</v>
      </c>
      <c r="BT119" s="83" t="str">
        <f t="shared" si="23"/>
        <v>Réceptionist / Telefonist / Service-Disponent 2</v>
      </c>
      <c r="BU119" s="20"/>
      <c r="BV119" s="125">
        <v>112</v>
      </c>
      <c r="BW119" s="33">
        <f t="shared" si="20"/>
        <v>5</v>
      </c>
      <c r="BX119" s="83" t="str">
        <f t="shared" si="21"/>
        <v>Réceptionist / Telefonist / Service-Disponent 2</v>
      </c>
    </row>
    <row r="120" spans="1:76" s="19" customFormat="1" x14ac:dyDescent="0.2">
      <c r="A120" s="53">
        <v>0</v>
      </c>
      <c r="B120" s="53">
        <v>1</v>
      </c>
      <c r="C120" s="53">
        <f t="shared" si="1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579</v>
      </c>
      <c r="Q120" s="15">
        <v>116</v>
      </c>
      <c r="R120" s="42"/>
      <c r="S120" s="27" t="s">
        <v>580</v>
      </c>
      <c r="T120" s="21">
        <v>1965</v>
      </c>
      <c r="U120" s="28" t="s">
        <v>581</v>
      </c>
      <c r="V120" s="21">
        <v>1985</v>
      </c>
      <c r="W120" s="25"/>
      <c r="X120" s="21"/>
      <c r="Y120" s="25"/>
      <c r="Z120" s="21">
        <f t="shared" si="19"/>
        <v>26</v>
      </c>
      <c r="AA120" s="25" t="s">
        <v>414</v>
      </c>
      <c r="AB120" s="21" t="s">
        <v>142</v>
      </c>
      <c r="AC120" s="21"/>
      <c r="AE120" s="90" t="s">
        <v>428</v>
      </c>
      <c r="AF120" s="82"/>
      <c r="BQ120" s="83">
        <v>7703</v>
      </c>
      <c r="BR120" s="125">
        <v>112</v>
      </c>
      <c r="BS120" s="33">
        <f t="shared" si="22"/>
        <v>5</v>
      </c>
      <c r="BT120" s="83" t="str">
        <f t="shared" si="23"/>
        <v>Réceptionist / Telefonist / Service-Disponent 2</v>
      </c>
      <c r="BU120" s="20"/>
      <c r="BV120" s="125">
        <v>112</v>
      </c>
      <c r="BW120" s="33">
        <f t="shared" si="20"/>
        <v>5</v>
      </c>
      <c r="BX120" s="83" t="str">
        <f t="shared" si="21"/>
        <v>Réceptionist / Telefonist / Service-Disponent 2</v>
      </c>
    </row>
    <row r="121" spans="1:76" s="19" customFormat="1" x14ac:dyDescent="0.2">
      <c r="A121" s="53">
        <v>0</v>
      </c>
      <c r="B121" s="53">
        <v>1</v>
      </c>
      <c r="C121" s="53">
        <f t="shared" si="1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517</v>
      </c>
      <c r="Q121" s="15">
        <v>117</v>
      </c>
      <c r="R121" s="42"/>
      <c r="S121" s="27" t="s">
        <v>236</v>
      </c>
      <c r="T121" s="21">
        <v>1970</v>
      </c>
      <c r="U121" s="28" t="s">
        <v>264</v>
      </c>
      <c r="V121" s="21">
        <v>1987</v>
      </c>
      <c r="W121" s="25"/>
      <c r="X121" s="21"/>
      <c r="Y121" s="25"/>
      <c r="Z121" s="21">
        <f t="shared" si="19"/>
        <v>24</v>
      </c>
      <c r="AA121" s="25" t="s">
        <v>414</v>
      </c>
      <c r="AB121" s="21" t="s">
        <v>142</v>
      </c>
      <c r="AC121" s="21"/>
      <c r="AE121" s="90" t="s">
        <v>428</v>
      </c>
      <c r="AF121" s="82"/>
      <c r="BQ121" s="83">
        <v>5627</v>
      </c>
      <c r="BR121" s="125">
        <v>112</v>
      </c>
      <c r="BS121" s="33">
        <f t="shared" si="22"/>
        <v>5</v>
      </c>
      <c r="BT121" s="83" t="str">
        <f t="shared" si="23"/>
        <v>Réceptionist / Telefonist / Service-Disponent 2</v>
      </c>
      <c r="BU121" s="20"/>
      <c r="BV121" s="125">
        <v>112</v>
      </c>
      <c r="BW121" s="33">
        <f t="shared" si="20"/>
        <v>5</v>
      </c>
      <c r="BX121" s="83" t="str">
        <f t="shared" si="21"/>
        <v>Réceptionist / Telefonist / Service-Disponent 2</v>
      </c>
    </row>
    <row r="122" spans="1:76" s="19" customFormat="1" x14ac:dyDescent="0.2">
      <c r="A122" s="53">
        <v>0</v>
      </c>
      <c r="B122" s="53">
        <v>1</v>
      </c>
      <c r="C122" s="53">
        <f t="shared" si="1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515</v>
      </c>
      <c r="Q122" s="15">
        <v>118</v>
      </c>
      <c r="R122" s="42"/>
      <c r="S122" s="27" t="s">
        <v>163</v>
      </c>
      <c r="T122" s="21">
        <v>1956</v>
      </c>
      <c r="U122" s="28"/>
      <c r="V122" s="21">
        <v>1989</v>
      </c>
      <c r="W122" s="25"/>
      <c r="X122" s="21"/>
      <c r="Y122" s="25"/>
      <c r="Z122" s="21">
        <f t="shared" si="19"/>
        <v>22</v>
      </c>
      <c r="AA122" s="25" t="s">
        <v>339</v>
      </c>
      <c r="AB122" s="21" t="s">
        <v>142</v>
      </c>
      <c r="AC122" s="21"/>
      <c r="AE122" s="90" t="s">
        <v>425</v>
      </c>
      <c r="AF122" s="82"/>
      <c r="BQ122" s="83">
        <v>5605</v>
      </c>
      <c r="BR122" s="125">
        <v>132</v>
      </c>
      <c r="BS122" s="33">
        <f t="shared" si="22"/>
        <v>5</v>
      </c>
      <c r="BT122" s="83" t="str">
        <f t="shared" si="23"/>
        <v>Kaufmännischer Mitarbeiter 2</v>
      </c>
      <c r="BU122" s="20"/>
      <c r="BV122" s="125">
        <v>132</v>
      </c>
      <c r="BW122" s="33">
        <f t="shared" si="20"/>
        <v>5</v>
      </c>
      <c r="BX122" s="83" t="str">
        <f t="shared" si="21"/>
        <v>Kaufmännischer Mitarbeiter 2</v>
      </c>
    </row>
    <row r="123" spans="1:76" s="19" customFormat="1" x14ac:dyDescent="0.2">
      <c r="A123" s="53">
        <v>0</v>
      </c>
      <c r="B123" s="53">
        <v>1</v>
      </c>
      <c r="C123" s="53">
        <f t="shared" si="18"/>
        <v>0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361</v>
      </c>
      <c r="P123" s="15" t="s">
        <v>518</v>
      </c>
      <c r="Q123" s="15">
        <v>119</v>
      </c>
      <c r="R123" s="42"/>
      <c r="S123" s="27" t="s">
        <v>257</v>
      </c>
      <c r="T123" s="21">
        <v>1953</v>
      </c>
      <c r="U123" s="28" t="s">
        <v>256</v>
      </c>
      <c r="V123" s="21">
        <v>2004</v>
      </c>
      <c r="W123" s="25"/>
      <c r="X123" s="21"/>
      <c r="Y123" s="25"/>
      <c r="Z123" s="21">
        <f t="shared" si="19"/>
        <v>7</v>
      </c>
      <c r="AA123" s="25" t="s">
        <v>339</v>
      </c>
      <c r="AB123" s="21" t="s">
        <v>142</v>
      </c>
      <c r="AC123" s="21"/>
      <c r="AE123" s="90" t="s">
        <v>425</v>
      </c>
      <c r="AF123" s="82"/>
      <c r="BQ123" s="83">
        <v>6758</v>
      </c>
      <c r="BR123" s="125">
        <v>132</v>
      </c>
      <c r="BS123" s="33">
        <f t="shared" si="22"/>
        <v>5</v>
      </c>
      <c r="BT123" s="83" t="str">
        <f t="shared" si="23"/>
        <v>Kaufmännischer Mitarbeiter 2</v>
      </c>
      <c r="BU123" s="20"/>
      <c r="BV123" s="125">
        <v>132</v>
      </c>
      <c r="BW123" s="33">
        <f t="shared" si="20"/>
        <v>5</v>
      </c>
      <c r="BX123" s="83" t="str">
        <f t="shared" si="21"/>
        <v>Kaufmännischer Mitarbeiter 2</v>
      </c>
    </row>
    <row r="124" spans="1:76" s="19" customFormat="1" x14ac:dyDescent="0.2">
      <c r="A124" s="53">
        <v>0</v>
      </c>
      <c r="B124" s="53">
        <v>1</v>
      </c>
      <c r="C124" s="53">
        <f t="shared" si="1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521</v>
      </c>
      <c r="Q124" s="15">
        <v>120</v>
      </c>
      <c r="R124" s="42" t="s">
        <v>345</v>
      </c>
      <c r="S124" s="27" t="s">
        <v>170</v>
      </c>
      <c r="T124" s="21">
        <v>1961</v>
      </c>
      <c r="U124" s="28" t="s">
        <v>169</v>
      </c>
      <c r="V124" s="21">
        <v>1980</v>
      </c>
      <c r="W124" s="25"/>
      <c r="X124" s="21"/>
      <c r="Y124" s="25"/>
      <c r="Z124" s="21">
        <f t="shared" si="19"/>
        <v>31</v>
      </c>
      <c r="AA124" s="25" t="s">
        <v>169</v>
      </c>
      <c r="AB124" s="21" t="s">
        <v>142</v>
      </c>
      <c r="AC124" s="21"/>
      <c r="AE124" s="90" t="s">
        <v>429</v>
      </c>
      <c r="AF124" s="82"/>
      <c r="BQ124" s="83">
        <v>6740</v>
      </c>
      <c r="BR124" s="125">
        <v>133</v>
      </c>
      <c r="BS124" s="33">
        <f t="shared" si="22"/>
        <v>6</v>
      </c>
      <c r="BT124" s="83" t="str">
        <f t="shared" si="23"/>
        <v>Kaufmännischer Mitarbeiter 3 / Gruppenchef 1</v>
      </c>
      <c r="BU124" s="20"/>
      <c r="BV124" s="125">
        <v>133</v>
      </c>
      <c r="BW124" s="33">
        <f t="shared" si="20"/>
        <v>6</v>
      </c>
      <c r="BX124" s="83" t="str">
        <f t="shared" si="21"/>
        <v>Kaufmännischer Mitarbeiter 3 / Gruppenchef 1</v>
      </c>
    </row>
    <row r="125" spans="1:76" s="19" customFormat="1" x14ac:dyDescent="0.2">
      <c r="A125" s="53">
        <v>0</v>
      </c>
      <c r="B125" s="53">
        <v>1</v>
      </c>
      <c r="C125" s="53">
        <f t="shared" si="1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519</v>
      </c>
      <c r="Q125" s="15">
        <v>121</v>
      </c>
      <c r="R125" s="42"/>
      <c r="S125" s="27" t="s">
        <v>293</v>
      </c>
      <c r="T125" s="21">
        <v>1969</v>
      </c>
      <c r="U125" s="28" t="s">
        <v>245</v>
      </c>
      <c r="V125" s="21">
        <v>1988</v>
      </c>
      <c r="W125" s="25"/>
      <c r="X125" s="21"/>
      <c r="Y125" s="25"/>
      <c r="Z125" s="21">
        <f t="shared" si="19"/>
        <v>23</v>
      </c>
      <c r="AA125" s="25" t="s">
        <v>169</v>
      </c>
      <c r="AB125" s="21" t="s">
        <v>142</v>
      </c>
      <c r="AC125" s="21"/>
      <c r="AE125" s="90" t="s">
        <v>429</v>
      </c>
      <c r="AF125" s="82"/>
      <c r="BQ125" s="83">
        <v>7701</v>
      </c>
      <c r="BR125" s="125">
        <v>132</v>
      </c>
      <c r="BS125" s="33">
        <f t="shared" si="22"/>
        <v>5</v>
      </c>
      <c r="BT125" s="83" t="str">
        <f t="shared" si="23"/>
        <v>Kaufmännischer Mitarbeiter 2</v>
      </c>
      <c r="BU125" s="20"/>
      <c r="BV125" s="125">
        <v>132</v>
      </c>
      <c r="BW125" s="33">
        <f t="shared" si="20"/>
        <v>5</v>
      </c>
      <c r="BX125" s="83" t="str">
        <f t="shared" si="21"/>
        <v>Kaufmännischer Mitarbeiter 2</v>
      </c>
    </row>
    <row r="126" spans="1:76" s="19" customFormat="1" x14ac:dyDescent="0.2">
      <c r="A126" s="53">
        <v>0</v>
      </c>
      <c r="B126" s="53"/>
      <c r="C126" s="53">
        <f t="shared" si="1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359</v>
      </c>
      <c r="P126" s="15" t="s">
        <v>522</v>
      </c>
      <c r="Q126" s="15">
        <v>122</v>
      </c>
      <c r="R126" s="42"/>
      <c r="S126" s="27" t="s">
        <v>171</v>
      </c>
      <c r="T126" s="21">
        <v>1960</v>
      </c>
      <c r="U126" s="28"/>
      <c r="V126" s="21">
        <v>1984</v>
      </c>
      <c r="W126" s="25"/>
      <c r="X126" s="21"/>
      <c r="Y126" s="25"/>
      <c r="Z126" s="21">
        <f t="shared" si="19"/>
        <v>27</v>
      </c>
      <c r="AA126" s="25" t="s">
        <v>172</v>
      </c>
      <c r="AB126" s="21" t="s">
        <v>147</v>
      </c>
      <c r="AC126" s="21"/>
      <c r="AE126" s="90" t="s">
        <v>430</v>
      </c>
      <c r="AF126" s="82"/>
      <c r="BQ126" s="83">
        <v>7654</v>
      </c>
      <c r="BR126" s="125">
        <v>614</v>
      </c>
      <c r="BS126" s="33">
        <f t="shared" si="22"/>
        <v>4</v>
      </c>
      <c r="BT126" s="83" t="str">
        <f t="shared" si="23"/>
        <v>Laborassistenz 2</v>
      </c>
      <c r="BU126" s="20"/>
      <c r="BV126" s="125">
        <v>614</v>
      </c>
      <c r="BW126" s="33">
        <f t="shared" si="20"/>
        <v>4</v>
      </c>
      <c r="BX126" s="83" t="str">
        <f t="shared" si="21"/>
        <v>Laborassistenz 2</v>
      </c>
    </row>
    <row r="127" spans="1:76" s="19" customFormat="1" x14ac:dyDescent="0.2">
      <c r="A127" s="53">
        <v>0</v>
      </c>
      <c r="B127" s="53"/>
      <c r="C127" s="53">
        <f t="shared" si="18"/>
        <v>0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/>
      <c r="N127" s="59">
        <v>1</v>
      </c>
      <c r="O127" s="19" t="s">
        <v>358</v>
      </c>
      <c r="P127" s="15" t="s">
        <v>858</v>
      </c>
      <c r="Q127" s="15">
        <v>123</v>
      </c>
      <c r="R127" s="42" t="s">
        <v>365</v>
      </c>
      <c r="S127" s="27" t="s">
        <v>872</v>
      </c>
      <c r="T127" s="21">
        <v>1992</v>
      </c>
      <c r="U127" s="28" t="s">
        <v>265</v>
      </c>
      <c r="V127" s="21"/>
      <c r="W127" s="25"/>
      <c r="X127" s="21"/>
      <c r="Y127" s="25"/>
      <c r="Z127" s="21"/>
      <c r="AA127" s="25" t="s">
        <v>265</v>
      </c>
      <c r="AB127" s="21" t="s">
        <v>149</v>
      </c>
      <c r="AC127" s="21"/>
      <c r="AE127" s="90" t="s">
        <v>380</v>
      </c>
      <c r="AF127" s="82"/>
      <c r="BQ127" s="83">
        <v>9734</v>
      </c>
      <c r="BR127" s="125"/>
      <c r="BS127" s="33"/>
      <c r="BT127" s="83"/>
      <c r="BU127" s="20"/>
      <c r="BV127" s="33"/>
      <c r="BW127" s="33"/>
      <c r="BX127" s="83"/>
    </row>
    <row r="128" spans="1:76" s="19" customFormat="1" x14ac:dyDescent="0.2">
      <c r="A128" s="53">
        <v>0</v>
      </c>
      <c r="B128" s="53"/>
      <c r="C128" s="53">
        <f t="shared" si="18"/>
        <v>0</v>
      </c>
      <c r="D128" s="55"/>
      <c r="E128" s="55"/>
      <c r="F128" s="55"/>
      <c r="G128" s="53"/>
      <c r="H128" s="53"/>
      <c r="I128" s="55"/>
      <c r="J128" s="53"/>
      <c r="K128" s="55">
        <v>1</v>
      </c>
      <c r="L128" s="55"/>
      <c r="M128" s="55"/>
      <c r="N128" s="59"/>
      <c r="O128" s="19" t="s">
        <v>360</v>
      </c>
      <c r="P128" s="15" t="s">
        <v>542</v>
      </c>
      <c r="Q128" s="15">
        <v>124</v>
      </c>
      <c r="R128" s="42"/>
      <c r="S128" s="27" t="s">
        <v>538</v>
      </c>
      <c r="T128" s="21">
        <v>1992</v>
      </c>
      <c r="U128" s="28" t="s">
        <v>235</v>
      </c>
      <c r="V128" s="21"/>
      <c r="W128" s="25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90" t="s">
        <v>381</v>
      </c>
      <c r="AF128" s="82"/>
      <c r="BQ128" s="83">
        <v>9707</v>
      </c>
      <c r="BR128" s="125"/>
      <c r="BS128" s="33"/>
      <c r="BT128" s="83"/>
      <c r="BU128" s="20"/>
      <c r="BV128" s="33"/>
      <c r="BW128" s="33"/>
      <c r="BX128" s="83"/>
    </row>
    <row r="129" spans="1:76" s="19" customFormat="1" x14ac:dyDescent="0.2">
      <c r="A129" s="53">
        <v>0</v>
      </c>
      <c r="B129" s="53"/>
      <c r="C129" s="53">
        <f t="shared" si="18"/>
        <v>0</v>
      </c>
      <c r="D129" s="55"/>
      <c r="E129" s="55"/>
      <c r="F129" s="55"/>
      <c r="G129" s="53"/>
      <c r="H129" s="53"/>
      <c r="I129" s="55"/>
      <c r="J129" s="53"/>
      <c r="K129" s="55">
        <v>1</v>
      </c>
      <c r="L129" s="55"/>
      <c r="M129" s="55"/>
      <c r="N129" s="59"/>
      <c r="O129" s="19" t="s">
        <v>360</v>
      </c>
      <c r="P129" s="15" t="s">
        <v>543</v>
      </c>
      <c r="Q129" s="15">
        <v>125</v>
      </c>
      <c r="R129" s="42"/>
      <c r="S129" s="27" t="s">
        <v>539</v>
      </c>
      <c r="T129" s="21">
        <v>1992</v>
      </c>
      <c r="U129" s="28" t="s">
        <v>235</v>
      </c>
      <c r="V129" s="21"/>
      <c r="W129" s="25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90" t="s">
        <v>381</v>
      </c>
      <c r="AF129" s="82"/>
      <c r="BQ129" s="83">
        <v>9706</v>
      </c>
      <c r="BR129" s="125"/>
      <c r="BS129" s="33"/>
      <c r="BT129" s="83"/>
      <c r="BU129" s="20"/>
      <c r="BV129" s="33"/>
      <c r="BW129" s="33"/>
      <c r="BX129" s="83"/>
    </row>
    <row r="130" spans="1:76" s="19" customFormat="1" x14ac:dyDescent="0.2">
      <c r="A130" s="53">
        <v>0</v>
      </c>
      <c r="B130" s="53"/>
      <c r="C130" s="53">
        <f t="shared" si="18"/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358</v>
      </c>
      <c r="P130" s="15" t="s">
        <v>541</v>
      </c>
      <c r="Q130" s="15">
        <v>126</v>
      </c>
      <c r="R130" s="42"/>
      <c r="S130" s="27" t="s">
        <v>540</v>
      </c>
      <c r="T130" s="21">
        <v>1993</v>
      </c>
      <c r="U130" s="28" t="s">
        <v>235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BQ130" s="83">
        <v>9708</v>
      </c>
      <c r="BR130" s="125"/>
      <c r="BS130" s="33"/>
      <c r="BT130" s="83"/>
      <c r="BU130" s="20"/>
      <c r="BV130" s="33"/>
      <c r="BW130" s="33"/>
      <c r="BX130" s="83"/>
    </row>
    <row r="131" spans="1:76" s="19" customFormat="1" x14ac:dyDescent="0.2">
      <c r="A131" s="53">
        <v>0</v>
      </c>
      <c r="B131" s="53"/>
      <c r="C131" s="53">
        <f t="shared" si="18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359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BQ131" s="83">
        <v>9714</v>
      </c>
      <c r="BR131" s="125"/>
      <c r="BS131" s="33"/>
      <c r="BT131" s="83"/>
      <c r="BU131" s="20"/>
      <c r="BV131" s="33"/>
      <c r="BW131" s="33"/>
      <c r="BX131" s="83"/>
    </row>
    <row r="132" spans="1:76" s="19" customFormat="1" x14ac:dyDescent="0.2">
      <c r="A132" s="53">
        <v>0</v>
      </c>
      <c r="B132" s="53"/>
      <c r="C132" s="53">
        <f t="shared" si="18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361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BQ132" s="83">
        <v>9715</v>
      </c>
      <c r="BR132" s="125"/>
      <c r="BS132" s="33"/>
      <c r="BT132" s="83"/>
      <c r="BU132" s="20"/>
      <c r="BV132" s="33"/>
      <c r="BW132" s="33"/>
      <c r="BX132" s="83"/>
    </row>
    <row r="133" spans="1:76" s="19" customFormat="1" x14ac:dyDescent="0.2">
      <c r="A133" s="53">
        <v>0</v>
      </c>
      <c r="B133" s="53"/>
      <c r="C133" s="53">
        <f t="shared" si="18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358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BQ133" s="83">
        <v>9713</v>
      </c>
      <c r="BR133" s="125"/>
      <c r="BS133" s="33"/>
      <c r="BT133" s="83"/>
      <c r="BU133" s="20"/>
      <c r="BV133" s="33"/>
      <c r="BW133" s="33"/>
      <c r="BX133" s="83"/>
    </row>
    <row r="134" spans="1:76" s="19" customFormat="1" x14ac:dyDescent="0.2">
      <c r="A134" s="53">
        <v>0</v>
      </c>
      <c r="B134" s="53"/>
      <c r="C134" s="53">
        <f t="shared" si="18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180</v>
      </c>
      <c r="Z134" s="21"/>
      <c r="AA134" s="25" t="s">
        <v>174</v>
      </c>
      <c r="AB134" s="21" t="s">
        <v>177</v>
      </c>
      <c r="AC134" s="21"/>
      <c r="AE134" s="90" t="s">
        <v>381</v>
      </c>
      <c r="AF134" s="82"/>
      <c r="BQ134" s="83">
        <v>9724</v>
      </c>
      <c r="BR134" s="125"/>
      <c r="BS134" s="33"/>
      <c r="BT134" s="83"/>
      <c r="BU134" s="20"/>
      <c r="BV134" s="33"/>
      <c r="BW134" s="33"/>
      <c r="BX134" s="83"/>
    </row>
    <row r="135" spans="1:76" s="19" customFormat="1" x14ac:dyDescent="0.2">
      <c r="A135" s="53">
        <v>0</v>
      </c>
      <c r="B135" s="53"/>
      <c r="C135" s="53">
        <f t="shared" si="18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BQ135" s="83">
        <v>9725</v>
      </c>
      <c r="BR135" s="125"/>
      <c r="BS135" s="33"/>
      <c r="BT135" s="83"/>
      <c r="BU135" s="20"/>
      <c r="BV135" s="33"/>
      <c r="BW135" s="33"/>
      <c r="BX135" s="83"/>
    </row>
    <row r="136" spans="1:76" s="19" customFormat="1" x14ac:dyDescent="0.2">
      <c r="A136" s="53">
        <v>0</v>
      </c>
      <c r="B136" s="53"/>
      <c r="C136" s="53">
        <f t="shared" si="18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BQ136" s="83">
        <v>9726</v>
      </c>
      <c r="BR136" s="125"/>
      <c r="BS136" s="33"/>
      <c r="BT136" s="83"/>
      <c r="BU136" s="20"/>
      <c r="BV136" s="33"/>
      <c r="BW136" s="33"/>
      <c r="BX136" s="83"/>
    </row>
    <row r="137" spans="1:76" s="19" customFormat="1" x14ac:dyDescent="0.2">
      <c r="A137" s="53">
        <v>0</v>
      </c>
      <c r="B137" s="53"/>
      <c r="C137" s="53">
        <f t="shared" si="1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627</v>
      </c>
      <c r="Q137" s="15">
        <v>133</v>
      </c>
      <c r="R137" s="42"/>
      <c r="S137" s="27" t="s">
        <v>864</v>
      </c>
      <c r="T137" s="21">
        <v>1995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BQ137" s="83">
        <v>9726</v>
      </c>
      <c r="BR137" s="125"/>
      <c r="BS137" s="33"/>
      <c r="BT137" s="83"/>
      <c r="BU137" s="20"/>
      <c r="BV137" s="33"/>
      <c r="BW137" s="33"/>
      <c r="BX137" s="83"/>
    </row>
    <row r="138" spans="1:76" s="19" customFormat="1" x14ac:dyDescent="0.2">
      <c r="A138" s="53">
        <v>0</v>
      </c>
      <c r="B138" s="53"/>
      <c r="C138" s="53">
        <f t="shared" si="1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625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BQ138" s="83">
        <v>9725</v>
      </c>
      <c r="BR138" s="125"/>
      <c r="BS138" s="33"/>
      <c r="BT138" s="83"/>
      <c r="BU138" s="20"/>
      <c r="BV138" s="33"/>
      <c r="BW138" s="33"/>
      <c r="BX138" s="83"/>
    </row>
    <row r="139" spans="1:76" s="19" customForma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700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  <c r="BQ139" s="126"/>
      <c r="BR139" s="141"/>
      <c r="BS139" s="141"/>
      <c r="BT139" s="126"/>
      <c r="BU139" s="126"/>
      <c r="BV139" s="138"/>
      <c r="BW139" s="138"/>
    </row>
    <row r="140" spans="1:76" x14ac:dyDescent="0.25">
      <c r="A140" s="48">
        <f t="shared" ref="A140:N140" si="24">SUM(A5:A138)</f>
        <v>9</v>
      </c>
      <c r="B140" s="48">
        <f t="shared" si="24"/>
        <v>34</v>
      </c>
      <c r="C140" s="48">
        <f t="shared" si="24"/>
        <v>90</v>
      </c>
      <c r="D140" s="48">
        <f t="shared" si="24"/>
        <v>26</v>
      </c>
      <c r="E140" s="48">
        <f t="shared" si="24"/>
        <v>32</v>
      </c>
      <c r="F140" s="48">
        <f t="shared" si="24"/>
        <v>2</v>
      </c>
      <c r="G140" s="48">
        <f t="shared" si="24"/>
        <v>2</v>
      </c>
      <c r="H140" s="48">
        <f t="shared" si="24"/>
        <v>35</v>
      </c>
      <c r="I140" s="48">
        <f t="shared" si="24"/>
        <v>36</v>
      </c>
      <c r="J140" s="48">
        <f t="shared" si="24"/>
        <v>14</v>
      </c>
      <c r="K140" s="48">
        <f t="shared" si="24"/>
        <v>11</v>
      </c>
      <c r="L140" s="48">
        <f t="shared" si="24"/>
        <v>21</v>
      </c>
      <c r="M140" s="48">
        <f t="shared" si="24"/>
        <v>5</v>
      </c>
      <c r="N140" s="48">
        <f t="shared" si="24"/>
        <v>1</v>
      </c>
      <c r="O140" s="64">
        <f>SUM(D140+E140+F140+I140+K140+L140+M140)</f>
        <v>133</v>
      </c>
      <c r="Q140" s="12" t="s">
        <v>224</v>
      </c>
      <c r="R140" s="45" t="s">
        <v>342</v>
      </c>
      <c r="S140" s="11" t="s">
        <v>88</v>
      </c>
      <c r="Z140" s="13" t="s">
        <v>185</v>
      </c>
      <c r="AA140" s="14" t="s">
        <v>290</v>
      </c>
      <c r="AE140" s="87" t="s">
        <v>382</v>
      </c>
      <c r="AF140" s="88" t="s">
        <v>385</v>
      </c>
    </row>
    <row r="141" spans="1:76" x14ac:dyDescent="0.25">
      <c r="A141" s="11">
        <f t="shared" ref="A141:N141" si="25">SUBTOTAL(9,A5:A138)</f>
        <v>9</v>
      </c>
      <c r="B141" s="11">
        <f t="shared" si="25"/>
        <v>34</v>
      </c>
      <c r="C141" s="11">
        <f t="shared" si="25"/>
        <v>90</v>
      </c>
      <c r="D141" s="11">
        <f t="shared" si="25"/>
        <v>26</v>
      </c>
      <c r="E141" s="11">
        <f t="shared" si="25"/>
        <v>32</v>
      </c>
      <c r="F141" s="11">
        <f t="shared" si="25"/>
        <v>2</v>
      </c>
      <c r="G141" s="11">
        <f t="shared" si="25"/>
        <v>2</v>
      </c>
      <c r="H141" s="11">
        <f t="shared" si="25"/>
        <v>35</v>
      </c>
      <c r="I141" s="11">
        <f t="shared" si="25"/>
        <v>36</v>
      </c>
      <c r="J141" s="11">
        <f t="shared" si="25"/>
        <v>14</v>
      </c>
      <c r="K141" s="11">
        <f t="shared" si="25"/>
        <v>11</v>
      </c>
      <c r="L141" s="11">
        <f t="shared" si="25"/>
        <v>21</v>
      </c>
      <c r="M141" s="11">
        <f t="shared" si="25"/>
        <v>5</v>
      </c>
      <c r="N141" s="11">
        <f t="shared" si="25"/>
        <v>1</v>
      </c>
      <c r="O141" s="64">
        <f>SUM(D141+E141+F141+I141+K141+L141+M141)</f>
        <v>133</v>
      </c>
      <c r="Q141" s="12" t="s">
        <v>224</v>
      </c>
      <c r="R141" s="45" t="s">
        <v>370</v>
      </c>
      <c r="S141" s="11" t="s">
        <v>371</v>
      </c>
      <c r="Z141" s="13" t="s">
        <v>186</v>
      </c>
      <c r="AA141" s="14" t="s">
        <v>188</v>
      </c>
      <c r="AE141" s="87" t="s">
        <v>373</v>
      </c>
      <c r="AF141" s="88" t="s">
        <v>97</v>
      </c>
    </row>
    <row r="142" spans="1:76" x14ac:dyDescent="0.25">
      <c r="R142" s="45" t="s">
        <v>369</v>
      </c>
      <c r="S142" s="11" t="s">
        <v>150</v>
      </c>
      <c r="Z142" s="13" t="s">
        <v>189</v>
      </c>
      <c r="AA142" s="14" t="s">
        <v>187</v>
      </c>
      <c r="AE142" s="87" t="s">
        <v>375</v>
      </c>
      <c r="AF142" s="88" t="s">
        <v>386</v>
      </c>
    </row>
    <row r="143" spans="1:76" x14ac:dyDescent="0.25">
      <c r="J143" s="11"/>
      <c r="P143" s="69" t="s">
        <v>366</v>
      </c>
      <c r="Q143" s="69" t="s">
        <v>366</v>
      </c>
      <c r="R143" s="45" t="s">
        <v>341</v>
      </c>
      <c r="S143" s="11" t="s">
        <v>158</v>
      </c>
      <c r="AE143" s="87" t="s">
        <v>376</v>
      </c>
      <c r="AF143" s="88" t="s">
        <v>110</v>
      </c>
    </row>
    <row r="144" spans="1:76" x14ac:dyDescent="0.25">
      <c r="J144" s="11"/>
      <c r="R144" s="45" t="s">
        <v>368</v>
      </c>
      <c r="S144" s="11" t="s">
        <v>161</v>
      </c>
      <c r="AE144" s="87" t="s">
        <v>379</v>
      </c>
      <c r="AF144" s="88" t="s">
        <v>387</v>
      </c>
    </row>
    <row r="145" spans="15:32" x14ac:dyDescent="0.25">
      <c r="R145" s="45" t="s">
        <v>367</v>
      </c>
      <c r="S145" s="11" t="s">
        <v>166</v>
      </c>
      <c r="AE145" s="87" t="s">
        <v>394</v>
      </c>
      <c r="AF145" s="88" t="s">
        <v>395</v>
      </c>
    </row>
    <row r="146" spans="15:32" x14ac:dyDescent="0.25">
      <c r="R146" s="45" t="s">
        <v>365</v>
      </c>
      <c r="S146" s="11" t="s">
        <v>249</v>
      </c>
      <c r="AE146" s="87" t="s">
        <v>383</v>
      </c>
      <c r="AF146" s="88" t="s">
        <v>388</v>
      </c>
    </row>
    <row r="147" spans="15:32" x14ac:dyDescent="0.25">
      <c r="AE147" s="91" t="s">
        <v>365</v>
      </c>
      <c r="AF147" s="89" t="s">
        <v>249</v>
      </c>
    </row>
    <row r="148" spans="15:32" x14ac:dyDescent="0.25">
      <c r="AE148" s="80"/>
    </row>
    <row r="149" spans="15:32" x14ac:dyDescent="0.25">
      <c r="AE149" s="80" t="s">
        <v>408</v>
      </c>
    </row>
    <row r="150" spans="15:32" x14ac:dyDescent="0.25">
      <c r="O150" s="109"/>
      <c r="P150" s="110"/>
      <c r="Q150" s="111"/>
      <c r="R150" s="112"/>
      <c r="S150" s="113"/>
      <c r="AE150" s="80" t="s">
        <v>410</v>
      </c>
    </row>
    <row r="151" spans="15:32" x14ac:dyDescent="0.25">
      <c r="O151" s="109"/>
      <c r="P151" s="110"/>
      <c r="Q151" s="111"/>
      <c r="R151" s="112"/>
      <c r="S151" s="113"/>
      <c r="AE151" s="80" t="s">
        <v>409</v>
      </c>
    </row>
    <row r="152" spans="15:32" x14ac:dyDescent="0.25">
      <c r="O152" s="109"/>
      <c r="P152" s="110"/>
      <c r="Q152" s="111"/>
      <c r="R152" s="112"/>
      <c r="S152" s="113"/>
      <c r="AE152" s="80"/>
    </row>
    <row r="153" spans="15:32" x14ac:dyDescent="0.25">
      <c r="O153" s="114"/>
      <c r="P153" s="111"/>
      <c r="Q153" s="111"/>
      <c r="R153" s="112"/>
      <c r="S153" s="115"/>
      <c r="AE153" s="80" t="s">
        <v>411</v>
      </c>
    </row>
    <row r="154" spans="15:32" x14ac:dyDescent="0.25">
      <c r="AE154" s="80" t="s">
        <v>413</v>
      </c>
    </row>
    <row r="155" spans="15:32" x14ac:dyDescent="0.25">
      <c r="AE155" s="80" t="s">
        <v>412</v>
      </c>
    </row>
    <row r="156" spans="15:32" x14ac:dyDescent="0.25">
      <c r="AE156" s="80"/>
    </row>
    <row r="157" spans="15:32" x14ac:dyDescent="0.25">
      <c r="AE157" s="80"/>
    </row>
    <row r="158" spans="15:32" x14ac:dyDescent="0.25">
      <c r="AE158" s="80"/>
    </row>
    <row r="159" spans="15:32" x14ac:dyDescent="0.25">
      <c r="AE159" s="80"/>
    </row>
    <row r="160" spans="15:32" x14ac:dyDescent="0.25">
      <c r="AE160" s="80"/>
    </row>
    <row r="161" spans="31:81" x14ac:dyDescent="0.25">
      <c r="AE161" s="80"/>
    </row>
    <row r="162" spans="31:81" x14ac:dyDescent="0.25">
      <c r="AE162" s="80"/>
    </row>
    <row r="163" spans="31:81" x14ac:dyDescent="0.25">
      <c r="AE163" s="80"/>
      <c r="CA163" s="889" t="s">
        <v>78</v>
      </c>
      <c r="CB163" s="890"/>
      <c r="CC163" s="891"/>
    </row>
    <row r="164" spans="31:81" x14ac:dyDescent="0.25">
      <c r="AE164" s="80"/>
      <c r="CA164" s="127" t="s">
        <v>76</v>
      </c>
      <c r="CB164" s="128" t="s">
        <v>77</v>
      </c>
      <c r="CC164" s="129" t="s">
        <v>701</v>
      </c>
    </row>
    <row r="165" spans="31:81" x14ac:dyDescent="0.25">
      <c r="AE165" s="80"/>
      <c r="CA165" s="130">
        <v>101</v>
      </c>
      <c r="CB165" s="131" t="s">
        <v>712</v>
      </c>
      <c r="CC165" s="135">
        <v>2</v>
      </c>
    </row>
    <row r="166" spans="31:81" x14ac:dyDescent="0.25">
      <c r="AE166" s="80"/>
      <c r="CA166" s="130">
        <v>102</v>
      </c>
      <c r="CB166" s="131" t="s">
        <v>713</v>
      </c>
      <c r="CC166" s="135">
        <v>3</v>
      </c>
    </row>
    <row r="167" spans="31:81" x14ac:dyDescent="0.25">
      <c r="AE167" s="80"/>
      <c r="CA167" s="130">
        <v>103</v>
      </c>
      <c r="CB167" s="131" t="s">
        <v>714</v>
      </c>
      <c r="CC167" s="135">
        <v>4</v>
      </c>
    </row>
    <row r="168" spans="31:81" x14ac:dyDescent="0.25">
      <c r="AE168" s="80"/>
      <c r="CA168" s="130">
        <v>104</v>
      </c>
      <c r="CB168" s="131" t="s">
        <v>715</v>
      </c>
      <c r="CC168" s="135">
        <v>5</v>
      </c>
    </row>
    <row r="169" spans="31:81" x14ac:dyDescent="0.25">
      <c r="AE169" s="80"/>
      <c r="CA169" s="130">
        <v>111</v>
      </c>
      <c r="CB169" s="131" t="s">
        <v>716</v>
      </c>
      <c r="CC169" s="135">
        <v>4</v>
      </c>
    </row>
    <row r="170" spans="31:81" x14ac:dyDescent="0.25">
      <c r="AE170" s="80"/>
      <c r="CA170" s="130">
        <v>112</v>
      </c>
      <c r="CB170" s="131" t="s">
        <v>717</v>
      </c>
      <c r="CC170" s="135">
        <v>5</v>
      </c>
    </row>
    <row r="171" spans="31:81" x14ac:dyDescent="0.25">
      <c r="AE171" s="80"/>
      <c r="CA171" s="130">
        <v>121</v>
      </c>
      <c r="CB171" s="131" t="s">
        <v>718</v>
      </c>
      <c r="CC171" s="135">
        <v>4</v>
      </c>
    </row>
    <row r="172" spans="31:81" x14ac:dyDescent="0.25">
      <c r="AE172" s="80"/>
      <c r="CA172" s="130">
        <v>122</v>
      </c>
      <c r="CB172" s="131" t="s">
        <v>719</v>
      </c>
      <c r="CC172" s="135">
        <v>5</v>
      </c>
    </row>
    <row r="173" spans="31:81" x14ac:dyDescent="0.25">
      <c r="CA173" s="130">
        <v>123</v>
      </c>
      <c r="CB173" s="131" t="s">
        <v>720</v>
      </c>
      <c r="CC173" s="135">
        <v>6</v>
      </c>
    </row>
    <row r="174" spans="31:81" x14ac:dyDescent="0.25">
      <c r="CA174" s="130">
        <v>124</v>
      </c>
      <c r="CB174" s="131" t="s">
        <v>721</v>
      </c>
      <c r="CC174" s="135">
        <v>7</v>
      </c>
    </row>
    <row r="175" spans="31:81" x14ac:dyDescent="0.25">
      <c r="CA175" s="130">
        <v>131</v>
      </c>
      <c r="CB175" s="131" t="s">
        <v>722</v>
      </c>
      <c r="CC175" s="135">
        <v>4</v>
      </c>
    </row>
    <row r="176" spans="31:81" x14ac:dyDescent="0.25">
      <c r="CA176" s="130">
        <v>132</v>
      </c>
      <c r="CB176" s="131" t="s">
        <v>723</v>
      </c>
      <c r="CC176" s="135">
        <v>5</v>
      </c>
    </row>
    <row r="177" spans="79:81" x14ac:dyDescent="0.25">
      <c r="CA177" s="130">
        <v>133</v>
      </c>
      <c r="CB177" s="131" t="s">
        <v>724</v>
      </c>
      <c r="CC177" s="135">
        <v>6</v>
      </c>
    </row>
    <row r="178" spans="79:81" x14ac:dyDescent="0.25">
      <c r="CA178" s="130">
        <v>134</v>
      </c>
      <c r="CB178" s="131" t="s">
        <v>725</v>
      </c>
      <c r="CC178" s="135">
        <v>7</v>
      </c>
    </row>
    <row r="179" spans="79:81" x14ac:dyDescent="0.25">
      <c r="CA179" s="130">
        <v>138</v>
      </c>
      <c r="CB179" s="131" t="s">
        <v>726</v>
      </c>
      <c r="CC179" s="135">
        <v>6</v>
      </c>
    </row>
    <row r="180" spans="79:81" x14ac:dyDescent="0.25">
      <c r="CA180" s="130">
        <v>139</v>
      </c>
      <c r="CB180" s="131" t="s">
        <v>727</v>
      </c>
      <c r="CC180" s="135">
        <v>7</v>
      </c>
    </row>
    <row r="181" spans="79:81" x14ac:dyDescent="0.25">
      <c r="CA181" s="130">
        <v>141</v>
      </c>
      <c r="CB181" s="131" t="s">
        <v>728</v>
      </c>
      <c r="CC181" s="135">
        <v>8</v>
      </c>
    </row>
    <row r="182" spans="79:81" x14ac:dyDescent="0.25">
      <c r="CA182" s="130">
        <v>142</v>
      </c>
      <c r="CB182" s="131" t="s">
        <v>729</v>
      </c>
      <c r="CC182" s="135">
        <v>9</v>
      </c>
    </row>
    <row r="183" spans="79:81" x14ac:dyDescent="0.25">
      <c r="CA183" s="130">
        <v>143</v>
      </c>
      <c r="CB183" s="131" t="s">
        <v>730</v>
      </c>
      <c r="CC183" s="135">
        <v>10</v>
      </c>
    </row>
    <row r="184" spans="79:81" x14ac:dyDescent="0.25">
      <c r="CA184" s="130">
        <v>144</v>
      </c>
      <c r="CB184" s="131" t="s">
        <v>731</v>
      </c>
      <c r="CC184" s="135">
        <v>11</v>
      </c>
    </row>
    <row r="185" spans="79:81" x14ac:dyDescent="0.25">
      <c r="CA185" s="130">
        <v>150</v>
      </c>
      <c r="CB185" s="131" t="s">
        <v>732</v>
      </c>
      <c r="CC185" s="135">
        <v>8</v>
      </c>
    </row>
    <row r="186" spans="79:81" x14ac:dyDescent="0.25">
      <c r="CA186" s="130">
        <v>151</v>
      </c>
      <c r="CB186" s="131" t="s">
        <v>733</v>
      </c>
      <c r="CC186" s="135">
        <v>9</v>
      </c>
    </row>
    <row r="187" spans="79:81" x14ac:dyDescent="0.25">
      <c r="CA187" s="130">
        <v>152</v>
      </c>
      <c r="CB187" s="131" t="s">
        <v>734</v>
      </c>
      <c r="CC187" s="135">
        <v>10</v>
      </c>
    </row>
    <row r="188" spans="79:81" x14ac:dyDescent="0.25">
      <c r="CA188" s="130">
        <v>153</v>
      </c>
      <c r="CB188" s="131" t="s">
        <v>735</v>
      </c>
      <c r="CC188" s="135">
        <v>11</v>
      </c>
    </row>
    <row r="189" spans="79:81" x14ac:dyDescent="0.25">
      <c r="CA189" s="130">
        <v>154</v>
      </c>
      <c r="CB189" s="131" t="s">
        <v>736</v>
      </c>
      <c r="CC189" s="135">
        <v>12</v>
      </c>
    </row>
    <row r="190" spans="79:81" x14ac:dyDescent="0.25">
      <c r="CA190" s="130">
        <v>161</v>
      </c>
      <c r="CB190" s="131" t="s">
        <v>737</v>
      </c>
      <c r="CC190" s="135">
        <v>8</v>
      </c>
    </row>
    <row r="191" spans="79:81" x14ac:dyDescent="0.25">
      <c r="CA191" s="130">
        <v>162</v>
      </c>
      <c r="CB191" s="131" t="s">
        <v>738</v>
      </c>
      <c r="CC191" s="135">
        <v>9</v>
      </c>
    </row>
    <row r="192" spans="79:81" x14ac:dyDescent="0.25">
      <c r="CA192" s="130">
        <v>163</v>
      </c>
      <c r="CB192" s="131" t="s">
        <v>739</v>
      </c>
      <c r="CC192" s="135">
        <v>10</v>
      </c>
    </row>
    <row r="193" spans="79:81" x14ac:dyDescent="0.25">
      <c r="CA193" s="130">
        <v>164</v>
      </c>
      <c r="CB193" s="131" t="s">
        <v>740</v>
      </c>
      <c r="CC193" s="135">
        <v>11</v>
      </c>
    </row>
    <row r="194" spans="79:81" x14ac:dyDescent="0.25">
      <c r="CA194" s="130">
        <v>171</v>
      </c>
      <c r="CB194" s="131" t="s">
        <v>741</v>
      </c>
      <c r="CC194" s="135">
        <v>9</v>
      </c>
    </row>
    <row r="195" spans="79:81" x14ac:dyDescent="0.25">
      <c r="CA195" s="130">
        <v>172</v>
      </c>
      <c r="CB195" s="131" t="s">
        <v>742</v>
      </c>
      <c r="CC195" s="135">
        <v>10</v>
      </c>
    </row>
    <row r="196" spans="79:81" x14ac:dyDescent="0.25">
      <c r="CA196" s="130">
        <v>173</v>
      </c>
      <c r="CB196" s="131" t="s">
        <v>743</v>
      </c>
      <c r="CC196" s="135">
        <v>11</v>
      </c>
    </row>
    <row r="197" spans="79:81" x14ac:dyDescent="0.25">
      <c r="CA197" s="130">
        <v>174</v>
      </c>
      <c r="CB197" s="131" t="s">
        <v>744</v>
      </c>
      <c r="CC197" s="135">
        <v>12</v>
      </c>
    </row>
    <row r="198" spans="79:81" x14ac:dyDescent="0.25">
      <c r="CA198" s="130">
        <v>181</v>
      </c>
      <c r="CB198" s="131" t="s">
        <v>745</v>
      </c>
      <c r="CC198" s="135">
        <v>10</v>
      </c>
    </row>
    <row r="199" spans="79:81" x14ac:dyDescent="0.25">
      <c r="CA199" s="130">
        <v>183</v>
      </c>
      <c r="CB199" s="131" t="s">
        <v>746</v>
      </c>
      <c r="CC199" s="135">
        <v>12</v>
      </c>
    </row>
    <row r="200" spans="79:81" x14ac:dyDescent="0.25">
      <c r="CA200" s="130">
        <v>191</v>
      </c>
      <c r="CB200" s="131" t="s">
        <v>747</v>
      </c>
      <c r="CC200" s="135">
        <v>7</v>
      </c>
    </row>
    <row r="201" spans="79:81" x14ac:dyDescent="0.25">
      <c r="CA201" s="130">
        <v>192</v>
      </c>
      <c r="CB201" s="131" t="s">
        <v>748</v>
      </c>
      <c r="CC201" s="135">
        <v>8</v>
      </c>
    </row>
    <row r="202" spans="79:81" x14ac:dyDescent="0.25">
      <c r="CA202" s="130">
        <v>193</v>
      </c>
      <c r="CB202" s="131" t="s">
        <v>749</v>
      </c>
      <c r="CC202" s="135">
        <v>9</v>
      </c>
    </row>
    <row r="203" spans="79:81" x14ac:dyDescent="0.25">
      <c r="CA203" s="130">
        <v>201</v>
      </c>
      <c r="CB203" s="131" t="s">
        <v>750</v>
      </c>
      <c r="CC203" s="135">
        <v>2</v>
      </c>
    </row>
    <row r="204" spans="79:81" x14ac:dyDescent="0.25">
      <c r="CA204" s="130">
        <v>202</v>
      </c>
      <c r="CB204" s="131" t="s">
        <v>751</v>
      </c>
      <c r="CC204" s="135">
        <v>3</v>
      </c>
    </row>
    <row r="205" spans="79:81" x14ac:dyDescent="0.25">
      <c r="CA205" s="130">
        <v>211</v>
      </c>
      <c r="CB205" s="131" t="s">
        <v>752</v>
      </c>
      <c r="CC205" s="135">
        <v>4</v>
      </c>
    </row>
    <row r="206" spans="79:81" x14ac:dyDescent="0.25">
      <c r="CA206" s="130">
        <v>212</v>
      </c>
      <c r="CB206" s="131" t="s">
        <v>753</v>
      </c>
      <c r="CC206" s="135">
        <v>5</v>
      </c>
    </row>
    <row r="207" spans="79:81" x14ac:dyDescent="0.25">
      <c r="CA207" s="130">
        <v>213</v>
      </c>
      <c r="CB207" s="131" t="s">
        <v>754</v>
      </c>
      <c r="CC207" s="135">
        <v>6</v>
      </c>
    </row>
    <row r="208" spans="79:81" x14ac:dyDescent="0.25">
      <c r="CA208" s="130">
        <v>214</v>
      </c>
      <c r="CB208" s="131" t="s">
        <v>755</v>
      </c>
      <c r="CC208" s="135">
        <v>7</v>
      </c>
    </row>
    <row r="209" spans="79:81" x14ac:dyDescent="0.25">
      <c r="CA209" s="130">
        <v>221</v>
      </c>
      <c r="CB209" s="131" t="s">
        <v>756</v>
      </c>
      <c r="CC209" s="135">
        <v>8</v>
      </c>
    </row>
    <row r="210" spans="79:81" x14ac:dyDescent="0.25">
      <c r="CA210" s="130">
        <v>222</v>
      </c>
      <c r="CB210" s="131" t="s">
        <v>757</v>
      </c>
      <c r="CC210" s="135">
        <v>9</v>
      </c>
    </row>
    <row r="211" spans="79:81" x14ac:dyDescent="0.25">
      <c r="CA211" s="130">
        <v>223</v>
      </c>
      <c r="CB211" s="131" t="s">
        <v>758</v>
      </c>
      <c r="CC211" s="135">
        <v>10</v>
      </c>
    </row>
    <row r="212" spans="79:81" x14ac:dyDescent="0.25">
      <c r="CA212" s="130">
        <v>224</v>
      </c>
      <c r="CB212" s="131" t="s">
        <v>759</v>
      </c>
      <c r="CC212" s="135">
        <v>11</v>
      </c>
    </row>
    <row r="213" spans="79:81" x14ac:dyDescent="0.25">
      <c r="CA213" s="130">
        <v>241</v>
      </c>
      <c r="CB213" s="131" t="s">
        <v>760</v>
      </c>
      <c r="CC213" s="135">
        <v>8</v>
      </c>
    </row>
    <row r="214" spans="79:81" x14ac:dyDescent="0.25">
      <c r="CA214" s="130">
        <v>242</v>
      </c>
      <c r="CB214" s="131" t="s">
        <v>761</v>
      </c>
      <c r="CC214" s="135">
        <v>9</v>
      </c>
    </row>
    <row r="215" spans="79:81" x14ac:dyDescent="0.25">
      <c r="CA215" s="130">
        <v>243</v>
      </c>
      <c r="CB215" s="131" t="s">
        <v>762</v>
      </c>
      <c r="CC215" s="135">
        <v>10</v>
      </c>
    </row>
    <row r="216" spans="79:81" x14ac:dyDescent="0.25">
      <c r="CA216" s="130">
        <v>244</v>
      </c>
      <c r="CB216" s="131" t="s">
        <v>763</v>
      </c>
      <c r="CC216" s="135">
        <v>11</v>
      </c>
    </row>
    <row r="217" spans="79:81" x14ac:dyDescent="0.25">
      <c r="CA217" s="130">
        <v>250</v>
      </c>
      <c r="CB217" s="131" t="s">
        <v>764</v>
      </c>
      <c r="CC217" s="135">
        <v>8</v>
      </c>
    </row>
    <row r="218" spans="79:81" x14ac:dyDescent="0.25">
      <c r="CA218" s="130">
        <v>251</v>
      </c>
      <c r="CB218" s="131" t="s">
        <v>765</v>
      </c>
      <c r="CC218" s="135">
        <v>9</v>
      </c>
    </row>
    <row r="219" spans="79:81" x14ac:dyDescent="0.25">
      <c r="CA219" s="130">
        <v>252</v>
      </c>
      <c r="CB219" s="131" t="s">
        <v>766</v>
      </c>
      <c r="CC219" s="135">
        <v>10</v>
      </c>
    </row>
    <row r="220" spans="79:81" x14ac:dyDescent="0.25">
      <c r="CA220" s="130">
        <v>253</v>
      </c>
      <c r="CB220" s="131" t="s">
        <v>767</v>
      </c>
      <c r="CC220" s="135">
        <v>11</v>
      </c>
    </row>
    <row r="221" spans="79:81" x14ac:dyDescent="0.25">
      <c r="CA221" s="130">
        <v>254</v>
      </c>
      <c r="CB221" s="131" t="s">
        <v>768</v>
      </c>
      <c r="CC221" s="135">
        <v>12</v>
      </c>
    </row>
    <row r="222" spans="79:81" x14ac:dyDescent="0.25">
      <c r="CA222" s="130">
        <v>351</v>
      </c>
      <c r="CB222" s="131" t="s">
        <v>769</v>
      </c>
      <c r="CC222" s="135">
        <v>7</v>
      </c>
    </row>
    <row r="223" spans="79:81" x14ac:dyDescent="0.25">
      <c r="CA223" s="130">
        <v>352</v>
      </c>
      <c r="CB223" s="131" t="s">
        <v>770</v>
      </c>
      <c r="CC223" s="135">
        <v>8</v>
      </c>
    </row>
    <row r="224" spans="79:81" x14ac:dyDescent="0.25">
      <c r="CA224" s="130">
        <v>353</v>
      </c>
      <c r="CB224" s="131" t="s">
        <v>771</v>
      </c>
      <c r="CC224" s="135">
        <v>9</v>
      </c>
    </row>
    <row r="225" spans="79:81" x14ac:dyDescent="0.25">
      <c r="CA225" s="130">
        <v>354</v>
      </c>
      <c r="CB225" s="131" t="s">
        <v>772</v>
      </c>
      <c r="CC225" s="135">
        <v>10</v>
      </c>
    </row>
    <row r="226" spans="79:81" x14ac:dyDescent="0.25">
      <c r="CA226" s="130">
        <v>355</v>
      </c>
      <c r="CB226" s="131" t="s">
        <v>773</v>
      </c>
      <c r="CC226" s="135">
        <v>11</v>
      </c>
    </row>
    <row r="227" spans="79:81" x14ac:dyDescent="0.25">
      <c r="CA227" s="130">
        <v>356</v>
      </c>
      <c r="CB227" s="131" t="s">
        <v>774</v>
      </c>
      <c r="CC227" s="135">
        <v>12</v>
      </c>
    </row>
    <row r="228" spans="79:81" x14ac:dyDescent="0.25">
      <c r="CA228" s="130">
        <v>361</v>
      </c>
      <c r="CB228" s="131" t="s">
        <v>775</v>
      </c>
      <c r="CC228" s="135">
        <v>6</v>
      </c>
    </row>
    <row r="229" spans="79:81" x14ac:dyDescent="0.25">
      <c r="CA229" s="130">
        <v>362</v>
      </c>
      <c r="CB229" s="131" t="s">
        <v>776</v>
      </c>
      <c r="CC229" s="135">
        <v>7</v>
      </c>
    </row>
    <row r="230" spans="79:81" x14ac:dyDescent="0.25">
      <c r="CA230" s="130">
        <v>363</v>
      </c>
      <c r="CB230" s="131" t="s">
        <v>777</v>
      </c>
      <c r="CC230" s="135">
        <v>8</v>
      </c>
    </row>
    <row r="231" spans="79:81" x14ac:dyDescent="0.25">
      <c r="CA231" s="130">
        <v>364</v>
      </c>
      <c r="CB231" s="131" t="s">
        <v>778</v>
      </c>
      <c r="CC231" s="135">
        <v>9</v>
      </c>
    </row>
    <row r="232" spans="79:81" x14ac:dyDescent="0.25">
      <c r="CA232" s="130">
        <v>366</v>
      </c>
      <c r="CB232" s="131" t="s">
        <v>779</v>
      </c>
      <c r="CC232" s="135">
        <v>8</v>
      </c>
    </row>
    <row r="233" spans="79:81" x14ac:dyDescent="0.25">
      <c r="CA233" s="130">
        <v>367</v>
      </c>
      <c r="CB233" s="131" t="s">
        <v>780</v>
      </c>
      <c r="CC233" s="135">
        <v>9</v>
      </c>
    </row>
    <row r="234" spans="79:81" x14ac:dyDescent="0.25">
      <c r="CA234" s="130">
        <v>368</v>
      </c>
      <c r="CB234" s="131" t="s">
        <v>781</v>
      </c>
      <c r="CC234" s="135">
        <v>10</v>
      </c>
    </row>
    <row r="235" spans="79:81" x14ac:dyDescent="0.25">
      <c r="CA235" s="130">
        <v>371</v>
      </c>
      <c r="CB235" s="131" t="s">
        <v>782</v>
      </c>
      <c r="CC235" s="135">
        <v>7</v>
      </c>
    </row>
    <row r="236" spans="79:81" x14ac:dyDescent="0.25">
      <c r="CA236" s="130">
        <v>372</v>
      </c>
      <c r="CB236" s="131" t="s">
        <v>783</v>
      </c>
      <c r="CC236" s="135">
        <v>8</v>
      </c>
    </row>
    <row r="237" spans="79:81" x14ac:dyDescent="0.25">
      <c r="CA237" s="130">
        <v>373</v>
      </c>
      <c r="CB237" s="131" t="s">
        <v>784</v>
      </c>
      <c r="CC237" s="135">
        <v>9</v>
      </c>
    </row>
    <row r="238" spans="79:81" x14ac:dyDescent="0.25">
      <c r="CA238" s="130">
        <v>374</v>
      </c>
      <c r="CB238" s="131" t="s">
        <v>785</v>
      </c>
      <c r="CC238" s="135">
        <v>10</v>
      </c>
    </row>
    <row r="239" spans="79:81" x14ac:dyDescent="0.25">
      <c r="CA239" s="130">
        <v>375</v>
      </c>
      <c r="CB239" s="131" t="s">
        <v>786</v>
      </c>
      <c r="CC239" s="135">
        <v>11</v>
      </c>
    </row>
    <row r="240" spans="79:81" x14ac:dyDescent="0.25">
      <c r="CA240" s="130">
        <v>376</v>
      </c>
      <c r="CB240" s="131" t="s">
        <v>787</v>
      </c>
      <c r="CC240" s="135">
        <v>8</v>
      </c>
    </row>
    <row r="241" spans="79:81" x14ac:dyDescent="0.25">
      <c r="CA241" s="130">
        <v>377</v>
      </c>
      <c r="CB241" s="131" t="s">
        <v>788</v>
      </c>
      <c r="CC241" s="135">
        <v>9</v>
      </c>
    </row>
    <row r="242" spans="79:81" x14ac:dyDescent="0.25">
      <c r="CA242" s="130">
        <v>378</v>
      </c>
      <c r="CB242" s="131" t="s">
        <v>789</v>
      </c>
      <c r="CC242" s="135">
        <v>11</v>
      </c>
    </row>
    <row r="243" spans="79:81" x14ac:dyDescent="0.25">
      <c r="CA243" s="130">
        <v>381</v>
      </c>
      <c r="CB243" s="131" t="s">
        <v>732</v>
      </c>
      <c r="CC243" s="135">
        <v>10</v>
      </c>
    </row>
    <row r="244" spans="79:81" x14ac:dyDescent="0.25">
      <c r="CA244" s="130">
        <v>382</v>
      </c>
      <c r="CB244" s="131" t="s">
        <v>733</v>
      </c>
      <c r="CC244" s="135">
        <v>11</v>
      </c>
    </row>
    <row r="245" spans="79:81" x14ac:dyDescent="0.25">
      <c r="CA245" s="130">
        <v>383</v>
      </c>
      <c r="CB245" s="131" t="s">
        <v>734</v>
      </c>
      <c r="CC245" s="135">
        <v>12</v>
      </c>
    </row>
    <row r="246" spans="79:81" x14ac:dyDescent="0.25">
      <c r="CA246" s="130">
        <v>410</v>
      </c>
      <c r="CB246" s="131" t="s">
        <v>790</v>
      </c>
      <c r="CC246" s="135">
        <v>5</v>
      </c>
    </row>
    <row r="247" spans="79:81" x14ac:dyDescent="0.25">
      <c r="CA247" s="130">
        <v>411</v>
      </c>
      <c r="CB247" s="131" t="s">
        <v>791</v>
      </c>
      <c r="CC247" s="135">
        <v>6</v>
      </c>
    </row>
    <row r="248" spans="79:81" x14ac:dyDescent="0.25">
      <c r="CA248" s="130">
        <v>412</v>
      </c>
      <c r="CB248" s="131" t="s">
        <v>792</v>
      </c>
      <c r="CC248" s="135">
        <v>7</v>
      </c>
    </row>
    <row r="249" spans="79:81" x14ac:dyDescent="0.25">
      <c r="CA249" s="130">
        <v>413</v>
      </c>
      <c r="CB249" s="131" t="s">
        <v>793</v>
      </c>
      <c r="CC249" s="135">
        <v>8</v>
      </c>
    </row>
    <row r="250" spans="79:81" x14ac:dyDescent="0.25">
      <c r="CA250" s="130">
        <v>420</v>
      </c>
      <c r="CB250" s="131" t="s">
        <v>794</v>
      </c>
      <c r="CC250" s="135">
        <v>4</v>
      </c>
    </row>
    <row r="251" spans="79:81" x14ac:dyDescent="0.25">
      <c r="CA251" s="130">
        <v>421</v>
      </c>
      <c r="CB251" s="131" t="s">
        <v>795</v>
      </c>
      <c r="CC251" s="135">
        <v>5</v>
      </c>
    </row>
    <row r="252" spans="79:81" x14ac:dyDescent="0.25">
      <c r="CA252" s="130">
        <v>422</v>
      </c>
      <c r="CB252" s="131" t="s">
        <v>796</v>
      </c>
      <c r="CC252" s="135">
        <v>6</v>
      </c>
    </row>
    <row r="253" spans="79:81" x14ac:dyDescent="0.25">
      <c r="CA253" s="130">
        <v>423</v>
      </c>
      <c r="CB253" s="131" t="s">
        <v>797</v>
      </c>
      <c r="CC253" s="135">
        <v>7</v>
      </c>
    </row>
    <row r="254" spans="79:81" x14ac:dyDescent="0.25">
      <c r="CA254" s="130">
        <v>424</v>
      </c>
      <c r="CB254" s="131" t="s">
        <v>798</v>
      </c>
      <c r="CC254" s="135">
        <v>8</v>
      </c>
    </row>
    <row r="255" spans="79:81" x14ac:dyDescent="0.25">
      <c r="CA255" s="130">
        <v>430</v>
      </c>
      <c r="CB255" s="131" t="s">
        <v>799</v>
      </c>
      <c r="CC255" s="135">
        <v>6</v>
      </c>
    </row>
    <row r="256" spans="79:81" x14ac:dyDescent="0.25">
      <c r="CA256" s="130">
        <v>431</v>
      </c>
      <c r="CB256" s="131" t="s">
        <v>800</v>
      </c>
      <c r="CC256" s="135">
        <v>7</v>
      </c>
    </row>
    <row r="257" spans="79:81" x14ac:dyDescent="0.25">
      <c r="CA257" s="130">
        <v>432</v>
      </c>
      <c r="CB257" s="131" t="s">
        <v>801</v>
      </c>
      <c r="CC257" s="135">
        <v>8</v>
      </c>
    </row>
    <row r="258" spans="79:81" x14ac:dyDescent="0.25">
      <c r="CA258" s="130">
        <v>433</v>
      </c>
      <c r="CB258" s="131" t="s">
        <v>802</v>
      </c>
      <c r="CC258" s="135">
        <v>9</v>
      </c>
    </row>
    <row r="259" spans="79:81" x14ac:dyDescent="0.25">
      <c r="CA259" s="130">
        <v>434</v>
      </c>
      <c r="CB259" s="131" t="s">
        <v>803</v>
      </c>
      <c r="CC259" s="135">
        <v>10</v>
      </c>
    </row>
    <row r="260" spans="79:81" x14ac:dyDescent="0.25">
      <c r="CA260" s="130">
        <v>441</v>
      </c>
      <c r="CB260" s="131" t="s">
        <v>804</v>
      </c>
      <c r="CC260" s="135">
        <v>7</v>
      </c>
    </row>
    <row r="261" spans="79:81" x14ac:dyDescent="0.25">
      <c r="CA261" s="130">
        <v>442</v>
      </c>
      <c r="CB261" s="131" t="s">
        <v>805</v>
      </c>
      <c r="CC261" s="135">
        <v>8</v>
      </c>
    </row>
    <row r="262" spans="79:81" x14ac:dyDescent="0.25">
      <c r="CA262" s="130">
        <v>443</v>
      </c>
      <c r="CB262" s="131" t="s">
        <v>806</v>
      </c>
      <c r="CC262" s="135">
        <v>9</v>
      </c>
    </row>
    <row r="263" spans="79:81" x14ac:dyDescent="0.25">
      <c r="CA263" s="130">
        <v>444</v>
      </c>
      <c r="CB263" s="131" t="s">
        <v>807</v>
      </c>
      <c r="CC263" s="135">
        <v>10</v>
      </c>
    </row>
    <row r="264" spans="79:81" x14ac:dyDescent="0.25">
      <c r="CA264" s="130">
        <v>451</v>
      </c>
      <c r="CB264" s="131" t="s">
        <v>808</v>
      </c>
      <c r="CC264" s="135">
        <v>7</v>
      </c>
    </row>
    <row r="265" spans="79:81" x14ac:dyDescent="0.25">
      <c r="CA265" s="130">
        <v>452</v>
      </c>
      <c r="CB265" s="131" t="s">
        <v>809</v>
      </c>
      <c r="CC265" s="135">
        <v>8</v>
      </c>
    </row>
    <row r="266" spans="79:81" x14ac:dyDescent="0.25">
      <c r="CA266" s="130">
        <v>453</v>
      </c>
      <c r="CB266" s="131" t="s">
        <v>810</v>
      </c>
      <c r="CC266" s="135">
        <v>9</v>
      </c>
    </row>
    <row r="267" spans="79:81" x14ac:dyDescent="0.25">
      <c r="CA267" s="130">
        <v>454</v>
      </c>
      <c r="CB267" s="131" t="s">
        <v>811</v>
      </c>
      <c r="CC267" s="135">
        <v>10</v>
      </c>
    </row>
    <row r="268" spans="79:81" x14ac:dyDescent="0.25">
      <c r="CA268" s="130">
        <v>460</v>
      </c>
      <c r="CB268" s="131" t="s">
        <v>812</v>
      </c>
      <c r="CC268" s="135">
        <v>6</v>
      </c>
    </row>
    <row r="269" spans="79:81" x14ac:dyDescent="0.25">
      <c r="CA269" s="130">
        <v>461</v>
      </c>
      <c r="CB269" s="131" t="s">
        <v>813</v>
      </c>
      <c r="CC269" s="135">
        <v>7</v>
      </c>
    </row>
    <row r="270" spans="79:81" x14ac:dyDescent="0.25">
      <c r="CA270" s="130">
        <v>462</v>
      </c>
      <c r="CB270" s="131" t="s">
        <v>814</v>
      </c>
      <c r="CC270" s="135">
        <v>8</v>
      </c>
    </row>
    <row r="271" spans="79:81" x14ac:dyDescent="0.25">
      <c r="CA271" s="130">
        <v>463</v>
      </c>
      <c r="CB271" s="131" t="s">
        <v>815</v>
      </c>
      <c r="CC271" s="135">
        <v>9</v>
      </c>
    </row>
    <row r="272" spans="79:81" x14ac:dyDescent="0.25">
      <c r="CA272" s="130">
        <v>464</v>
      </c>
      <c r="CB272" s="131" t="s">
        <v>816</v>
      </c>
      <c r="CC272" s="135">
        <v>10</v>
      </c>
    </row>
    <row r="273" spans="79:81" x14ac:dyDescent="0.25">
      <c r="CA273" s="130">
        <v>490</v>
      </c>
      <c r="CB273" s="131" t="s">
        <v>732</v>
      </c>
      <c r="CC273" s="135">
        <v>8</v>
      </c>
    </row>
    <row r="274" spans="79:81" x14ac:dyDescent="0.25">
      <c r="CA274" s="130">
        <v>491</v>
      </c>
      <c r="CB274" s="131" t="s">
        <v>733</v>
      </c>
      <c r="CC274" s="135">
        <v>9</v>
      </c>
    </row>
    <row r="275" spans="79:81" x14ac:dyDescent="0.25">
      <c r="CA275" s="130">
        <v>492</v>
      </c>
      <c r="CB275" s="131" t="s">
        <v>734</v>
      </c>
      <c r="CC275" s="135">
        <v>10</v>
      </c>
    </row>
    <row r="276" spans="79:81" x14ac:dyDescent="0.25">
      <c r="CA276" s="130">
        <v>493</v>
      </c>
      <c r="CB276" s="131" t="s">
        <v>817</v>
      </c>
      <c r="CC276" s="135">
        <v>11</v>
      </c>
    </row>
    <row r="277" spans="79:81" x14ac:dyDescent="0.25">
      <c r="CA277" s="130">
        <v>494</v>
      </c>
      <c r="CB277" s="131" t="s">
        <v>736</v>
      </c>
      <c r="CC277" s="135">
        <v>12</v>
      </c>
    </row>
    <row r="278" spans="79:81" x14ac:dyDescent="0.25">
      <c r="CA278" s="130">
        <v>501</v>
      </c>
      <c r="CB278" s="131" t="s">
        <v>818</v>
      </c>
      <c r="CC278" s="135">
        <v>1</v>
      </c>
    </row>
    <row r="279" spans="79:81" x14ac:dyDescent="0.25">
      <c r="CA279" s="130">
        <v>502</v>
      </c>
      <c r="CB279" s="131" t="s">
        <v>819</v>
      </c>
      <c r="CC279" s="135">
        <v>2</v>
      </c>
    </row>
    <row r="280" spans="79:81" x14ac:dyDescent="0.25">
      <c r="CA280" s="130">
        <v>504</v>
      </c>
      <c r="CB280" s="131" t="s">
        <v>821</v>
      </c>
      <c r="CC280" s="135">
        <v>4</v>
      </c>
    </row>
    <row r="281" spans="79:81" x14ac:dyDescent="0.25">
      <c r="CA281" s="130">
        <v>506</v>
      </c>
      <c r="CB281" s="131" t="s">
        <v>822</v>
      </c>
      <c r="CC281" s="135">
        <v>3</v>
      </c>
    </row>
    <row r="282" spans="79:81" x14ac:dyDescent="0.25">
      <c r="CA282" s="130">
        <v>507</v>
      </c>
      <c r="CB282" s="131" t="s">
        <v>823</v>
      </c>
      <c r="CC282" s="135">
        <v>4</v>
      </c>
    </row>
    <row r="283" spans="79:81" x14ac:dyDescent="0.25">
      <c r="CA283" s="130">
        <v>503</v>
      </c>
      <c r="CB283" s="131" t="s">
        <v>820</v>
      </c>
      <c r="CC283" s="135">
        <v>3</v>
      </c>
    </row>
    <row r="284" spans="79:81" x14ac:dyDescent="0.25">
      <c r="CA284" s="130">
        <v>508</v>
      </c>
      <c r="CB284" s="131" t="s">
        <v>824</v>
      </c>
      <c r="CC284" s="135">
        <v>5</v>
      </c>
    </row>
    <row r="285" spans="79:81" x14ac:dyDescent="0.25">
      <c r="CA285" s="130">
        <v>509</v>
      </c>
      <c r="CB285" s="131" t="s">
        <v>825</v>
      </c>
      <c r="CC285" s="135">
        <v>6</v>
      </c>
    </row>
    <row r="286" spans="79:81" x14ac:dyDescent="0.25">
      <c r="CA286" s="130">
        <v>511</v>
      </c>
      <c r="CB286" s="131" t="s">
        <v>826</v>
      </c>
      <c r="CC286" s="135">
        <v>4</v>
      </c>
    </row>
    <row r="287" spans="79:81" x14ac:dyDescent="0.25">
      <c r="CA287" s="130">
        <v>512</v>
      </c>
      <c r="CB287" s="131" t="s">
        <v>827</v>
      </c>
      <c r="CC287" s="135">
        <v>5</v>
      </c>
    </row>
    <row r="288" spans="79:81" x14ac:dyDescent="0.25">
      <c r="CA288" s="130">
        <v>513</v>
      </c>
      <c r="CB288" s="131" t="s">
        <v>828</v>
      </c>
      <c r="CC288" s="135">
        <v>6</v>
      </c>
    </row>
    <row r="289" spans="79:81" x14ac:dyDescent="0.25">
      <c r="CA289" s="130">
        <v>514</v>
      </c>
      <c r="CB289" s="131" t="s">
        <v>829</v>
      </c>
      <c r="CC289" s="135">
        <v>7</v>
      </c>
    </row>
    <row r="290" spans="79:81" x14ac:dyDescent="0.25">
      <c r="CA290" s="130">
        <v>516</v>
      </c>
      <c r="CB290" s="131" t="s">
        <v>830</v>
      </c>
      <c r="CC290" s="135">
        <v>4</v>
      </c>
    </row>
    <row r="291" spans="79:81" x14ac:dyDescent="0.25">
      <c r="CA291" s="130">
        <v>517</v>
      </c>
      <c r="CB291" s="131" t="s">
        <v>831</v>
      </c>
      <c r="CC291" s="135">
        <v>5</v>
      </c>
    </row>
    <row r="292" spans="79:81" x14ac:dyDescent="0.25">
      <c r="CA292" s="130">
        <v>518</v>
      </c>
      <c r="CB292" s="131" t="s">
        <v>832</v>
      </c>
      <c r="CC292" s="135">
        <v>6</v>
      </c>
    </row>
    <row r="293" spans="79:81" x14ac:dyDescent="0.25">
      <c r="CA293" s="130">
        <v>521</v>
      </c>
      <c r="CB293" s="131" t="s">
        <v>833</v>
      </c>
      <c r="CC293" s="135">
        <v>4</v>
      </c>
    </row>
    <row r="294" spans="79:81" x14ac:dyDescent="0.25">
      <c r="CA294" s="130">
        <v>522</v>
      </c>
      <c r="CB294" s="131" t="s">
        <v>834</v>
      </c>
      <c r="CC294" s="135">
        <v>5</v>
      </c>
    </row>
    <row r="295" spans="79:81" x14ac:dyDescent="0.25">
      <c r="CA295" s="130">
        <v>523</v>
      </c>
      <c r="CB295" s="131" t="s">
        <v>835</v>
      </c>
      <c r="CC295" s="135">
        <v>6</v>
      </c>
    </row>
    <row r="296" spans="79:81" x14ac:dyDescent="0.25">
      <c r="CA296" s="130">
        <v>524</v>
      </c>
      <c r="CB296" s="131" t="s">
        <v>836</v>
      </c>
      <c r="CC296" s="135">
        <v>7</v>
      </c>
    </row>
    <row r="297" spans="79:81" x14ac:dyDescent="0.25">
      <c r="CA297" s="130">
        <v>531</v>
      </c>
      <c r="CB297" s="131" t="s">
        <v>837</v>
      </c>
      <c r="CC297" s="135">
        <v>5</v>
      </c>
    </row>
    <row r="298" spans="79:81" x14ac:dyDescent="0.25">
      <c r="CA298" s="130">
        <v>532</v>
      </c>
      <c r="CB298" s="131" t="s">
        <v>838</v>
      </c>
      <c r="CC298" s="135">
        <v>6</v>
      </c>
    </row>
    <row r="299" spans="79:81" x14ac:dyDescent="0.25">
      <c r="CA299" s="130">
        <v>533</v>
      </c>
      <c r="CB299" s="131" t="s">
        <v>839</v>
      </c>
      <c r="CC299" s="135">
        <v>6</v>
      </c>
    </row>
    <row r="300" spans="79:81" x14ac:dyDescent="0.25">
      <c r="CA300" s="130">
        <v>534</v>
      </c>
      <c r="CB300" s="131" t="s">
        <v>840</v>
      </c>
      <c r="CC300" s="135">
        <v>7</v>
      </c>
    </row>
    <row r="301" spans="79:81" x14ac:dyDescent="0.25">
      <c r="CA301" s="130">
        <v>541</v>
      </c>
      <c r="CB301" s="131" t="s">
        <v>841</v>
      </c>
      <c r="CC301" s="135">
        <v>6</v>
      </c>
    </row>
    <row r="302" spans="79:81" x14ac:dyDescent="0.25">
      <c r="CA302" s="130">
        <v>542</v>
      </c>
      <c r="CB302" s="131" t="s">
        <v>842</v>
      </c>
      <c r="CC302" s="135">
        <v>7</v>
      </c>
    </row>
    <row r="303" spans="79:81" x14ac:dyDescent="0.25">
      <c r="CA303" s="130">
        <v>543</v>
      </c>
      <c r="CB303" s="131" t="s">
        <v>843</v>
      </c>
      <c r="CC303" s="135">
        <v>8</v>
      </c>
    </row>
    <row r="304" spans="79:81" x14ac:dyDescent="0.25">
      <c r="CA304" s="130">
        <v>544</v>
      </c>
      <c r="CB304" s="131" t="s">
        <v>844</v>
      </c>
      <c r="CC304" s="135">
        <v>9</v>
      </c>
    </row>
    <row r="305" spans="79:81" x14ac:dyDescent="0.25">
      <c r="CA305" s="130">
        <v>545</v>
      </c>
      <c r="CB305" s="131" t="s">
        <v>845</v>
      </c>
      <c r="CC305" s="135">
        <v>10</v>
      </c>
    </row>
    <row r="306" spans="79:81" x14ac:dyDescent="0.25">
      <c r="CA306" s="130">
        <v>550</v>
      </c>
      <c r="CB306" s="131" t="s">
        <v>846</v>
      </c>
      <c r="CC306" s="135">
        <v>7</v>
      </c>
    </row>
    <row r="307" spans="79:81" x14ac:dyDescent="0.25">
      <c r="CA307" s="130">
        <v>551</v>
      </c>
      <c r="CB307" s="131" t="s">
        <v>732</v>
      </c>
      <c r="CC307" s="135">
        <v>8</v>
      </c>
    </row>
    <row r="308" spans="79:81" x14ac:dyDescent="0.25">
      <c r="CA308" s="130">
        <v>552</v>
      </c>
      <c r="CB308" s="131" t="s">
        <v>733</v>
      </c>
      <c r="CC308" s="135">
        <v>9</v>
      </c>
    </row>
    <row r="309" spans="79:81" x14ac:dyDescent="0.25">
      <c r="CA309" s="130">
        <v>553</v>
      </c>
      <c r="CB309" s="131" t="s">
        <v>734</v>
      </c>
      <c r="CC309" s="135">
        <v>10</v>
      </c>
    </row>
    <row r="310" spans="79:81" x14ac:dyDescent="0.25">
      <c r="CA310" s="130">
        <v>554</v>
      </c>
      <c r="CB310" s="131" t="s">
        <v>817</v>
      </c>
      <c r="CC310" s="135">
        <v>11</v>
      </c>
    </row>
    <row r="311" spans="79:81" x14ac:dyDescent="0.25">
      <c r="CA311" s="130">
        <v>555</v>
      </c>
      <c r="CB311" s="132" t="s">
        <v>736</v>
      </c>
      <c r="CC311" s="135">
        <v>12</v>
      </c>
    </row>
    <row r="312" spans="79:81" x14ac:dyDescent="0.25">
      <c r="CA312" s="130">
        <v>561</v>
      </c>
      <c r="CB312" s="131" t="s">
        <v>847</v>
      </c>
      <c r="CC312" s="135">
        <v>3</v>
      </c>
    </row>
    <row r="313" spans="79:81" x14ac:dyDescent="0.25">
      <c r="CA313" s="130">
        <v>562</v>
      </c>
      <c r="CB313" s="131" t="s">
        <v>848</v>
      </c>
      <c r="CC313" s="135">
        <v>4</v>
      </c>
    </row>
    <row r="314" spans="79:81" x14ac:dyDescent="0.25">
      <c r="CA314" s="130">
        <v>563</v>
      </c>
      <c r="CB314" s="131" t="s">
        <v>849</v>
      </c>
      <c r="CC314" s="135">
        <v>5</v>
      </c>
    </row>
    <row r="315" spans="79:81" x14ac:dyDescent="0.25">
      <c r="CA315" s="130">
        <v>564</v>
      </c>
      <c r="CB315" s="131" t="s">
        <v>850</v>
      </c>
      <c r="CC315" s="135">
        <v>6</v>
      </c>
    </row>
    <row r="316" spans="79:81" x14ac:dyDescent="0.25">
      <c r="CA316" s="130">
        <v>565</v>
      </c>
      <c r="CB316" s="131" t="s">
        <v>851</v>
      </c>
      <c r="CC316" s="135">
        <v>7</v>
      </c>
    </row>
    <row r="317" spans="79:81" x14ac:dyDescent="0.25">
      <c r="CA317" s="130">
        <v>566</v>
      </c>
      <c r="CB317" s="131" t="s">
        <v>0</v>
      </c>
      <c r="CC317" s="135">
        <v>8</v>
      </c>
    </row>
    <row r="318" spans="79:81" x14ac:dyDescent="0.25">
      <c r="CA318" s="130">
        <v>571</v>
      </c>
      <c r="CB318" s="131" t="s">
        <v>1</v>
      </c>
      <c r="CC318" s="135">
        <v>3</v>
      </c>
    </row>
    <row r="319" spans="79:81" x14ac:dyDescent="0.25">
      <c r="CA319" s="130">
        <v>572</v>
      </c>
      <c r="CB319" s="131" t="s">
        <v>2</v>
      </c>
      <c r="CC319" s="135">
        <v>4</v>
      </c>
    </row>
    <row r="320" spans="79:81" x14ac:dyDescent="0.25">
      <c r="CA320" s="130">
        <v>573</v>
      </c>
      <c r="CB320" s="131" t="s">
        <v>3</v>
      </c>
      <c r="CC320" s="135">
        <v>5</v>
      </c>
    </row>
    <row r="321" spans="79:81" x14ac:dyDescent="0.25">
      <c r="CA321" s="130">
        <v>574</v>
      </c>
      <c r="CB321" s="131" t="s">
        <v>4</v>
      </c>
      <c r="CC321" s="135">
        <v>6</v>
      </c>
    </row>
    <row r="322" spans="79:81" x14ac:dyDescent="0.25">
      <c r="CA322" s="130">
        <v>575</v>
      </c>
      <c r="CB322" s="131" t="s">
        <v>5</v>
      </c>
      <c r="CC322" s="135">
        <v>7</v>
      </c>
    </row>
    <row r="323" spans="79:81" x14ac:dyDescent="0.25">
      <c r="CA323" s="130">
        <v>576</v>
      </c>
      <c r="CB323" s="131" t="s">
        <v>6</v>
      </c>
      <c r="CC323" s="135">
        <v>8</v>
      </c>
    </row>
    <row r="324" spans="79:81" x14ac:dyDescent="0.25">
      <c r="CA324" s="130">
        <v>577</v>
      </c>
      <c r="CB324" s="131" t="s">
        <v>7</v>
      </c>
      <c r="CC324" s="136"/>
    </row>
    <row r="325" spans="79:81" x14ac:dyDescent="0.25">
      <c r="CA325" s="130">
        <v>578</v>
      </c>
      <c r="CB325" s="131" t="s">
        <v>8</v>
      </c>
      <c r="CC325" s="135">
        <v>7</v>
      </c>
    </row>
    <row r="326" spans="79:81" x14ac:dyDescent="0.25">
      <c r="CA326" s="130">
        <v>580</v>
      </c>
      <c r="CB326" s="131" t="s">
        <v>9</v>
      </c>
      <c r="CC326" s="135">
        <v>2</v>
      </c>
    </row>
    <row r="327" spans="79:81" x14ac:dyDescent="0.25">
      <c r="CA327" s="130">
        <v>581</v>
      </c>
      <c r="CB327" s="131" t="s">
        <v>10</v>
      </c>
      <c r="CC327" s="135">
        <v>3</v>
      </c>
    </row>
    <row r="328" spans="79:81" x14ac:dyDescent="0.25">
      <c r="CA328" s="130">
        <v>582</v>
      </c>
      <c r="CB328" s="131" t="s">
        <v>11</v>
      </c>
      <c r="CC328" s="135">
        <v>4</v>
      </c>
    </row>
    <row r="329" spans="79:81" x14ac:dyDescent="0.25">
      <c r="CA329" s="130">
        <v>583</v>
      </c>
      <c r="CB329" s="131" t="s">
        <v>12</v>
      </c>
      <c r="CC329" s="135">
        <v>4</v>
      </c>
    </row>
    <row r="330" spans="79:81" x14ac:dyDescent="0.25">
      <c r="CA330" s="130">
        <v>584</v>
      </c>
      <c r="CB330" s="131" t="s">
        <v>13</v>
      </c>
      <c r="CC330" s="135">
        <v>5</v>
      </c>
    </row>
    <row r="331" spans="79:81" x14ac:dyDescent="0.25">
      <c r="CA331" s="130">
        <v>585</v>
      </c>
      <c r="CB331" s="131" t="s">
        <v>14</v>
      </c>
      <c r="CC331" s="135">
        <v>6</v>
      </c>
    </row>
    <row r="332" spans="79:81" x14ac:dyDescent="0.25">
      <c r="CA332" s="130">
        <v>586</v>
      </c>
      <c r="CB332" s="131" t="s">
        <v>15</v>
      </c>
      <c r="CC332" s="135">
        <v>7</v>
      </c>
    </row>
    <row r="333" spans="79:81" x14ac:dyDescent="0.25">
      <c r="CA333" s="130">
        <v>587</v>
      </c>
      <c r="CB333" s="131" t="s">
        <v>16</v>
      </c>
      <c r="CC333" s="135">
        <v>8</v>
      </c>
    </row>
    <row r="334" spans="79:81" x14ac:dyDescent="0.25">
      <c r="CA334" s="130">
        <v>590</v>
      </c>
      <c r="CB334" s="131" t="s">
        <v>846</v>
      </c>
      <c r="CC334" s="135">
        <v>7</v>
      </c>
    </row>
    <row r="335" spans="79:81" x14ac:dyDescent="0.25">
      <c r="CA335" s="130">
        <v>591</v>
      </c>
      <c r="CB335" s="131" t="s">
        <v>17</v>
      </c>
      <c r="CC335" s="135">
        <v>8</v>
      </c>
    </row>
    <row r="336" spans="79:81" x14ac:dyDescent="0.25">
      <c r="CA336" s="130">
        <v>592</v>
      </c>
      <c r="CB336" s="131" t="s">
        <v>18</v>
      </c>
      <c r="CC336" s="135">
        <v>9</v>
      </c>
    </row>
    <row r="337" spans="79:81" x14ac:dyDescent="0.25">
      <c r="CA337" s="130">
        <v>593</v>
      </c>
      <c r="CB337" s="131" t="s">
        <v>19</v>
      </c>
      <c r="CC337" s="135">
        <v>10</v>
      </c>
    </row>
    <row r="338" spans="79:81" x14ac:dyDescent="0.25">
      <c r="CA338" s="130">
        <v>594</v>
      </c>
      <c r="CB338" s="131" t="s">
        <v>20</v>
      </c>
      <c r="CC338" s="135">
        <v>11</v>
      </c>
    </row>
    <row r="339" spans="79:81" x14ac:dyDescent="0.25">
      <c r="CA339" s="130">
        <v>601</v>
      </c>
      <c r="CB339" s="131" t="s">
        <v>21</v>
      </c>
      <c r="CC339" s="135">
        <v>4</v>
      </c>
    </row>
    <row r="340" spans="79:81" x14ac:dyDescent="0.25">
      <c r="CA340" s="130">
        <v>602</v>
      </c>
      <c r="CB340" s="131" t="s">
        <v>22</v>
      </c>
      <c r="CC340" s="135">
        <v>5</v>
      </c>
    </row>
    <row r="341" spans="79:81" x14ac:dyDescent="0.25">
      <c r="CA341" s="130">
        <v>603</v>
      </c>
      <c r="CB341" s="131" t="s">
        <v>23</v>
      </c>
      <c r="CC341" s="135">
        <v>6</v>
      </c>
    </row>
    <row r="342" spans="79:81" x14ac:dyDescent="0.25">
      <c r="CA342" s="130">
        <v>604</v>
      </c>
      <c r="CB342" s="131" t="s">
        <v>24</v>
      </c>
      <c r="CC342" s="135">
        <v>7</v>
      </c>
    </row>
    <row r="343" spans="79:81" x14ac:dyDescent="0.25">
      <c r="CA343" s="130">
        <v>611</v>
      </c>
      <c r="CB343" s="131" t="s">
        <v>25</v>
      </c>
      <c r="CC343" s="135">
        <v>1</v>
      </c>
    </row>
    <row r="344" spans="79:81" x14ac:dyDescent="0.25">
      <c r="CA344" s="130">
        <v>612</v>
      </c>
      <c r="CB344" s="131" t="s">
        <v>26</v>
      </c>
      <c r="CC344" s="135">
        <v>2</v>
      </c>
    </row>
    <row r="345" spans="79:81" x14ac:dyDescent="0.25">
      <c r="CA345" s="130">
        <v>613</v>
      </c>
      <c r="CB345" s="131" t="s">
        <v>27</v>
      </c>
      <c r="CC345" s="135">
        <v>3</v>
      </c>
    </row>
    <row r="346" spans="79:81" x14ac:dyDescent="0.25">
      <c r="CA346" s="130">
        <v>614</v>
      </c>
      <c r="CB346" s="131" t="s">
        <v>28</v>
      </c>
      <c r="CC346" s="135">
        <v>4</v>
      </c>
    </row>
    <row r="347" spans="79:81" x14ac:dyDescent="0.25">
      <c r="CA347" s="130">
        <v>631</v>
      </c>
      <c r="CB347" s="131" t="s">
        <v>29</v>
      </c>
      <c r="CC347" s="135">
        <v>8</v>
      </c>
    </row>
    <row r="348" spans="79:81" x14ac:dyDescent="0.25">
      <c r="CA348" s="130">
        <v>632</v>
      </c>
      <c r="CB348" s="131" t="s">
        <v>30</v>
      </c>
      <c r="CC348" s="135">
        <v>9</v>
      </c>
    </row>
    <row r="349" spans="79:81" x14ac:dyDescent="0.25">
      <c r="CA349" s="130">
        <v>633</v>
      </c>
      <c r="CB349" s="131" t="s">
        <v>31</v>
      </c>
      <c r="CC349" s="135">
        <v>10</v>
      </c>
    </row>
    <row r="350" spans="79:81" x14ac:dyDescent="0.25">
      <c r="CA350" s="130">
        <v>634</v>
      </c>
      <c r="CB350" s="131" t="s">
        <v>32</v>
      </c>
      <c r="CC350" s="135">
        <v>11</v>
      </c>
    </row>
    <row r="351" spans="79:81" x14ac:dyDescent="0.25">
      <c r="CA351" s="130">
        <v>690</v>
      </c>
      <c r="CB351" s="131" t="s">
        <v>732</v>
      </c>
      <c r="CC351" s="135">
        <v>8</v>
      </c>
    </row>
    <row r="352" spans="79:81" x14ac:dyDescent="0.25">
      <c r="CA352" s="130">
        <v>691</v>
      </c>
      <c r="CB352" s="131" t="s">
        <v>733</v>
      </c>
      <c r="CC352" s="135">
        <v>9</v>
      </c>
    </row>
    <row r="353" spans="79:81" x14ac:dyDescent="0.25">
      <c r="CA353" s="130">
        <v>692</v>
      </c>
      <c r="CB353" s="131" t="s">
        <v>734</v>
      </c>
      <c r="CC353" s="135">
        <v>10</v>
      </c>
    </row>
    <row r="354" spans="79:81" x14ac:dyDescent="0.25">
      <c r="CA354" s="130">
        <v>693</v>
      </c>
      <c r="CB354" s="131" t="s">
        <v>817</v>
      </c>
      <c r="CC354" s="135">
        <v>11</v>
      </c>
    </row>
    <row r="355" spans="79:81" x14ac:dyDescent="0.25">
      <c r="CA355" s="130">
        <v>694</v>
      </c>
      <c r="CB355" s="131" t="s">
        <v>736</v>
      </c>
      <c r="CC355" s="135">
        <v>12</v>
      </c>
    </row>
    <row r="356" spans="79:81" x14ac:dyDescent="0.25">
      <c r="CA356" s="130">
        <v>706</v>
      </c>
      <c r="CB356" s="131" t="s">
        <v>33</v>
      </c>
      <c r="CC356" s="135">
        <v>4</v>
      </c>
    </row>
    <row r="357" spans="79:81" x14ac:dyDescent="0.25">
      <c r="CA357" s="130">
        <v>707</v>
      </c>
      <c r="CB357" s="131" t="s">
        <v>34</v>
      </c>
      <c r="CC357" s="135">
        <v>5</v>
      </c>
    </row>
    <row r="358" spans="79:81" x14ac:dyDescent="0.25">
      <c r="CA358" s="130">
        <v>708</v>
      </c>
      <c r="CB358" s="131" t="s">
        <v>35</v>
      </c>
      <c r="CC358" s="135">
        <v>6</v>
      </c>
    </row>
    <row r="359" spans="79:81" x14ac:dyDescent="0.25">
      <c r="CA359" s="130">
        <v>709</v>
      </c>
      <c r="CB359" s="131" t="s">
        <v>36</v>
      </c>
      <c r="CC359" s="135">
        <v>7</v>
      </c>
    </row>
    <row r="360" spans="79:81" x14ac:dyDescent="0.25">
      <c r="CA360" s="130">
        <v>710</v>
      </c>
      <c r="CB360" s="131" t="s">
        <v>37</v>
      </c>
      <c r="CC360" s="135">
        <v>6</v>
      </c>
    </row>
    <row r="361" spans="79:81" x14ac:dyDescent="0.25">
      <c r="CA361" s="130">
        <v>711</v>
      </c>
      <c r="CB361" s="131" t="s">
        <v>38</v>
      </c>
      <c r="CC361" s="135">
        <v>7</v>
      </c>
    </row>
    <row r="362" spans="79:81" x14ac:dyDescent="0.25">
      <c r="CA362" s="130">
        <v>712</v>
      </c>
      <c r="CB362" s="131" t="s">
        <v>39</v>
      </c>
      <c r="CC362" s="135">
        <v>8</v>
      </c>
    </row>
    <row r="363" spans="79:81" x14ac:dyDescent="0.25">
      <c r="CA363" s="130">
        <v>713</v>
      </c>
      <c r="CB363" s="131" t="s">
        <v>40</v>
      </c>
      <c r="CC363" s="135">
        <v>9</v>
      </c>
    </row>
    <row r="364" spans="79:81" x14ac:dyDescent="0.25">
      <c r="CA364" s="130">
        <v>714</v>
      </c>
      <c r="CB364" s="131" t="s">
        <v>41</v>
      </c>
      <c r="CC364" s="135">
        <v>10</v>
      </c>
    </row>
    <row r="365" spans="79:81" x14ac:dyDescent="0.25">
      <c r="CA365" s="130">
        <v>720</v>
      </c>
      <c r="CB365" s="131" t="s">
        <v>42</v>
      </c>
      <c r="CC365" s="135">
        <v>6</v>
      </c>
    </row>
    <row r="366" spans="79:81" x14ac:dyDescent="0.25">
      <c r="CA366" s="130">
        <v>721</v>
      </c>
      <c r="CB366" s="131" t="s">
        <v>43</v>
      </c>
      <c r="CC366" s="135">
        <v>7</v>
      </c>
    </row>
    <row r="367" spans="79:81" x14ac:dyDescent="0.25">
      <c r="CA367" s="130">
        <v>722</v>
      </c>
      <c r="CB367" s="131" t="s">
        <v>44</v>
      </c>
      <c r="CC367" s="135">
        <v>8</v>
      </c>
    </row>
    <row r="368" spans="79:81" x14ac:dyDescent="0.25">
      <c r="CA368" s="130">
        <v>723</v>
      </c>
      <c r="CB368" s="131" t="s">
        <v>45</v>
      </c>
      <c r="CC368" s="135">
        <v>9</v>
      </c>
    </row>
    <row r="369" spans="79:81" x14ac:dyDescent="0.25">
      <c r="CA369" s="130">
        <v>724</v>
      </c>
      <c r="CB369" s="131" t="s">
        <v>46</v>
      </c>
      <c r="CC369" s="135">
        <v>10</v>
      </c>
    </row>
    <row r="370" spans="79:81" x14ac:dyDescent="0.25">
      <c r="CA370" s="130">
        <v>731</v>
      </c>
      <c r="CB370" s="131" t="s">
        <v>47</v>
      </c>
      <c r="CC370" s="135">
        <v>4</v>
      </c>
    </row>
    <row r="371" spans="79:81" x14ac:dyDescent="0.25">
      <c r="CA371" s="130">
        <v>732</v>
      </c>
      <c r="CB371" s="131" t="s">
        <v>48</v>
      </c>
      <c r="CC371" s="135">
        <v>5</v>
      </c>
    </row>
    <row r="372" spans="79:81" x14ac:dyDescent="0.25">
      <c r="CA372" s="130">
        <v>733</v>
      </c>
      <c r="CB372" s="131" t="s">
        <v>49</v>
      </c>
      <c r="CC372" s="135">
        <v>6</v>
      </c>
    </row>
    <row r="373" spans="79:81" x14ac:dyDescent="0.25">
      <c r="CA373" s="130">
        <v>741</v>
      </c>
      <c r="CB373" s="131" t="s">
        <v>50</v>
      </c>
      <c r="CC373" s="135">
        <v>7</v>
      </c>
    </row>
    <row r="374" spans="79:81" x14ac:dyDescent="0.25">
      <c r="CA374" s="130">
        <v>742</v>
      </c>
      <c r="CB374" s="131" t="s">
        <v>51</v>
      </c>
      <c r="CC374" s="135">
        <v>8</v>
      </c>
    </row>
    <row r="375" spans="79:81" x14ac:dyDescent="0.25">
      <c r="CA375" s="130">
        <v>743</v>
      </c>
      <c r="CB375" s="131" t="s">
        <v>52</v>
      </c>
      <c r="CC375" s="135">
        <v>9</v>
      </c>
    </row>
    <row r="376" spans="79:81" x14ac:dyDescent="0.25">
      <c r="CA376" s="130">
        <v>750</v>
      </c>
      <c r="CB376" s="131" t="s">
        <v>732</v>
      </c>
      <c r="CC376" s="135">
        <v>9</v>
      </c>
    </row>
    <row r="377" spans="79:81" x14ac:dyDescent="0.25">
      <c r="CA377" s="130">
        <v>751</v>
      </c>
      <c r="CB377" s="131" t="s">
        <v>733</v>
      </c>
      <c r="CC377" s="135">
        <v>10</v>
      </c>
    </row>
    <row r="378" spans="79:81" x14ac:dyDescent="0.25">
      <c r="CA378" s="130">
        <v>752</v>
      </c>
      <c r="CB378" s="131" t="s">
        <v>734</v>
      </c>
      <c r="CC378" s="135">
        <v>11</v>
      </c>
    </row>
    <row r="379" spans="79:81" x14ac:dyDescent="0.25">
      <c r="CA379" s="130">
        <v>753</v>
      </c>
      <c r="CB379" s="131" t="s">
        <v>735</v>
      </c>
      <c r="CC379" s="135">
        <v>12</v>
      </c>
    </row>
    <row r="380" spans="79:81" x14ac:dyDescent="0.25">
      <c r="CA380" s="130">
        <v>760</v>
      </c>
      <c r="CB380" s="131" t="s">
        <v>53</v>
      </c>
      <c r="CC380" s="135">
        <v>6</v>
      </c>
    </row>
    <row r="381" spans="79:81" x14ac:dyDescent="0.25">
      <c r="CA381" s="130">
        <v>761</v>
      </c>
      <c r="CB381" s="131" t="s">
        <v>54</v>
      </c>
      <c r="CC381" s="135">
        <v>7</v>
      </c>
    </row>
    <row r="382" spans="79:81" x14ac:dyDescent="0.25">
      <c r="CA382" s="130">
        <v>762</v>
      </c>
      <c r="CB382" s="131" t="s">
        <v>55</v>
      </c>
      <c r="CC382" s="135">
        <v>8</v>
      </c>
    </row>
    <row r="383" spans="79:81" x14ac:dyDescent="0.25">
      <c r="CA383" s="130">
        <v>763</v>
      </c>
      <c r="CB383" s="131" t="s">
        <v>56</v>
      </c>
      <c r="CC383" s="135">
        <v>9</v>
      </c>
    </row>
    <row r="384" spans="79:81" x14ac:dyDescent="0.25">
      <c r="CA384" s="130">
        <v>764</v>
      </c>
      <c r="CB384" s="131" t="s">
        <v>57</v>
      </c>
      <c r="CC384" s="135">
        <v>10</v>
      </c>
    </row>
    <row r="385" spans="79:81" x14ac:dyDescent="0.25">
      <c r="CA385" s="130">
        <v>770</v>
      </c>
      <c r="CB385" s="131" t="s">
        <v>53</v>
      </c>
      <c r="CC385" s="135">
        <v>6</v>
      </c>
    </row>
    <row r="386" spans="79:81" x14ac:dyDescent="0.25">
      <c r="CA386" s="130">
        <v>771</v>
      </c>
      <c r="CB386" s="131" t="s">
        <v>54</v>
      </c>
      <c r="CC386" s="135">
        <v>7</v>
      </c>
    </row>
    <row r="387" spans="79:81" x14ac:dyDescent="0.25">
      <c r="CA387" s="130">
        <v>772</v>
      </c>
      <c r="CB387" s="131" t="s">
        <v>55</v>
      </c>
      <c r="CC387" s="135">
        <v>8</v>
      </c>
    </row>
    <row r="388" spans="79:81" x14ac:dyDescent="0.25">
      <c r="CA388" s="130">
        <v>773</v>
      </c>
      <c r="CB388" s="131" t="s">
        <v>56</v>
      </c>
      <c r="CC388" s="135">
        <v>9</v>
      </c>
    </row>
    <row r="389" spans="79:81" x14ac:dyDescent="0.25">
      <c r="CA389" s="130">
        <v>774</v>
      </c>
      <c r="CB389" s="131" t="s">
        <v>57</v>
      </c>
      <c r="CC389" s="135">
        <v>10</v>
      </c>
    </row>
    <row r="390" spans="79:81" x14ac:dyDescent="0.25">
      <c r="CA390" s="130">
        <v>780</v>
      </c>
      <c r="CB390" s="131" t="s">
        <v>53</v>
      </c>
      <c r="CC390" s="135">
        <v>6</v>
      </c>
    </row>
    <row r="391" spans="79:81" x14ac:dyDescent="0.25">
      <c r="CA391" s="130">
        <v>780</v>
      </c>
      <c r="CB391" s="131" t="s">
        <v>53</v>
      </c>
      <c r="CC391" s="135">
        <v>6</v>
      </c>
    </row>
    <row r="392" spans="79:81" x14ac:dyDescent="0.25">
      <c r="CA392" s="130">
        <v>781</v>
      </c>
      <c r="CB392" s="131" t="s">
        <v>54</v>
      </c>
      <c r="CC392" s="135">
        <v>7</v>
      </c>
    </row>
    <row r="393" spans="79:81" x14ac:dyDescent="0.25">
      <c r="CA393" s="130">
        <v>781</v>
      </c>
      <c r="CB393" s="131" t="s">
        <v>54</v>
      </c>
      <c r="CC393" s="135">
        <v>7</v>
      </c>
    </row>
    <row r="394" spans="79:81" x14ac:dyDescent="0.25">
      <c r="CA394" s="130">
        <v>782</v>
      </c>
      <c r="CB394" s="131" t="s">
        <v>55</v>
      </c>
      <c r="CC394" s="135">
        <v>8</v>
      </c>
    </row>
    <row r="395" spans="79:81" x14ac:dyDescent="0.25">
      <c r="CA395" s="130">
        <v>782</v>
      </c>
      <c r="CB395" s="131" t="s">
        <v>55</v>
      </c>
      <c r="CC395" s="135">
        <v>8</v>
      </c>
    </row>
    <row r="396" spans="79:81" x14ac:dyDescent="0.25">
      <c r="CA396" s="130">
        <v>783</v>
      </c>
      <c r="CB396" s="131" t="s">
        <v>56</v>
      </c>
      <c r="CC396" s="135">
        <v>9</v>
      </c>
    </row>
    <row r="397" spans="79:81" x14ac:dyDescent="0.25">
      <c r="CA397" s="130">
        <v>783</v>
      </c>
      <c r="CB397" s="131" t="s">
        <v>56</v>
      </c>
      <c r="CC397" s="135">
        <v>9</v>
      </c>
    </row>
    <row r="398" spans="79:81" x14ac:dyDescent="0.25">
      <c r="CA398" s="130">
        <v>784</v>
      </c>
      <c r="CB398" s="131" t="s">
        <v>57</v>
      </c>
      <c r="CC398" s="135">
        <v>10</v>
      </c>
    </row>
    <row r="399" spans="79:81" x14ac:dyDescent="0.25">
      <c r="CA399" s="130">
        <v>784</v>
      </c>
      <c r="CB399" s="131" t="s">
        <v>57</v>
      </c>
      <c r="CC399" s="135">
        <v>10</v>
      </c>
    </row>
    <row r="400" spans="79:81" x14ac:dyDescent="0.25">
      <c r="CA400" s="130">
        <v>811</v>
      </c>
      <c r="CB400" s="131" t="s">
        <v>58</v>
      </c>
      <c r="CC400" s="135">
        <v>4</v>
      </c>
    </row>
    <row r="401" spans="79:81" x14ac:dyDescent="0.25">
      <c r="CA401" s="130">
        <v>812</v>
      </c>
      <c r="CB401" s="131" t="s">
        <v>59</v>
      </c>
      <c r="CC401" s="135">
        <v>5</v>
      </c>
    </row>
    <row r="402" spans="79:81" x14ac:dyDescent="0.25">
      <c r="CA402" s="130">
        <v>813</v>
      </c>
      <c r="CB402" s="131" t="s">
        <v>60</v>
      </c>
      <c r="CC402" s="135">
        <v>6</v>
      </c>
    </row>
    <row r="403" spans="79:81" x14ac:dyDescent="0.25">
      <c r="CA403" s="130">
        <v>814</v>
      </c>
      <c r="CB403" s="131" t="s">
        <v>61</v>
      </c>
      <c r="CC403" s="135">
        <v>7</v>
      </c>
    </row>
    <row r="404" spans="79:81" x14ac:dyDescent="0.25">
      <c r="CA404" s="130">
        <v>821</v>
      </c>
      <c r="CB404" s="131" t="s">
        <v>62</v>
      </c>
      <c r="CC404" s="135">
        <v>7</v>
      </c>
    </row>
    <row r="405" spans="79:81" x14ac:dyDescent="0.25">
      <c r="CA405" s="130">
        <v>822</v>
      </c>
      <c r="CB405" s="131" t="s">
        <v>63</v>
      </c>
      <c r="CC405" s="135">
        <v>8</v>
      </c>
    </row>
    <row r="406" spans="79:81" x14ac:dyDescent="0.25">
      <c r="CA406" s="130">
        <v>823</v>
      </c>
      <c r="CB406" s="131" t="s">
        <v>64</v>
      </c>
      <c r="CC406" s="135">
        <v>9</v>
      </c>
    </row>
    <row r="407" spans="79:81" x14ac:dyDescent="0.25">
      <c r="CA407" s="130">
        <v>824</v>
      </c>
      <c r="CB407" s="131" t="s">
        <v>65</v>
      </c>
      <c r="CC407" s="135">
        <v>10</v>
      </c>
    </row>
    <row r="408" spans="79:81" x14ac:dyDescent="0.25">
      <c r="CA408" s="130">
        <v>850</v>
      </c>
      <c r="CB408" s="131" t="s">
        <v>732</v>
      </c>
      <c r="CC408" s="135">
        <v>8</v>
      </c>
    </row>
    <row r="409" spans="79:81" x14ac:dyDescent="0.25">
      <c r="CA409" s="130">
        <v>851</v>
      </c>
      <c r="CB409" s="131" t="s">
        <v>733</v>
      </c>
      <c r="CC409" s="135">
        <v>9</v>
      </c>
    </row>
    <row r="410" spans="79:81" x14ac:dyDescent="0.25">
      <c r="CA410" s="130">
        <v>852</v>
      </c>
      <c r="CB410" s="131" t="s">
        <v>734</v>
      </c>
      <c r="CC410" s="135">
        <v>10</v>
      </c>
    </row>
    <row r="411" spans="79:81" x14ac:dyDescent="0.25">
      <c r="CA411" s="130">
        <v>853</v>
      </c>
      <c r="CB411" s="131" t="s">
        <v>735</v>
      </c>
      <c r="CC411" s="135">
        <v>11</v>
      </c>
    </row>
    <row r="412" spans="79:81" x14ac:dyDescent="0.25">
      <c r="CA412" s="130">
        <v>951</v>
      </c>
      <c r="CB412" s="131" t="s">
        <v>66</v>
      </c>
      <c r="CC412" s="135">
        <v>6</v>
      </c>
    </row>
    <row r="413" spans="79:81" x14ac:dyDescent="0.25">
      <c r="CA413" s="130">
        <v>952</v>
      </c>
      <c r="CB413" s="131" t="s">
        <v>67</v>
      </c>
      <c r="CC413" s="135">
        <v>7</v>
      </c>
    </row>
    <row r="414" spans="79:81" x14ac:dyDescent="0.25">
      <c r="CA414" s="130">
        <v>953</v>
      </c>
      <c r="CB414" s="131" t="s">
        <v>68</v>
      </c>
      <c r="CC414" s="135">
        <v>8</v>
      </c>
    </row>
    <row r="415" spans="79:81" x14ac:dyDescent="0.25">
      <c r="CA415" s="130">
        <v>954</v>
      </c>
      <c r="CB415" s="131" t="s">
        <v>69</v>
      </c>
      <c r="CC415" s="135">
        <v>8</v>
      </c>
    </row>
    <row r="416" spans="79:81" x14ac:dyDescent="0.25">
      <c r="CA416" s="130">
        <v>955</v>
      </c>
      <c r="CB416" s="131" t="s">
        <v>70</v>
      </c>
      <c r="CC416" s="135">
        <v>9</v>
      </c>
    </row>
    <row r="417" spans="79:81" x14ac:dyDescent="0.25">
      <c r="CA417" s="130">
        <v>961</v>
      </c>
      <c r="CB417" s="131" t="s">
        <v>71</v>
      </c>
      <c r="CC417" s="135">
        <v>6</v>
      </c>
    </row>
    <row r="418" spans="79:81" x14ac:dyDescent="0.25">
      <c r="CA418" s="130">
        <v>962</v>
      </c>
      <c r="CB418" s="131" t="s">
        <v>72</v>
      </c>
      <c r="CC418" s="135">
        <v>7</v>
      </c>
    </row>
    <row r="419" spans="79:81" x14ac:dyDescent="0.25">
      <c r="CA419" s="130">
        <v>963</v>
      </c>
      <c r="CB419" s="131" t="s">
        <v>73</v>
      </c>
      <c r="CC419" s="135">
        <v>8</v>
      </c>
    </row>
    <row r="420" spans="79:81" x14ac:dyDescent="0.25">
      <c r="CA420" s="130">
        <v>971</v>
      </c>
      <c r="CB420" s="131" t="s">
        <v>74</v>
      </c>
      <c r="CC420" s="135">
        <v>6</v>
      </c>
    </row>
    <row r="421" spans="79:81" x14ac:dyDescent="0.25">
      <c r="CA421" s="133">
        <v>972</v>
      </c>
      <c r="CB421" s="134" t="s">
        <v>75</v>
      </c>
      <c r="CC421" s="137">
        <v>7</v>
      </c>
    </row>
  </sheetData>
  <autoFilter ref="A3:Q147"/>
  <mergeCells count="18">
    <mergeCell ref="A3:A4"/>
    <mergeCell ref="B3:B4"/>
    <mergeCell ref="C3:C4"/>
    <mergeCell ref="G3:G4"/>
    <mergeCell ref="D3:D4"/>
    <mergeCell ref="E3:E4"/>
    <mergeCell ref="F3:F4"/>
    <mergeCell ref="H3:H4"/>
    <mergeCell ref="I3:I4"/>
    <mergeCell ref="J3:J4"/>
    <mergeCell ref="O3:O4"/>
    <mergeCell ref="N3:N4"/>
    <mergeCell ref="CA163:CC163"/>
    <mergeCell ref="Q3:Q4"/>
    <mergeCell ref="K3:K4"/>
    <mergeCell ref="L3:L4"/>
    <mergeCell ref="M3:M4"/>
    <mergeCell ref="P3:P4"/>
  </mergeCells>
  <phoneticPr fontId="0" type="noConversion"/>
  <conditionalFormatting sqref="BR10:BR18 BR20:BR138">
    <cfRule type="cellIs" dxfId="0" priority="1" stopIfTrue="1" operator="notEqual">
      <formula>$BV10</formula>
    </cfRule>
  </conditionalFormatting>
  <printOptions horizontalCentered="1"/>
  <pageMargins left="0.19685039370078741" right="0.19685039370078741" top="0.78740157480314965" bottom="0.4" header="0.25" footer="0.2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38.0 / Gültig ab: 01.09.11 / Seite &amp;P (&amp;N)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3"/>
  <sheetViews>
    <sheetView zoomScaleNormal="100" zoomScaleSheetLayoutView="75" workbookViewId="0">
      <pane ySplit="4" topLeftCell="A28" activePane="bottomLeft" state="frozen"/>
      <selection pane="bottomLeft" activeCell="V51" sqref="V5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0.28515625" style="37" customWidth="1"/>
    <col min="22" max="22" width="6.85546875" style="13" customWidth="1"/>
    <col min="23" max="23" width="17.140625" style="37" customWidth="1"/>
    <col min="24" max="24" width="5.85546875" style="13" bestFit="1" customWidth="1"/>
    <col min="25" max="25" width="32.5703125" style="37" customWidth="1"/>
    <col min="26" max="26" width="6.5703125" style="13" customWidth="1"/>
    <col min="27" max="27" width="26.570312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16384" width="3.7109375" style="11"/>
  </cols>
  <sheetData>
    <row r="1" spans="1:32" ht="33.950000000000003" customHeight="1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36"/>
      <c r="X1" s="10"/>
      <c r="Y1" s="39"/>
      <c r="Z1" s="9"/>
      <c r="AA1" s="9"/>
      <c r="AB1" s="9"/>
      <c r="AC1" s="9"/>
    </row>
    <row r="2" spans="1:32" s="1" customFormat="1" ht="20.100000000000001" customHeigh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70"/>
      <c r="X2" s="70"/>
      <c r="Y2" s="70"/>
      <c r="Z2" s="70"/>
      <c r="AA2" s="70"/>
      <c r="AB2" s="71" t="s">
        <v>648</v>
      </c>
      <c r="AC2" s="70"/>
    </row>
    <row r="3" spans="1:32" s="19" customFormat="1" ht="17.45" customHeight="1" x14ac:dyDescent="0.2">
      <c r="A3" s="916" t="s">
        <v>346</v>
      </c>
      <c r="B3" s="916" t="s">
        <v>347</v>
      </c>
      <c r="C3" s="916" t="s">
        <v>348</v>
      </c>
      <c r="D3" s="918" t="s">
        <v>349</v>
      </c>
      <c r="E3" s="918" t="s">
        <v>350</v>
      </c>
      <c r="F3" s="918" t="s">
        <v>351</v>
      </c>
      <c r="G3" s="916" t="s">
        <v>352</v>
      </c>
      <c r="H3" s="916" t="s">
        <v>110</v>
      </c>
      <c r="I3" s="918" t="s">
        <v>141</v>
      </c>
      <c r="J3" s="916" t="s">
        <v>353</v>
      </c>
      <c r="K3" s="917" t="s">
        <v>354</v>
      </c>
      <c r="L3" s="917" t="s">
        <v>355</v>
      </c>
      <c r="M3" s="917" t="s">
        <v>356</v>
      </c>
      <c r="N3" s="919" t="s">
        <v>398</v>
      </c>
      <c r="O3" s="916" t="s">
        <v>363</v>
      </c>
      <c r="P3" s="916" t="s">
        <v>431</v>
      </c>
      <c r="Q3" s="91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74" t="s">
        <v>304</v>
      </c>
      <c r="X3" s="75" t="s">
        <v>82</v>
      </c>
      <c r="Y3" s="76" t="s">
        <v>83</v>
      </c>
      <c r="Z3" s="77"/>
      <c r="AA3" s="78" t="s">
        <v>305</v>
      </c>
      <c r="AB3" s="75" t="s">
        <v>325</v>
      </c>
      <c r="AC3" s="79" t="s">
        <v>84</v>
      </c>
      <c r="AD3" s="19">
        <v>2010</v>
      </c>
      <c r="AE3" s="81" t="s">
        <v>384</v>
      </c>
      <c r="AF3" s="83"/>
    </row>
    <row r="4" spans="1:32" s="19" customFormat="1" ht="45.6" customHeight="1" x14ac:dyDescent="0.2">
      <c r="A4" s="916"/>
      <c r="B4" s="916"/>
      <c r="C4" s="916"/>
      <c r="D4" s="918"/>
      <c r="E4" s="918"/>
      <c r="F4" s="918"/>
      <c r="G4" s="916"/>
      <c r="H4" s="916"/>
      <c r="I4" s="918"/>
      <c r="J4" s="916"/>
      <c r="K4" s="917"/>
      <c r="L4" s="917"/>
      <c r="M4" s="917"/>
      <c r="N4" s="919"/>
      <c r="O4" s="916"/>
      <c r="P4" s="916"/>
      <c r="Q4" s="916"/>
      <c r="R4" s="41"/>
      <c r="S4" s="23"/>
      <c r="T4" s="18"/>
      <c r="U4" s="38" t="s">
        <v>311</v>
      </c>
      <c r="V4" s="46" t="s">
        <v>312</v>
      </c>
      <c r="W4" s="38" t="s">
        <v>310</v>
      </c>
      <c r="X4" s="18" t="s">
        <v>87</v>
      </c>
      <c r="Y4" s="38" t="s">
        <v>85</v>
      </c>
      <c r="Z4" s="46" t="s">
        <v>313</v>
      </c>
      <c r="AA4" s="24" t="s">
        <v>86</v>
      </c>
      <c r="AB4" s="47"/>
      <c r="AC4" s="18"/>
      <c r="AE4" s="93" t="s">
        <v>407</v>
      </c>
      <c r="AF4" s="92"/>
    </row>
    <row r="5" spans="1:32" s="19" customFormat="1" x14ac:dyDescent="0.2">
      <c r="A5" s="53">
        <v>1</v>
      </c>
      <c r="B5" s="53"/>
      <c r="C5" s="53">
        <f t="shared" ref="C5:C3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8"/>
      <c r="X5" s="21"/>
      <c r="Y5" s="28" t="s">
        <v>330</v>
      </c>
      <c r="Z5" s="21">
        <f t="shared" ref="Z5:Z36" si="1">$AD$3-V5</f>
        <v>33</v>
      </c>
      <c r="AA5" s="25" t="s">
        <v>216</v>
      </c>
      <c r="AB5" s="21" t="s">
        <v>89</v>
      </c>
      <c r="AC5" s="21"/>
      <c r="AE5" s="90" t="s">
        <v>399</v>
      </c>
      <c r="AF5" s="82"/>
    </row>
    <row r="6" spans="1:3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8"/>
      <c r="X6" s="21"/>
      <c r="Y6" s="28" t="s">
        <v>332</v>
      </c>
      <c r="Z6" s="21">
        <f t="shared" si="1"/>
        <v>28</v>
      </c>
      <c r="AA6" s="25" t="s">
        <v>216</v>
      </c>
      <c r="AB6" s="21" t="s">
        <v>89</v>
      </c>
      <c r="AC6" s="21"/>
      <c r="AE6" s="90" t="s">
        <v>399</v>
      </c>
      <c r="AF6" s="82"/>
    </row>
    <row r="7" spans="1:3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8"/>
      <c r="X7" s="21"/>
      <c r="Y7" s="28" t="s">
        <v>331</v>
      </c>
      <c r="Z7" s="21">
        <f t="shared" si="1"/>
        <v>27</v>
      </c>
      <c r="AA7" s="25" t="s">
        <v>216</v>
      </c>
      <c r="AB7" s="21" t="s">
        <v>89</v>
      </c>
      <c r="AC7" s="21"/>
      <c r="AE7" s="90" t="s">
        <v>399</v>
      </c>
      <c r="AF7" s="82"/>
    </row>
    <row r="8" spans="1:3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8" t="s">
        <v>314</v>
      </c>
      <c r="X8" s="21">
        <v>2000</v>
      </c>
      <c r="Y8" s="28" t="s">
        <v>333</v>
      </c>
      <c r="Z8" s="21">
        <f t="shared" si="1"/>
        <v>23</v>
      </c>
      <c r="AA8" s="25" t="s">
        <v>216</v>
      </c>
      <c r="AB8" s="21" t="s">
        <v>89</v>
      </c>
      <c r="AC8" s="21"/>
      <c r="AE8" s="90" t="s">
        <v>400</v>
      </c>
      <c r="AF8" s="82"/>
    </row>
    <row r="9" spans="1:32" s="19" customFormat="1" ht="27" customHeight="1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8"/>
      <c r="X9" s="21"/>
      <c r="Y9" s="28" t="s">
        <v>102</v>
      </c>
      <c r="Z9" s="21">
        <f t="shared" si="1"/>
        <v>23</v>
      </c>
      <c r="AA9" s="25" t="s">
        <v>216</v>
      </c>
      <c r="AB9" s="21" t="s">
        <v>306</v>
      </c>
      <c r="AC9" s="21"/>
      <c r="AE9" s="90" t="s">
        <v>401</v>
      </c>
      <c r="AF9" s="82"/>
    </row>
    <row r="10" spans="1:32" s="19" customFormat="1" ht="13.9" customHeight="1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8"/>
      <c r="X10" s="21"/>
      <c r="Y10" s="26" t="s">
        <v>91</v>
      </c>
      <c r="Z10" s="21">
        <f t="shared" si="1"/>
        <v>41</v>
      </c>
      <c r="AA10" s="25" t="s">
        <v>217</v>
      </c>
      <c r="AB10" s="21" t="s">
        <v>307</v>
      </c>
      <c r="AC10" s="21"/>
      <c r="AE10" s="90" t="s">
        <v>373</v>
      </c>
      <c r="AF10" s="82"/>
    </row>
    <row r="11" spans="1:32" s="19" customFormat="1" ht="13.7" customHeigh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8"/>
      <c r="X11" s="21"/>
      <c r="Y11" s="26" t="s">
        <v>334</v>
      </c>
      <c r="Z11" s="21">
        <f t="shared" si="1"/>
        <v>36</v>
      </c>
      <c r="AA11" s="25" t="s">
        <v>97</v>
      </c>
      <c r="AB11" s="21" t="s">
        <v>95</v>
      </c>
      <c r="AC11" s="21"/>
      <c r="AE11" s="90" t="s">
        <v>402</v>
      </c>
      <c r="AF11" s="82"/>
    </row>
    <row r="12" spans="1:32" s="19" customFormat="1" ht="13.9" customHeight="1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8"/>
      <c r="X12" s="21"/>
      <c r="Y12" s="28" t="s">
        <v>335</v>
      </c>
      <c r="Z12" s="21">
        <f t="shared" si="1"/>
        <v>25</v>
      </c>
      <c r="AA12" s="25" t="s">
        <v>218</v>
      </c>
      <c r="AB12" s="21" t="s">
        <v>95</v>
      </c>
      <c r="AC12" s="21"/>
      <c r="AE12" s="90" t="s">
        <v>373</v>
      </c>
      <c r="AF12" s="82"/>
    </row>
    <row r="13" spans="1:32" s="19" customFormat="1" ht="13.9" customHeight="1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22</v>
      </c>
      <c r="AA13" s="25" t="s">
        <v>219</v>
      </c>
      <c r="AB13" s="21" t="s">
        <v>95</v>
      </c>
      <c r="AC13" s="21"/>
      <c r="AE13" s="90" t="s">
        <v>418</v>
      </c>
      <c r="AF13" s="82"/>
    </row>
    <row r="14" spans="1:32" s="19" customFormat="1" ht="13.9" customHeigh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8"/>
      <c r="X14" s="21"/>
      <c r="Y14" s="28" t="s">
        <v>91</v>
      </c>
      <c r="Z14" s="21">
        <f t="shared" si="1"/>
        <v>22</v>
      </c>
      <c r="AA14" s="25" t="s">
        <v>220</v>
      </c>
      <c r="AB14" s="21" t="s">
        <v>95</v>
      </c>
      <c r="AC14" s="21"/>
      <c r="AE14" s="90" t="s">
        <v>373</v>
      </c>
      <c r="AF14" s="82"/>
    </row>
    <row r="15" spans="1:32" s="19" customFormat="1" ht="13.9" customHeight="1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8"/>
      <c r="X15" s="21"/>
      <c r="Y15" s="28" t="s">
        <v>222</v>
      </c>
      <c r="Z15" s="21">
        <f t="shared" si="1"/>
        <v>29</v>
      </c>
      <c r="AA15" s="25" t="s">
        <v>97</v>
      </c>
      <c r="AB15" s="21" t="s">
        <v>308</v>
      </c>
      <c r="AC15" s="21"/>
      <c r="AE15" s="90" t="s">
        <v>373</v>
      </c>
      <c r="AF15" s="82"/>
    </row>
    <row r="16" spans="1:32" s="19" customFormat="1" ht="13.9" customHeight="1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8"/>
      <c r="X16" s="21"/>
      <c r="Y16" s="25" t="s">
        <v>90</v>
      </c>
      <c r="Z16" s="21">
        <f t="shared" si="1"/>
        <v>26</v>
      </c>
      <c r="AA16" s="25" t="s">
        <v>219</v>
      </c>
      <c r="AB16" s="21" t="s">
        <v>308</v>
      </c>
      <c r="AC16" s="21"/>
      <c r="AE16" s="90" t="s">
        <v>390</v>
      </c>
      <c r="AF16" s="82"/>
    </row>
    <row r="17" spans="1:32" s="19" customFormat="1" ht="13.9" customHeigh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8"/>
      <c r="X17" s="21"/>
      <c r="Y17" s="28" t="s">
        <v>222</v>
      </c>
      <c r="Z17" s="21">
        <f t="shared" si="1"/>
        <v>23</v>
      </c>
      <c r="AA17" s="25" t="s">
        <v>97</v>
      </c>
      <c r="AB17" s="21" t="s">
        <v>308</v>
      </c>
      <c r="AC17" s="21"/>
      <c r="AE17" s="90" t="s">
        <v>373</v>
      </c>
      <c r="AF17" s="82"/>
    </row>
    <row r="18" spans="1:32" s="19" customFormat="1" ht="13.9" customHeigh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28" t="s">
        <v>314</v>
      </c>
      <c r="X18" s="21">
        <v>1999</v>
      </c>
      <c r="Y18" s="26" t="s">
        <v>315</v>
      </c>
      <c r="Z18" s="21">
        <f t="shared" si="1"/>
        <v>18</v>
      </c>
      <c r="AA18" s="25" t="s">
        <v>97</v>
      </c>
      <c r="AB18" s="21" t="s">
        <v>308</v>
      </c>
      <c r="AC18" s="21"/>
      <c r="AE18" s="90" t="s">
        <v>619</v>
      </c>
      <c r="AF18" s="82"/>
    </row>
    <row r="19" spans="1:32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8"/>
      <c r="X19" s="21"/>
      <c r="Y19" s="28" t="s">
        <v>104</v>
      </c>
      <c r="Z19" s="21">
        <f t="shared" si="1"/>
        <v>34</v>
      </c>
      <c r="AA19" s="25" t="s">
        <v>97</v>
      </c>
      <c r="AB19" s="21" t="s">
        <v>309</v>
      </c>
      <c r="AC19" s="21"/>
      <c r="AE19" s="90" t="s">
        <v>373</v>
      </c>
      <c r="AF19" s="82"/>
    </row>
    <row r="20" spans="1:32" s="19" customFormat="1" ht="13.9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8"/>
      <c r="X20" s="21"/>
      <c r="Y20" s="28" t="s">
        <v>223</v>
      </c>
      <c r="Z20" s="21">
        <f t="shared" si="1"/>
        <v>23</v>
      </c>
      <c r="AA20" s="25" t="s">
        <v>219</v>
      </c>
      <c r="AB20" s="22" t="s">
        <v>267</v>
      </c>
      <c r="AC20" s="21"/>
      <c r="AE20" s="90" t="s">
        <v>373</v>
      </c>
      <c r="AF20" s="82"/>
    </row>
    <row r="21" spans="1:32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28" t="s">
        <v>324</v>
      </c>
      <c r="X21" s="21">
        <v>2007</v>
      </c>
      <c r="Y21" s="28" t="s">
        <v>317</v>
      </c>
      <c r="Z21" s="21">
        <f t="shared" si="1"/>
        <v>13</v>
      </c>
      <c r="AA21" s="25" t="s">
        <v>97</v>
      </c>
      <c r="AB21" s="21" t="s">
        <v>267</v>
      </c>
      <c r="AC21" s="21"/>
      <c r="AE21" s="90" t="s">
        <v>373</v>
      </c>
      <c r="AF21" s="82"/>
    </row>
    <row r="22" spans="1:32" s="19" customFormat="1" ht="13.9" customHeigh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39</v>
      </c>
      <c r="AA22" s="25" t="s">
        <v>97</v>
      </c>
      <c r="AB22" s="21" t="s">
        <v>105</v>
      </c>
      <c r="AC22" s="21"/>
      <c r="AE22" s="90" t="s">
        <v>373</v>
      </c>
      <c r="AF22" s="82"/>
    </row>
    <row r="23" spans="1:32" s="19" customFormat="1" ht="13.9" customHeigh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8"/>
      <c r="X23" s="21"/>
      <c r="Y23" s="28" t="s">
        <v>547</v>
      </c>
      <c r="Z23" s="21">
        <f t="shared" si="1"/>
        <v>34</v>
      </c>
      <c r="AA23" s="25" t="s">
        <v>419</v>
      </c>
      <c r="AB23" s="21" t="s">
        <v>105</v>
      </c>
      <c r="AC23" s="21"/>
      <c r="AE23" s="90" t="s">
        <v>415</v>
      </c>
      <c r="AF23" s="82"/>
    </row>
    <row r="24" spans="1:32" s="19" customFormat="1" ht="13.9" customHeigh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32</v>
      </c>
      <c r="AA24" s="25" t="s">
        <v>97</v>
      </c>
      <c r="AB24" s="21" t="s">
        <v>105</v>
      </c>
      <c r="AC24" s="21"/>
      <c r="AE24" s="90" t="s">
        <v>373</v>
      </c>
      <c r="AF24" s="82"/>
    </row>
    <row r="25" spans="1:32" s="19" customFormat="1" ht="13.9" customHeigh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8" t="s">
        <v>199</v>
      </c>
      <c r="V25" s="21">
        <v>1981</v>
      </c>
      <c r="W25" s="28"/>
      <c r="X25" s="21"/>
      <c r="Y25" s="25" t="s">
        <v>329</v>
      </c>
      <c r="Z25" s="21">
        <f t="shared" si="1"/>
        <v>29</v>
      </c>
      <c r="AA25" s="25" t="s">
        <v>219</v>
      </c>
      <c r="AB25" s="21" t="s">
        <v>105</v>
      </c>
      <c r="AC25" s="21"/>
      <c r="AE25" s="90" t="s">
        <v>389</v>
      </c>
      <c r="AF25" s="82"/>
    </row>
    <row r="26" spans="1:32" s="19" customFormat="1" ht="13.9" customHeigh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8"/>
      <c r="X26" s="21"/>
      <c r="Y26" s="28" t="s">
        <v>228</v>
      </c>
      <c r="Z26" s="21">
        <f t="shared" si="1"/>
        <v>24</v>
      </c>
      <c r="AA26" s="25" t="s">
        <v>575</v>
      </c>
      <c r="AB26" s="21" t="s">
        <v>105</v>
      </c>
      <c r="AC26" s="21"/>
      <c r="AE26" s="90" t="s">
        <v>373</v>
      </c>
      <c r="AF26" s="82"/>
    </row>
    <row r="27" spans="1:32" s="19" customFormat="1" ht="16.5" customHeight="1" x14ac:dyDescent="0.2">
      <c r="A27" s="53">
        <v>1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359</v>
      </c>
      <c r="P27" s="15" t="s">
        <v>452</v>
      </c>
      <c r="Q27" s="15">
        <v>23</v>
      </c>
      <c r="R27" s="42"/>
      <c r="S27" s="27" t="s">
        <v>122</v>
      </c>
      <c r="T27" s="21">
        <v>1968</v>
      </c>
      <c r="U27" s="28" t="s">
        <v>201</v>
      </c>
      <c r="V27" s="21">
        <v>1994</v>
      </c>
      <c r="W27" s="28"/>
      <c r="X27" s="21"/>
      <c r="Y27" s="26" t="s">
        <v>123</v>
      </c>
      <c r="Z27" s="21">
        <f t="shared" si="1"/>
        <v>16</v>
      </c>
      <c r="AA27" s="25" t="s">
        <v>97</v>
      </c>
      <c r="AB27" s="21" t="s">
        <v>105</v>
      </c>
      <c r="AC27" s="21"/>
      <c r="AE27" s="90" t="s">
        <v>373</v>
      </c>
      <c r="AF27" s="82"/>
    </row>
    <row r="28" spans="1:32" s="19" customFormat="1" ht="13.9" customHeight="1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360</v>
      </c>
      <c r="P28" s="15" t="s">
        <v>458</v>
      </c>
      <c r="Q28" s="15">
        <v>24</v>
      </c>
      <c r="R28" s="16"/>
      <c r="S28" s="20" t="s">
        <v>275</v>
      </c>
      <c r="T28" s="21">
        <v>1969</v>
      </c>
      <c r="U28" s="28" t="s">
        <v>299</v>
      </c>
      <c r="V28" s="21">
        <v>1996</v>
      </c>
      <c r="W28" s="28"/>
      <c r="X28" s="21"/>
      <c r="Y28" s="25" t="s">
        <v>276</v>
      </c>
      <c r="Z28" s="21">
        <f t="shared" si="1"/>
        <v>14</v>
      </c>
      <c r="AA28" s="25" t="s">
        <v>110</v>
      </c>
      <c r="AB28" s="21" t="s">
        <v>105</v>
      </c>
      <c r="AC28" s="21"/>
      <c r="AE28" s="90" t="s">
        <v>376</v>
      </c>
      <c r="AF28" s="82"/>
    </row>
    <row r="29" spans="1:32" s="19" customFormat="1" ht="13.9" customHeigh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7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459</v>
      </c>
      <c r="Q29" s="15">
        <v>25</v>
      </c>
      <c r="R29" s="42"/>
      <c r="S29" s="27" t="s">
        <v>184</v>
      </c>
      <c r="T29" s="21">
        <v>1971</v>
      </c>
      <c r="U29" s="28" t="s">
        <v>194</v>
      </c>
      <c r="V29" s="21">
        <v>1996</v>
      </c>
      <c r="W29" s="28"/>
      <c r="X29" s="21"/>
      <c r="Y29" s="28" t="s">
        <v>91</v>
      </c>
      <c r="Z29" s="21">
        <f t="shared" si="1"/>
        <v>14</v>
      </c>
      <c r="AA29" s="25" t="s">
        <v>97</v>
      </c>
      <c r="AB29" s="21" t="s">
        <v>105</v>
      </c>
      <c r="AC29" s="21"/>
      <c r="AE29" s="90" t="s">
        <v>373</v>
      </c>
      <c r="AF29" s="82"/>
    </row>
    <row r="30" spans="1:32" s="19" customFormat="1" ht="13.9" customHeight="1" x14ac:dyDescent="0.2">
      <c r="A30" s="53">
        <v>0</v>
      </c>
      <c r="B30" s="53">
        <v>1</v>
      </c>
      <c r="C30" s="53">
        <f t="shared" si="0"/>
        <v>1</v>
      </c>
      <c r="D30" s="55"/>
      <c r="E30" s="55"/>
      <c r="F30" s="56">
        <v>1</v>
      </c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460</v>
      </c>
      <c r="Q30" s="15">
        <v>26</v>
      </c>
      <c r="R30" s="42"/>
      <c r="S30" s="27" t="s">
        <v>231</v>
      </c>
      <c r="T30" s="21">
        <v>1967</v>
      </c>
      <c r="U30" s="28" t="s">
        <v>232</v>
      </c>
      <c r="V30" s="21">
        <v>1996</v>
      </c>
      <c r="W30" s="28"/>
      <c r="X30" s="21"/>
      <c r="Y30" s="28" t="s">
        <v>233</v>
      </c>
      <c r="Z30" s="21">
        <f t="shared" si="1"/>
        <v>14</v>
      </c>
      <c r="AA30" s="25" t="s">
        <v>220</v>
      </c>
      <c r="AB30" s="21" t="s">
        <v>105</v>
      </c>
      <c r="AC30" s="21"/>
      <c r="AE30" s="90" t="s">
        <v>373</v>
      </c>
      <c r="AF30" s="82"/>
    </row>
    <row r="31" spans="1:32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461</v>
      </c>
      <c r="Q31" s="15">
        <v>27</v>
      </c>
      <c r="R31" s="42"/>
      <c r="S31" s="27" t="s">
        <v>234</v>
      </c>
      <c r="T31" s="21">
        <v>1972</v>
      </c>
      <c r="U31" s="28" t="s">
        <v>195</v>
      </c>
      <c r="V31" s="21">
        <v>1996</v>
      </c>
      <c r="W31" s="28" t="s">
        <v>314</v>
      </c>
      <c r="X31" s="21">
        <v>2002</v>
      </c>
      <c r="Y31" s="28" t="s">
        <v>547</v>
      </c>
      <c r="Z31" s="21">
        <f t="shared" si="1"/>
        <v>14</v>
      </c>
      <c r="AA31" s="25" t="s">
        <v>328</v>
      </c>
      <c r="AB31" s="21" t="s">
        <v>105</v>
      </c>
      <c r="AC31" s="21"/>
      <c r="AE31" s="90" t="s">
        <v>373</v>
      </c>
      <c r="AF31" s="82"/>
    </row>
    <row r="32" spans="1:32" s="19" customFormat="1" ht="13.9" customHeigh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462</v>
      </c>
      <c r="Q32" s="15">
        <v>28</v>
      </c>
      <c r="R32" s="42"/>
      <c r="S32" s="27" t="s">
        <v>125</v>
      </c>
      <c r="T32" s="21">
        <v>1969</v>
      </c>
      <c r="U32" s="28" t="s">
        <v>194</v>
      </c>
      <c r="V32" s="21">
        <v>1997</v>
      </c>
      <c r="W32" s="28"/>
      <c r="X32" s="21"/>
      <c r="Y32" s="28" t="s">
        <v>336</v>
      </c>
      <c r="Z32" s="21">
        <f t="shared" si="1"/>
        <v>13</v>
      </c>
      <c r="AA32" s="25" t="s">
        <v>97</v>
      </c>
      <c r="AB32" s="21" t="s">
        <v>105</v>
      </c>
      <c r="AC32" s="21"/>
      <c r="AE32" s="90" t="s">
        <v>373</v>
      </c>
      <c r="AF32" s="82"/>
    </row>
    <row r="33" spans="1:32" s="19" customFormat="1" ht="13.9" customHeigh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463</v>
      </c>
      <c r="Q33" s="15">
        <v>29</v>
      </c>
      <c r="R33" s="42"/>
      <c r="S33" s="27" t="s">
        <v>190</v>
      </c>
      <c r="T33" s="21">
        <v>1972</v>
      </c>
      <c r="U33" s="28" t="s">
        <v>194</v>
      </c>
      <c r="V33" s="21">
        <v>1997</v>
      </c>
      <c r="W33" s="28"/>
      <c r="X33" s="21"/>
      <c r="Y33" s="28" t="s">
        <v>202</v>
      </c>
      <c r="Z33" s="21">
        <f t="shared" si="1"/>
        <v>13</v>
      </c>
      <c r="AA33" s="25" t="s">
        <v>97</v>
      </c>
      <c r="AB33" s="21" t="s">
        <v>105</v>
      </c>
      <c r="AC33" s="21"/>
      <c r="AE33" s="90" t="s">
        <v>402</v>
      </c>
      <c r="AF33" s="82"/>
    </row>
    <row r="34" spans="1:32" s="19" customFormat="1" ht="13.9" customHeigh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359</v>
      </c>
      <c r="P34" s="15" t="s">
        <v>464</v>
      </c>
      <c r="Q34" s="15">
        <v>30</v>
      </c>
      <c r="R34" s="42"/>
      <c r="S34" s="27" t="s">
        <v>206</v>
      </c>
      <c r="T34" s="21">
        <v>1969</v>
      </c>
      <c r="U34" s="28" t="s">
        <v>221</v>
      </c>
      <c r="V34" s="21">
        <v>1998</v>
      </c>
      <c r="W34" s="28"/>
      <c r="X34" s="21"/>
      <c r="Y34" s="28" t="s">
        <v>548</v>
      </c>
      <c r="Z34" s="21">
        <f t="shared" si="1"/>
        <v>12</v>
      </c>
      <c r="AA34" s="25" t="s">
        <v>97</v>
      </c>
      <c r="AB34" s="21" t="s">
        <v>105</v>
      </c>
      <c r="AC34" s="21"/>
      <c r="AE34" s="90" t="s">
        <v>402</v>
      </c>
      <c r="AF34" s="82"/>
    </row>
    <row r="35" spans="1:32" s="19" customFormat="1" ht="13.9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7" t="s">
        <v>262</v>
      </c>
      <c r="T35" s="21">
        <v>1969</v>
      </c>
      <c r="U35" s="28" t="s">
        <v>117</v>
      </c>
      <c r="V35" s="21">
        <v>1998</v>
      </c>
      <c r="W35" s="28"/>
      <c r="X35" s="21"/>
      <c r="Y35" s="28" t="s">
        <v>263</v>
      </c>
      <c r="Z35" s="21">
        <f t="shared" si="1"/>
        <v>12</v>
      </c>
      <c r="AA35" s="25" t="s">
        <v>417</v>
      </c>
      <c r="AB35" s="21" t="s">
        <v>105</v>
      </c>
      <c r="AC35" s="21"/>
      <c r="AE35" s="90" t="s">
        <v>403</v>
      </c>
      <c r="AF35" s="82"/>
    </row>
    <row r="36" spans="1:32" s="19" customFormat="1" ht="13.9" customHeigh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640</v>
      </c>
      <c r="Q36" s="15">
        <v>32</v>
      </c>
      <c r="R36" s="42"/>
      <c r="S36" s="27" t="s">
        <v>641</v>
      </c>
      <c r="T36" s="21">
        <v>1971</v>
      </c>
      <c r="U36" s="28" t="s">
        <v>198</v>
      </c>
      <c r="V36" s="21">
        <v>2000</v>
      </c>
      <c r="W36" s="28"/>
      <c r="X36" s="21"/>
      <c r="Y36" s="28" t="s">
        <v>643</v>
      </c>
      <c r="Z36" s="21">
        <f t="shared" si="1"/>
        <v>10</v>
      </c>
      <c r="AA36" s="25" t="s">
        <v>642</v>
      </c>
      <c r="AB36" s="21" t="s">
        <v>105</v>
      </c>
      <c r="AC36" s="21"/>
      <c r="AE36" s="90" t="s">
        <v>403</v>
      </c>
      <c r="AF36" s="82"/>
    </row>
    <row r="37" spans="1:32" s="19" customFormat="1" ht="13.9" customHeight="1" x14ac:dyDescent="0.2">
      <c r="A37" s="53">
        <v>0</v>
      </c>
      <c r="B37" s="53"/>
      <c r="C37" s="53">
        <f t="shared" ref="C37:C68" si="2"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8"/>
      <c r="X37" s="21"/>
      <c r="Y37" s="28" t="s">
        <v>247</v>
      </c>
      <c r="Z37" s="21">
        <f t="shared" ref="Z37:Z68" si="3">$AD$3-V37</f>
        <v>12</v>
      </c>
      <c r="AA37" s="25" t="s">
        <v>392</v>
      </c>
      <c r="AB37" s="21" t="s">
        <v>105</v>
      </c>
      <c r="AC37" s="21"/>
      <c r="AE37" s="90" t="s">
        <v>404</v>
      </c>
      <c r="AF37" s="82"/>
    </row>
    <row r="38" spans="1:32" s="19" customFormat="1" ht="13.9" customHeight="1" x14ac:dyDescent="0.2">
      <c r="A38" s="53">
        <v>0</v>
      </c>
      <c r="B38" s="53">
        <v>1</v>
      </c>
      <c r="C38" s="53">
        <f t="shared" si="2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468</v>
      </c>
      <c r="Q38" s="15">
        <v>34</v>
      </c>
      <c r="R38" s="42"/>
      <c r="S38" s="27" t="s">
        <v>212</v>
      </c>
      <c r="T38" s="21">
        <v>1972</v>
      </c>
      <c r="U38" s="28" t="s">
        <v>225</v>
      </c>
      <c r="V38" s="21">
        <v>1999</v>
      </c>
      <c r="W38" s="28"/>
      <c r="X38" s="21"/>
      <c r="Y38" s="28" t="s">
        <v>338</v>
      </c>
      <c r="Z38" s="21">
        <f t="shared" si="3"/>
        <v>11</v>
      </c>
      <c r="AA38" s="25" t="s">
        <v>208</v>
      </c>
      <c r="AB38" s="21" t="s">
        <v>105</v>
      </c>
      <c r="AC38" s="21"/>
      <c r="AE38" s="90" t="s">
        <v>373</v>
      </c>
      <c r="AF38" s="82"/>
    </row>
    <row r="39" spans="1:32" s="19" customFormat="1" ht="13.9" customHeight="1" x14ac:dyDescent="0.2">
      <c r="A39" s="53">
        <v>0</v>
      </c>
      <c r="B39" s="53">
        <v>1</v>
      </c>
      <c r="C39" s="53">
        <f t="shared" si="2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549</v>
      </c>
      <c r="Q39" s="15">
        <v>35</v>
      </c>
      <c r="R39" s="42"/>
      <c r="S39" s="27" t="s">
        <v>550</v>
      </c>
      <c r="T39" s="21">
        <v>1974</v>
      </c>
      <c r="U39" s="28" t="s">
        <v>197</v>
      </c>
      <c r="V39" s="21">
        <v>1999</v>
      </c>
      <c r="W39" s="28" t="s">
        <v>616</v>
      </c>
      <c r="X39" s="21">
        <v>2009</v>
      </c>
      <c r="Y39" s="28"/>
      <c r="Z39" s="21">
        <f t="shared" si="3"/>
        <v>11</v>
      </c>
      <c r="AA39" s="25" t="s">
        <v>269</v>
      </c>
      <c r="AB39" s="21" t="s">
        <v>105</v>
      </c>
      <c r="AC39" s="21"/>
      <c r="AE39" s="90" t="s">
        <v>375</v>
      </c>
      <c r="AF39" s="82"/>
    </row>
    <row r="40" spans="1:32" s="19" customFormat="1" ht="13.9" customHeight="1" x14ac:dyDescent="0.2">
      <c r="A40" s="53">
        <v>0</v>
      </c>
      <c r="B40" s="53"/>
      <c r="C40" s="53">
        <f t="shared" si="2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8"/>
      <c r="X40" s="21"/>
      <c r="Y40" s="28" t="s">
        <v>601</v>
      </c>
      <c r="Z40" s="21">
        <f t="shared" si="3"/>
        <v>10</v>
      </c>
      <c r="AA40" s="25" t="s">
        <v>97</v>
      </c>
      <c r="AB40" s="21" t="s">
        <v>105</v>
      </c>
      <c r="AC40" s="21"/>
      <c r="AE40" s="90" t="s">
        <v>620</v>
      </c>
      <c r="AF40" s="82"/>
    </row>
    <row r="41" spans="1:32" s="19" customFormat="1" ht="13.9" customHeight="1" x14ac:dyDescent="0.2">
      <c r="A41" s="53">
        <v>0</v>
      </c>
      <c r="B41" s="53">
        <v>1</v>
      </c>
      <c r="C41" s="53">
        <f t="shared" si="2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644</v>
      </c>
      <c r="Q41" s="15">
        <v>37</v>
      </c>
      <c r="R41" s="42"/>
      <c r="S41" s="27" t="s">
        <v>645</v>
      </c>
      <c r="T41" s="21">
        <v>1973</v>
      </c>
      <c r="U41" s="28" t="s">
        <v>646</v>
      </c>
      <c r="V41" s="21">
        <v>1999</v>
      </c>
      <c r="W41" s="28"/>
      <c r="X41" s="21"/>
      <c r="Y41" s="28" t="s">
        <v>647</v>
      </c>
      <c r="Z41" s="21">
        <f t="shared" si="3"/>
        <v>11</v>
      </c>
      <c r="AA41" s="25" t="s">
        <v>269</v>
      </c>
      <c r="AB41" s="21" t="s">
        <v>121</v>
      </c>
      <c r="AC41" s="21"/>
      <c r="AE41" s="90" t="s">
        <v>375</v>
      </c>
      <c r="AF41" s="82"/>
    </row>
    <row r="42" spans="1:32" s="19" customFormat="1" ht="13.9" customHeight="1" x14ac:dyDescent="0.2">
      <c r="A42" s="53">
        <v>0</v>
      </c>
      <c r="B42" s="53"/>
      <c r="C42" s="53">
        <f t="shared" si="2"/>
        <v>0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7" t="s">
        <v>301</v>
      </c>
      <c r="T42" s="21">
        <v>1975</v>
      </c>
      <c r="U42" s="28" t="s">
        <v>302</v>
      </c>
      <c r="V42" s="21">
        <v>2001</v>
      </c>
      <c r="W42" s="28"/>
      <c r="X42" s="21"/>
      <c r="Y42" s="28" t="s">
        <v>303</v>
      </c>
      <c r="Z42" s="21">
        <f t="shared" si="3"/>
        <v>9</v>
      </c>
      <c r="AA42" s="25" t="s">
        <v>391</v>
      </c>
      <c r="AB42" s="21" t="s">
        <v>121</v>
      </c>
      <c r="AC42" s="21"/>
      <c r="AE42" s="90" t="s">
        <v>373</v>
      </c>
      <c r="AF42" s="82"/>
    </row>
    <row r="43" spans="1:32" s="19" customFormat="1" ht="13.9" customHeight="1" x14ac:dyDescent="0.2">
      <c r="A43" s="53">
        <v>0</v>
      </c>
      <c r="B43" s="53">
        <v>1</v>
      </c>
      <c r="C43" s="53">
        <f t="shared" si="2"/>
        <v>0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359</v>
      </c>
      <c r="P43" s="15" t="s">
        <v>470</v>
      </c>
      <c r="Q43" s="15">
        <v>39</v>
      </c>
      <c r="R43" s="42"/>
      <c r="S43" s="27" t="s">
        <v>227</v>
      </c>
      <c r="T43" s="21">
        <v>1976</v>
      </c>
      <c r="U43" s="28" t="s">
        <v>604</v>
      </c>
      <c r="V43" s="21">
        <v>2001</v>
      </c>
      <c r="W43" s="28"/>
      <c r="X43" s="21"/>
      <c r="Y43" s="28" t="s">
        <v>106</v>
      </c>
      <c r="Z43" s="21">
        <f t="shared" si="3"/>
        <v>9</v>
      </c>
      <c r="AA43" s="25" t="s">
        <v>605</v>
      </c>
      <c r="AB43" s="21" t="s">
        <v>121</v>
      </c>
      <c r="AC43" s="21"/>
      <c r="AE43" s="90" t="s">
        <v>374</v>
      </c>
      <c r="AF43" s="82"/>
    </row>
    <row r="44" spans="1:32" s="19" customFormat="1" ht="13.9" customHeight="1" x14ac:dyDescent="0.2">
      <c r="A44" s="53">
        <v>0</v>
      </c>
      <c r="B44" s="53"/>
      <c r="C44" s="53">
        <f t="shared" si="2"/>
        <v>0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471</v>
      </c>
      <c r="Q44" s="15">
        <v>40</v>
      </c>
      <c r="R44" s="42"/>
      <c r="S44" s="27" t="s">
        <v>229</v>
      </c>
      <c r="T44" s="21">
        <v>1976</v>
      </c>
      <c r="U44" s="28" t="s">
        <v>241</v>
      </c>
      <c r="V44" s="21">
        <v>2001</v>
      </c>
      <c r="W44" s="28"/>
      <c r="X44" s="21"/>
      <c r="Y44" s="28" t="s">
        <v>337</v>
      </c>
      <c r="Z44" s="21">
        <f t="shared" si="3"/>
        <v>9</v>
      </c>
      <c r="AA44" s="25" t="s">
        <v>108</v>
      </c>
      <c r="AB44" s="21" t="s">
        <v>121</v>
      </c>
      <c r="AC44" s="21"/>
      <c r="AE44" s="90" t="s">
        <v>373</v>
      </c>
      <c r="AF44" s="82"/>
    </row>
    <row r="45" spans="1:32" s="19" customFormat="1" ht="13.9" customHeight="1" x14ac:dyDescent="0.2">
      <c r="A45" s="53">
        <v>0</v>
      </c>
      <c r="B45" s="53">
        <v>1</v>
      </c>
      <c r="C45" s="53">
        <f t="shared" si="2"/>
        <v>0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360</v>
      </c>
      <c r="P45" s="15" t="s">
        <v>588</v>
      </c>
      <c r="Q45" s="15">
        <v>41</v>
      </c>
      <c r="R45" s="42"/>
      <c r="S45" s="27" t="s">
        <v>589</v>
      </c>
      <c r="T45" s="21">
        <v>1976</v>
      </c>
      <c r="U45" s="28" t="s">
        <v>194</v>
      </c>
      <c r="V45" s="21">
        <v>2001</v>
      </c>
      <c r="W45" s="28"/>
      <c r="X45" s="21"/>
      <c r="Y45" s="28"/>
      <c r="Z45" s="21">
        <f t="shared" si="3"/>
        <v>9</v>
      </c>
      <c r="AA45" s="25" t="s">
        <v>269</v>
      </c>
      <c r="AB45" s="21" t="s">
        <v>121</v>
      </c>
      <c r="AC45" s="21"/>
      <c r="AE45" s="90" t="s">
        <v>374</v>
      </c>
      <c r="AF45" s="82"/>
    </row>
    <row r="46" spans="1:32" s="19" customFormat="1" ht="13.9" customHeight="1" x14ac:dyDescent="0.2">
      <c r="A46" s="53">
        <v>0</v>
      </c>
      <c r="B46" s="53"/>
      <c r="C46" s="53">
        <f t="shared" si="2"/>
        <v>0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566</v>
      </c>
      <c r="Q46" s="15">
        <v>42</v>
      </c>
      <c r="R46" s="42"/>
      <c r="S46" s="27" t="s">
        <v>561</v>
      </c>
      <c r="T46" s="21">
        <v>1975</v>
      </c>
      <c r="U46" s="28" t="s">
        <v>562</v>
      </c>
      <c r="V46" s="21">
        <v>2004</v>
      </c>
      <c r="W46" s="28"/>
      <c r="X46" s="21"/>
      <c r="Y46" s="28" t="s">
        <v>564</v>
      </c>
      <c r="Z46" s="21">
        <f t="shared" si="3"/>
        <v>6</v>
      </c>
      <c r="AA46" s="25" t="s">
        <v>565</v>
      </c>
      <c r="AB46" s="21" t="s">
        <v>121</v>
      </c>
      <c r="AC46" s="21"/>
      <c r="AE46" s="90" t="s">
        <v>373</v>
      </c>
      <c r="AF46" s="82"/>
    </row>
    <row r="47" spans="1:32" s="19" customFormat="1" ht="13.9" customHeight="1" x14ac:dyDescent="0.2">
      <c r="A47" s="53">
        <v>0</v>
      </c>
      <c r="B47" s="53"/>
      <c r="C47" s="53">
        <f t="shared" si="2"/>
        <v>0</v>
      </c>
      <c r="D47" s="55">
        <v>1</v>
      </c>
      <c r="E47" s="55"/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361</v>
      </c>
      <c r="P47" s="15" t="s">
        <v>472</v>
      </c>
      <c r="Q47" s="15">
        <v>43</v>
      </c>
      <c r="R47" s="42"/>
      <c r="S47" s="27" t="s">
        <v>285</v>
      </c>
      <c r="T47" s="21">
        <v>1977</v>
      </c>
      <c r="U47" s="28" t="s">
        <v>286</v>
      </c>
      <c r="V47" s="21">
        <v>2005</v>
      </c>
      <c r="W47" s="28"/>
      <c r="X47" s="21"/>
      <c r="Y47" s="28"/>
      <c r="Z47" s="21">
        <f t="shared" si="3"/>
        <v>5</v>
      </c>
      <c r="AA47" s="25" t="s">
        <v>108</v>
      </c>
      <c r="AB47" s="21" t="s">
        <v>121</v>
      </c>
      <c r="AC47" s="21"/>
      <c r="AE47" s="90" t="s">
        <v>373</v>
      </c>
      <c r="AF47" s="82"/>
    </row>
    <row r="48" spans="1:32" s="19" customFormat="1" ht="13.9" customHeight="1" x14ac:dyDescent="0.2">
      <c r="A48" s="53">
        <v>0</v>
      </c>
      <c r="B48" s="53">
        <v>1</v>
      </c>
      <c r="C48" s="53">
        <f t="shared" si="2"/>
        <v>0</v>
      </c>
      <c r="D48" s="55"/>
      <c r="E48" s="55"/>
      <c r="F48" s="56">
        <v>1</v>
      </c>
      <c r="G48" s="54"/>
      <c r="H48" s="54"/>
      <c r="I48" s="56"/>
      <c r="J48" s="54"/>
      <c r="K48" s="56"/>
      <c r="L48" s="56"/>
      <c r="M48" s="56"/>
      <c r="N48" s="58"/>
      <c r="O48" s="52" t="s">
        <v>359</v>
      </c>
      <c r="P48" s="15" t="s">
        <v>596</v>
      </c>
      <c r="Q48" s="15">
        <v>44</v>
      </c>
      <c r="R48" s="42"/>
      <c r="S48" s="27" t="s">
        <v>597</v>
      </c>
      <c r="T48" s="21">
        <v>1978</v>
      </c>
      <c r="U48" s="28" t="s">
        <v>225</v>
      </c>
      <c r="V48" s="21">
        <v>2005</v>
      </c>
      <c r="W48" s="28"/>
      <c r="X48" s="21"/>
      <c r="Y48" s="28"/>
      <c r="Z48" s="21">
        <f t="shared" si="3"/>
        <v>5</v>
      </c>
      <c r="AA48" s="25" t="s">
        <v>208</v>
      </c>
      <c r="AB48" s="21" t="s">
        <v>121</v>
      </c>
      <c r="AC48" s="21"/>
      <c r="AE48" s="90" t="s">
        <v>375</v>
      </c>
      <c r="AF48" s="82"/>
    </row>
    <row r="49" spans="1:32" s="19" customFormat="1" ht="13.9" customHeight="1" x14ac:dyDescent="0.2">
      <c r="A49" s="53">
        <v>0</v>
      </c>
      <c r="B49" s="53">
        <v>1</v>
      </c>
      <c r="C49" s="53">
        <f t="shared" si="2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7" t="s">
        <v>613</v>
      </c>
      <c r="T49" s="21">
        <v>1980</v>
      </c>
      <c r="U49" s="28" t="s">
        <v>198</v>
      </c>
      <c r="V49" s="21">
        <v>2005</v>
      </c>
      <c r="W49" s="28"/>
      <c r="X49" s="21"/>
      <c r="Y49" s="28"/>
      <c r="Z49" s="21">
        <f t="shared" si="3"/>
        <v>5</v>
      </c>
      <c r="AA49" s="25" t="s">
        <v>614</v>
      </c>
      <c r="AB49" s="21" t="s">
        <v>121</v>
      </c>
      <c r="AC49" s="21"/>
      <c r="AE49" s="90" t="s">
        <v>621</v>
      </c>
      <c r="AF49" s="82"/>
    </row>
    <row r="50" spans="1:32" s="19" customFormat="1" ht="13.9" customHeight="1" x14ac:dyDescent="0.2">
      <c r="A50" s="53">
        <v>0</v>
      </c>
      <c r="B50" s="53"/>
      <c r="C50" s="53">
        <f t="shared" si="2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7" t="s">
        <v>284</v>
      </c>
      <c r="T50" s="21">
        <v>1980</v>
      </c>
      <c r="U50" s="28" t="s">
        <v>198</v>
      </c>
      <c r="V50" s="21">
        <v>2006</v>
      </c>
      <c r="W50" s="28"/>
      <c r="X50" s="21"/>
      <c r="Y50" s="28"/>
      <c r="Z50" s="21">
        <f t="shared" si="3"/>
        <v>4</v>
      </c>
      <c r="AA50" s="25" t="s">
        <v>108</v>
      </c>
      <c r="AB50" s="21" t="s">
        <v>121</v>
      </c>
      <c r="AC50" s="21"/>
      <c r="AE50" s="90" t="s">
        <v>375</v>
      </c>
      <c r="AF50" s="82"/>
    </row>
    <row r="51" spans="1:32" s="19" customFormat="1" ht="13.9" customHeight="1" x14ac:dyDescent="0.2">
      <c r="A51" s="53">
        <v>0</v>
      </c>
      <c r="B51" s="53"/>
      <c r="C51" s="53">
        <f t="shared" si="2"/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586</v>
      </c>
      <c r="Q51" s="15">
        <v>47</v>
      </c>
      <c r="R51" s="42"/>
      <c r="S51" s="27" t="s">
        <v>587</v>
      </c>
      <c r="T51" s="21">
        <v>1981</v>
      </c>
      <c r="U51" s="28" t="s">
        <v>198</v>
      </c>
      <c r="V51" s="21">
        <v>2008</v>
      </c>
      <c r="W51" s="28"/>
      <c r="X51" s="21"/>
      <c r="Y51" s="28"/>
      <c r="Z51" s="21">
        <f t="shared" si="3"/>
        <v>2</v>
      </c>
      <c r="AA51" s="25" t="s">
        <v>108</v>
      </c>
      <c r="AB51" s="21" t="s">
        <v>121</v>
      </c>
      <c r="AC51" s="21"/>
      <c r="AE51" s="90" t="s">
        <v>375</v>
      </c>
      <c r="AF51" s="82"/>
    </row>
    <row r="52" spans="1:32" s="19" customFormat="1" ht="13.9" customHeight="1" x14ac:dyDescent="0.2">
      <c r="A52" s="53">
        <v>0</v>
      </c>
      <c r="B52" s="53"/>
      <c r="C52" s="53">
        <f t="shared" si="2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360</v>
      </c>
      <c r="P52" s="15" t="s">
        <v>637</v>
      </c>
      <c r="Q52" s="15">
        <v>48</v>
      </c>
      <c r="R52" s="42"/>
      <c r="S52" s="27" t="s">
        <v>638</v>
      </c>
      <c r="T52" s="21">
        <v>1981</v>
      </c>
      <c r="U52" s="28" t="s">
        <v>639</v>
      </c>
      <c r="V52" s="21">
        <v>2010</v>
      </c>
      <c r="W52" s="28"/>
      <c r="X52" s="21"/>
      <c r="Y52" s="28"/>
      <c r="Z52" s="21">
        <f t="shared" si="3"/>
        <v>0</v>
      </c>
      <c r="AA52" s="25" t="s">
        <v>565</v>
      </c>
      <c r="AB52" s="21" t="s">
        <v>121</v>
      </c>
      <c r="AC52" s="21"/>
      <c r="AE52" s="90" t="s">
        <v>375</v>
      </c>
      <c r="AF52" s="82"/>
    </row>
    <row r="53" spans="1:32" s="19" customFormat="1" ht="13.9" customHeight="1" x14ac:dyDescent="0.2">
      <c r="A53" s="53">
        <v>0</v>
      </c>
      <c r="B53" s="53">
        <v>1</v>
      </c>
      <c r="C53" s="53">
        <f t="shared" si="2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603</v>
      </c>
      <c r="V53" s="21">
        <v>2007</v>
      </c>
      <c r="W53" s="28"/>
      <c r="X53" s="21"/>
      <c r="Y53" s="28"/>
      <c r="Z53" s="21">
        <f t="shared" si="3"/>
        <v>3</v>
      </c>
      <c r="AA53" s="25" t="s">
        <v>269</v>
      </c>
      <c r="AB53" s="21" t="s">
        <v>121</v>
      </c>
      <c r="AC53" s="21"/>
      <c r="AE53" s="90" t="s">
        <v>375</v>
      </c>
      <c r="AF53" s="82"/>
    </row>
    <row r="54" spans="1:32" s="19" customFormat="1" ht="13.9" customHeight="1" x14ac:dyDescent="0.2">
      <c r="A54" s="53">
        <v>0</v>
      </c>
      <c r="B54" s="53"/>
      <c r="C54" s="53">
        <f t="shared" si="2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577</v>
      </c>
      <c r="Q54" s="15">
        <v>50</v>
      </c>
      <c r="R54" s="42"/>
      <c r="S54" s="27" t="s">
        <v>578</v>
      </c>
      <c r="T54" s="21">
        <v>1982</v>
      </c>
      <c r="U54" s="28" t="s">
        <v>198</v>
      </c>
      <c r="V54" s="21">
        <v>2007</v>
      </c>
      <c r="W54" s="28"/>
      <c r="X54" s="21"/>
      <c r="Y54" s="28"/>
      <c r="Z54" s="21">
        <f t="shared" si="3"/>
        <v>3</v>
      </c>
      <c r="AA54" s="25" t="s">
        <v>108</v>
      </c>
      <c r="AB54" s="21" t="s">
        <v>121</v>
      </c>
      <c r="AC54" s="21"/>
      <c r="AE54" s="90" t="s">
        <v>375</v>
      </c>
      <c r="AF54" s="82"/>
    </row>
    <row r="55" spans="1:32" s="19" customFormat="1" ht="13.9" customHeight="1" x14ac:dyDescent="0.2">
      <c r="A55" s="53">
        <v>0</v>
      </c>
      <c r="B55" s="53"/>
      <c r="C55" s="53">
        <f t="shared" si="2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8"/>
      <c r="X55" s="21"/>
      <c r="Y55" s="28"/>
      <c r="Z55" s="21">
        <f t="shared" si="3"/>
        <v>2</v>
      </c>
      <c r="AA55" s="25" t="s">
        <v>108</v>
      </c>
      <c r="AB55" s="21" t="s">
        <v>121</v>
      </c>
      <c r="AC55" s="21"/>
      <c r="AE55" s="90" t="s">
        <v>375</v>
      </c>
      <c r="AF55" s="82"/>
    </row>
    <row r="56" spans="1:32" s="19" customFormat="1" ht="13.9" customHeight="1" x14ac:dyDescent="0.2">
      <c r="A56" s="53">
        <v>0</v>
      </c>
      <c r="B56" s="53"/>
      <c r="C56" s="53">
        <f t="shared" si="2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8"/>
      <c r="X56" s="21"/>
      <c r="Y56" s="28"/>
      <c r="Z56" s="21">
        <f t="shared" si="3"/>
        <v>2</v>
      </c>
      <c r="AA56" s="25" t="s">
        <v>108</v>
      </c>
      <c r="AB56" s="21" t="s">
        <v>121</v>
      </c>
      <c r="AC56" s="21"/>
      <c r="AE56" s="90" t="s">
        <v>375</v>
      </c>
      <c r="AF56" s="82"/>
    </row>
    <row r="57" spans="1:32" s="19" customFormat="1" ht="13.9" customHeight="1" x14ac:dyDescent="0.2">
      <c r="A57" s="53">
        <v>0</v>
      </c>
      <c r="B57" s="53"/>
      <c r="C57" s="53">
        <f t="shared" si="2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8"/>
      <c r="X57" s="21"/>
      <c r="Y57" s="28"/>
      <c r="Z57" s="21">
        <f t="shared" si="3"/>
        <v>2</v>
      </c>
      <c r="AA57" s="25" t="s">
        <v>108</v>
      </c>
      <c r="AB57" s="21" t="s">
        <v>121</v>
      </c>
      <c r="AC57" s="21"/>
      <c r="AE57" s="90" t="s">
        <v>375</v>
      </c>
      <c r="AF57" s="82"/>
    </row>
    <row r="58" spans="1:32" s="19" customFormat="1" ht="13.9" customHeight="1" x14ac:dyDescent="0.2">
      <c r="A58" s="53">
        <v>0</v>
      </c>
      <c r="B58" s="53"/>
      <c r="C58" s="53">
        <f t="shared" si="2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603</v>
      </c>
      <c r="V58" s="21">
        <v>2009</v>
      </c>
      <c r="W58" s="28"/>
      <c r="X58" s="21"/>
      <c r="Y58" s="28"/>
      <c r="Z58" s="21">
        <f t="shared" si="3"/>
        <v>1</v>
      </c>
      <c r="AA58" s="25" t="s">
        <v>108</v>
      </c>
      <c r="AB58" s="21" t="s">
        <v>121</v>
      </c>
      <c r="AC58" s="21"/>
      <c r="AE58" s="90" t="s">
        <v>375</v>
      </c>
      <c r="AF58" s="82"/>
    </row>
    <row r="59" spans="1:32" s="19" customFormat="1" ht="13.9" customHeight="1" x14ac:dyDescent="0.2">
      <c r="A59" s="53">
        <v>0</v>
      </c>
      <c r="B59" s="53"/>
      <c r="C59" s="53">
        <f t="shared" si="2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8"/>
      <c r="X59" s="21"/>
      <c r="Y59" s="28"/>
      <c r="Z59" s="21">
        <f t="shared" si="3"/>
        <v>1</v>
      </c>
      <c r="AA59" s="25" t="s">
        <v>108</v>
      </c>
      <c r="AB59" s="21" t="s">
        <v>121</v>
      </c>
      <c r="AC59" s="21"/>
      <c r="AE59" s="90" t="s">
        <v>375</v>
      </c>
      <c r="AF59" s="82"/>
    </row>
    <row r="60" spans="1:32" s="19" customFormat="1" ht="13.9" customHeight="1" x14ac:dyDescent="0.2">
      <c r="A60" s="53">
        <v>0</v>
      </c>
      <c r="B60" s="53"/>
      <c r="C60" s="53">
        <f t="shared" si="2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8"/>
      <c r="X60" s="21"/>
      <c r="Y60" s="28"/>
      <c r="Z60" s="21">
        <f t="shared" si="3"/>
        <v>1</v>
      </c>
      <c r="AA60" s="25" t="s">
        <v>108</v>
      </c>
      <c r="AB60" s="21" t="s">
        <v>121</v>
      </c>
      <c r="AC60" s="21"/>
      <c r="AE60" s="90" t="s">
        <v>375</v>
      </c>
      <c r="AF60" s="82"/>
    </row>
    <row r="61" spans="1:32" s="19" customFormat="1" ht="13.9" customHeight="1" x14ac:dyDescent="0.2">
      <c r="A61" s="53">
        <v>0</v>
      </c>
      <c r="B61" s="53">
        <v>1</v>
      </c>
      <c r="C61" s="53">
        <f t="shared" si="2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8"/>
      <c r="X61" s="21"/>
      <c r="Y61" s="28"/>
      <c r="Z61" s="21">
        <f t="shared" si="3"/>
        <v>0</v>
      </c>
      <c r="AA61" s="25" t="s">
        <v>108</v>
      </c>
      <c r="AB61" s="21" t="s">
        <v>121</v>
      </c>
      <c r="AC61" s="21"/>
      <c r="AE61" s="90" t="s">
        <v>375</v>
      </c>
      <c r="AF61" s="82"/>
    </row>
    <row r="62" spans="1:32" s="19" customFormat="1" ht="13.9" customHeight="1" x14ac:dyDescent="0.2">
      <c r="A62" s="53">
        <v>0</v>
      </c>
      <c r="B62" s="53"/>
      <c r="C62" s="53">
        <f t="shared" si="2"/>
        <v>1</v>
      </c>
      <c r="D62" s="55"/>
      <c r="E62" s="55"/>
      <c r="F62" s="56"/>
      <c r="G62" s="54"/>
      <c r="H62" s="54"/>
      <c r="I62" s="56">
        <v>1</v>
      </c>
      <c r="J62" s="54"/>
      <c r="K62" s="56"/>
      <c r="L62" s="56"/>
      <c r="M62" s="56"/>
      <c r="N62" s="58"/>
      <c r="O62" s="52" t="s">
        <v>361</v>
      </c>
      <c r="P62" s="15" t="s">
        <v>476</v>
      </c>
      <c r="Q62" s="15">
        <v>58</v>
      </c>
      <c r="R62" s="43" t="s">
        <v>370</v>
      </c>
      <c r="S62" s="29" t="s">
        <v>127</v>
      </c>
      <c r="T62" s="21">
        <v>1956</v>
      </c>
      <c r="U62" s="28" t="s">
        <v>126</v>
      </c>
      <c r="V62" s="21">
        <v>1976</v>
      </c>
      <c r="W62" s="28"/>
      <c r="X62" s="21"/>
      <c r="Y62" s="28" t="s">
        <v>242</v>
      </c>
      <c r="Z62" s="21">
        <f t="shared" si="3"/>
        <v>34</v>
      </c>
      <c r="AA62" s="25" t="s">
        <v>226</v>
      </c>
      <c r="AB62" s="21" t="s">
        <v>192</v>
      </c>
      <c r="AC62" s="21"/>
      <c r="AE62" s="90" t="s">
        <v>423</v>
      </c>
      <c r="AF62" s="82"/>
    </row>
    <row r="63" spans="1:32" s="19" customFormat="1" ht="13.9" customHeight="1" x14ac:dyDescent="0.2">
      <c r="A63" s="53">
        <v>0</v>
      </c>
      <c r="B63" s="53"/>
      <c r="C63" s="53">
        <f t="shared" si="2"/>
        <v>1</v>
      </c>
      <c r="D63" s="55"/>
      <c r="E63" s="55"/>
      <c r="F63" s="56"/>
      <c r="G63" s="54"/>
      <c r="H63" s="54">
        <v>1</v>
      </c>
      <c r="I63" s="56">
        <v>1</v>
      </c>
      <c r="J63" s="54"/>
      <c r="K63" s="56"/>
      <c r="L63" s="56"/>
      <c r="M63" s="56"/>
      <c r="N63" s="58"/>
      <c r="O63" s="52" t="s">
        <v>358</v>
      </c>
      <c r="P63" s="15" t="s">
        <v>477</v>
      </c>
      <c r="Q63" s="15">
        <v>59</v>
      </c>
      <c r="R63" s="16"/>
      <c r="S63" s="20" t="s">
        <v>134</v>
      </c>
      <c r="T63" s="21">
        <v>1954</v>
      </c>
      <c r="U63" s="28" t="s">
        <v>126</v>
      </c>
      <c r="V63" s="21">
        <v>1974</v>
      </c>
      <c r="W63" s="28"/>
      <c r="X63" s="21"/>
      <c r="Y63" s="28" t="s">
        <v>135</v>
      </c>
      <c r="Z63" s="21">
        <f t="shared" si="3"/>
        <v>36</v>
      </c>
      <c r="AA63" s="25" t="s">
        <v>252</v>
      </c>
      <c r="AB63" s="21" t="s">
        <v>268</v>
      </c>
      <c r="AC63" s="21"/>
      <c r="AE63" s="90" t="s">
        <v>406</v>
      </c>
      <c r="AF63" s="82"/>
    </row>
    <row r="64" spans="1:32" s="19" customFormat="1" ht="13.9" customHeight="1" x14ac:dyDescent="0.2">
      <c r="A64" s="53">
        <v>0</v>
      </c>
      <c r="B64" s="53"/>
      <c r="C64" s="53">
        <f t="shared" si="2"/>
        <v>1</v>
      </c>
      <c r="D64" s="55"/>
      <c r="E64" s="55"/>
      <c r="F64" s="56"/>
      <c r="G64" s="54"/>
      <c r="H64" s="54">
        <v>1</v>
      </c>
      <c r="I64" s="56">
        <v>1</v>
      </c>
      <c r="J64" s="54">
        <v>1</v>
      </c>
      <c r="K64" s="56"/>
      <c r="L64" s="56"/>
      <c r="M64" s="56"/>
      <c r="N64" s="58"/>
      <c r="O64" s="52" t="s">
        <v>358</v>
      </c>
      <c r="P64" s="15" t="s">
        <v>478</v>
      </c>
      <c r="Q64" s="15">
        <v>60</v>
      </c>
      <c r="R64" s="16"/>
      <c r="S64" s="20" t="s">
        <v>136</v>
      </c>
      <c r="T64" s="21">
        <v>1955</v>
      </c>
      <c r="U64" s="28" t="s">
        <v>126</v>
      </c>
      <c r="V64" s="21">
        <v>1975</v>
      </c>
      <c r="W64" s="28"/>
      <c r="X64" s="21"/>
      <c r="Y64" s="28" t="s">
        <v>135</v>
      </c>
      <c r="Z64" s="21">
        <f t="shared" si="3"/>
        <v>35</v>
      </c>
      <c r="AA64" s="25" t="s">
        <v>252</v>
      </c>
      <c r="AB64" s="21" t="s">
        <v>268</v>
      </c>
      <c r="AC64" s="21"/>
      <c r="AE64" s="90" t="s">
        <v>406</v>
      </c>
      <c r="AF64" s="82"/>
    </row>
    <row r="65" spans="1:32" s="19" customFormat="1" ht="13.9" customHeight="1" x14ac:dyDescent="0.2">
      <c r="A65" s="53">
        <v>0</v>
      </c>
      <c r="B65" s="53"/>
      <c r="C65" s="53">
        <f t="shared" si="2"/>
        <v>1</v>
      </c>
      <c r="D65" s="55"/>
      <c r="E65" s="55"/>
      <c r="F65" s="56"/>
      <c r="G65" s="54"/>
      <c r="H65" s="54"/>
      <c r="I65" s="56">
        <v>1</v>
      </c>
      <c r="J65" s="54">
        <v>1</v>
      </c>
      <c r="K65" s="56"/>
      <c r="L65" s="56"/>
      <c r="M65" s="56"/>
      <c r="N65" s="58"/>
      <c r="O65" s="52" t="s">
        <v>359</v>
      </c>
      <c r="P65" s="15" t="s">
        <v>479</v>
      </c>
      <c r="Q65" s="15">
        <v>61</v>
      </c>
      <c r="R65" s="16"/>
      <c r="S65" s="20" t="s">
        <v>130</v>
      </c>
      <c r="T65" s="21">
        <v>1949</v>
      </c>
      <c r="U65" s="28" t="s">
        <v>126</v>
      </c>
      <c r="V65" s="21">
        <v>1969</v>
      </c>
      <c r="W65" s="28"/>
      <c r="X65" s="21"/>
      <c r="Y65" s="28"/>
      <c r="Z65" s="21">
        <f t="shared" si="3"/>
        <v>41</v>
      </c>
      <c r="AA65" s="25" t="s">
        <v>129</v>
      </c>
      <c r="AB65" s="21" t="s">
        <v>121</v>
      </c>
      <c r="AC65" s="21"/>
      <c r="AE65" s="90" t="s">
        <v>422</v>
      </c>
      <c r="AF65" s="82"/>
    </row>
    <row r="66" spans="1:32" s="19" customFormat="1" ht="13.9" customHeight="1" x14ac:dyDescent="0.2">
      <c r="A66" s="53">
        <v>0</v>
      </c>
      <c r="B66" s="53"/>
      <c r="C66" s="53">
        <f t="shared" si="2"/>
        <v>1</v>
      </c>
      <c r="D66" s="55"/>
      <c r="E66" s="55"/>
      <c r="F66" s="56"/>
      <c r="G66" s="54"/>
      <c r="H66" s="54"/>
      <c r="I66" s="56">
        <v>1</v>
      </c>
      <c r="J66" s="54">
        <v>1</v>
      </c>
      <c r="K66" s="56"/>
      <c r="L66" s="56"/>
      <c r="M66" s="56"/>
      <c r="N66" s="58"/>
      <c r="O66" s="52" t="s">
        <v>361</v>
      </c>
      <c r="P66" s="15" t="s">
        <v>480</v>
      </c>
      <c r="Q66" s="15">
        <v>62</v>
      </c>
      <c r="R66" s="16"/>
      <c r="S66" s="20" t="s">
        <v>131</v>
      </c>
      <c r="T66" s="21">
        <v>1952</v>
      </c>
      <c r="U66" s="28" t="s">
        <v>126</v>
      </c>
      <c r="V66" s="21">
        <v>1973</v>
      </c>
      <c r="W66" s="28"/>
      <c r="X66" s="21"/>
      <c r="Y66" s="28"/>
      <c r="Z66" s="21">
        <f t="shared" si="3"/>
        <v>37</v>
      </c>
      <c r="AA66" s="25" t="s">
        <v>129</v>
      </c>
      <c r="AB66" s="21" t="s">
        <v>121</v>
      </c>
      <c r="AC66" s="21"/>
      <c r="AE66" s="90" t="s">
        <v>416</v>
      </c>
      <c r="AF66" s="82"/>
    </row>
    <row r="67" spans="1:32" s="19" customFormat="1" ht="13.9" customHeight="1" x14ac:dyDescent="0.2">
      <c r="A67" s="53">
        <v>0</v>
      </c>
      <c r="B67" s="53"/>
      <c r="C67" s="53">
        <f t="shared" si="2"/>
        <v>1</v>
      </c>
      <c r="D67" s="55"/>
      <c r="E67" s="55"/>
      <c r="F67" s="56"/>
      <c r="G67" s="54">
        <v>1</v>
      </c>
      <c r="H67" s="54">
        <v>1</v>
      </c>
      <c r="I67" s="56">
        <v>1</v>
      </c>
      <c r="J67" s="54"/>
      <c r="K67" s="56"/>
      <c r="L67" s="56"/>
      <c r="M67" s="56"/>
      <c r="N67" s="58"/>
      <c r="O67" s="52" t="s">
        <v>359</v>
      </c>
      <c r="P67" s="15" t="s">
        <v>481</v>
      </c>
      <c r="Q67" s="15">
        <v>63</v>
      </c>
      <c r="R67" s="16"/>
      <c r="S67" s="20" t="s">
        <v>132</v>
      </c>
      <c r="T67" s="21">
        <v>1951</v>
      </c>
      <c r="U67" s="28" t="s">
        <v>107</v>
      </c>
      <c r="V67" s="21">
        <v>1973</v>
      </c>
      <c r="W67" s="28"/>
      <c r="X67" s="21"/>
      <c r="Y67" s="28" t="s">
        <v>372</v>
      </c>
      <c r="Z67" s="21">
        <f t="shared" si="3"/>
        <v>37</v>
      </c>
      <c r="AA67" s="25" t="s">
        <v>133</v>
      </c>
      <c r="AB67" s="21" t="s">
        <v>121</v>
      </c>
      <c r="AC67" s="21"/>
      <c r="AE67" s="90" t="s">
        <v>393</v>
      </c>
      <c r="AF67" s="82"/>
    </row>
    <row r="68" spans="1:32" s="19" customFormat="1" ht="13.9" customHeight="1" x14ac:dyDescent="0.2">
      <c r="A68" s="53">
        <v>0</v>
      </c>
      <c r="B68" s="53"/>
      <c r="C68" s="53">
        <f t="shared" si="2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358</v>
      </c>
      <c r="P68" s="15" t="s">
        <v>482</v>
      </c>
      <c r="Q68" s="15">
        <v>64</v>
      </c>
      <c r="R68" s="16"/>
      <c r="S68" s="20" t="s">
        <v>260</v>
      </c>
      <c r="T68" s="21">
        <v>1956</v>
      </c>
      <c r="U68" s="28" t="s">
        <v>126</v>
      </c>
      <c r="V68" s="21">
        <v>1973</v>
      </c>
      <c r="W68" s="28"/>
      <c r="X68" s="21"/>
      <c r="Y68" s="28"/>
      <c r="Z68" s="21">
        <f t="shared" si="3"/>
        <v>37</v>
      </c>
      <c r="AA68" s="25" t="s">
        <v>139</v>
      </c>
      <c r="AB68" s="21" t="s">
        <v>121</v>
      </c>
      <c r="AC68" s="21"/>
      <c r="AE68" s="90" t="s">
        <v>377</v>
      </c>
      <c r="AF68" s="82"/>
    </row>
    <row r="69" spans="1:32" s="19" customFormat="1" ht="13.9" customHeight="1" x14ac:dyDescent="0.2">
      <c r="A69" s="53">
        <v>0</v>
      </c>
      <c r="B69" s="53"/>
      <c r="C69" s="53">
        <f t="shared" ref="C69:C101" si="4">IF(Z69&gt;=10,1,0)</f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360</v>
      </c>
      <c r="P69" s="15" t="s">
        <v>483</v>
      </c>
      <c r="Q69" s="15">
        <v>65</v>
      </c>
      <c r="R69" s="16"/>
      <c r="S69" s="20" t="s">
        <v>137</v>
      </c>
      <c r="T69" s="21">
        <v>1958</v>
      </c>
      <c r="U69" s="28" t="s">
        <v>126</v>
      </c>
      <c r="V69" s="21">
        <v>1977</v>
      </c>
      <c r="W69" s="28"/>
      <c r="X69" s="21"/>
      <c r="Y69" s="28"/>
      <c r="Z69" s="21">
        <f t="shared" ref="Z69:Z101" si="5">$AD$3-V69</f>
        <v>33</v>
      </c>
      <c r="AA69" s="25" t="s">
        <v>129</v>
      </c>
      <c r="AB69" s="21" t="s">
        <v>121</v>
      </c>
      <c r="AC69" s="21"/>
      <c r="AE69" s="90" t="s">
        <v>377</v>
      </c>
      <c r="AF69" s="82"/>
    </row>
    <row r="70" spans="1:32" s="19" customFormat="1" ht="13.9" customHeight="1" x14ac:dyDescent="0.2">
      <c r="A70" s="53">
        <v>0</v>
      </c>
      <c r="B70" s="53"/>
      <c r="C70" s="53">
        <f t="shared" si="4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358</v>
      </c>
      <c r="P70" s="15" t="s">
        <v>484</v>
      </c>
      <c r="Q70" s="15">
        <v>66</v>
      </c>
      <c r="R70" s="16"/>
      <c r="S70" s="20" t="s">
        <v>271</v>
      </c>
      <c r="T70" s="21">
        <v>1958</v>
      </c>
      <c r="U70" s="28" t="s">
        <v>126</v>
      </c>
      <c r="V70" s="21">
        <v>1978</v>
      </c>
      <c r="W70" s="28"/>
      <c r="X70" s="21"/>
      <c r="Y70" s="28"/>
      <c r="Z70" s="21">
        <f t="shared" si="5"/>
        <v>32</v>
      </c>
      <c r="AA70" s="25" t="s">
        <v>129</v>
      </c>
      <c r="AB70" s="21" t="s">
        <v>121</v>
      </c>
      <c r="AC70" s="21"/>
      <c r="AE70" s="90" t="s">
        <v>420</v>
      </c>
      <c r="AF70" s="82"/>
    </row>
    <row r="71" spans="1:32" s="19" customFormat="1" ht="13.9" customHeight="1" x14ac:dyDescent="0.2">
      <c r="A71" s="53">
        <v>0</v>
      </c>
      <c r="B71" s="53"/>
      <c r="C71" s="53">
        <f t="shared" si="4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359</v>
      </c>
      <c r="P71" s="15" t="s">
        <v>632</v>
      </c>
      <c r="Q71" s="15">
        <v>67</v>
      </c>
      <c r="R71" s="16"/>
      <c r="S71" s="20" t="s">
        <v>633</v>
      </c>
      <c r="T71" s="21">
        <v>1958</v>
      </c>
      <c r="U71" s="28" t="s">
        <v>634</v>
      </c>
      <c r="V71" s="21">
        <v>1980</v>
      </c>
      <c r="W71" s="28"/>
      <c r="X71" s="21"/>
      <c r="Y71" s="28"/>
      <c r="Z71" s="21">
        <f t="shared" si="5"/>
        <v>30</v>
      </c>
      <c r="AA71" s="25" t="s">
        <v>129</v>
      </c>
      <c r="AB71" s="21" t="s">
        <v>121</v>
      </c>
      <c r="AC71" s="21"/>
      <c r="AE71" s="90" t="s">
        <v>420</v>
      </c>
      <c r="AF71" s="82"/>
    </row>
    <row r="72" spans="1:32" s="19" customFormat="1" ht="13.9" customHeight="1" x14ac:dyDescent="0.2">
      <c r="A72" s="53">
        <v>0</v>
      </c>
      <c r="B72" s="53"/>
      <c r="C72" s="53">
        <f t="shared" si="4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359</v>
      </c>
      <c r="P72" s="15" t="s">
        <v>485</v>
      </c>
      <c r="Q72" s="15">
        <v>68</v>
      </c>
      <c r="R72" s="16"/>
      <c r="S72" s="20" t="s">
        <v>261</v>
      </c>
      <c r="T72" s="21">
        <v>1959</v>
      </c>
      <c r="U72" s="28" t="s">
        <v>126</v>
      </c>
      <c r="V72" s="21">
        <v>1981</v>
      </c>
      <c r="W72" s="28"/>
      <c r="X72" s="21"/>
      <c r="Y72" s="28"/>
      <c r="Z72" s="21">
        <f t="shared" si="5"/>
        <v>29</v>
      </c>
      <c r="AA72" s="25" t="s">
        <v>139</v>
      </c>
      <c r="AB72" s="21" t="s">
        <v>121</v>
      </c>
      <c r="AC72" s="21"/>
      <c r="AE72" s="90" t="s">
        <v>375</v>
      </c>
      <c r="AF72" s="82"/>
    </row>
    <row r="73" spans="1:32" s="19" customFormat="1" ht="13.9" customHeight="1" x14ac:dyDescent="0.2">
      <c r="A73" s="53">
        <v>0</v>
      </c>
      <c r="B73" s="53">
        <v>1</v>
      </c>
      <c r="C73" s="53">
        <f t="shared" si="4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552</v>
      </c>
      <c r="Q73" s="15">
        <v>69</v>
      </c>
      <c r="R73" s="16"/>
      <c r="S73" s="20" t="s">
        <v>553</v>
      </c>
      <c r="T73" s="21">
        <v>1959</v>
      </c>
      <c r="U73" s="28" t="s">
        <v>239</v>
      </c>
      <c r="V73" s="21">
        <v>1983</v>
      </c>
      <c r="W73" s="28"/>
      <c r="X73" s="21"/>
      <c r="Y73" s="28" t="s">
        <v>555</v>
      </c>
      <c r="Z73" s="21">
        <f t="shared" si="5"/>
        <v>27</v>
      </c>
      <c r="AA73" s="25" t="s">
        <v>554</v>
      </c>
      <c r="AB73" s="21" t="s">
        <v>121</v>
      </c>
      <c r="AC73" s="21"/>
      <c r="AE73" s="90" t="s">
        <v>377</v>
      </c>
      <c r="AF73" s="82"/>
    </row>
    <row r="74" spans="1:32" s="19" customFormat="1" ht="13.9" customHeight="1" x14ac:dyDescent="0.2">
      <c r="A74" s="53">
        <v>0</v>
      </c>
      <c r="B74" s="53"/>
      <c r="C74" s="53">
        <f t="shared" si="4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486</v>
      </c>
      <c r="Q74" s="15">
        <v>70</v>
      </c>
      <c r="R74" s="16"/>
      <c r="S74" s="20" t="s">
        <v>138</v>
      </c>
      <c r="T74" s="21">
        <v>1964</v>
      </c>
      <c r="U74" s="28" t="s">
        <v>126</v>
      </c>
      <c r="V74" s="21">
        <v>1985</v>
      </c>
      <c r="W74" s="28"/>
      <c r="X74" s="21"/>
      <c r="Y74" s="28" t="s">
        <v>203</v>
      </c>
      <c r="Z74" s="21">
        <f t="shared" si="5"/>
        <v>25</v>
      </c>
      <c r="AA74" s="25" t="s">
        <v>110</v>
      </c>
      <c r="AB74" s="21" t="s">
        <v>121</v>
      </c>
      <c r="AC74" s="21"/>
      <c r="AE74" s="90" t="s">
        <v>405</v>
      </c>
      <c r="AF74" s="82"/>
    </row>
    <row r="75" spans="1:32" s="19" customFormat="1" ht="13.9" customHeight="1" x14ac:dyDescent="0.2">
      <c r="A75" s="53">
        <v>0</v>
      </c>
      <c r="B75" s="53"/>
      <c r="C75" s="53">
        <f t="shared" si="4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360</v>
      </c>
      <c r="P75" s="15" t="s">
        <v>487</v>
      </c>
      <c r="Q75" s="15">
        <v>71</v>
      </c>
      <c r="R75" s="16"/>
      <c r="S75" s="20" t="s">
        <v>145</v>
      </c>
      <c r="T75" s="21">
        <v>1970</v>
      </c>
      <c r="U75" s="28" t="s">
        <v>126</v>
      </c>
      <c r="V75" s="21">
        <v>1988</v>
      </c>
      <c r="W75" s="28"/>
      <c r="X75" s="21"/>
      <c r="Y75" s="28"/>
      <c r="Z75" s="21">
        <f t="shared" si="5"/>
        <v>22</v>
      </c>
      <c r="AA75" s="25" t="s">
        <v>129</v>
      </c>
      <c r="AB75" s="21" t="s">
        <v>121</v>
      </c>
      <c r="AC75" s="21"/>
      <c r="AE75" s="90" t="s">
        <v>377</v>
      </c>
      <c r="AF75" s="82"/>
    </row>
    <row r="76" spans="1:32" s="19" customFormat="1" ht="13.9" customHeight="1" x14ac:dyDescent="0.2">
      <c r="A76" s="53">
        <v>0</v>
      </c>
      <c r="B76" s="53"/>
      <c r="C76" s="53">
        <f t="shared" si="4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488</v>
      </c>
      <c r="Q76" s="15">
        <v>72</v>
      </c>
      <c r="R76" s="16"/>
      <c r="S76" s="20" t="s">
        <v>144</v>
      </c>
      <c r="T76" s="21">
        <v>1968</v>
      </c>
      <c r="U76" s="28" t="s">
        <v>126</v>
      </c>
      <c r="V76" s="21">
        <v>1989</v>
      </c>
      <c r="W76" s="28"/>
      <c r="X76" s="21"/>
      <c r="Y76" s="28" t="s">
        <v>287</v>
      </c>
      <c r="Z76" s="21">
        <f t="shared" si="5"/>
        <v>21</v>
      </c>
      <c r="AA76" s="25" t="s">
        <v>288</v>
      </c>
      <c r="AB76" s="21" t="s">
        <v>121</v>
      </c>
      <c r="AC76" s="21"/>
      <c r="AE76" s="90" t="s">
        <v>375</v>
      </c>
      <c r="AF76" s="82"/>
    </row>
    <row r="77" spans="1:32" s="19" customFormat="1" ht="13.9" customHeight="1" x14ac:dyDescent="0.2">
      <c r="A77" s="53">
        <v>0</v>
      </c>
      <c r="B77" s="53"/>
      <c r="C77" s="53">
        <f t="shared" si="4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359</v>
      </c>
      <c r="P77" s="15" t="s">
        <v>489</v>
      </c>
      <c r="Q77" s="15">
        <v>73</v>
      </c>
      <c r="R77" s="16"/>
      <c r="S77" s="20" t="s">
        <v>146</v>
      </c>
      <c r="T77" s="21">
        <v>1970</v>
      </c>
      <c r="U77" s="28" t="s">
        <v>126</v>
      </c>
      <c r="V77" s="21">
        <v>1991</v>
      </c>
      <c r="W77" s="28"/>
      <c r="X77" s="21"/>
      <c r="Y77" s="28"/>
      <c r="Z77" s="21">
        <f t="shared" si="5"/>
        <v>19</v>
      </c>
      <c r="AA77" s="25" t="s">
        <v>129</v>
      </c>
      <c r="AB77" s="21" t="s">
        <v>121</v>
      </c>
      <c r="AC77" s="21"/>
      <c r="AE77" s="90" t="s">
        <v>377</v>
      </c>
      <c r="AF77" s="82"/>
    </row>
    <row r="78" spans="1:32" s="19" customFormat="1" ht="13.9" customHeight="1" x14ac:dyDescent="0.2">
      <c r="A78" s="53">
        <v>0</v>
      </c>
      <c r="B78" s="53"/>
      <c r="C78" s="53">
        <f t="shared" si="4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490</v>
      </c>
      <c r="Q78" s="15">
        <v>74</v>
      </c>
      <c r="R78" s="16"/>
      <c r="S78" s="20" t="s">
        <v>148</v>
      </c>
      <c r="T78" s="21">
        <v>1970</v>
      </c>
      <c r="U78" s="28" t="s">
        <v>126</v>
      </c>
      <c r="V78" s="21">
        <v>1992</v>
      </c>
      <c r="W78" s="28"/>
      <c r="X78" s="21"/>
      <c r="Y78" s="28"/>
      <c r="Z78" s="21">
        <f t="shared" si="5"/>
        <v>18</v>
      </c>
      <c r="AA78" s="25" t="s">
        <v>129</v>
      </c>
      <c r="AB78" s="21" t="s">
        <v>121</v>
      </c>
      <c r="AC78" s="21"/>
      <c r="AE78" s="90" t="s">
        <v>421</v>
      </c>
      <c r="AF78" s="82"/>
    </row>
    <row r="79" spans="1:32" s="19" customFormat="1" ht="13.9" customHeight="1" x14ac:dyDescent="0.2">
      <c r="A79" s="53">
        <v>0</v>
      </c>
      <c r="B79" s="53"/>
      <c r="C79" s="53">
        <f t="shared" si="4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568</v>
      </c>
      <c r="Q79" s="15">
        <v>75</v>
      </c>
      <c r="R79" s="16"/>
      <c r="S79" s="20" t="s">
        <v>569</v>
      </c>
      <c r="T79" s="21">
        <v>1973</v>
      </c>
      <c r="U79" s="28" t="s">
        <v>126</v>
      </c>
      <c r="V79" s="21">
        <v>1993</v>
      </c>
      <c r="W79" s="28"/>
      <c r="X79" s="21"/>
      <c r="Y79" s="28"/>
      <c r="Z79" s="21">
        <f t="shared" si="5"/>
        <v>17</v>
      </c>
      <c r="AA79" s="25" t="s">
        <v>129</v>
      </c>
      <c r="AB79" s="21" t="s">
        <v>121</v>
      </c>
      <c r="AC79" s="21"/>
      <c r="AE79" s="90" t="s">
        <v>377</v>
      </c>
      <c r="AF79" s="82"/>
    </row>
    <row r="80" spans="1:32" s="106" customFormat="1" ht="13.9" customHeight="1" x14ac:dyDescent="0.2">
      <c r="A80" s="96">
        <v>0</v>
      </c>
      <c r="B80" s="96"/>
      <c r="C80" s="96">
        <f t="shared" si="4"/>
        <v>1</v>
      </c>
      <c r="D80" s="97"/>
      <c r="E80" s="97"/>
      <c r="F80" s="98"/>
      <c r="G80" s="99"/>
      <c r="H80" s="99"/>
      <c r="I80" s="98">
        <v>1</v>
      </c>
      <c r="J80" s="99">
        <v>1</v>
      </c>
      <c r="K80" s="98"/>
      <c r="L80" s="98"/>
      <c r="M80" s="98"/>
      <c r="N80" s="100"/>
      <c r="O80" s="101" t="s">
        <v>359</v>
      </c>
      <c r="P80" s="102" t="s">
        <v>576</v>
      </c>
      <c r="Q80" s="15">
        <v>76</v>
      </c>
      <c r="R80" s="103"/>
      <c r="S80" s="103" t="s">
        <v>266</v>
      </c>
      <c r="T80" s="104">
        <v>1978</v>
      </c>
      <c r="U80" s="105" t="s">
        <v>126</v>
      </c>
      <c r="V80" s="104">
        <v>1998</v>
      </c>
      <c r="W80" s="105"/>
      <c r="X80" s="104"/>
      <c r="Y80" s="105"/>
      <c r="Z80" s="104">
        <f t="shared" si="5"/>
        <v>12</v>
      </c>
      <c r="AA80" s="105" t="s">
        <v>129</v>
      </c>
      <c r="AB80" s="104" t="s">
        <v>121</v>
      </c>
      <c r="AC80" s="104"/>
      <c r="AE80" s="107" t="s">
        <v>377</v>
      </c>
      <c r="AF80" s="108"/>
    </row>
    <row r="81" spans="1:32" s="19" customFormat="1" ht="13.9" customHeight="1" x14ac:dyDescent="0.2">
      <c r="A81" s="53">
        <v>0</v>
      </c>
      <c r="B81" s="53"/>
      <c r="C81" s="53">
        <f t="shared" si="4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491</v>
      </c>
      <c r="Q81" s="15">
        <v>77</v>
      </c>
      <c r="R81" s="16"/>
      <c r="S81" s="20" t="s">
        <v>140</v>
      </c>
      <c r="T81" s="21">
        <v>1955</v>
      </c>
      <c r="U81" s="28" t="s">
        <v>126</v>
      </c>
      <c r="V81" s="21">
        <v>1973</v>
      </c>
      <c r="W81" s="28"/>
      <c r="X81" s="21"/>
      <c r="Y81" s="28"/>
      <c r="Z81" s="21">
        <f t="shared" si="5"/>
        <v>37</v>
      </c>
      <c r="AA81" s="25" t="s">
        <v>235</v>
      </c>
      <c r="AB81" s="21" t="s">
        <v>142</v>
      </c>
      <c r="AC81" s="21"/>
      <c r="AE81" s="90" t="s">
        <v>377</v>
      </c>
      <c r="AF81" s="82"/>
    </row>
    <row r="82" spans="1:32" s="19" customFormat="1" ht="13.9" customHeight="1" x14ac:dyDescent="0.2">
      <c r="A82" s="53">
        <v>0</v>
      </c>
      <c r="B82" s="53">
        <v>1</v>
      </c>
      <c r="C82" s="53">
        <f t="shared" si="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492</v>
      </c>
      <c r="Q82" s="15">
        <v>78</v>
      </c>
      <c r="R82" s="16"/>
      <c r="S82" s="20" t="s">
        <v>143</v>
      </c>
      <c r="T82" s="21">
        <v>1968</v>
      </c>
      <c r="U82" s="28" t="s">
        <v>128</v>
      </c>
      <c r="V82" s="21">
        <v>1989</v>
      </c>
      <c r="W82" s="28"/>
      <c r="X82" s="21"/>
      <c r="Y82" s="28"/>
      <c r="Z82" s="21">
        <f t="shared" si="5"/>
        <v>21</v>
      </c>
      <c r="AA82" s="25" t="s">
        <v>129</v>
      </c>
      <c r="AB82" s="21" t="s">
        <v>142</v>
      </c>
      <c r="AC82" s="21"/>
      <c r="AE82" s="90" t="s">
        <v>377</v>
      </c>
      <c r="AF82" s="82"/>
    </row>
    <row r="83" spans="1:32" s="19" customFormat="1" ht="13.9" customHeight="1" x14ac:dyDescent="0.2">
      <c r="A83" s="53">
        <v>0</v>
      </c>
      <c r="B83" s="53"/>
      <c r="C83" s="53">
        <f t="shared" si="4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558</v>
      </c>
      <c r="Q83" s="15">
        <v>79</v>
      </c>
      <c r="R83" s="16"/>
      <c r="S83" s="20" t="s">
        <v>559</v>
      </c>
      <c r="T83" s="21">
        <v>1973</v>
      </c>
      <c r="U83" s="28" t="s">
        <v>560</v>
      </c>
      <c r="V83" s="21">
        <v>1994</v>
      </c>
      <c r="W83" s="28"/>
      <c r="X83" s="21"/>
      <c r="Y83" s="28"/>
      <c r="Z83" s="21">
        <f t="shared" si="5"/>
        <v>16</v>
      </c>
      <c r="AA83" s="25" t="s">
        <v>235</v>
      </c>
      <c r="AB83" s="21" t="s">
        <v>142</v>
      </c>
      <c r="AC83" s="21"/>
      <c r="AE83" s="90" t="s">
        <v>378</v>
      </c>
      <c r="AF83" s="82"/>
    </row>
    <row r="84" spans="1:32" s="19" customFormat="1" ht="13.9" customHeight="1" x14ac:dyDescent="0.2">
      <c r="A84" s="53">
        <v>0</v>
      </c>
      <c r="B84" s="53"/>
      <c r="C84" s="53">
        <f t="shared" si="4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8"/>
      <c r="X84" s="21"/>
      <c r="Y84" s="28"/>
      <c r="Z84" s="21">
        <f t="shared" si="5"/>
        <v>12</v>
      </c>
      <c r="AA84" s="25" t="s">
        <v>129</v>
      </c>
      <c r="AB84" s="21" t="s">
        <v>142</v>
      </c>
      <c r="AC84" s="21"/>
      <c r="AE84" s="90" t="s">
        <v>377</v>
      </c>
      <c r="AF84" s="82"/>
    </row>
    <row r="85" spans="1:32" s="19" customFormat="1" ht="13.9" customHeight="1" x14ac:dyDescent="0.2">
      <c r="A85" s="53">
        <v>0</v>
      </c>
      <c r="B85" s="53">
        <v>1</v>
      </c>
      <c r="C85" s="53">
        <f t="shared" si="4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495</v>
      </c>
      <c r="Q85" s="15">
        <v>81</v>
      </c>
      <c r="R85" s="16"/>
      <c r="S85" s="20" t="s">
        <v>282</v>
      </c>
      <c r="T85" s="21">
        <v>1979</v>
      </c>
      <c r="U85" s="28" t="s">
        <v>128</v>
      </c>
      <c r="V85" s="21">
        <v>1999</v>
      </c>
      <c r="W85" s="28"/>
      <c r="X85" s="21"/>
      <c r="Y85" s="26"/>
      <c r="Z85" s="21">
        <f t="shared" si="5"/>
        <v>11</v>
      </c>
      <c r="AA85" s="25" t="s">
        <v>554</v>
      </c>
      <c r="AB85" s="21" t="s">
        <v>142</v>
      </c>
      <c r="AC85" s="21"/>
      <c r="AE85" s="90" t="s">
        <v>377</v>
      </c>
      <c r="AF85" s="82"/>
    </row>
    <row r="86" spans="1:32" s="19" customFormat="1" ht="13.9" customHeight="1" x14ac:dyDescent="0.2">
      <c r="A86" s="53">
        <v>0</v>
      </c>
      <c r="B86" s="53"/>
      <c r="C86" s="53">
        <f t="shared" si="4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531</v>
      </c>
      <c r="Q86" s="15">
        <v>82</v>
      </c>
      <c r="R86" s="42"/>
      <c r="S86" s="27" t="s">
        <v>254</v>
      </c>
      <c r="T86" s="21">
        <v>1979</v>
      </c>
      <c r="U86" s="28" t="s">
        <v>126</v>
      </c>
      <c r="V86" s="21">
        <v>1999</v>
      </c>
      <c r="W86" s="28" t="s">
        <v>530</v>
      </c>
      <c r="X86" s="21">
        <v>2008</v>
      </c>
      <c r="Y86" s="25"/>
      <c r="Z86" s="21">
        <f t="shared" si="5"/>
        <v>11</v>
      </c>
      <c r="AA86" s="25" t="s">
        <v>110</v>
      </c>
      <c r="AB86" s="21" t="s">
        <v>142</v>
      </c>
      <c r="AC86" s="21"/>
      <c r="AE86" s="90" t="s">
        <v>376</v>
      </c>
      <c r="AF86" s="82"/>
    </row>
    <row r="87" spans="1:32" s="19" customFormat="1" ht="13.9" customHeight="1" x14ac:dyDescent="0.2">
      <c r="A87" s="53">
        <v>0</v>
      </c>
      <c r="B87" s="53"/>
      <c r="C87" s="53">
        <f t="shared" si="4"/>
        <v>0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8"/>
      <c r="X87" s="21"/>
      <c r="Y87" s="25" t="s">
        <v>289</v>
      </c>
      <c r="Z87" s="21">
        <f t="shared" si="5"/>
        <v>9</v>
      </c>
      <c r="AA87" s="25" t="s">
        <v>110</v>
      </c>
      <c r="AB87" s="21" t="s">
        <v>142</v>
      </c>
      <c r="AC87" s="21"/>
      <c r="AE87" s="90" t="s">
        <v>376</v>
      </c>
      <c r="AF87" s="82"/>
    </row>
    <row r="88" spans="1:32" s="19" customFormat="1" ht="13.9" customHeight="1" x14ac:dyDescent="0.2">
      <c r="A88" s="53">
        <v>0</v>
      </c>
      <c r="B88" s="53"/>
      <c r="C88" s="53">
        <f t="shared" si="4"/>
        <v>0</v>
      </c>
      <c r="D88" s="55"/>
      <c r="E88" s="55"/>
      <c r="F88" s="56"/>
      <c r="G88" s="54"/>
      <c r="H88" s="54">
        <v>1</v>
      </c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496</v>
      </c>
      <c r="Q88" s="15">
        <v>84</v>
      </c>
      <c r="R88" s="16"/>
      <c r="S88" s="20" t="s">
        <v>181</v>
      </c>
      <c r="T88" s="21">
        <v>1979</v>
      </c>
      <c r="U88" s="28" t="s">
        <v>235</v>
      </c>
      <c r="V88" s="21">
        <v>2002</v>
      </c>
      <c r="W88" s="28" t="s">
        <v>530</v>
      </c>
      <c r="X88" s="21">
        <v>2008</v>
      </c>
      <c r="Y88" s="25"/>
      <c r="Z88" s="21">
        <f t="shared" si="5"/>
        <v>8</v>
      </c>
      <c r="AA88" s="25" t="s">
        <v>110</v>
      </c>
      <c r="AB88" s="21" t="s">
        <v>142</v>
      </c>
      <c r="AC88" s="21"/>
      <c r="AE88" s="90" t="s">
        <v>376</v>
      </c>
      <c r="AF88" s="82"/>
    </row>
    <row r="89" spans="1:32" s="19" customFormat="1" ht="13.9" customHeight="1" x14ac:dyDescent="0.2">
      <c r="A89" s="53">
        <v>0</v>
      </c>
      <c r="B89" s="53"/>
      <c r="C89" s="53">
        <f t="shared" si="4"/>
        <v>0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609</v>
      </c>
      <c r="Q89" s="15">
        <v>85</v>
      </c>
      <c r="R89" s="16"/>
      <c r="S89" s="20" t="s">
        <v>610</v>
      </c>
      <c r="T89" s="21">
        <v>1980</v>
      </c>
      <c r="U89" s="28" t="s">
        <v>239</v>
      </c>
      <c r="V89" s="21">
        <v>2003</v>
      </c>
      <c r="W89" s="28"/>
      <c r="X89" s="21"/>
      <c r="Y89" s="25"/>
      <c r="Z89" s="21">
        <f t="shared" si="5"/>
        <v>7</v>
      </c>
      <c r="AA89" s="25" t="s">
        <v>611</v>
      </c>
      <c r="AB89" s="21" t="s">
        <v>147</v>
      </c>
      <c r="AC89" s="21"/>
      <c r="AE89" s="90" t="s">
        <v>377</v>
      </c>
      <c r="AF89" s="82"/>
    </row>
    <row r="90" spans="1:32" s="19" customFormat="1" ht="13.9" customHeight="1" x14ac:dyDescent="0.2">
      <c r="A90" s="53">
        <v>0</v>
      </c>
      <c r="B90" s="53"/>
      <c r="C90" s="53">
        <f t="shared" si="4"/>
        <v>0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8"/>
      <c r="X90" s="21"/>
      <c r="Y90" s="25"/>
      <c r="Z90" s="21">
        <f t="shared" si="5"/>
        <v>8</v>
      </c>
      <c r="AA90" s="25" t="s">
        <v>235</v>
      </c>
      <c r="AB90" s="21" t="s">
        <v>147</v>
      </c>
      <c r="AC90" s="21"/>
      <c r="AE90" s="90" t="s">
        <v>377</v>
      </c>
      <c r="AF90" s="82"/>
    </row>
    <row r="91" spans="1:32" s="19" customFormat="1" ht="13.9" customHeight="1" x14ac:dyDescent="0.2">
      <c r="A91" s="53">
        <v>0</v>
      </c>
      <c r="B91" s="53"/>
      <c r="C91" s="53">
        <f t="shared" si="4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617</v>
      </c>
      <c r="Q91" s="15">
        <v>87</v>
      </c>
      <c r="R91" s="42"/>
      <c r="S91" s="27" t="s">
        <v>618</v>
      </c>
      <c r="T91" s="21">
        <v>1985</v>
      </c>
      <c r="U91" s="28" t="s">
        <v>235</v>
      </c>
      <c r="V91" s="21">
        <v>2006</v>
      </c>
      <c r="W91" s="28"/>
      <c r="X91" s="21"/>
      <c r="Y91" s="25"/>
      <c r="Z91" s="21">
        <f t="shared" si="5"/>
        <v>4</v>
      </c>
      <c r="AA91" s="25" t="s">
        <v>235</v>
      </c>
      <c r="AB91" s="21" t="s">
        <v>147</v>
      </c>
      <c r="AC91" s="21"/>
      <c r="AE91" s="90" t="s">
        <v>378</v>
      </c>
      <c r="AF91" s="82"/>
    </row>
    <row r="92" spans="1:32" s="19" customFormat="1" ht="13.9" customHeight="1" x14ac:dyDescent="0.2">
      <c r="A92" s="53">
        <v>0</v>
      </c>
      <c r="B92" s="53"/>
      <c r="C92" s="53">
        <f t="shared" si="4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498</v>
      </c>
      <c r="Q92" s="15">
        <v>88</v>
      </c>
      <c r="R92" s="42"/>
      <c r="S92" s="27" t="s">
        <v>251</v>
      </c>
      <c r="T92" s="21">
        <v>1988</v>
      </c>
      <c r="U92" s="28" t="s">
        <v>235</v>
      </c>
      <c r="V92" s="21">
        <v>2007</v>
      </c>
      <c r="W92" s="28"/>
      <c r="X92" s="21"/>
      <c r="Y92" s="25"/>
      <c r="Z92" s="21">
        <f t="shared" si="5"/>
        <v>3</v>
      </c>
      <c r="AA92" s="25" t="s">
        <v>235</v>
      </c>
      <c r="AB92" s="21" t="s">
        <v>147</v>
      </c>
      <c r="AC92" s="21"/>
      <c r="AE92" s="90" t="s">
        <v>378</v>
      </c>
      <c r="AF92" s="82"/>
    </row>
    <row r="93" spans="1:32" s="19" customFormat="1" ht="13.9" customHeight="1" x14ac:dyDescent="0.2">
      <c r="A93" s="53">
        <v>0</v>
      </c>
      <c r="B93" s="53"/>
      <c r="C93" s="53">
        <f t="shared" si="4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358</v>
      </c>
      <c r="P93" s="15" t="s">
        <v>499</v>
      </c>
      <c r="Q93" s="15">
        <v>89</v>
      </c>
      <c r="R93" s="42"/>
      <c r="S93" s="27" t="s">
        <v>250</v>
      </c>
      <c r="T93" s="21">
        <v>1987</v>
      </c>
      <c r="U93" s="28" t="s">
        <v>235</v>
      </c>
      <c r="V93" s="21">
        <v>2007</v>
      </c>
      <c r="W93" s="28"/>
      <c r="X93" s="21"/>
      <c r="Y93" s="25"/>
      <c r="Z93" s="21">
        <f t="shared" si="5"/>
        <v>3</v>
      </c>
      <c r="AA93" s="25" t="s">
        <v>235</v>
      </c>
      <c r="AB93" s="21" t="s">
        <v>147</v>
      </c>
      <c r="AC93" s="21"/>
      <c r="AE93" s="90" t="s">
        <v>378</v>
      </c>
      <c r="AF93" s="82"/>
    </row>
    <row r="94" spans="1:32" s="19" customFormat="1" ht="13.9" customHeight="1" x14ac:dyDescent="0.2">
      <c r="A94" s="53">
        <v>0</v>
      </c>
      <c r="B94" s="53"/>
      <c r="C94" s="53">
        <f t="shared" si="4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523</v>
      </c>
      <c r="Q94" s="15">
        <v>90</v>
      </c>
      <c r="R94" s="42"/>
      <c r="S94" s="27" t="s">
        <v>258</v>
      </c>
      <c r="T94" s="21">
        <v>1988</v>
      </c>
      <c r="U94" s="28" t="s">
        <v>235</v>
      </c>
      <c r="V94" s="21">
        <v>2008</v>
      </c>
      <c r="W94" s="28"/>
      <c r="X94" s="21"/>
      <c r="Y94" s="25"/>
      <c r="Z94" s="21">
        <f t="shared" si="5"/>
        <v>2</v>
      </c>
      <c r="AA94" s="25" t="s">
        <v>235</v>
      </c>
      <c r="AB94" s="21" t="s">
        <v>147</v>
      </c>
      <c r="AC94" s="21"/>
      <c r="AE94" s="90" t="s">
        <v>378</v>
      </c>
      <c r="AF94" s="82"/>
    </row>
    <row r="95" spans="1:32" s="19" customFormat="1" ht="13.9" customHeight="1" x14ac:dyDescent="0.2">
      <c r="A95" s="53">
        <v>0</v>
      </c>
      <c r="B95" s="53"/>
      <c r="C95" s="53">
        <f t="shared" si="4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360</v>
      </c>
      <c r="P95" s="15" t="s">
        <v>629</v>
      </c>
      <c r="Q95" s="15">
        <v>91</v>
      </c>
      <c r="R95" s="42"/>
      <c r="S95" s="27" t="s">
        <v>630</v>
      </c>
      <c r="T95" s="21">
        <v>1986</v>
      </c>
      <c r="U95" s="28" t="s">
        <v>631</v>
      </c>
      <c r="V95" s="21">
        <v>2006</v>
      </c>
      <c r="W95" s="28"/>
      <c r="X95" s="21"/>
      <c r="Y95" s="25"/>
      <c r="Z95" s="21">
        <f t="shared" si="5"/>
        <v>4</v>
      </c>
      <c r="AA95" s="25" t="s">
        <v>631</v>
      </c>
      <c r="AB95" s="21" t="s">
        <v>149</v>
      </c>
      <c r="AC95" s="21"/>
      <c r="AE95" s="90" t="s">
        <v>378</v>
      </c>
      <c r="AF95" s="82"/>
    </row>
    <row r="96" spans="1:32" s="19" customFormat="1" ht="13.9" customHeight="1" x14ac:dyDescent="0.2">
      <c r="A96" s="53">
        <v>0</v>
      </c>
      <c r="B96" s="53"/>
      <c r="C96" s="53">
        <f t="shared" si="4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8"/>
      <c r="X96" s="21"/>
      <c r="Y96" s="25"/>
      <c r="Z96" s="21">
        <f t="shared" si="5"/>
        <v>2</v>
      </c>
      <c r="AA96" s="25" t="s">
        <v>235</v>
      </c>
      <c r="AB96" s="21" t="s">
        <v>149</v>
      </c>
      <c r="AC96" s="21"/>
      <c r="AE96" s="90" t="s">
        <v>378</v>
      </c>
      <c r="AF96" s="82"/>
    </row>
    <row r="97" spans="1:32" s="19" customFormat="1" ht="13.9" customHeight="1" x14ac:dyDescent="0.2">
      <c r="A97" s="53">
        <v>0</v>
      </c>
      <c r="B97" s="53"/>
      <c r="C97" s="53">
        <f t="shared" si="4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8"/>
      <c r="X97" s="21"/>
      <c r="Y97" s="25"/>
      <c r="Z97" s="21">
        <f t="shared" si="5"/>
        <v>1</v>
      </c>
      <c r="AA97" s="25" t="s">
        <v>235</v>
      </c>
      <c r="AB97" s="21" t="s">
        <v>149</v>
      </c>
      <c r="AC97" s="21"/>
      <c r="AE97" s="90" t="s">
        <v>378</v>
      </c>
      <c r="AF97" s="82"/>
    </row>
    <row r="98" spans="1:32" s="19" customFormat="1" ht="13.9" customHeight="1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8"/>
      <c r="X98" s="21"/>
      <c r="Y98" s="25"/>
      <c r="Z98" s="21">
        <f>$AD$3-V98</f>
        <v>0</v>
      </c>
      <c r="AA98" s="25" t="s">
        <v>235</v>
      </c>
      <c r="AB98" s="21" t="s">
        <v>149</v>
      </c>
      <c r="AC98" s="21"/>
      <c r="AE98" s="90" t="s">
        <v>378</v>
      </c>
      <c r="AF98" s="82"/>
    </row>
    <row r="99" spans="1:32" s="19" customFormat="1" ht="13.9" customHeigh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525</v>
      </c>
      <c r="Q99" s="15">
        <v>95</v>
      </c>
      <c r="R99" s="42"/>
      <c r="S99" s="27" t="s">
        <v>280</v>
      </c>
      <c r="T99" s="21">
        <v>1990</v>
      </c>
      <c r="U99" s="28" t="s">
        <v>235</v>
      </c>
      <c r="V99" s="21">
        <v>2010</v>
      </c>
      <c r="W99" s="28"/>
      <c r="X99" s="21"/>
      <c r="Y99" s="25"/>
      <c r="Z99" s="21">
        <f>$AD$3-V99</f>
        <v>0</v>
      </c>
      <c r="AA99" s="25" t="s">
        <v>235</v>
      </c>
      <c r="AB99" s="21" t="s">
        <v>149</v>
      </c>
      <c r="AC99" s="21"/>
      <c r="AE99" s="90" t="s">
        <v>378</v>
      </c>
      <c r="AF99" s="82"/>
    </row>
    <row r="100" spans="1:32" s="19" customFormat="1" ht="11.25" customHeight="1" x14ac:dyDescent="0.2">
      <c r="A100" s="53">
        <v>0</v>
      </c>
      <c r="B100" s="53">
        <v>1</v>
      </c>
      <c r="C100" s="53">
        <f t="shared" si="4"/>
        <v>1</v>
      </c>
      <c r="D100" s="55"/>
      <c r="E100" s="55"/>
      <c r="F100" s="56"/>
      <c r="G100" s="54"/>
      <c r="H100" s="54"/>
      <c r="I100" s="56"/>
      <c r="J100" s="54"/>
      <c r="K100" s="56"/>
      <c r="L100" s="56">
        <v>1</v>
      </c>
      <c r="M100" s="56"/>
      <c r="N100" s="58"/>
      <c r="O100" s="52" t="s">
        <v>359</v>
      </c>
      <c r="P100" s="15" t="s">
        <v>500</v>
      </c>
      <c r="Q100" s="15">
        <v>96</v>
      </c>
      <c r="R100" s="42" t="s">
        <v>343</v>
      </c>
      <c r="S100" s="27" t="s">
        <v>152</v>
      </c>
      <c r="T100" s="21">
        <v>1952</v>
      </c>
      <c r="U100" s="28" t="s">
        <v>151</v>
      </c>
      <c r="V100" s="21">
        <v>1971</v>
      </c>
      <c r="W100" s="28"/>
      <c r="X100" s="21"/>
      <c r="Y100" s="28"/>
      <c r="Z100" s="21">
        <f t="shared" si="5"/>
        <v>39</v>
      </c>
      <c r="AA100" s="25" t="s">
        <v>255</v>
      </c>
      <c r="AB100" s="21" t="s">
        <v>121</v>
      </c>
      <c r="AC100" s="21"/>
      <c r="AE100" s="94" t="s">
        <v>425</v>
      </c>
      <c r="AF100" s="82"/>
    </row>
    <row r="101" spans="1:32" s="19" customFormat="1" ht="27" x14ac:dyDescent="0.2">
      <c r="A101" s="53">
        <v>0</v>
      </c>
      <c r="B101" s="53">
        <v>1</v>
      </c>
      <c r="C101" s="53">
        <f t="shared" si="4"/>
        <v>1</v>
      </c>
      <c r="D101" s="55"/>
      <c r="E101" s="55"/>
      <c r="F101" s="56"/>
      <c r="G101" s="54"/>
      <c r="H101" s="54"/>
      <c r="I101" s="56"/>
      <c r="J101" s="54"/>
      <c r="K101" s="56"/>
      <c r="L101" s="56">
        <v>1</v>
      </c>
      <c r="M101" s="56"/>
      <c r="N101" s="58"/>
      <c r="O101" s="52" t="s">
        <v>357</v>
      </c>
      <c r="P101" s="15" t="s">
        <v>501</v>
      </c>
      <c r="Q101" s="15">
        <v>97</v>
      </c>
      <c r="R101" s="16"/>
      <c r="S101" s="20" t="s">
        <v>207</v>
      </c>
      <c r="T101" s="21">
        <v>1954</v>
      </c>
      <c r="U101" s="25" t="s">
        <v>210</v>
      </c>
      <c r="V101" s="21">
        <v>1971</v>
      </c>
      <c r="W101" s="25"/>
      <c r="X101" s="21"/>
      <c r="Y101" s="28"/>
      <c r="Z101" s="21">
        <f t="shared" si="5"/>
        <v>39</v>
      </c>
      <c r="AA101" s="25" t="s">
        <v>209</v>
      </c>
      <c r="AB101" s="21" t="s">
        <v>121</v>
      </c>
      <c r="AC101" s="21"/>
      <c r="AE101" s="90" t="s">
        <v>453</v>
      </c>
      <c r="AF101" s="82"/>
    </row>
    <row r="102" spans="1:32" s="19" customFormat="1" ht="14.1" customHeight="1" x14ac:dyDescent="0.2">
      <c r="A102" s="53">
        <v>0</v>
      </c>
      <c r="B102" s="53">
        <v>1</v>
      </c>
      <c r="C102" s="53">
        <f t="shared" ref="C102:C138" si="6">IF(Z102&gt;=10,1,0)</f>
        <v>1</v>
      </c>
      <c r="D102" s="55"/>
      <c r="E102" s="55"/>
      <c r="F102" s="56"/>
      <c r="G102" s="54"/>
      <c r="H102" s="54"/>
      <c r="I102" s="56"/>
      <c r="J102" s="54"/>
      <c r="K102" s="56"/>
      <c r="L102" s="56">
        <v>1</v>
      </c>
      <c r="M102" s="56"/>
      <c r="N102" s="58"/>
      <c r="O102" s="52" t="s">
        <v>357</v>
      </c>
      <c r="P102" s="15" t="s">
        <v>502</v>
      </c>
      <c r="Q102" s="15">
        <v>98</v>
      </c>
      <c r="R102" s="16"/>
      <c r="S102" s="20" t="s">
        <v>153</v>
      </c>
      <c r="T102" s="21">
        <v>1953</v>
      </c>
      <c r="U102" s="28" t="s">
        <v>215</v>
      </c>
      <c r="V102" s="21">
        <v>1977</v>
      </c>
      <c r="W102" s="28" t="s">
        <v>318</v>
      </c>
      <c r="X102" s="21">
        <v>2000</v>
      </c>
      <c r="Y102" s="28" t="s">
        <v>319</v>
      </c>
      <c r="Z102" s="21">
        <f t="shared" ref="Z102:Z126" si="7">$AD$3-V102</f>
        <v>33</v>
      </c>
      <c r="AA102" s="25" t="s">
        <v>193</v>
      </c>
      <c r="AB102" s="21" t="s">
        <v>121</v>
      </c>
      <c r="AC102" s="21"/>
      <c r="AE102" s="90" t="s">
        <v>456</v>
      </c>
      <c r="AF102" s="82"/>
    </row>
    <row r="103" spans="1:32" s="19" customFormat="1" ht="12.2" customHeight="1" x14ac:dyDescent="0.2">
      <c r="A103" s="53">
        <v>0</v>
      </c>
      <c r="B103" s="53">
        <v>1</v>
      </c>
      <c r="C103" s="53">
        <f t="shared" si="6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359</v>
      </c>
      <c r="P103" s="15" t="s">
        <v>503</v>
      </c>
      <c r="Q103" s="15">
        <v>99</v>
      </c>
      <c r="R103" s="16"/>
      <c r="S103" s="20" t="s">
        <v>154</v>
      </c>
      <c r="T103" s="21">
        <v>1961</v>
      </c>
      <c r="U103" s="28" t="s">
        <v>155</v>
      </c>
      <c r="V103" s="21">
        <v>1982</v>
      </c>
      <c r="W103" s="28"/>
      <c r="X103" s="21"/>
      <c r="Y103" s="28" t="s">
        <v>323</v>
      </c>
      <c r="Z103" s="21">
        <f t="shared" si="7"/>
        <v>28</v>
      </c>
      <c r="AA103" s="25" t="s">
        <v>322</v>
      </c>
      <c r="AB103" s="21" t="s">
        <v>121</v>
      </c>
      <c r="AC103" s="21"/>
      <c r="AE103" s="94" t="s">
        <v>425</v>
      </c>
      <c r="AF103" s="82"/>
    </row>
    <row r="104" spans="1:32" s="19" customFormat="1" ht="13.9" customHeight="1" x14ac:dyDescent="0.2">
      <c r="A104" s="53">
        <v>0</v>
      </c>
      <c r="B104" s="53">
        <v>1</v>
      </c>
      <c r="C104" s="53">
        <f t="shared" si="6"/>
        <v>1</v>
      </c>
      <c r="D104" s="55"/>
      <c r="E104" s="55"/>
      <c r="F104" s="56"/>
      <c r="G104" s="54"/>
      <c r="H104" s="54"/>
      <c r="I104" s="56"/>
      <c r="J104" s="54"/>
      <c r="K104" s="56"/>
      <c r="L104" s="56">
        <v>1</v>
      </c>
      <c r="M104" s="56"/>
      <c r="N104" s="58"/>
      <c r="O104" s="52" t="s">
        <v>359</v>
      </c>
      <c r="P104" s="15" t="s">
        <v>607</v>
      </c>
      <c r="Q104" s="15">
        <v>100</v>
      </c>
      <c r="R104" s="16"/>
      <c r="S104" s="20" t="s">
        <v>608</v>
      </c>
      <c r="T104" s="21">
        <v>1966</v>
      </c>
      <c r="U104" s="25" t="s">
        <v>151</v>
      </c>
      <c r="V104" s="21">
        <v>1985</v>
      </c>
      <c r="W104" s="28"/>
      <c r="X104" s="21"/>
      <c r="Y104" s="28"/>
      <c r="Z104" s="21">
        <f t="shared" si="7"/>
        <v>25</v>
      </c>
      <c r="AA104" s="25" t="s">
        <v>606</v>
      </c>
      <c r="AB104" s="21" t="s">
        <v>121</v>
      </c>
      <c r="AC104" s="21"/>
      <c r="AE104" s="94" t="s">
        <v>425</v>
      </c>
      <c r="AF104" s="82"/>
    </row>
    <row r="105" spans="1:32" s="19" customFormat="1" ht="13.9" customHeight="1" x14ac:dyDescent="0.2">
      <c r="A105" s="53">
        <v>0</v>
      </c>
      <c r="B105" s="53">
        <v>1</v>
      </c>
      <c r="C105" s="53">
        <f t="shared" si="6"/>
        <v>1</v>
      </c>
      <c r="D105" s="55"/>
      <c r="E105" s="55"/>
      <c r="F105" s="56"/>
      <c r="G105" s="54"/>
      <c r="H105" s="54"/>
      <c r="I105" s="56"/>
      <c r="J105" s="54"/>
      <c r="K105" s="56"/>
      <c r="L105" s="56">
        <v>1</v>
      </c>
      <c r="M105" s="56"/>
      <c r="N105" s="58"/>
      <c r="O105" s="52" t="s">
        <v>359</v>
      </c>
      <c r="P105" s="15" t="s">
        <v>508</v>
      </c>
      <c r="Q105" s="15">
        <v>101</v>
      </c>
      <c r="R105" s="16"/>
      <c r="S105" s="20" t="s">
        <v>164</v>
      </c>
      <c r="T105" s="21">
        <v>1970</v>
      </c>
      <c r="U105" s="28" t="s">
        <v>165</v>
      </c>
      <c r="V105" s="21">
        <v>1990</v>
      </c>
      <c r="W105" s="28"/>
      <c r="X105" s="21"/>
      <c r="Y105" s="28"/>
      <c r="Z105" s="21">
        <f t="shared" si="7"/>
        <v>20</v>
      </c>
      <c r="AA105" s="25" t="s">
        <v>322</v>
      </c>
      <c r="AB105" s="21" t="s">
        <v>121</v>
      </c>
      <c r="AC105" s="21"/>
      <c r="AE105" s="94" t="s">
        <v>425</v>
      </c>
      <c r="AF105" s="82"/>
    </row>
    <row r="106" spans="1:32" s="19" customFormat="1" ht="40.5" x14ac:dyDescent="0.2">
      <c r="A106" s="53">
        <v>0</v>
      </c>
      <c r="B106" s="53"/>
      <c r="C106" s="53">
        <f t="shared" si="6"/>
        <v>0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504</v>
      </c>
      <c r="Q106" s="15">
        <v>102</v>
      </c>
      <c r="R106" s="16"/>
      <c r="S106" s="20" t="s">
        <v>157</v>
      </c>
      <c r="T106" s="21">
        <v>1976</v>
      </c>
      <c r="U106" s="28" t="s">
        <v>320</v>
      </c>
      <c r="V106" s="21">
        <v>2002</v>
      </c>
      <c r="W106" s="28" t="s">
        <v>321</v>
      </c>
      <c r="X106" s="21">
        <v>2005</v>
      </c>
      <c r="Y106" s="28"/>
      <c r="Z106" s="21">
        <f t="shared" si="7"/>
        <v>8</v>
      </c>
      <c r="AA106" s="25" t="s">
        <v>270</v>
      </c>
      <c r="AB106" s="21" t="s">
        <v>121</v>
      </c>
      <c r="AC106" s="21"/>
      <c r="AE106" s="90" t="s">
        <v>455</v>
      </c>
      <c r="AF106" s="82"/>
    </row>
    <row r="107" spans="1:32" s="19" customFormat="1" x14ac:dyDescent="0.2">
      <c r="A107" s="53">
        <v>0</v>
      </c>
      <c r="B107" s="53">
        <v>1</v>
      </c>
      <c r="C107" s="53">
        <f t="shared" si="6"/>
        <v>1</v>
      </c>
      <c r="D107" s="55"/>
      <c r="E107" s="55"/>
      <c r="F107" s="56"/>
      <c r="G107" s="54"/>
      <c r="H107" s="54"/>
      <c r="I107" s="56"/>
      <c r="J107" s="54"/>
      <c r="K107" s="56"/>
      <c r="L107" s="56">
        <v>1</v>
      </c>
      <c r="M107" s="56"/>
      <c r="N107" s="58"/>
      <c r="O107" s="52" t="s">
        <v>360</v>
      </c>
      <c r="P107" s="15" t="s">
        <v>582</v>
      </c>
      <c r="Q107" s="15">
        <v>103</v>
      </c>
      <c r="R107" s="16"/>
      <c r="S107" s="20" t="s">
        <v>583</v>
      </c>
      <c r="T107" s="21">
        <v>1959</v>
      </c>
      <c r="U107" s="25" t="s">
        <v>397</v>
      </c>
      <c r="V107" s="21">
        <v>1976</v>
      </c>
      <c r="W107" s="25"/>
      <c r="X107" s="21"/>
      <c r="Y107" s="28"/>
      <c r="Z107" s="21">
        <f t="shared" si="7"/>
        <v>34</v>
      </c>
      <c r="AA107" s="25" t="s">
        <v>584</v>
      </c>
      <c r="AB107" s="21" t="s">
        <v>142</v>
      </c>
      <c r="AC107" s="21"/>
      <c r="AE107" s="94" t="s">
        <v>585</v>
      </c>
      <c r="AF107" s="82"/>
    </row>
    <row r="108" spans="1:32" s="19" customFormat="1" ht="13.9" customHeight="1" x14ac:dyDescent="0.2">
      <c r="A108" s="53">
        <v>0</v>
      </c>
      <c r="B108" s="53">
        <v>1</v>
      </c>
      <c r="C108" s="53">
        <f t="shared" si="6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507</v>
      </c>
      <c r="Q108" s="15">
        <v>104</v>
      </c>
      <c r="R108" s="16"/>
      <c r="S108" s="20" t="s">
        <v>259</v>
      </c>
      <c r="T108" s="21">
        <v>1957</v>
      </c>
      <c r="U108" s="25" t="s">
        <v>151</v>
      </c>
      <c r="V108" s="21">
        <v>1977</v>
      </c>
      <c r="W108" s="25"/>
      <c r="X108" s="21"/>
      <c r="Y108" s="28"/>
      <c r="Z108" s="21">
        <f t="shared" si="7"/>
        <v>33</v>
      </c>
      <c r="AA108" s="25" t="s">
        <v>156</v>
      </c>
      <c r="AB108" s="21" t="s">
        <v>142</v>
      </c>
      <c r="AC108" s="21"/>
      <c r="AE108" s="90" t="s">
        <v>457</v>
      </c>
      <c r="AF108" s="82"/>
    </row>
    <row r="109" spans="1:32" s="19" customFormat="1" x14ac:dyDescent="0.2">
      <c r="A109" s="53">
        <v>0</v>
      </c>
      <c r="B109" s="53">
        <v>1</v>
      </c>
      <c r="C109" s="53">
        <f t="shared" si="6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360</v>
      </c>
      <c r="P109" s="15" t="s">
        <v>505</v>
      </c>
      <c r="Q109" s="15">
        <v>105</v>
      </c>
      <c r="R109" s="16"/>
      <c r="S109" s="20" t="s">
        <v>396</v>
      </c>
      <c r="T109" s="21">
        <v>1965</v>
      </c>
      <c r="U109" s="25" t="s">
        <v>397</v>
      </c>
      <c r="V109" s="21">
        <v>1985</v>
      </c>
      <c r="W109" s="25"/>
      <c r="X109" s="21"/>
      <c r="Y109" s="28"/>
      <c r="Z109" s="21">
        <f t="shared" si="7"/>
        <v>25</v>
      </c>
      <c r="AA109" s="25" t="s">
        <v>339</v>
      </c>
      <c r="AB109" s="21" t="s">
        <v>142</v>
      </c>
      <c r="AC109" s="21"/>
      <c r="AE109" s="94" t="s">
        <v>425</v>
      </c>
      <c r="AF109" s="82"/>
    </row>
    <row r="110" spans="1:32" s="19" customFormat="1" ht="13.9" customHeight="1" x14ac:dyDescent="0.2">
      <c r="A110" s="53">
        <v>0</v>
      </c>
      <c r="B110" s="53">
        <v>1</v>
      </c>
      <c r="C110" s="53">
        <f t="shared" si="6"/>
        <v>1</v>
      </c>
      <c r="D110" s="55"/>
      <c r="E110" s="55"/>
      <c r="F110" s="56"/>
      <c r="G110" s="54"/>
      <c r="H110" s="54"/>
      <c r="I110" s="56"/>
      <c r="J110" s="54"/>
      <c r="K110" s="56"/>
      <c r="L110" s="56">
        <v>1</v>
      </c>
      <c r="M110" s="56"/>
      <c r="N110" s="58"/>
      <c r="O110" s="52" t="s">
        <v>357</v>
      </c>
      <c r="P110" s="15" t="s">
        <v>506</v>
      </c>
      <c r="Q110" s="15">
        <v>106</v>
      </c>
      <c r="R110" s="16"/>
      <c r="S110" s="20" t="s">
        <v>291</v>
      </c>
      <c r="T110" s="21">
        <v>1967</v>
      </c>
      <c r="U110" s="25" t="s">
        <v>151</v>
      </c>
      <c r="V110" s="21">
        <v>1987</v>
      </c>
      <c r="W110" s="25"/>
      <c r="X110" s="21"/>
      <c r="Y110" s="28"/>
      <c r="Z110" s="21">
        <f t="shared" si="7"/>
        <v>23</v>
      </c>
      <c r="AA110" s="25" t="s">
        <v>292</v>
      </c>
      <c r="AB110" s="21" t="s">
        <v>142</v>
      </c>
      <c r="AC110" s="21"/>
      <c r="AE110" s="90" t="s">
        <v>457</v>
      </c>
      <c r="AF110" s="82"/>
    </row>
    <row r="111" spans="1:32" s="19" customFormat="1" ht="30.2" customHeight="1" x14ac:dyDescent="0.2">
      <c r="A111" s="53">
        <v>0</v>
      </c>
      <c r="B111" s="53"/>
      <c r="C111" s="53">
        <f t="shared" si="6"/>
        <v>0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8"/>
      <c r="X111" s="21"/>
      <c r="Y111" s="28" t="s">
        <v>327</v>
      </c>
      <c r="Z111" s="21">
        <f t="shared" si="7"/>
        <v>8</v>
      </c>
      <c r="AA111" s="25" t="s">
        <v>326</v>
      </c>
      <c r="AB111" s="21" t="s">
        <v>142</v>
      </c>
      <c r="AC111" s="21"/>
      <c r="AE111" s="90" t="s">
        <v>375</v>
      </c>
      <c r="AF111" s="82"/>
    </row>
    <row r="112" spans="1:32" s="19" customFormat="1" ht="13.9" customHeight="1" x14ac:dyDescent="0.2">
      <c r="A112" s="53">
        <v>0</v>
      </c>
      <c r="B112" s="53">
        <v>1</v>
      </c>
      <c r="C112" s="53">
        <f t="shared" si="6"/>
        <v>0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510</v>
      </c>
      <c r="Q112" s="15">
        <v>108</v>
      </c>
      <c r="R112" s="16"/>
      <c r="S112" s="20" t="s">
        <v>278</v>
      </c>
      <c r="T112" s="21">
        <v>1985</v>
      </c>
      <c r="U112" s="28" t="s">
        <v>279</v>
      </c>
      <c r="V112" s="21">
        <v>2005</v>
      </c>
      <c r="W112" s="28"/>
      <c r="X112" s="21"/>
      <c r="Y112" s="28"/>
      <c r="Z112" s="21">
        <f t="shared" si="7"/>
        <v>5</v>
      </c>
      <c r="AA112" s="25" t="s">
        <v>292</v>
      </c>
      <c r="AB112" s="21" t="s">
        <v>142</v>
      </c>
      <c r="AC112" s="21"/>
      <c r="AE112" s="90" t="s">
        <v>457</v>
      </c>
      <c r="AF112" s="82"/>
    </row>
    <row r="113" spans="1:32" s="19" customFormat="1" ht="13.9" customHeight="1" x14ac:dyDescent="0.2">
      <c r="A113" s="53">
        <v>0</v>
      </c>
      <c r="B113" s="53"/>
      <c r="C113" s="53">
        <f t="shared" si="6"/>
        <v>1</v>
      </c>
      <c r="D113" s="55"/>
      <c r="E113" s="55"/>
      <c r="F113" s="56"/>
      <c r="G113" s="54"/>
      <c r="H113" s="54"/>
      <c r="I113" s="56"/>
      <c r="J113" s="54"/>
      <c r="K113" s="56"/>
      <c r="L113" s="56"/>
      <c r="M113" s="56">
        <v>1</v>
      </c>
      <c r="N113" s="58"/>
      <c r="O113" s="52" t="s">
        <v>361</v>
      </c>
      <c r="P113" s="15" t="s">
        <v>511</v>
      </c>
      <c r="Q113" s="15">
        <v>109</v>
      </c>
      <c r="R113" s="16" t="s">
        <v>341</v>
      </c>
      <c r="S113" s="20" t="s">
        <v>159</v>
      </c>
      <c r="T113" s="21">
        <v>1959</v>
      </c>
      <c r="U113" s="28" t="s">
        <v>126</v>
      </c>
      <c r="V113" s="21">
        <v>1979</v>
      </c>
      <c r="W113" s="28"/>
      <c r="X113" s="21"/>
      <c r="Y113" s="28" t="s">
        <v>340</v>
      </c>
      <c r="Z113" s="21">
        <f t="shared" si="7"/>
        <v>31</v>
      </c>
      <c r="AA113" s="25" t="s">
        <v>160</v>
      </c>
      <c r="AB113" s="21" t="s">
        <v>105</v>
      </c>
      <c r="AC113" s="21"/>
      <c r="AE113" s="90" t="s">
        <v>426</v>
      </c>
      <c r="AF113" s="82"/>
    </row>
    <row r="114" spans="1:32" s="19" customFormat="1" ht="13.9" customHeight="1" x14ac:dyDescent="0.2">
      <c r="A114" s="53">
        <v>0</v>
      </c>
      <c r="B114" s="53"/>
      <c r="C114" s="53">
        <f t="shared" si="6"/>
        <v>1</v>
      </c>
      <c r="D114" s="55"/>
      <c r="E114" s="55"/>
      <c r="F114" s="56"/>
      <c r="G114" s="54">
        <v>1</v>
      </c>
      <c r="H114" s="54"/>
      <c r="I114" s="56"/>
      <c r="J114" s="54"/>
      <c r="K114" s="56"/>
      <c r="L114" s="56"/>
      <c r="M114" s="56">
        <v>1</v>
      </c>
      <c r="N114" s="58"/>
      <c r="O114" s="52" t="s">
        <v>361</v>
      </c>
      <c r="P114" s="15" t="s">
        <v>533</v>
      </c>
      <c r="Q114" s="15">
        <v>110</v>
      </c>
      <c r="R114" s="16"/>
      <c r="S114" s="20" t="s">
        <v>532</v>
      </c>
      <c r="T114" s="21">
        <v>1966</v>
      </c>
      <c r="U114" s="28" t="s">
        <v>534</v>
      </c>
      <c r="V114" s="21">
        <v>1992</v>
      </c>
      <c r="W114" s="28" t="s">
        <v>535</v>
      </c>
      <c r="X114" s="21">
        <v>1995</v>
      </c>
      <c r="Y114" s="28" t="s">
        <v>211</v>
      </c>
      <c r="Z114" s="21">
        <f t="shared" si="7"/>
        <v>18</v>
      </c>
      <c r="AA114" s="25" t="s">
        <v>536</v>
      </c>
      <c r="AB114" s="21" t="s">
        <v>105</v>
      </c>
      <c r="AC114" s="21"/>
      <c r="AE114" s="90" t="s">
        <v>537</v>
      </c>
      <c r="AF114" s="82"/>
    </row>
    <row r="115" spans="1:32" s="19" customFormat="1" ht="13.9" customHeight="1" x14ac:dyDescent="0.2">
      <c r="A115" s="53">
        <v>0</v>
      </c>
      <c r="B115" s="53"/>
      <c r="C115" s="53">
        <f t="shared" si="6"/>
        <v>1</v>
      </c>
      <c r="D115" s="55"/>
      <c r="E115" s="55"/>
      <c r="F115" s="56"/>
      <c r="G115" s="54"/>
      <c r="H115" s="54"/>
      <c r="I115" s="56"/>
      <c r="J115" s="54"/>
      <c r="K115" s="56"/>
      <c r="L115" s="56"/>
      <c r="M115" s="56">
        <v>1</v>
      </c>
      <c r="N115" s="58"/>
      <c r="O115" s="52" t="s">
        <v>361</v>
      </c>
      <c r="P115" s="15" t="s">
        <v>512</v>
      </c>
      <c r="Q115" s="15">
        <v>111</v>
      </c>
      <c r="R115" s="16"/>
      <c r="S115" s="20" t="s">
        <v>204</v>
      </c>
      <c r="T115" s="21">
        <v>1978</v>
      </c>
      <c r="U115" s="28" t="s">
        <v>277</v>
      </c>
      <c r="V115" s="21">
        <v>1999</v>
      </c>
      <c r="W115" s="28"/>
      <c r="X115" s="21"/>
      <c r="Y115" s="28" t="s">
        <v>316</v>
      </c>
      <c r="Z115" s="21">
        <f t="shared" si="7"/>
        <v>11</v>
      </c>
      <c r="AA115" s="25" t="s">
        <v>205</v>
      </c>
      <c r="AB115" s="21" t="s">
        <v>121</v>
      </c>
      <c r="AC115" s="21"/>
      <c r="AE115" s="90" t="s">
        <v>427</v>
      </c>
      <c r="AF115" s="82"/>
    </row>
    <row r="116" spans="1:32" s="19" customFormat="1" x14ac:dyDescent="0.2">
      <c r="A116" s="53">
        <v>0</v>
      </c>
      <c r="B116" s="53">
        <v>1</v>
      </c>
      <c r="C116" s="53">
        <f t="shared" si="6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513</v>
      </c>
      <c r="Q116" s="15">
        <v>112</v>
      </c>
      <c r="R116" s="16" t="s">
        <v>344</v>
      </c>
      <c r="S116" s="20" t="s">
        <v>272</v>
      </c>
      <c r="T116" s="21">
        <v>1967</v>
      </c>
      <c r="U116" s="28" t="s">
        <v>274</v>
      </c>
      <c r="V116" s="21">
        <v>1986</v>
      </c>
      <c r="W116" s="28"/>
      <c r="X116" s="21"/>
      <c r="Y116" s="28"/>
      <c r="Z116" s="21">
        <f t="shared" si="7"/>
        <v>24</v>
      </c>
      <c r="AA116" s="25" t="s">
        <v>273</v>
      </c>
      <c r="AB116" s="21" t="s">
        <v>121</v>
      </c>
      <c r="AC116" s="21"/>
      <c r="AE116" s="90" t="s">
        <v>454</v>
      </c>
      <c r="AF116" s="25"/>
    </row>
    <row r="117" spans="1:32" s="19" customFormat="1" ht="13.9" customHeight="1" x14ac:dyDescent="0.2">
      <c r="A117" s="53">
        <v>0</v>
      </c>
      <c r="B117" s="53">
        <v>1</v>
      </c>
      <c r="C117" s="53">
        <f t="shared" si="6"/>
        <v>1</v>
      </c>
      <c r="D117" s="55"/>
      <c r="E117" s="55"/>
      <c r="F117" s="56"/>
      <c r="G117" s="54"/>
      <c r="H117" s="54"/>
      <c r="I117" s="56"/>
      <c r="J117" s="54"/>
      <c r="K117" s="56"/>
      <c r="L117" s="56">
        <v>1</v>
      </c>
      <c r="M117" s="56"/>
      <c r="N117" s="58"/>
      <c r="O117" s="52" t="s">
        <v>357</v>
      </c>
      <c r="P117" s="15" t="s">
        <v>516</v>
      </c>
      <c r="Q117" s="15">
        <v>113</v>
      </c>
      <c r="R117" s="16"/>
      <c r="S117" s="20" t="s">
        <v>191</v>
      </c>
      <c r="T117" s="21">
        <v>1948</v>
      </c>
      <c r="U117" s="25" t="s">
        <v>162</v>
      </c>
      <c r="V117" s="21">
        <v>1975</v>
      </c>
      <c r="W117" s="25"/>
      <c r="X117" s="21"/>
      <c r="Y117" s="28"/>
      <c r="Z117" s="21">
        <f t="shared" si="7"/>
        <v>35</v>
      </c>
      <c r="AA117" s="25" t="s">
        <v>414</v>
      </c>
      <c r="AB117" s="21" t="s">
        <v>142</v>
      </c>
      <c r="AC117" s="21"/>
      <c r="AE117" s="90" t="s">
        <v>428</v>
      </c>
      <c r="AF117" s="82"/>
    </row>
    <row r="118" spans="1:32" s="19" customFormat="1" ht="13.9" customHeight="1" x14ac:dyDescent="0.2">
      <c r="A118" s="53">
        <v>0</v>
      </c>
      <c r="B118" s="53">
        <v>1</v>
      </c>
      <c r="C118" s="53">
        <f t="shared" si="6"/>
        <v>1</v>
      </c>
      <c r="D118" s="55"/>
      <c r="E118" s="55"/>
      <c r="F118" s="56"/>
      <c r="G118" s="54"/>
      <c r="H118" s="54"/>
      <c r="I118" s="56"/>
      <c r="J118" s="54"/>
      <c r="K118" s="56"/>
      <c r="L118" s="56">
        <v>1</v>
      </c>
      <c r="M118" s="56"/>
      <c r="N118" s="58"/>
      <c r="O118" s="52" t="s">
        <v>358</v>
      </c>
      <c r="P118" s="15" t="s">
        <v>514</v>
      </c>
      <c r="Q118" s="15">
        <v>114</v>
      </c>
      <c r="R118" s="16"/>
      <c r="S118" s="20" t="s">
        <v>230</v>
      </c>
      <c r="T118" s="21">
        <v>1965</v>
      </c>
      <c r="U118" s="25" t="s">
        <v>151</v>
      </c>
      <c r="V118" s="21">
        <v>1984</v>
      </c>
      <c r="W118" s="25"/>
      <c r="X118" s="21"/>
      <c r="Y118" s="28"/>
      <c r="Z118" s="21">
        <f t="shared" si="7"/>
        <v>26</v>
      </c>
      <c r="AA118" s="25" t="s">
        <v>339</v>
      </c>
      <c r="AB118" s="21" t="s">
        <v>142</v>
      </c>
      <c r="AC118" s="21"/>
      <c r="AE118" s="94" t="s">
        <v>425</v>
      </c>
      <c r="AF118" s="25"/>
    </row>
    <row r="119" spans="1:32" s="19" customFormat="1" ht="13.9" customHeight="1" x14ac:dyDescent="0.2">
      <c r="A119" s="53">
        <v>0</v>
      </c>
      <c r="B119" s="53">
        <v>1</v>
      </c>
      <c r="C119" s="53">
        <f t="shared" si="6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579</v>
      </c>
      <c r="Q119" s="15">
        <v>115</v>
      </c>
      <c r="R119" s="16"/>
      <c r="S119" s="20" t="s">
        <v>580</v>
      </c>
      <c r="T119" s="21">
        <v>1965</v>
      </c>
      <c r="U119" s="28" t="s">
        <v>581</v>
      </c>
      <c r="V119" s="21">
        <v>1985</v>
      </c>
      <c r="W119" s="28"/>
      <c r="X119" s="21"/>
      <c r="Y119" s="28"/>
      <c r="Z119" s="21">
        <f t="shared" si="7"/>
        <v>25</v>
      </c>
      <c r="AA119" s="25" t="s">
        <v>414</v>
      </c>
      <c r="AB119" s="21" t="s">
        <v>142</v>
      </c>
      <c r="AC119" s="21"/>
      <c r="AE119" s="90" t="s">
        <v>428</v>
      </c>
      <c r="AF119" s="82"/>
    </row>
    <row r="120" spans="1:32" s="19" customFormat="1" ht="13.9" customHeight="1" x14ac:dyDescent="0.2">
      <c r="A120" s="53">
        <v>0</v>
      </c>
      <c r="B120" s="53">
        <v>1</v>
      </c>
      <c r="C120" s="53">
        <f t="shared" si="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517</v>
      </c>
      <c r="Q120" s="15">
        <v>116</v>
      </c>
      <c r="R120" s="16"/>
      <c r="S120" s="20" t="s">
        <v>236</v>
      </c>
      <c r="T120" s="21">
        <v>1970</v>
      </c>
      <c r="U120" s="25" t="s">
        <v>264</v>
      </c>
      <c r="V120" s="21">
        <v>1987</v>
      </c>
      <c r="W120" s="25"/>
      <c r="X120" s="21"/>
      <c r="Y120" s="28"/>
      <c r="Z120" s="21">
        <f t="shared" si="7"/>
        <v>23</v>
      </c>
      <c r="AA120" s="25" t="s">
        <v>414</v>
      </c>
      <c r="AB120" s="21" t="s">
        <v>142</v>
      </c>
      <c r="AC120" s="21"/>
      <c r="AE120" s="90" t="s">
        <v>428</v>
      </c>
      <c r="AF120" s="82"/>
    </row>
    <row r="121" spans="1:32" s="19" customFormat="1" ht="13.9" customHeight="1" x14ac:dyDescent="0.2">
      <c r="A121" s="53">
        <v>0</v>
      </c>
      <c r="B121" s="53">
        <v>1</v>
      </c>
      <c r="C121" s="53">
        <f t="shared" si="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358</v>
      </c>
      <c r="P121" s="15" t="s">
        <v>515</v>
      </c>
      <c r="Q121" s="15">
        <v>117</v>
      </c>
      <c r="R121" s="16"/>
      <c r="S121" s="20" t="s">
        <v>163</v>
      </c>
      <c r="T121" s="21">
        <v>1956</v>
      </c>
      <c r="U121" s="28"/>
      <c r="V121" s="21">
        <v>1989</v>
      </c>
      <c r="W121" s="28"/>
      <c r="X121" s="21"/>
      <c r="Y121" s="28"/>
      <c r="Z121" s="21">
        <f t="shared" si="7"/>
        <v>21</v>
      </c>
      <c r="AA121" s="25" t="s">
        <v>339</v>
      </c>
      <c r="AB121" s="21" t="s">
        <v>142</v>
      </c>
      <c r="AC121" s="21"/>
      <c r="AE121" s="94" t="s">
        <v>425</v>
      </c>
      <c r="AF121" s="25"/>
    </row>
    <row r="122" spans="1:32" s="19" customFormat="1" ht="13.9" customHeight="1" x14ac:dyDescent="0.2">
      <c r="A122" s="53">
        <v>0</v>
      </c>
      <c r="B122" s="53">
        <v>1</v>
      </c>
      <c r="C122" s="53">
        <f t="shared" si="6"/>
        <v>1</v>
      </c>
      <c r="D122" s="55"/>
      <c r="E122" s="55"/>
      <c r="F122" s="56"/>
      <c r="G122" s="54"/>
      <c r="H122" s="54"/>
      <c r="I122" s="56"/>
      <c r="J122" s="54"/>
      <c r="K122" s="56"/>
      <c r="L122" s="56">
        <v>1</v>
      </c>
      <c r="M122" s="56"/>
      <c r="N122" s="58"/>
      <c r="O122" s="52" t="s">
        <v>357</v>
      </c>
      <c r="P122" s="15" t="s">
        <v>519</v>
      </c>
      <c r="Q122" s="15">
        <v>118</v>
      </c>
      <c r="R122" s="16"/>
      <c r="S122" s="20" t="s">
        <v>293</v>
      </c>
      <c r="T122" s="21">
        <v>1969</v>
      </c>
      <c r="U122" s="28" t="s">
        <v>245</v>
      </c>
      <c r="V122" s="21">
        <v>1988</v>
      </c>
      <c r="W122" s="28"/>
      <c r="X122" s="21"/>
      <c r="Y122" s="28"/>
      <c r="Z122" s="21">
        <f t="shared" si="7"/>
        <v>22</v>
      </c>
      <c r="AA122" s="25" t="s">
        <v>414</v>
      </c>
      <c r="AB122" s="21" t="s">
        <v>142</v>
      </c>
      <c r="AC122" s="21"/>
      <c r="AE122" s="90" t="s">
        <v>428</v>
      </c>
      <c r="AF122" s="82"/>
    </row>
    <row r="123" spans="1:32" s="19" customFormat="1" ht="13.9" customHeight="1" x14ac:dyDescent="0.2">
      <c r="A123" s="53">
        <v>0</v>
      </c>
      <c r="B123" s="53">
        <v>1</v>
      </c>
      <c r="C123" s="53">
        <f t="shared" si="6"/>
        <v>0</v>
      </c>
      <c r="D123" s="55"/>
      <c r="E123" s="55"/>
      <c r="F123" s="56"/>
      <c r="G123" s="54"/>
      <c r="H123" s="54"/>
      <c r="I123" s="56"/>
      <c r="J123" s="54"/>
      <c r="K123" s="56"/>
      <c r="L123" s="56">
        <v>1</v>
      </c>
      <c r="M123" s="56"/>
      <c r="N123" s="58"/>
      <c r="O123" s="52" t="s">
        <v>361</v>
      </c>
      <c r="P123" s="15" t="s">
        <v>518</v>
      </c>
      <c r="Q123" s="15">
        <v>119</v>
      </c>
      <c r="R123" s="16"/>
      <c r="S123" s="20" t="s">
        <v>257</v>
      </c>
      <c r="T123" s="21">
        <v>1953</v>
      </c>
      <c r="U123" s="28" t="s">
        <v>256</v>
      </c>
      <c r="V123" s="21">
        <v>2004</v>
      </c>
      <c r="W123" s="28"/>
      <c r="X123" s="21"/>
      <c r="Y123" s="28"/>
      <c r="Z123" s="21">
        <f t="shared" si="7"/>
        <v>6</v>
      </c>
      <c r="AA123" s="25" t="s">
        <v>339</v>
      </c>
      <c r="AB123" s="21" t="s">
        <v>142</v>
      </c>
      <c r="AC123" s="21"/>
      <c r="AE123" s="94" t="s">
        <v>425</v>
      </c>
      <c r="AF123" s="25"/>
    </row>
    <row r="124" spans="1:32" s="19" customFormat="1" ht="13.9" customHeight="1" x14ac:dyDescent="0.2">
      <c r="A124" s="53">
        <v>0</v>
      </c>
      <c r="B124" s="53"/>
      <c r="C124" s="53">
        <f t="shared" si="6"/>
        <v>1</v>
      </c>
      <c r="D124" s="55"/>
      <c r="E124" s="55"/>
      <c r="F124" s="56"/>
      <c r="G124" s="54"/>
      <c r="H124" s="54"/>
      <c r="I124" s="56"/>
      <c r="J124" s="54"/>
      <c r="K124" s="56"/>
      <c r="L124" s="56"/>
      <c r="M124" s="56">
        <v>1</v>
      </c>
      <c r="N124" s="58"/>
      <c r="O124" s="52" t="s">
        <v>358</v>
      </c>
      <c r="P124" s="15" t="s">
        <v>520</v>
      </c>
      <c r="Q124" s="15">
        <v>120</v>
      </c>
      <c r="R124" s="16" t="s">
        <v>345</v>
      </c>
      <c r="S124" s="20" t="s">
        <v>167</v>
      </c>
      <c r="T124" s="21">
        <v>1947</v>
      </c>
      <c r="U124" s="28" t="s">
        <v>126</v>
      </c>
      <c r="V124" s="21">
        <v>1965</v>
      </c>
      <c r="W124" s="28"/>
      <c r="X124" s="21"/>
      <c r="Y124" s="28"/>
      <c r="Z124" s="21">
        <f t="shared" si="7"/>
        <v>45</v>
      </c>
      <c r="AA124" s="25" t="s">
        <v>168</v>
      </c>
      <c r="AB124" s="21" t="s">
        <v>147</v>
      </c>
      <c r="AC124" s="21"/>
      <c r="AE124" s="90" t="s">
        <v>424</v>
      </c>
      <c r="AF124" s="82"/>
    </row>
    <row r="125" spans="1:32" s="19" customFormat="1" ht="13.9" customHeight="1" x14ac:dyDescent="0.2">
      <c r="A125" s="53">
        <v>0</v>
      </c>
      <c r="B125" s="53">
        <v>1</v>
      </c>
      <c r="C125" s="53">
        <f t="shared" si="6"/>
        <v>1</v>
      </c>
      <c r="D125" s="55"/>
      <c r="E125" s="55"/>
      <c r="F125" s="56"/>
      <c r="G125" s="54"/>
      <c r="H125" s="54"/>
      <c r="I125" s="56"/>
      <c r="J125" s="54"/>
      <c r="K125" s="56"/>
      <c r="L125" s="56"/>
      <c r="M125" s="56">
        <v>1</v>
      </c>
      <c r="N125" s="58"/>
      <c r="O125" s="52" t="s">
        <v>361</v>
      </c>
      <c r="P125" s="15" t="s">
        <v>521</v>
      </c>
      <c r="Q125" s="15">
        <v>121</v>
      </c>
      <c r="R125" s="16"/>
      <c r="S125" s="20" t="s">
        <v>170</v>
      </c>
      <c r="T125" s="21">
        <v>1961</v>
      </c>
      <c r="U125" s="28" t="s">
        <v>169</v>
      </c>
      <c r="V125" s="21">
        <v>1980</v>
      </c>
      <c r="W125" s="28"/>
      <c r="X125" s="21"/>
      <c r="Y125" s="28"/>
      <c r="Z125" s="21">
        <f t="shared" si="7"/>
        <v>30</v>
      </c>
      <c r="AA125" s="25" t="s">
        <v>169</v>
      </c>
      <c r="AB125" s="21" t="s">
        <v>147</v>
      </c>
      <c r="AC125" s="21"/>
      <c r="AE125" s="90" t="s">
        <v>429</v>
      </c>
      <c r="AF125" s="82"/>
    </row>
    <row r="126" spans="1:32" s="19" customFormat="1" ht="13.9" customHeight="1" x14ac:dyDescent="0.2">
      <c r="A126" s="53">
        <v>0</v>
      </c>
      <c r="B126" s="53"/>
      <c r="C126" s="53">
        <f t="shared" si="6"/>
        <v>1</v>
      </c>
      <c r="D126" s="55"/>
      <c r="E126" s="55"/>
      <c r="F126" s="56"/>
      <c r="G126" s="54"/>
      <c r="H126" s="54"/>
      <c r="I126" s="56"/>
      <c r="J126" s="54"/>
      <c r="K126" s="56"/>
      <c r="L126" s="56"/>
      <c r="M126" s="56">
        <v>1</v>
      </c>
      <c r="N126" s="58"/>
      <c r="O126" s="52" t="s">
        <v>359</v>
      </c>
      <c r="P126" s="15" t="s">
        <v>522</v>
      </c>
      <c r="Q126" s="15">
        <v>122</v>
      </c>
      <c r="R126" s="16"/>
      <c r="S126" s="20" t="s">
        <v>171</v>
      </c>
      <c r="T126" s="21">
        <v>1960</v>
      </c>
      <c r="U126" s="28"/>
      <c r="V126" s="21">
        <v>1984</v>
      </c>
      <c r="W126" s="28"/>
      <c r="X126" s="21"/>
      <c r="Y126" s="28"/>
      <c r="Z126" s="21">
        <f t="shared" si="7"/>
        <v>26</v>
      </c>
      <c r="AA126" s="25" t="s">
        <v>172</v>
      </c>
      <c r="AB126" s="21" t="s">
        <v>147</v>
      </c>
      <c r="AC126" s="21"/>
      <c r="AE126" s="90" t="s">
        <v>430</v>
      </c>
      <c r="AF126" s="82"/>
    </row>
    <row r="127" spans="1:32" s="19" customFormat="1" ht="13.9" customHeight="1" x14ac:dyDescent="0.2">
      <c r="A127" s="53">
        <v>0</v>
      </c>
      <c r="B127" s="53"/>
      <c r="C127" s="53">
        <f>IF(Z127&gt;=10,1,0)</f>
        <v>0</v>
      </c>
      <c r="D127" s="55"/>
      <c r="E127" s="55"/>
      <c r="F127" s="56"/>
      <c r="G127" s="54"/>
      <c r="H127" s="54"/>
      <c r="I127" s="56"/>
      <c r="J127" s="54"/>
      <c r="K127" s="56"/>
      <c r="L127" s="56"/>
      <c r="M127" s="56"/>
      <c r="N127" s="58">
        <v>1</v>
      </c>
      <c r="O127" s="52" t="s">
        <v>360</v>
      </c>
      <c r="P127" s="15" t="s">
        <v>526</v>
      </c>
      <c r="Q127" s="15">
        <v>123</v>
      </c>
      <c r="R127" s="16" t="s">
        <v>365</v>
      </c>
      <c r="S127" s="27" t="s">
        <v>649</v>
      </c>
      <c r="T127" s="21">
        <v>1992</v>
      </c>
      <c r="U127" s="28" t="s">
        <v>265</v>
      </c>
      <c r="V127" s="21"/>
      <c r="W127" s="28"/>
      <c r="X127" s="21"/>
      <c r="Y127" s="25"/>
      <c r="Z127" s="21"/>
      <c r="AA127" s="25" t="s">
        <v>265</v>
      </c>
      <c r="AB127" s="21" t="s">
        <v>149</v>
      </c>
      <c r="AC127" s="21"/>
      <c r="AE127" s="82" t="s">
        <v>380</v>
      </c>
      <c r="AF127" s="82"/>
    </row>
    <row r="128" spans="1:32" s="19" customFormat="1" ht="13.9" customHeight="1" x14ac:dyDescent="0.2">
      <c r="A128" s="53">
        <v>0</v>
      </c>
      <c r="B128" s="53"/>
      <c r="C128" s="53">
        <f t="shared" si="6"/>
        <v>0</v>
      </c>
      <c r="D128" s="55"/>
      <c r="E128" s="55"/>
      <c r="F128" s="56"/>
      <c r="G128" s="54"/>
      <c r="H128" s="54"/>
      <c r="I128" s="56"/>
      <c r="J128" s="54"/>
      <c r="K128" s="56">
        <v>1</v>
      </c>
      <c r="L128" s="56"/>
      <c r="M128" s="56"/>
      <c r="N128" s="58"/>
      <c r="O128" s="52" t="s">
        <v>360</v>
      </c>
      <c r="P128" s="15" t="s">
        <v>526</v>
      </c>
      <c r="Q128" s="15">
        <v>124</v>
      </c>
      <c r="R128" s="16"/>
      <c r="S128" s="27" t="s">
        <v>296</v>
      </c>
      <c r="T128" s="21">
        <v>1990</v>
      </c>
      <c r="U128" s="28" t="s">
        <v>235</v>
      </c>
      <c r="V128" s="21"/>
      <c r="W128" s="28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82" t="s">
        <v>381</v>
      </c>
      <c r="AF128" s="82"/>
    </row>
    <row r="129" spans="1:32" s="19" customFormat="1" ht="13.9" customHeight="1" x14ac:dyDescent="0.2">
      <c r="A129" s="53">
        <v>0</v>
      </c>
      <c r="B129" s="53"/>
      <c r="C129" s="53">
        <f t="shared" si="6"/>
        <v>0</v>
      </c>
      <c r="D129" s="55"/>
      <c r="E129" s="55"/>
      <c r="F129" s="56"/>
      <c r="G129" s="54"/>
      <c r="H129" s="54"/>
      <c r="I129" s="56"/>
      <c r="J129" s="54"/>
      <c r="K129" s="56">
        <v>1</v>
      </c>
      <c r="L129" s="56"/>
      <c r="M129" s="56"/>
      <c r="N129" s="58"/>
      <c r="O129" s="52" t="s">
        <v>358</v>
      </c>
      <c r="P129" s="15" t="s">
        <v>527</v>
      </c>
      <c r="Q129" s="15">
        <v>125</v>
      </c>
      <c r="R129" s="42"/>
      <c r="S129" s="27" t="s">
        <v>297</v>
      </c>
      <c r="T129" s="21">
        <v>1988</v>
      </c>
      <c r="U129" s="28" t="s">
        <v>235</v>
      </c>
      <c r="V129" s="21"/>
      <c r="W129" s="28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82" t="s">
        <v>381</v>
      </c>
      <c r="AF129" s="82"/>
    </row>
    <row r="130" spans="1:32" s="19" customFormat="1" ht="13.9" customHeight="1" x14ac:dyDescent="0.2">
      <c r="A130" s="53">
        <v>0</v>
      </c>
      <c r="B130" s="53"/>
      <c r="C130" s="53">
        <f t="shared" si="6"/>
        <v>0</v>
      </c>
      <c r="D130" s="55"/>
      <c r="E130" s="55"/>
      <c r="F130" s="56"/>
      <c r="G130" s="54"/>
      <c r="H130" s="54"/>
      <c r="I130" s="56"/>
      <c r="J130" s="54"/>
      <c r="K130" s="56">
        <v>1</v>
      </c>
      <c r="L130" s="56"/>
      <c r="M130" s="56"/>
      <c r="N130" s="58"/>
      <c r="O130" s="52" t="s">
        <v>359</v>
      </c>
      <c r="P130" s="15" t="s">
        <v>542</v>
      </c>
      <c r="Q130" s="15">
        <v>126</v>
      </c>
      <c r="R130" s="42"/>
      <c r="S130" s="27" t="s">
        <v>538</v>
      </c>
      <c r="T130" s="21">
        <v>1992</v>
      </c>
      <c r="U130" s="28" t="s">
        <v>235</v>
      </c>
      <c r="V130" s="21"/>
      <c r="W130" s="28"/>
      <c r="X130" s="21"/>
      <c r="Y130" s="25" t="s">
        <v>176</v>
      </c>
      <c r="Z130" s="21"/>
      <c r="AA130" s="25" t="s">
        <v>174</v>
      </c>
      <c r="AB130" s="21" t="s">
        <v>175</v>
      </c>
      <c r="AC130" s="21"/>
      <c r="AE130" s="82" t="s">
        <v>381</v>
      </c>
      <c r="AF130" s="82"/>
    </row>
    <row r="131" spans="1:32" s="19" customFormat="1" ht="13.9" customHeight="1" x14ac:dyDescent="0.2">
      <c r="A131" s="53">
        <v>0</v>
      </c>
      <c r="B131" s="53"/>
      <c r="C131" s="53">
        <f t="shared" si="6"/>
        <v>0</v>
      </c>
      <c r="D131" s="55"/>
      <c r="E131" s="55"/>
      <c r="F131" s="56"/>
      <c r="G131" s="54"/>
      <c r="H131" s="54"/>
      <c r="I131" s="56"/>
      <c r="J131" s="54"/>
      <c r="K131" s="56">
        <v>1</v>
      </c>
      <c r="L131" s="56"/>
      <c r="M131" s="56"/>
      <c r="N131" s="58"/>
      <c r="O131" s="52" t="s">
        <v>361</v>
      </c>
      <c r="P131" s="15" t="s">
        <v>543</v>
      </c>
      <c r="Q131" s="15">
        <v>127</v>
      </c>
      <c r="R131" s="42"/>
      <c r="S131" s="27" t="s">
        <v>539</v>
      </c>
      <c r="T131" s="21">
        <v>1992</v>
      </c>
      <c r="U131" s="28" t="s">
        <v>235</v>
      </c>
      <c r="V131" s="21"/>
      <c r="W131" s="28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82" t="s">
        <v>381</v>
      </c>
      <c r="AF131" s="82"/>
    </row>
    <row r="132" spans="1:32" s="19" customFormat="1" ht="13.9" customHeight="1" x14ac:dyDescent="0.2">
      <c r="A132" s="53">
        <v>0</v>
      </c>
      <c r="B132" s="53"/>
      <c r="C132" s="53">
        <f t="shared" si="6"/>
        <v>0</v>
      </c>
      <c r="D132" s="55"/>
      <c r="E132" s="55"/>
      <c r="F132" s="56"/>
      <c r="G132" s="54"/>
      <c r="H132" s="54"/>
      <c r="I132" s="56"/>
      <c r="J132" s="54"/>
      <c r="K132" s="56">
        <v>1</v>
      </c>
      <c r="L132" s="56"/>
      <c r="M132" s="56"/>
      <c r="N132" s="58"/>
      <c r="O132" s="52" t="s">
        <v>358</v>
      </c>
      <c r="P132" s="95" t="s">
        <v>541</v>
      </c>
      <c r="Q132" s="15">
        <v>128</v>
      </c>
      <c r="R132" s="42"/>
      <c r="S132" s="27" t="s">
        <v>540</v>
      </c>
      <c r="T132" s="21">
        <v>1993</v>
      </c>
      <c r="U132" s="28" t="s">
        <v>235</v>
      </c>
      <c r="V132" s="21"/>
      <c r="W132" s="28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82" t="s">
        <v>381</v>
      </c>
      <c r="AF132" s="82"/>
    </row>
    <row r="133" spans="1:32" s="19" customFormat="1" ht="13.9" customHeight="1" x14ac:dyDescent="0.2">
      <c r="A133" s="53">
        <v>0</v>
      </c>
      <c r="B133" s="53"/>
      <c r="C133" s="53">
        <f t="shared" si="6"/>
        <v>0</v>
      </c>
      <c r="D133" s="55"/>
      <c r="E133" s="55"/>
      <c r="F133" s="56"/>
      <c r="G133" s="54"/>
      <c r="H133" s="54"/>
      <c r="I133" s="56"/>
      <c r="J133" s="54"/>
      <c r="K133" s="56">
        <v>1</v>
      </c>
      <c r="L133" s="56"/>
      <c r="M133" s="56"/>
      <c r="N133" s="58"/>
      <c r="O133" s="52" t="s">
        <v>358</v>
      </c>
      <c r="P133" s="95" t="s">
        <v>590</v>
      </c>
      <c r="Q133" s="15">
        <v>129</v>
      </c>
      <c r="R133" s="42"/>
      <c r="S133" s="27" t="s">
        <v>591</v>
      </c>
      <c r="T133" s="21">
        <v>1992</v>
      </c>
      <c r="U133" s="28" t="s">
        <v>235</v>
      </c>
      <c r="V133" s="21"/>
      <c r="W133" s="28"/>
      <c r="X133" s="21"/>
      <c r="Y133" s="25" t="s">
        <v>180</v>
      </c>
      <c r="Z133" s="21"/>
      <c r="AA133" s="25" t="s">
        <v>174</v>
      </c>
      <c r="AB133" s="17" t="s">
        <v>177</v>
      </c>
      <c r="AC133" s="21"/>
      <c r="AE133" s="82" t="s">
        <v>381</v>
      </c>
      <c r="AF133" s="82"/>
    </row>
    <row r="134" spans="1:32" s="19" customFormat="1" ht="13.9" customHeight="1" x14ac:dyDescent="0.2">
      <c r="A134" s="53">
        <v>0</v>
      </c>
      <c r="B134" s="53"/>
      <c r="C134" s="53">
        <f t="shared" si="6"/>
        <v>0</v>
      </c>
      <c r="D134" s="55"/>
      <c r="E134" s="55"/>
      <c r="F134" s="56"/>
      <c r="G134" s="54"/>
      <c r="H134" s="54"/>
      <c r="I134" s="56"/>
      <c r="J134" s="54"/>
      <c r="K134" s="56">
        <v>1</v>
      </c>
      <c r="L134" s="56"/>
      <c r="M134" s="56"/>
      <c r="N134" s="58"/>
      <c r="O134" s="52" t="s">
        <v>360</v>
      </c>
      <c r="P134" s="95" t="s">
        <v>594</v>
      </c>
      <c r="Q134" s="15">
        <v>130</v>
      </c>
      <c r="R134" s="42"/>
      <c r="S134" s="27" t="s">
        <v>595</v>
      </c>
      <c r="T134" s="21">
        <v>1992</v>
      </c>
      <c r="U134" s="28" t="s">
        <v>235</v>
      </c>
      <c r="V134" s="21"/>
      <c r="W134" s="28"/>
      <c r="X134" s="21"/>
      <c r="Y134" s="25" t="s">
        <v>180</v>
      </c>
      <c r="Z134" s="21"/>
      <c r="AA134" s="25" t="s">
        <v>174</v>
      </c>
      <c r="AB134" s="17" t="s">
        <v>177</v>
      </c>
      <c r="AC134" s="21"/>
      <c r="AE134" s="82" t="s">
        <v>381</v>
      </c>
      <c r="AF134" s="82"/>
    </row>
    <row r="135" spans="1:32" s="19" customFormat="1" ht="13.9" customHeight="1" x14ac:dyDescent="0.2">
      <c r="A135" s="53">
        <v>0</v>
      </c>
      <c r="B135" s="53"/>
      <c r="C135" s="53">
        <f t="shared" si="6"/>
        <v>0</v>
      </c>
      <c r="D135" s="55"/>
      <c r="E135" s="55"/>
      <c r="F135" s="56"/>
      <c r="G135" s="54"/>
      <c r="H135" s="54"/>
      <c r="I135" s="56"/>
      <c r="J135" s="54"/>
      <c r="K135" s="56">
        <v>1</v>
      </c>
      <c r="L135" s="56"/>
      <c r="M135" s="56"/>
      <c r="N135" s="58"/>
      <c r="O135" s="52" t="s">
        <v>361</v>
      </c>
      <c r="P135" s="95" t="s">
        <v>593</v>
      </c>
      <c r="Q135" s="15">
        <v>131</v>
      </c>
      <c r="R135" s="42"/>
      <c r="S135" s="27" t="s">
        <v>592</v>
      </c>
      <c r="T135" s="21">
        <v>1993</v>
      </c>
      <c r="U135" s="28" t="s">
        <v>235</v>
      </c>
      <c r="V135" s="21"/>
      <c r="W135" s="28"/>
      <c r="X135" s="21"/>
      <c r="Y135" s="25" t="s">
        <v>180</v>
      </c>
      <c r="Z135" s="21"/>
      <c r="AA135" s="25" t="s">
        <v>174</v>
      </c>
      <c r="AB135" s="17" t="s">
        <v>177</v>
      </c>
      <c r="AC135" s="21"/>
      <c r="AE135" s="82" t="s">
        <v>381</v>
      </c>
      <c r="AF135" s="82"/>
    </row>
    <row r="136" spans="1:32" s="19" customFormat="1" ht="13.9" customHeight="1" x14ac:dyDescent="0.2">
      <c r="A136" s="53">
        <v>0</v>
      </c>
      <c r="B136" s="53"/>
      <c r="C136" s="53">
        <f t="shared" si="6"/>
        <v>0</v>
      </c>
      <c r="D136" s="55"/>
      <c r="E136" s="55"/>
      <c r="F136" s="56"/>
      <c r="G136" s="54"/>
      <c r="H136" s="54"/>
      <c r="I136" s="56"/>
      <c r="J136" s="54"/>
      <c r="K136" s="56">
        <v>1</v>
      </c>
      <c r="L136" s="56"/>
      <c r="M136" s="56"/>
      <c r="N136" s="58"/>
      <c r="O136" s="52" t="s">
        <v>361</v>
      </c>
      <c r="P136" s="95" t="s">
        <v>623</v>
      </c>
      <c r="Q136" s="15">
        <v>132</v>
      </c>
      <c r="R136" s="42"/>
      <c r="S136" s="27" t="s">
        <v>622</v>
      </c>
      <c r="T136" s="21">
        <v>1994</v>
      </c>
      <c r="U136" s="28" t="s">
        <v>628</v>
      </c>
      <c r="V136" s="21"/>
      <c r="W136" s="28"/>
      <c r="X136" s="21"/>
      <c r="Y136" s="25" t="s">
        <v>182</v>
      </c>
      <c r="Z136" s="21"/>
      <c r="AA136" s="25" t="s">
        <v>174</v>
      </c>
      <c r="AB136" s="17" t="s">
        <v>177</v>
      </c>
      <c r="AC136" s="21"/>
      <c r="AE136" s="82" t="s">
        <v>381</v>
      </c>
      <c r="AF136" s="82"/>
    </row>
    <row r="137" spans="1:32" s="19" customFormat="1" ht="13.9" customHeight="1" x14ac:dyDescent="0.2">
      <c r="A137" s="53">
        <v>0</v>
      </c>
      <c r="B137" s="53"/>
      <c r="C137" s="53">
        <f t="shared" si="6"/>
        <v>0</v>
      </c>
      <c r="D137" s="55"/>
      <c r="E137" s="55"/>
      <c r="F137" s="56"/>
      <c r="G137" s="54"/>
      <c r="H137" s="54"/>
      <c r="I137" s="56"/>
      <c r="J137" s="54"/>
      <c r="K137" s="56">
        <v>1</v>
      </c>
      <c r="L137" s="56"/>
      <c r="M137" s="56"/>
      <c r="N137" s="58"/>
      <c r="O137" s="52" t="s">
        <v>361</v>
      </c>
      <c r="P137" s="95" t="s">
        <v>625</v>
      </c>
      <c r="Q137" s="15">
        <v>133</v>
      </c>
      <c r="R137" s="42"/>
      <c r="S137" s="27" t="s">
        <v>624</v>
      </c>
      <c r="T137" s="21">
        <v>1995</v>
      </c>
      <c r="U137" s="28" t="s">
        <v>628</v>
      </c>
      <c r="V137" s="21"/>
      <c r="W137" s="28"/>
      <c r="X137" s="21"/>
      <c r="Y137" s="25" t="s">
        <v>182</v>
      </c>
      <c r="Z137" s="21"/>
      <c r="AA137" s="25" t="s">
        <v>174</v>
      </c>
      <c r="AB137" s="17" t="s">
        <v>177</v>
      </c>
      <c r="AC137" s="21"/>
      <c r="AE137" s="82" t="s">
        <v>381</v>
      </c>
      <c r="AF137" s="82"/>
    </row>
    <row r="138" spans="1:32" s="19" customFormat="1" ht="13.9" customHeight="1" x14ac:dyDescent="0.2">
      <c r="A138" s="53">
        <v>0</v>
      </c>
      <c r="B138" s="53"/>
      <c r="C138" s="53">
        <f t="shared" si="6"/>
        <v>0</v>
      </c>
      <c r="D138" s="55"/>
      <c r="E138" s="55"/>
      <c r="F138" s="56"/>
      <c r="G138" s="54"/>
      <c r="H138" s="54"/>
      <c r="I138" s="56"/>
      <c r="J138" s="54"/>
      <c r="K138" s="56">
        <v>1</v>
      </c>
      <c r="L138" s="56"/>
      <c r="M138" s="56"/>
      <c r="N138" s="58"/>
      <c r="O138" s="52" t="s">
        <v>358</v>
      </c>
      <c r="P138" s="95" t="s">
        <v>627</v>
      </c>
      <c r="Q138" s="15">
        <v>134</v>
      </c>
      <c r="R138" s="42"/>
      <c r="S138" s="27" t="s">
        <v>626</v>
      </c>
      <c r="T138" s="21">
        <v>1995</v>
      </c>
      <c r="U138" s="28" t="s">
        <v>628</v>
      </c>
      <c r="V138" s="21"/>
      <c r="W138" s="28"/>
      <c r="X138" s="21"/>
      <c r="Y138" s="25" t="s">
        <v>182</v>
      </c>
      <c r="Z138" s="21"/>
      <c r="AA138" s="25" t="s">
        <v>174</v>
      </c>
      <c r="AB138" s="17" t="s">
        <v>177</v>
      </c>
      <c r="AC138" s="21"/>
      <c r="AE138" s="82" t="s">
        <v>381</v>
      </c>
      <c r="AF138" s="82"/>
    </row>
    <row r="139" spans="1:32" s="19" customFormat="1" ht="13.9" customHeigh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615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</row>
    <row r="140" spans="1:32" x14ac:dyDescent="0.25">
      <c r="AE140" s="85"/>
      <c r="AF140" s="86"/>
    </row>
    <row r="141" spans="1:32" x14ac:dyDescent="0.25">
      <c r="A141" s="48">
        <f t="shared" ref="A141:N141" si="8">SUM(A5:A138)</f>
        <v>9</v>
      </c>
      <c r="B141" s="48">
        <f t="shared" si="8"/>
        <v>35</v>
      </c>
      <c r="C141" s="48">
        <f t="shared" si="8"/>
        <v>85</v>
      </c>
      <c r="D141" s="48">
        <f t="shared" si="8"/>
        <v>25</v>
      </c>
      <c r="E141" s="48">
        <f t="shared" si="8"/>
        <v>29</v>
      </c>
      <c r="F141" s="48">
        <f t="shared" si="8"/>
        <v>3</v>
      </c>
      <c r="G141" s="48">
        <f t="shared" si="8"/>
        <v>2</v>
      </c>
      <c r="H141" s="48">
        <f t="shared" si="8"/>
        <v>34</v>
      </c>
      <c r="I141" s="48">
        <f t="shared" si="8"/>
        <v>38</v>
      </c>
      <c r="J141" s="48">
        <f t="shared" si="8"/>
        <v>15</v>
      </c>
      <c r="K141" s="48">
        <f t="shared" si="8"/>
        <v>11</v>
      </c>
      <c r="L141" s="48">
        <f t="shared" si="8"/>
        <v>21</v>
      </c>
      <c r="M141" s="48">
        <f t="shared" si="8"/>
        <v>6</v>
      </c>
      <c r="N141" s="48">
        <f t="shared" si="8"/>
        <v>1</v>
      </c>
      <c r="O141" s="64">
        <f>SUM(D141+E141+F141+I141+K141+L141+M141)</f>
        <v>133</v>
      </c>
      <c r="Q141" s="12" t="s">
        <v>224</v>
      </c>
      <c r="R141" s="45" t="s">
        <v>342</v>
      </c>
      <c r="S141" s="11" t="s">
        <v>88</v>
      </c>
      <c r="Z141" s="13" t="s">
        <v>185</v>
      </c>
      <c r="AA141" s="14" t="s">
        <v>290</v>
      </c>
      <c r="AE141" s="87" t="s">
        <v>382</v>
      </c>
      <c r="AF141" s="88" t="s">
        <v>385</v>
      </c>
    </row>
    <row r="142" spans="1:32" x14ac:dyDescent="0.25">
      <c r="A142" s="11">
        <f t="shared" ref="A142:N142" si="9">SUBTOTAL(9,A5:A138)</f>
        <v>9</v>
      </c>
      <c r="B142" s="11">
        <f t="shared" si="9"/>
        <v>35</v>
      </c>
      <c r="C142" s="11">
        <f t="shared" si="9"/>
        <v>85</v>
      </c>
      <c r="D142" s="11">
        <f t="shared" si="9"/>
        <v>25</v>
      </c>
      <c r="E142" s="11">
        <f t="shared" si="9"/>
        <v>29</v>
      </c>
      <c r="F142" s="11">
        <f t="shared" si="9"/>
        <v>3</v>
      </c>
      <c r="G142" s="11">
        <f t="shared" si="9"/>
        <v>2</v>
      </c>
      <c r="H142" s="11">
        <f t="shared" si="9"/>
        <v>34</v>
      </c>
      <c r="I142" s="11">
        <f t="shared" si="9"/>
        <v>38</v>
      </c>
      <c r="J142" s="11">
        <f t="shared" si="9"/>
        <v>15</v>
      </c>
      <c r="K142" s="11">
        <f t="shared" si="9"/>
        <v>11</v>
      </c>
      <c r="L142" s="11">
        <f t="shared" si="9"/>
        <v>21</v>
      </c>
      <c r="M142" s="11">
        <f t="shared" si="9"/>
        <v>6</v>
      </c>
      <c r="N142" s="11">
        <f t="shared" si="9"/>
        <v>1</v>
      </c>
      <c r="O142" s="64">
        <f>SUM(D142+E142+F142+I142+K142+L142+M142)</f>
        <v>133</v>
      </c>
      <c r="Q142" s="12" t="s">
        <v>224</v>
      </c>
      <c r="R142" s="45" t="s">
        <v>370</v>
      </c>
      <c r="S142" s="11" t="s">
        <v>371</v>
      </c>
      <c r="Z142" s="13" t="s">
        <v>186</v>
      </c>
      <c r="AA142" s="14" t="s">
        <v>188</v>
      </c>
      <c r="AE142" s="87" t="s">
        <v>373</v>
      </c>
      <c r="AF142" s="88" t="s">
        <v>97</v>
      </c>
    </row>
    <row r="143" spans="1:32" x14ac:dyDescent="0.25">
      <c r="R143" s="45" t="s">
        <v>369</v>
      </c>
      <c r="S143" s="11" t="s">
        <v>150</v>
      </c>
      <c r="Z143" s="13" t="s">
        <v>189</v>
      </c>
      <c r="AA143" s="14" t="s">
        <v>187</v>
      </c>
      <c r="AE143" s="87" t="s">
        <v>375</v>
      </c>
      <c r="AF143" s="88" t="s">
        <v>386</v>
      </c>
    </row>
    <row r="144" spans="1:32" x14ac:dyDescent="0.25">
      <c r="J144" s="11"/>
      <c r="P144" s="69" t="s">
        <v>366</v>
      </c>
      <c r="Q144" s="69" t="s">
        <v>366</v>
      </c>
      <c r="R144" s="45" t="s">
        <v>341</v>
      </c>
      <c r="S144" s="11" t="s">
        <v>158</v>
      </c>
      <c r="AE144" s="87" t="s">
        <v>376</v>
      </c>
      <c r="AF144" s="88" t="s">
        <v>110</v>
      </c>
    </row>
    <row r="145" spans="10:32" x14ac:dyDescent="0.25">
      <c r="J145" s="11"/>
      <c r="R145" s="45" t="s">
        <v>368</v>
      </c>
      <c r="S145" s="11" t="s">
        <v>161</v>
      </c>
      <c r="AE145" s="87" t="s">
        <v>379</v>
      </c>
      <c r="AF145" s="88" t="s">
        <v>387</v>
      </c>
    </row>
    <row r="146" spans="10:32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</row>
    <row r="147" spans="10:32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</row>
    <row r="148" spans="10:32" x14ac:dyDescent="0.25">
      <c r="AE148" s="91" t="s">
        <v>365</v>
      </c>
      <c r="AF148" s="89" t="s">
        <v>249</v>
      </c>
    </row>
    <row r="149" spans="10:32" x14ac:dyDescent="0.25">
      <c r="AE149" s="80"/>
    </row>
    <row r="150" spans="10:32" x14ac:dyDescent="0.25">
      <c r="AE150" s="80" t="s">
        <v>408</v>
      </c>
    </row>
    <row r="151" spans="10:32" x14ac:dyDescent="0.25">
      <c r="O151" s="109"/>
      <c r="P151" s="110"/>
      <c r="Q151" s="111"/>
      <c r="R151" s="112"/>
      <c r="S151" s="113"/>
      <c r="AE151" s="80" t="s">
        <v>410</v>
      </c>
    </row>
    <row r="152" spans="10:32" x14ac:dyDescent="0.25">
      <c r="O152" s="109"/>
      <c r="P152" s="110"/>
      <c r="Q152" s="111"/>
      <c r="R152" s="112"/>
      <c r="S152" s="113"/>
      <c r="AE152" s="80" t="s">
        <v>409</v>
      </c>
    </row>
    <row r="153" spans="10:32" x14ac:dyDescent="0.25">
      <c r="O153" s="109"/>
      <c r="P153" s="110"/>
      <c r="Q153" s="111"/>
      <c r="R153" s="112"/>
      <c r="S153" s="113"/>
      <c r="AE153" s="80"/>
    </row>
    <row r="154" spans="10:32" x14ac:dyDescent="0.25">
      <c r="O154" s="114"/>
      <c r="P154" s="111"/>
      <c r="Q154" s="111"/>
      <c r="R154" s="112"/>
      <c r="S154" s="115"/>
      <c r="AE154" s="80" t="s">
        <v>411</v>
      </c>
    </row>
    <row r="155" spans="10:32" x14ac:dyDescent="0.25">
      <c r="AE155" s="80" t="s">
        <v>413</v>
      </c>
    </row>
    <row r="156" spans="10:32" x14ac:dyDescent="0.25">
      <c r="AE156" s="80" t="s">
        <v>412</v>
      </c>
    </row>
    <row r="157" spans="10:32" x14ac:dyDescent="0.25">
      <c r="AE157" s="80"/>
    </row>
    <row r="158" spans="10:32" x14ac:dyDescent="0.25">
      <c r="AE158" s="80"/>
    </row>
    <row r="159" spans="10:32" x14ac:dyDescent="0.25">
      <c r="AE159" s="80"/>
    </row>
    <row r="160" spans="10:32" x14ac:dyDescent="0.25">
      <c r="AE160" s="80"/>
    </row>
    <row r="161" spans="31:31" x14ac:dyDescent="0.25">
      <c r="AE161" s="80"/>
    </row>
    <row r="162" spans="31:31" x14ac:dyDescent="0.25">
      <c r="AE162" s="80"/>
    </row>
    <row r="163" spans="31:31" x14ac:dyDescent="0.25">
      <c r="AE163" s="80"/>
    </row>
    <row r="164" spans="31:31" x14ac:dyDescent="0.25">
      <c r="AE164" s="80"/>
    </row>
    <row r="165" spans="31:31" x14ac:dyDescent="0.25">
      <c r="AE165" s="80"/>
    </row>
    <row r="166" spans="31:31" x14ac:dyDescent="0.25">
      <c r="AE166" s="80"/>
    </row>
    <row r="167" spans="31:31" x14ac:dyDescent="0.25">
      <c r="AE167" s="80"/>
    </row>
    <row r="168" spans="31:31" x14ac:dyDescent="0.25">
      <c r="AE168" s="80"/>
    </row>
    <row r="169" spans="31:31" x14ac:dyDescent="0.25">
      <c r="AE169" s="80"/>
    </row>
    <row r="170" spans="31:31" x14ac:dyDescent="0.25">
      <c r="AE170" s="80"/>
    </row>
    <row r="171" spans="31:31" x14ac:dyDescent="0.25">
      <c r="AE171" s="80"/>
    </row>
    <row r="172" spans="31:31" x14ac:dyDescent="0.25">
      <c r="AE172" s="80"/>
    </row>
    <row r="173" spans="31:31" x14ac:dyDescent="0.25">
      <c r="AE173" s="80"/>
    </row>
  </sheetData>
  <autoFilter ref="A3:Q139"/>
  <mergeCells count="17">
    <mergeCell ref="Q3:Q4"/>
    <mergeCell ref="K3:K4"/>
    <mergeCell ref="L3:L4"/>
    <mergeCell ref="M3:M4"/>
    <mergeCell ref="N3:N4"/>
    <mergeCell ref="P3:P4"/>
    <mergeCell ref="O3:O4"/>
    <mergeCell ref="H3:H4"/>
    <mergeCell ref="I3:I4"/>
    <mergeCell ref="J3:J4"/>
    <mergeCell ref="A3:A4"/>
    <mergeCell ref="B3:B4"/>
    <mergeCell ref="C3:C4"/>
    <mergeCell ref="G3:G4"/>
    <mergeCell ref="D3:D4"/>
    <mergeCell ref="E3:E4"/>
    <mergeCell ref="F3:F4"/>
  </mergeCells>
  <phoneticPr fontId="0" type="noConversion"/>
  <printOptions horizontalCentered="1"/>
  <pageMargins left="0.19685039370078741" right="0.19685039370078741" top="0.78740157480314965" bottom="0.35433070866141736" header="0.39370078740157483" footer="0.19685039370078741"/>
  <pageSetup paperSize="9" scale="95" orientation="landscape" horizontalDpi="4294967292" r:id="rId1"/>
  <headerFooter alignWithMargins="0">
    <oddHeader>&amp;L&amp;7INGENIEURBUREAU
A. AEGERTER &amp; DR. O. BOSSHARDT AG
BASEL, MÖHLIN&amp;R&amp;G</oddHeader>
    <oddFooter>&amp;R&amp;9 131.060.FWG / V 31.0 / Gültig ab: 01.12.10 / Seite &amp;P (&amp;N)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106</vt:i4>
      </vt:variant>
    </vt:vector>
  </HeadingPairs>
  <TitlesOfParts>
    <vt:vector size="128" baseType="lpstr">
      <vt:lpstr>131.060.FWG-10.2018</vt:lpstr>
      <vt:lpstr>04.2022</vt:lpstr>
      <vt:lpstr>131.060.FWG-09.2018</vt:lpstr>
      <vt:lpstr>131.060.FWG-08.2018</vt:lpstr>
      <vt:lpstr>131.060.FWG-07.2018</vt:lpstr>
      <vt:lpstr>131.060.FWG-05.2018</vt:lpstr>
      <vt:lpstr>131.060.FWG-03.2018</vt:lpstr>
      <vt:lpstr>131.060.FWG-02.2018</vt:lpstr>
      <vt:lpstr>131.060.FWG-01.2018</vt:lpstr>
      <vt:lpstr>131.060.FWG-12.2017</vt:lpstr>
      <vt:lpstr>131.060.FWG-01.2017</vt:lpstr>
      <vt:lpstr>131.060.FWG-11.2016</vt:lpstr>
      <vt:lpstr>16 Bearbeitren</vt:lpstr>
      <vt:lpstr>131.060.FWG-01.2016</vt:lpstr>
      <vt:lpstr>131.060.FWG-10.2015</vt:lpstr>
      <vt:lpstr>131.060.FWG-01.2015</vt:lpstr>
      <vt:lpstr>131.060.FWG-12.14</vt:lpstr>
      <vt:lpstr>131.060.FWG-01.14</vt:lpstr>
      <vt:lpstr>131.060.FWG-12.13</vt:lpstr>
      <vt:lpstr>131.060.FWG-11.12</vt:lpstr>
      <vt:lpstr>131.060.FWG-10.11</vt:lpstr>
      <vt:lpstr>131.060.FWG-12.10</vt:lpstr>
      <vt:lpstr>'131.060.FWG-01.14'!Berufsbezeichnung</vt:lpstr>
      <vt:lpstr>'131.060.FWG-01.2015'!Berufsbezeichnung</vt:lpstr>
      <vt:lpstr>'131.060.FWG-01.2016'!Berufsbezeichnung</vt:lpstr>
      <vt:lpstr>'131.060.FWG-01.2017'!Berufsbezeichnung</vt:lpstr>
      <vt:lpstr>'131.060.FWG-01.2018'!Berufsbezeichnung</vt:lpstr>
      <vt:lpstr>'131.060.FWG-02.2018'!Berufsbezeichnung</vt:lpstr>
      <vt:lpstr>'131.060.FWG-03.2018'!Berufsbezeichnung</vt:lpstr>
      <vt:lpstr>'131.060.FWG-05.2018'!Berufsbezeichnung</vt:lpstr>
      <vt:lpstr>'131.060.FWG-07.2018'!Berufsbezeichnung</vt:lpstr>
      <vt:lpstr>'131.060.FWG-08.2018'!Berufsbezeichnung</vt:lpstr>
      <vt:lpstr>'131.060.FWG-09.2018'!Berufsbezeichnung</vt:lpstr>
      <vt:lpstr>'131.060.FWG-10.2015'!Berufsbezeichnung</vt:lpstr>
      <vt:lpstr>'131.060.FWG-10.2018'!Berufsbezeichnung</vt:lpstr>
      <vt:lpstr>'131.060.FWG-11.2016'!Berufsbezeichnung</vt:lpstr>
      <vt:lpstr>'131.060.FWG-12.13'!Berufsbezeichnung</vt:lpstr>
      <vt:lpstr>'131.060.FWG-12.14'!Berufsbezeichnung</vt:lpstr>
      <vt:lpstr>'131.060.FWG-12.2017'!Berufsbezeichnung</vt:lpstr>
      <vt:lpstr>'16 Bearbeitren'!Berufsbezeichnung</vt:lpstr>
      <vt:lpstr>'04.2022'!Druckbereich</vt:lpstr>
      <vt:lpstr>'131.060.FWG-01.14'!Druckbereich</vt:lpstr>
      <vt:lpstr>'131.060.FWG-01.2015'!Druckbereich</vt:lpstr>
      <vt:lpstr>'131.060.FWG-01.2016'!Druckbereich</vt:lpstr>
      <vt:lpstr>'131.060.FWG-01.2017'!Druckbereich</vt:lpstr>
      <vt:lpstr>'131.060.FWG-01.2018'!Druckbereich</vt:lpstr>
      <vt:lpstr>'131.060.FWG-02.2018'!Druckbereich</vt:lpstr>
      <vt:lpstr>'131.060.FWG-03.2018'!Druckbereich</vt:lpstr>
      <vt:lpstr>'131.060.FWG-05.2018'!Druckbereich</vt:lpstr>
      <vt:lpstr>'131.060.FWG-07.2018'!Druckbereich</vt:lpstr>
      <vt:lpstr>'131.060.FWG-08.2018'!Druckbereich</vt:lpstr>
      <vt:lpstr>'131.060.FWG-09.2018'!Druckbereich</vt:lpstr>
      <vt:lpstr>'131.060.FWG-10.11'!Druckbereich</vt:lpstr>
      <vt:lpstr>'131.060.FWG-10.2015'!Druckbereich</vt:lpstr>
      <vt:lpstr>'131.060.FWG-10.2018'!Druckbereich</vt:lpstr>
      <vt:lpstr>'131.060.FWG-11.12'!Druckbereich</vt:lpstr>
      <vt:lpstr>'131.060.FWG-11.2016'!Druckbereich</vt:lpstr>
      <vt:lpstr>'131.060.FWG-12.10'!Druckbereich</vt:lpstr>
      <vt:lpstr>'131.060.FWG-12.13'!Druckbereich</vt:lpstr>
      <vt:lpstr>'131.060.FWG-12.14'!Druckbereich</vt:lpstr>
      <vt:lpstr>'131.060.FWG-12.2017'!Druckbereich</vt:lpstr>
      <vt:lpstr>'16 Bearbeitren'!Druckbereich</vt:lpstr>
      <vt:lpstr>'04.2022'!Drucktitel</vt:lpstr>
      <vt:lpstr>'131.060.FWG-01.14'!Drucktitel</vt:lpstr>
      <vt:lpstr>'131.060.FWG-01.2015'!Drucktitel</vt:lpstr>
      <vt:lpstr>'131.060.FWG-01.2016'!Drucktitel</vt:lpstr>
      <vt:lpstr>'131.060.FWG-01.2017'!Drucktitel</vt:lpstr>
      <vt:lpstr>'131.060.FWG-01.2018'!Drucktitel</vt:lpstr>
      <vt:lpstr>'131.060.FWG-02.2018'!Drucktitel</vt:lpstr>
      <vt:lpstr>'131.060.FWG-03.2018'!Drucktitel</vt:lpstr>
      <vt:lpstr>'131.060.FWG-05.2018'!Drucktitel</vt:lpstr>
      <vt:lpstr>'131.060.FWG-07.2018'!Drucktitel</vt:lpstr>
      <vt:lpstr>'131.060.FWG-08.2018'!Drucktitel</vt:lpstr>
      <vt:lpstr>'131.060.FWG-09.2018'!Drucktitel</vt:lpstr>
      <vt:lpstr>'131.060.FWG-10.11'!Drucktitel</vt:lpstr>
      <vt:lpstr>'131.060.FWG-10.2015'!Drucktitel</vt:lpstr>
      <vt:lpstr>'131.060.FWG-10.2018'!Drucktitel</vt:lpstr>
      <vt:lpstr>'131.060.FWG-11.12'!Drucktitel</vt:lpstr>
      <vt:lpstr>'131.060.FWG-11.2016'!Drucktitel</vt:lpstr>
      <vt:lpstr>'131.060.FWG-12.10'!Drucktitel</vt:lpstr>
      <vt:lpstr>'131.060.FWG-12.13'!Drucktitel</vt:lpstr>
      <vt:lpstr>'131.060.FWG-12.14'!Drucktitel</vt:lpstr>
      <vt:lpstr>'131.060.FWG-12.2017'!Drucktitel</vt:lpstr>
      <vt:lpstr>'16 Bearbeitren'!Drucktitel</vt:lpstr>
      <vt:lpstr>'131.060.FWG-01.14'!Funktionsbezeichnungen</vt:lpstr>
      <vt:lpstr>'131.060.FWG-01.2015'!Funktionsbezeichnungen</vt:lpstr>
      <vt:lpstr>'131.060.FWG-01.2016'!Funktionsbezeichnungen</vt:lpstr>
      <vt:lpstr>'131.060.FWG-01.2017'!Funktionsbezeichnungen</vt:lpstr>
      <vt:lpstr>'131.060.FWG-01.2018'!Funktionsbezeichnungen</vt:lpstr>
      <vt:lpstr>'131.060.FWG-02.2018'!Funktionsbezeichnungen</vt:lpstr>
      <vt:lpstr>'131.060.FWG-03.2018'!Funktionsbezeichnungen</vt:lpstr>
      <vt:lpstr>'131.060.FWG-05.2018'!Funktionsbezeichnungen</vt:lpstr>
      <vt:lpstr>'131.060.FWG-07.2018'!Funktionsbezeichnungen</vt:lpstr>
      <vt:lpstr>'131.060.FWG-08.2018'!Funktionsbezeichnungen</vt:lpstr>
      <vt:lpstr>'131.060.FWG-09.2018'!Funktionsbezeichnungen</vt:lpstr>
      <vt:lpstr>'131.060.FWG-10.11'!Funktionsbezeichnungen</vt:lpstr>
      <vt:lpstr>'131.060.FWG-10.2015'!Funktionsbezeichnungen</vt:lpstr>
      <vt:lpstr>'131.060.FWG-10.2018'!Funktionsbezeichnungen</vt:lpstr>
      <vt:lpstr>'131.060.FWG-11.12'!Funktionsbezeichnungen</vt:lpstr>
      <vt:lpstr>'131.060.FWG-11.2016'!Funktionsbezeichnungen</vt:lpstr>
      <vt:lpstr>'131.060.FWG-12.13'!Funktionsbezeichnungen</vt:lpstr>
      <vt:lpstr>'131.060.FWG-12.14'!Funktionsbezeichnungen</vt:lpstr>
      <vt:lpstr>'131.060.FWG-12.2017'!Funktionsbezeichnungen</vt:lpstr>
      <vt:lpstr>'16 Bearbeitren'!Funktionsbezeichnungen</vt:lpstr>
      <vt:lpstr>'131.060.FWG-05.2018'!Kategorie</vt:lpstr>
      <vt:lpstr>'131.060.FWG-07.2018'!Kategorie</vt:lpstr>
      <vt:lpstr>'131.060.FWG-08.2018'!Kategorie</vt:lpstr>
      <vt:lpstr>'131.060.FWG-09.2018'!Kategorie</vt:lpstr>
      <vt:lpstr>'131.060.FWG-10.2018'!Kategorie</vt:lpstr>
      <vt:lpstr>Kategorie</vt:lpstr>
      <vt:lpstr>'131.060.FWG-01.14'!Zielbereich</vt:lpstr>
      <vt:lpstr>'131.060.FWG-01.2015'!Zielbereich</vt:lpstr>
      <vt:lpstr>'131.060.FWG-01.2016'!Zielbereich</vt:lpstr>
      <vt:lpstr>'131.060.FWG-01.2017'!Zielbereich</vt:lpstr>
      <vt:lpstr>'131.060.FWG-01.2018'!Zielbereich</vt:lpstr>
      <vt:lpstr>'131.060.FWG-02.2018'!Zielbereich</vt:lpstr>
      <vt:lpstr>'131.060.FWG-03.2018'!Zielbereich</vt:lpstr>
      <vt:lpstr>'131.060.FWG-05.2018'!Zielbereich</vt:lpstr>
      <vt:lpstr>'131.060.FWG-07.2018'!Zielbereich</vt:lpstr>
      <vt:lpstr>'131.060.FWG-08.2018'!Zielbereich</vt:lpstr>
      <vt:lpstr>'131.060.FWG-09.2018'!Zielbereich</vt:lpstr>
      <vt:lpstr>'131.060.FWG-10.2015'!Zielbereich</vt:lpstr>
      <vt:lpstr>'131.060.FWG-10.2018'!Zielbereich</vt:lpstr>
      <vt:lpstr>'131.060.FWG-11.2016'!Zielbereich</vt:lpstr>
      <vt:lpstr>'131.060.FWG-12.13'!Zielbereich</vt:lpstr>
      <vt:lpstr>'131.060.FWG-12.14'!Zielbereich</vt:lpstr>
      <vt:lpstr>'131.060.FWG-12.2017'!Zielbereich</vt:lpstr>
      <vt:lpstr>'16 Bearbeitren'!Zielbereich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FRIEDER</dc:creator>
  <cp:lastModifiedBy>Martin Noelle</cp:lastModifiedBy>
  <cp:lastPrinted>2023-11-28T16:28:25Z</cp:lastPrinted>
  <dcterms:created xsi:type="dcterms:W3CDTF">2000-03-09T08:42:27Z</dcterms:created>
  <dcterms:modified xsi:type="dcterms:W3CDTF">2023-11-28T16:28:37Z</dcterms:modified>
</cp:coreProperties>
</file>